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6\"/>
    </mc:Choice>
  </mc:AlternateContent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Chuva!$A$1:$AG$40</definedName>
    <definedName name="_xlnm.Print_Area" localSheetId="7">DirVento!$A$1:$AE$37</definedName>
    <definedName name="_xlnm.Print_Area" localSheetId="8">RajadaVento!$A$1:$AE$38</definedName>
    <definedName name="_xlnm.Print_Area" localSheetId="0">TempInst!$A$1:$AE$38</definedName>
    <definedName name="_xlnm.Print_Area" localSheetId="1">TempMax!$A$1:$AF$38</definedName>
    <definedName name="_xlnm.Print_Area" localSheetId="2">TempMin!$A$1:$AF$38</definedName>
    <definedName name="_xlnm.Print_Area" localSheetId="3">UmidInst!$A$1:$AE$38</definedName>
    <definedName name="_xlnm.Print_Area" localSheetId="4">UmidMax!$A$1:$AF$38</definedName>
    <definedName name="_xlnm.Print_Area" localSheetId="5">UmidMin!$A$1:$AF$38</definedName>
    <definedName name="_xlnm.Print_Area" localSheetId="6">VelVentoMax!$A$1:$AE$38</definedName>
  </definedNames>
  <calcPr calcId="162913"/>
</workbook>
</file>

<file path=xl/calcChain.xml><?xml version="1.0" encoding="utf-8"?>
<calcChain xmlns="http://schemas.openxmlformats.org/spreadsheetml/2006/main">
  <c r="AD5" i="14" l="1"/>
  <c r="AD32" i="14"/>
  <c r="AD31" i="14"/>
  <c r="AD30" i="14"/>
  <c r="AD29" i="14"/>
  <c r="AD28" i="14"/>
  <c r="AD27" i="14"/>
  <c r="AD26" i="14"/>
  <c r="AD25" i="14"/>
  <c r="AD24" i="14"/>
  <c r="AD23" i="14"/>
  <c r="AD22" i="14"/>
  <c r="AD21" i="14"/>
  <c r="AD20" i="14"/>
  <c r="AD19" i="14"/>
  <c r="AD18" i="14"/>
  <c r="AD17" i="14"/>
  <c r="AD16" i="14"/>
  <c r="AD15" i="14"/>
  <c r="AD14" i="14"/>
  <c r="AD13" i="14"/>
  <c r="AD12" i="14"/>
  <c r="AD11" i="14"/>
  <c r="AD10" i="14"/>
  <c r="AD9" i="14"/>
  <c r="AD8" i="14"/>
  <c r="AD7" i="14"/>
  <c r="AD6" i="14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D7" i="15"/>
  <c r="AD6" i="15"/>
  <c r="AD5" i="15"/>
  <c r="AD32" i="13"/>
  <c r="AD31" i="13"/>
  <c r="AD30" i="13"/>
  <c r="AD29" i="13"/>
  <c r="AD28" i="13"/>
  <c r="AD27" i="13"/>
  <c r="AD26" i="13"/>
  <c r="AD25" i="13"/>
  <c r="AD24" i="13"/>
  <c r="AD23" i="13"/>
  <c r="AD22" i="13"/>
  <c r="AD21" i="13"/>
  <c r="AD20" i="13"/>
  <c r="AD19" i="13"/>
  <c r="AD18" i="13"/>
  <c r="AD17" i="13"/>
  <c r="AD16" i="13"/>
  <c r="AD15" i="13"/>
  <c r="AD14" i="13"/>
  <c r="AD13" i="13"/>
  <c r="AD12" i="13"/>
  <c r="AD11" i="13"/>
  <c r="AD10" i="13"/>
  <c r="AD9" i="13"/>
  <c r="AD8" i="13"/>
  <c r="AD7" i="13"/>
  <c r="AD6" i="13"/>
  <c r="AD5" i="13"/>
  <c r="AD32" i="12"/>
  <c r="AD31" i="12"/>
  <c r="AD30" i="12"/>
  <c r="AD29" i="12"/>
  <c r="AD28" i="12"/>
  <c r="AD27" i="12"/>
  <c r="AD26" i="12"/>
  <c r="AD25" i="12"/>
  <c r="AD24" i="12"/>
  <c r="AD23" i="12"/>
  <c r="AD22" i="12"/>
  <c r="AD21" i="12"/>
  <c r="AD20" i="12"/>
  <c r="AD19" i="12"/>
  <c r="AD18" i="12"/>
  <c r="AD17" i="12"/>
  <c r="AD16" i="12"/>
  <c r="AD15" i="12"/>
  <c r="AD14" i="12"/>
  <c r="AD13" i="12"/>
  <c r="AD12" i="12"/>
  <c r="AD11" i="12"/>
  <c r="AD10" i="12"/>
  <c r="AD9" i="12"/>
  <c r="AD8" i="12"/>
  <c r="AD7" i="12"/>
  <c r="AD6" i="12"/>
  <c r="AD5" i="12"/>
  <c r="AD32" i="9"/>
  <c r="AD31" i="9"/>
  <c r="AD30" i="9"/>
  <c r="AD29" i="9"/>
  <c r="AD28" i="9"/>
  <c r="AD27" i="9"/>
  <c r="AD26" i="9"/>
  <c r="AD25" i="9"/>
  <c r="AD24" i="9"/>
  <c r="AD23" i="9"/>
  <c r="AD22" i="9"/>
  <c r="AD21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6" i="9"/>
  <c r="AD5" i="9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6" i="8"/>
  <c r="AD5" i="8"/>
  <c r="A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AD7" i="6"/>
  <c r="AD6" i="6"/>
  <c r="AD5" i="6"/>
  <c r="AD33" i="9" l="1"/>
  <c r="AD34" i="14"/>
  <c r="AD33" i="6"/>
  <c r="AD33" i="15"/>
  <c r="AD33" i="8"/>
  <c r="AD33" i="12"/>
  <c r="AD33" i="7"/>
  <c r="AD33" i="14"/>
  <c r="AD32" i="5"/>
  <c r="AD31" i="5"/>
  <c r="AD30" i="5"/>
  <c r="AD29" i="5"/>
  <c r="AD28" i="5"/>
  <c r="AD27" i="5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D8" i="5"/>
  <c r="AD7" i="5"/>
  <c r="AD6" i="5"/>
  <c r="AD5" i="5"/>
  <c r="AD32" i="4"/>
  <c r="AD31" i="4"/>
  <c r="AD30" i="4"/>
  <c r="AD29" i="4"/>
  <c r="AD28" i="4"/>
  <c r="AD27" i="4"/>
  <c r="AD26" i="4"/>
  <c r="AD25" i="4"/>
  <c r="AD24" i="4"/>
  <c r="AD23" i="4"/>
  <c r="AD22" i="4"/>
  <c r="AD33" i="5" l="1"/>
  <c r="AD21" i="4"/>
  <c r="AD20" i="4"/>
  <c r="AD18" i="4"/>
  <c r="AD17" i="4"/>
  <c r="AD16" i="4"/>
  <c r="AD15" i="4"/>
  <c r="AD14" i="4"/>
  <c r="AD19" i="4"/>
  <c r="AD13" i="4"/>
  <c r="AD12" i="4"/>
  <c r="AD11" i="4"/>
  <c r="AD10" i="4"/>
  <c r="AD9" i="4"/>
  <c r="AD8" i="4"/>
  <c r="AD7" i="4"/>
  <c r="AD6" i="4"/>
  <c r="AD5" i="4" l="1"/>
  <c r="AD33" i="4" s="1"/>
  <c r="AC5" i="4"/>
  <c r="AC32" i="14" l="1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1" i="15" s="1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8" i="15" s="1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5" i="15" s="1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2" i="15" s="1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9" i="15" s="1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6" i="15" s="1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3" i="15" s="1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10" i="15" s="1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7" i="15" s="1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E5" i="4" s="1"/>
  <c r="AE5" i="15" l="1"/>
  <c r="AE8" i="15"/>
  <c r="AE11" i="15"/>
  <c r="AE14" i="15"/>
  <c r="AE17" i="15"/>
  <c r="AE20" i="15"/>
  <c r="AE23" i="15"/>
  <c r="AE26" i="15"/>
  <c r="AE29" i="15"/>
  <c r="AE32" i="15"/>
  <c r="AE6" i="15"/>
  <c r="AE12" i="15"/>
  <c r="AE15" i="15"/>
  <c r="AE18" i="15"/>
  <c r="AE21" i="15"/>
  <c r="AE24" i="15"/>
  <c r="AE27" i="15"/>
  <c r="AE30" i="15"/>
  <c r="AE6" i="4"/>
  <c r="AE7" i="4"/>
  <c r="AE8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5" i="5"/>
  <c r="AF5" i="5"/>
  <c r="AF6" i="5"/>
  <c r="AE6" i="5"/>
  <c r="AF7" i="5"/>
  <c r="AE7" i="5"/>
  <c r="AE8" i="5"/>
  <c r="AF8" i="5"/>
  <c r="AE10" i="5"/>
  <c r="AF10" i="5"/>
  <c r="AF11" i="5"/>
  <c r="AE11" i="5"/>
  <c r="AF12" i="5"/>
  <c r="AE12" i="5"/>
  <c r="AF13" i="5"/>
  <c r="AE13" i="5"/>
  <c r="AE14" i="5"/>
  <c r="AF14" i="5"/>
  <c r="AF15" i="5"/>
  <c r="AE15" i="5"/>
  <c r="AF16" i="5"/>
  <c r="AE16" i="5"/>
  <c r="AE17" i="5"/>
  <c r="AF17" i="5"/>
  <c r="AF18" i="5"/>
  <c r="AE18" i="5"/>
  <c r="AF19" i="5"/>
  <c r="AE19" i="5"/>
  <c r="AF20" i="5"/>
  <c r="AE20" i="5"/>
  <c r="AE21" i="5"/>
  <c r="AF21" i="5"/>
  <c r="AE22" i="5"/>
  <c r="AF22" i="5"/>
  <c r="AF23" i="5"/>
  <c r="AE23" i="5"/>
  <c r="AF24" i="5"/>
  <c r="AE24" i="5"/>
  <c r="AF6" i="14"/>
  <c r="AE6" i="14"/>
  <c r="AF7" i="14"/>
  <c r="AE7" i="14"/>
  <c r="AF8" i="14"/>
  <c r="AE8" i="14"/>
  <c r="AF10" i="14"/>
  <c r="AE10" i="14"/>
  <c r="AE11" i="14"/>
  <c r="AF11" i="14"/>
  <c r="AE12" i="14"/>
  <c r="AF12" i="14"/>
  <c r="AF13" i="14"/>
  <c r="AE13" i="14"/>
  <c r="AF14" i="14"/>
  <c r="AE14" i="14"/>
  <c r="AE15" i="14"/>
  <c r="AF15" i="14"/>
  <c r="AE16" i="14"/>
  <c r="AF16" i="14"/>
  <c r="AF17" i="14"/>
  <c r="AE17" i="14"/>
  <c r="AF18" i="14"/>
  <c r="AE18" i="14"/>
  <c r="AE19" i="14"/>
  <c r="AF19" i="14"/>
  <c r="AE20" i="14"/>
  <c r="AF20" i="14"/>
  <c r="AF21" i="14"/>
  <c r="AE21" i="14"/>
  <c r="AF22" i="14"/>
  <c r="AE22" i="14"/>
  <c r="AE23" i="14"/>
  <c r="AF23" i="14"/>
  <c r="AE24" i="14"/>
  <c r="AF24" i="14"/>
  <c r="AF25" i="14"/>
  <c r="AE25" i="14"/>
  <c r="AF26" i="14"/>
  <c r="AE26" i="14"/>
  <c r="AE27" i="14"/>
  <c r="AF27" i="14"/>
  <c r="AE28" i="14"/>
  <c r="AF28" i="14"/>
  <c r="AF29" i="14"/>
  <c r="AE29" i="14"/>
  <c r="AF30" i="14"/>
  <c r="AE30" i="14"/>
  <c r="AE31" i="14"/>
  <c r="AF31" i="14"/>
  <c r="AE32" i="14"/>
  <c r="AF32" i="14"/>
  <c r="AE25" i="5"/>
  <c r="AF25" i="5"/>
  <c r="AF26" i="5"/>
  <c r="AE26" i="5"/>
  <c r="AF27" i="5"/>
  <c r="AE27" i="5"/>
  <c r="AF28" i="5"/>
  <c r="AE28" i="5"/>
  <c r="AE29" i="5"/>
  <c r="AF29" i="5"/>
  <c r="AE30" i="5"/>
  <c r="AF30" i="5"/>
  <c r="AF31" i="5"/>
  <c r="AE31" i="5"/>
  <c r="AF32" i="5"/>
  <c r="AE32" i="5"/>
  <c r="AF5" i="6"/>
  <c r="AE5" i="6"/>
  <c r="AF6" i="6"/>
  <c r="AE6" i="6"/>
  <c r="AE7" i="6"/>
  <c r="AF7" i="6"/>
  <c r="AE8" i="6"/>
  <c r="AF8" i="6"/>
  <c r="AF10" i="6"/>
  <c r="AE10" i="6"/>
  <c r="AF11" i="6"/>
  <c r="AE11" i="6"/>
  <c r="AE12" i="6"/>
  <c r="AF12" i="6"/>
  <c r="AE13" i="6"/>
  <c r="AF13" i="6"/>
  <c r="AF14" i="6"/>
  <c r="AE14" i="6"/>
  <c r="AF15" i="6"/>
  <c r="AE15" i="6"/>
  <c r="AE16" i="6"/>
  <c r="AF16" i="6"/>
  <c r="AE17" i="6"/>
  <c r="AF17" i="6"/>
  <c r="AF18" i="6"/>
  <c r="AE18" i="6"/>
  <c r="AF19" i="6"/>
  <c r="AE19" i="6"/>
  <c r="AE20" i="6"/>
  <c r="AF20" i="6"/>
  <c r="AE21" i="6"/>
  <c r="AF21" i="6"/>
  <c r="AF22" i="6"/>
  <c r="AE22" i="6"/>
  <c r="AF23" i="6"/>
  <c r="AE23" i="6"/>
  <c r="AE24" i="6"/>
  <c r="AF24" i="6"/>
  <c r="AE25" i="6"/>
  <c r="AF25" i="6"/>
  <c r="AF26" i="6"/>
  <c r="AE26" i="6"/>
  <c r="AF27" i="6"/>
  <c r="AE27" i="6"/>
  <c r="AE28" i="6"/>
  <c r="AF28" i="6"/>
  <c r="AE29" i="6"/>
  <c r="AF29" i="6"/>
  <c r="AF30" i="6"/>
  <c r="AE30" i="6"/>
  <c r="AF31" i="6"/>
  <c r="AE31" i="6"/>
  <c r="AE32" i="6"/>
  <c r="AF32" i="6"/>
  <c r="AE5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F5" i="8"/>
  <c r="AE5" i="8"/>
  <c r="AF6" i="8"/>
  <c r="AE6" i="8"/>
  <c r="AF7" i="8"/>
  <c r="AE7" i="8"/>
  <c r="AF8" i="8"/>
  <c r="AE8" i="8"/>
  <c r="AF10" i="8"/>
  <c r="AE10" i="8"/>
  <c r="AF11" i="8"/>
  <c r="AE11" i="8"/>
  <c r="AF12" i="8"/>
  <c r="AE12" i="8"/>
  <c r="AF13" i="8"/>
  <c r="AE13" i="8"/>
  <c r="AE14" i="8"/>
  <c r="AF14" i="8"/>
  <c r="AF15" i="8"/>
  <c r="AE15" i="8"/>
  <c r="AF16" i="8"/>
  <c r="AE16" i="8"/>
  <c r="AF17" i="8"/>
  <c r="AE17" i="8"/>
  <c r="AE18" i="8"/>
  <c r="AF18" i="8"/>
  <c r="AF19" i="8"/>
  <c r="AE19" i="8"/>
  <c r="AF20" i="8"/>
  <c r="AE20" i="8"/>
  <c r="AF21" i="8"/>
  <c r="AE21" i="8"/>
  <c r="AF22" i="8"/>
  <c r="AE22" i="8"/>
  <c r="AF23" i="8"/>
  <c r="AE23" i="8"/>
  <c r="AF24" i="8"/>
  <c r="AE24" i="8"/>
  <c r="AF25" i="8"/>
  <c r="AE25" i="8"/>
  <c r="AF26" i="8"/>
  <c r="AE26" i="8"/>
  <c r="AF27" i="8"/>
  <c r="AE27" i="8"/>
  <c r="AF28" i="8"/>
  <c r="AE28" i="8"/>
  <c r="AF29" i="8"/>
  <c r="AE29" i="8"/>
  <c r="AE30" i="8"/>
  <c r="AF30" i="8"/>
  <c r="AF31" i="8"/>
  <c r="AE31" i="8"/>
  <c r="AF32" i="8"/>
  <c r="AE32" i="8"/>
  <c r="AF5" i="9"/>
  <c r="AE5" i="9"/>
  <c r="AE6" i="9"/>
  <c r="AF6" i="9"/>
  <c r="AE7" i="9"/>
  <c r="AF7" i="9"/>
  <c r="AF8" i="9"/>
  <c r="AE8" i="9"/>
  <c r="AF10" i="9"/>
  <c r="AE10" i="9"/>
  <c r="AE11" i="9"/>
  <c r="AF11" i="9"/>
  <c r="AE12" i="9"/>
  <c r="AF12" i="9"/>
  <c r="AF13" i="9"/>
  <c r="AE13" i="9"/>
  <c r="AF14" i="9"/>
  <c r="AE14" i="9"/>
  <c r="AE15" i="9"/>
  <c r="AF15" i="9"/>
  <c r="AE16" i="9"/>
  <c r="AF16" i="9"/>
  <c r="AF17" i="9"/>
  <c r="AE17" i="9"/>
  <c r="AF18" i="9"/>
  <c r="AE18" i="9"/>
  <c r="AE19" i="9"/>
  <c r="AF19" i="9"/>
  <c r="AE20" i="9"/>
  <c r="AF20" i="9"/>
  <c r="AF21" i="9"/>
  <c r="AE21" i="9"/>
  <c r="AF22" i="9"/>
  <c r="AE22" i="9"/>
  <c r="AE23" i="9"/>
  <c r="AF23" i="9"/>
  <c r="AE24" i="9"/>
  <c r="AF24" i="9"/>
  <c r="AF25" i="9"/>
  <c r="AE25" i="9"/>
  <c r="AF26" i="9"/>
  <c r="AE26" i="9"/>
  <c r="AE27" i="9"/>
  <c r="AF27" i="9"/>
  <c r="AE28" i="9"/>
  <c r="AF28" i="9"/>
  <c r="AF29" i="9"/>
  <c r="AE29" i="9"/>
  <c r="AF30" i="9"/>
  <c r="AE30" i="9"/>
  <c r="AE31" i="9"/>
  <c r="AF31" i="9"/>
  <c r="AE32" i="9"/>
  <c r="AF32" i="9"/>
  <c r="AE5" i="12"/>
  <c r="AE6" i="12"/>
  <c r="AE7" i="12"/>
  <c r="AE8" i="12"/>
  <c r="AE10" i="12"/>
  <c r="AE11" i="12"/>
  <c r="AE12" i="12"/>
  <c r="AE13" i="12"/>
  <c r="AE14" i="12"/>
  <c r="AE15" i="12"/>
  <c r="AE16" i="12"/>
  <c r="AE17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0" i="12"/>
  <c r="AE31" i="12"/>
  <c r="AE32" i="12"/>
  <c r="AE9" i="15"/>
  <c r="AE9" i="14"/>
  <c r="AF9" i="14"/>
  <c r="AE9" i="4"/>
  <c r="AF9" i="5"/>
  <c r="AE9" i="5"/>
  <c r="AF9" i="6"/>
  <c r="AE9" i="6"/>
  <c r="AF9" i="8"/>
  <c r="AE9" i="8"/>
  <c r="AE9" i="9"/>
  <c r="AF9" i="9"/>
  <c r="AE9" i="12"/>
  <c r="H30" i="16"/>
  <c r="AE33" i="5" l="1"/>
  <c r="AF33" i="5"/>
  <c r="AG8" i="14"/>
  <c r="AG9" i="14" l="1"/>
  <c r="AG31" i="14" l="1"/>
  <c r="AG32" i="14"/>
  <c r="AG30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AG14" i="14"/>
  <c r="AG13" i="14"/>
  <c r="AG12" i="14"/>
  <c r="AG11" i="14"/>
  <c r="AG10" i="14"/>
  <c r="AG7" i="14"/>
  <c r="AG6" i="14"/>
  <c r="AG5" i="14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C33" i="9"/>
  <c r="AB33" i="9"/>
  <c r="AA33" i="9"/>
  <c r="Z33" i="9"/>
  <c r="Y33" i="9"/>
  <c r="X33" i="9"/>
  <c r="W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C33" i="8"/>
  <c r="AB33" i="8"/>
  <c r="AA33" i="8"/>
  <c r="Z33" i="8"/>
  <c r="Y33" i="8"/>
  <c r="X33" i="8"/>
  <c r="W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C33" i="7"/>
  <c r="AB33" i="7"/>
  <c r="AA33" i="7"/>
  <c r="Z33" i="7"/>
  <c r="Y33" i="7"/>
  <c r="X33" i="7"/>
  <c r="W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C33" i="6"/>
  <c r="AB33" i="6"/>
  <c r="AA33" i="6"/>
  <c r="Z33" i="6"/>
  <c r="Y33" i="6"/>
  <c r="W33" i="6"/>
  <c r="U33" i="6"/>
  <c r="T33" i="6"/>
  <c r="S33" i="6"/>
  <c r="R33" i="6"/>
  <c r="Q33" i="6"/>
  <c r="O33" i="6"/>
  <c r="N33" i="6"/>
  <c r="M33" i="6"/>
  <c r="L33" i="6"/>
  <c r="K33" i="6"/>
  <c r="J33" i="6"/>
  <c r="I33" i="6"/>
  <c r="H33" i="6"/>
  <c r="G33" i="6"/>
  <c r="F33" i="6"/>
  <c r="E33" i="6"/>
  <c r="D33" i="6"/>
  <c r="B33" i="6"/>
  <c r="AC33" i="5"/>
  <c r="AB33" i="5"/>
  <c r="AA33" i="5"/>
  <c r="Y33" i="5"/>
  <c r="X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C33" i="4"/>
  <c r="AB33" i="4"/>
  <c r="AA33" i="4"/>
  <c r="Z33" i="4"/>
  <c r="Y33" i="4"/>
  <c r="X33" i="4"/>
  <c r="W33" i="4"/>
  <c r="U33" i="4"/>
  <c r="T33" i="4"/>
  <c r="S33" i="4"/>
  <c r="R33" i="4"/>
  <c r="Q33" i="4"/>
  <c r="P33" i="4"/>
  <c r="O33" i="4"/>
  <c r="N33" i="4"/>
  <c r="M33" i="4"/>
  <c r="L33" i="4"/>
  <c r="J33" i="4"/>
  <c r="I33" i="4"/>
  <c r="H33" i="4"/>
  <c r="G33" i="4"/>
  <c r="F33" i="4"/>
  <c r="E33" i="4"/>
  <c r="D33" i="4"/>
  <c r="C33" i="4"/>
  <c r="B33" i="4"/>
  <c r="AG15" i="14" l="1"/>
  <c r="V33" i="7"/>
  <c r="V33" i="8"/>
  <c r="V33" i="9"/>
  <c r="V33" i="4"/>
  <c r="V33" i="6"/>
  <c r="P33" i="6"/>
  <c r="X33" i="6"/>
  <c r="Z33" i="5"/>
  <c r="K33" i="4"/>
  <c r="C33" i="6"/>
  <c r="W33" i="5"/>
  <c r="C34" i="14"/>
  <c r="C33" i="14"/>
  <c r="E34" i="14"/>
  <c r="E33" i="14"/>
  <c r="G34" i="14"/>
  <c r="G33" i="14"/>
  <c r="I34" i="14"/>
  <c r="I33" i="14"/>
  <c r="K34" i="14"/>
  <c r="K33" i="14"/>
  <c r="M34" i="14"/>
  <c r="M33" i="14"/>
  <c r="O34" i="14"/>
  <c r="O33" i="14"/>
  <c r="Q34" i="14"/>
  <c r="Q33" i="14"/>
  <c r="S34" i="14"/>
  <c r="S33" i="14"/>
  <c r="U34" i="14"/>
  <c r="U33" i="14"/>
  <c r="W34" i="14"/>
  <c r="W33" i="14"/>
  <c r="Y34" i="14"/>
  <c r="Y33" i="14"/>
  <c r="AA34" i="14"/>
  <c r="AA33" i="14"/>
  <c r="AC34" i="14"/>
  <c r="AC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F33" i="9" l="1"/>
  <c r="AE33" i="7"/>
  <c r="AF33" i="6"/>
  <c r="AF33" i="8"/>
  <c r="AE33" i="6"/>
  <c r="AF33" i="14"/>
  <c r="AE33" i="8"/>
  <c r="AE33" i="4"/>
  <c r="AE33" i="9"/>
  <c r="AE33" i="14"/>
  <c r="AE33" i="15"/>
  <c r="AE33" i="12"/>
  <c r="AE34" i="14"/>
</calcChain>
</file>

<file path=xl/sharedStrings.xml><?xml version="1.0" encoding="utf-8"?>
<sst xmlns="http://schemas.openxmlformats.org/spreadsheetml/2006/main" count="725" uniqueCount="146">
  <si>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</si>
  <si>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</si>
  <si>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</si>
  <si>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</si>
  <si>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</si>
  <si>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</si>
  <si>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</si>
  <si>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</si>
  <si>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</si>
  <si>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</si>
  <si>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</si>
  <si>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</si>
  <si>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</si>
  <si>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</si>
  <si>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</si>
  <si>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</si>
  <si>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</si>
  <si>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</si>
  <si>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</si>
  <si>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</si>
  <si>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</si>
  <si>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</si>
  <si>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</si>
  <si>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</si>
  <si>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</si>
  <si>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</si>
  <si>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</si>
  <si>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</si>
  <si>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</si>
  <si>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</si>
  <si>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</si>
  <si>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</si>
  <si>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</si>
  <si>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</si>
  <si>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</si>
  <si>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</si>
  <si>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</si>
  <si>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</si>
  <si>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</si>
  <si>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</si>
  <si>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</si>
  <si>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</si>
  <si>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</si>
  <si>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</si>
  <si>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</si>
  <si>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</si>
  <si>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</si>
  <si>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</si>
  <si>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</si>
  <si>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</si>
  <si>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</si>
  <si>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Carlos Eduardo Borges Daniel</t>
  </si>
  <si>
    <t>Geógrafo/Assessoria Técnica/Cemtec</t>
  </si>
  <si>
    <t>NE</t>
  </si>
  <si>
    <t>O</t>
  </si>
  <si>
    <t>SO</t>
  </si>
  <si>
    <t>N</t>
  </si>
  <si>
    <t>L</t>
  </si>
  <si>
    <t>Dias sem chuvas</t>
  </si>
  <si>
    <t>no mês</t>
  </si>
  <si>
    <t>Cátia Braga</t>
  </si>
  <si>
    <t>Meteorologista/Cemtec</t>
  </si>
  <si>
    <t xml:space="preserve"> Bataguassu</t>
  </si>
  <si>
    <t>Bataguassu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</si>
  <si>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</si>
  <si>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</si>
  <si>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</si>
  <si>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</si>
  <si>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</si>
  <si>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</si>
  <si>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</si>
  <si>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</si>
  <si>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</si>
  <si>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</si>
  <si>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</si>
  <si>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</si>
  <si>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</si>
  <si>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</si>
  <si>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</si>
  <si>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</si>
  <si>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</si>
  <si>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</si>
  <si>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</si>
  <si>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</si>
  <si>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</si>
  <si>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</si>
  <si>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</si>
  <si>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</si>
  <si>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</si>
  <si>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</si>
  <si>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</si>
  <si>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</si>
  <si>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</si>
  <si>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</si>
  <si>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</si>
  <si>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</si>
  <si>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</si>
  <si>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</si>
  <si>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</si>
  <si>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</si>
  <si>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</si>
  <si>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</si>
  <si>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</si>
  <si>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</si>
  <si>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</si>
  <si>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</si>
  <si>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</si>
  <si>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</si>
  <si>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</si>
  <si>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</si>
  <si>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</si>
  <si>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</si>
  <si>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</si>
  <si>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</si>
  <si>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</si>
  <si>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</si>
  <si>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</si>
  <si>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</si>
  <si>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</si>
  <si>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</si>
  <si>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</si>
  <si>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</si>
  <si>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</si>
  <si>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</si>
  <si>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</si>
  <si>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</si>
  <si>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</si>
  <si>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</si>
  <si>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</si>
  <si>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</si>
  <si>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</si>
  <si>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</si>
  <si>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</si>
  <si>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</si>
  <si>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</si>
  <si>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</si>
  <si>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</si>
  <si>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</si>
  <si>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</si>
  <si>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</si>
  <si>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Fonte : Inmet/Sepaf/Agraer/Cemtec-MS</t>
  </si>
  <si>
    <t>Fevereiro/2016</t>
  </si>
  <si>
    <t>(*)NID_Nenhuma Informação Disponivel</t>
  </si>
  <si>
    <t>*</t>
  </si>
  <si>
    <t>NO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</si>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</sst>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sz val="9"/>
      <color rgb="FFC00000"/>
      <name val="Arial"/>
      <family val="2"/>
    </font>
    <font>
      <b/>
      <sz val="18"/>
      <name val="Arial"/>
      <family val="2"/>
    </font>
    <font>
      <b/>
      <sz val="14"/>
      <color rgb="FFC0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gray125">
        <bgColor theme="4" tint="0.79998168889431442"/>
      </patternFill>
    </fill>
    <fill>
      <patternFill patternType="gray125">
        <b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1" borderId="1" xfId="0" applyFont="1" applyFill="1" applyBorder="1" applyAlignment="1">
      <alignment horizontal="center" vertical="center"/>
    </xf>
    <xf numFmtId="0" fontId="12" fillId="0" borderId="0" xfId="0" applyFont="1"/>
    <xf numFmtId="0" fontId="4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20" fillId="8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2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12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2" borderId="1" xfId="0" applyNumberForma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164" fontId="0" fillId="2" borderId="0" xfId="1" applyNumberFormat="1" applyFont="1" applyFill="1"/>
    <xf numFmtId="164" fontId="0" fillId="0" borderId="0" xfId="1" applyNumberFormat="1" applyFont="1" applyFill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3" fillId="2" borderId="0" xfId="2" applyFont="1" applyFill="1" applyAlignment="1" applyProtection="1"/>
    <xf numFmtId="0" fontId="0" fillId="2" borderId="0" xfId="0" applyFill="1" applyBorder="1" applyAlignment="1"/>
    <xf numFmtId="0" fontId="23" fillId="2" borderId="0" xfId="2" applyFill="1" applyAlignment="1" applyProtection="1"/>
    <xf numFmtId="0" fontId="0" fillId="2" borderId="0" xfId="0" applyFill="1" applyAlignment="1"/>
    <xf numFmtId="0" fontId="0" fillId="0" borderId="0" xfId="0" applyAlignment="1"/>
    <xf numFmtId="0" fontId="0" fillId="0" borderId="0" xfId="0" applyFill="1" applyAlignment="1"/>
    <xf numFmtId="0" fontId="4" fillId="3" borderId="2" xfId="0" applyFont="1" applyFill="1" applyBorder="1" applyAlignment="1">
      <alignment horizontal="left" vertical="center"/>
    </xf>
    <xf numFmtId="2" fontId="4" fillId="3" borderId="2" xfId="0" applyNumberFormat="1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2" fontId="9" fillId="6" borderId="2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0" xfId="0" applyFill="1" applyBorder="1" applyAlignment="1">
      <alignment horizontal="center" vertical="center"/>
    </xf>
    <xf numFmtId="0" fontId="0" fillId="2" borderId="7" xfId="0" applyFill="1" applyBorder="1"/>
    <xf numFmtId="0" fontId="21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/>
    <xf numFmtId="0" fontId="9" fillId="0" borderId="2" xfId="0" applyFont="1" applyFill="1" applyBorder="1" applyAlignment="1">
      <alignment horizontal="right" vertical="center"/>
    </xf>
    <xf numFmtId="0" fontId="13" fillId="2" borderId="15" xfId="0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6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6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23.920833333333334</v>
          </cell>
        </row>
      </sheetData>
      <sheetData sheetId="1">
        <row r="5">
          <cell r="B5">
            <v>28.037499999999994</v>
          </cell>
          <cell r="C5">
            <v>35.4</v>
          </cell>
          <cell r="D5">
            <v>22.7</v>
          </cell>
          <cell r="E5">
            <v>70.583333333333329</v>
          </cell>
          <cell r="F5">
            <v>100</v>
          </cell>
          <cell r="G5">
            <v>34</v>
          </cell>
          <cell r="H5">
            <v>11.520000000000001</v>
          </cell>
          <cell r="I5" t="str">
            <v>S</v>
          </cell>
          <cell r="J5">
            <v>21.6</v>
          </cell>
          <cell r="K5" t="str">
            <v>*</v>
          </cell>
        </row>
        <row r="6">
          <cell r="B6">
            <v>28.966666666666665</v>
          </cell>
          <cell r="C6">
            <v>36.299999999999997</v>
          </cell>
          <cell r="D6">
            <v>22.6</v>
          </cell>
          <cell r="E6">
            <v>65.208333333333329</v>
          </cell>
          <cell r="F6">
            <v>100</v>
          </cell>
          <cell r="G6">
            <v>27</v>
          </cell>
          <cell r="H6">
            <v>8.2799999999999994</v>
          </cell>
          <cell r="I6" t="str">
            <v>O</v>
          </cell>
          <cell r="J6">
            <v>22.68</v>
          </cell>
          <cell r="K6" t="str">
            <v>*</v>
          </cell>
        </row>
        <row r="7">
          <cell r="B7">
            <v>26.945833333333336</v>
          </cell>
          <cell r="C7">
            <v>34.9</v>
          </cell>
          <cell r="D7">
            <v>21.8</v>
          </cell>
          <cell r="E7">
            <v>70.375</v>
          </cell>
          <cell r="F7">
            <v>98</v>
          </cell>
          <cell r="G7">
            <v>41</v>
          </cell>
          <cell r="H7">
            <v>23.400000000000002</v>
          </cell>
          <cell r="I7" t="str">
            <v>NE</v>
          </cell>
          <cell r="J7">
            <v>54</v>
          </cell>
          <cell r="K7" t="str">
            <v>*</v>
          </cell>
        </row>
        <row r="8">
          <cell r="B8">
            <v>25.954166666666666</v>
          </cell>
          <cell r="C8">
            <v>34</v>
          </cell>
          <cell r="D8">
            <v>22.2</v>
          </cell>
          <cell r="E8">
            <v>79.458333333333329</v>
          </cell>
          <cell r="F8">
            <v>100</v>
          </cell>
          <cell r="G8">
            <v>46</v>
          </cell>
          <cell r="H8">
            <v>13.32</v>
          </cell>
          <cell r="I8" t="str">
            <v>NE</v>
          </cell>
          <cell r="J8">
            <v>43.56</v>
          </cell>
          <cell r="K8" t="str">
            <v>*</v>
          </cell>
        </row>
        <row r="9">
          <cell r="B9">
            <v>26.1875</v>
          </cell>
          <cell r="C9">
            <v>34.299999999999997</v>
          </cell>
          <cell r="D9">
            <v>22</v>
          </cell>
          <cell r="E9">
            <v>77.25</v>
          </cell>
          <cell r="F9">
            <v>100</v>
          </cell>
          <cell r="G9">
            <v>41</v>
          </cell>
          <cell r="H9">
            <v>15.840000000000002</v>
          </cell>
          <cell r="I9" t="str">
            <v>O</v>
          </cell>
          <cell r="J9">
            <v>35.64</v>
          </cell>
          <cell r="K9" t="str">
            <v>*</v>
          </cell>
        </row>
        <row r="10">
          <cell r="B10">
            <v>26.854166666666668</v>
          </cell>
          <cell r="C10">
            <v>33.200000000000003</v>
          </cell>
          <cell r="D10">
            <v>21.8</v>
          </cell>
          <cell r="E10">
            <v>76.041666666666671</v>
          </cell>
          <cell r="F10">
            <v>100</v>
          </cell>
          <cell r="G10">
            <v>42</v>
          </cell>
          <cell r="H10">
            <v>8.2799999999999994</v>
          </cell>
          <cell r="I10" t="str">
            <v>N</v>
          </cell>
          <cell r="J10">
            <v>56.88</v>
          </cell>
          <cell r="K10" t="str">
            <v>*</v>
          </cell>
        </row>
        <row r="11">
          <cell r="B11">
            <v>27.795833333333334</v>
          </cell>
          <cell r="C11">
            <v>35.1</v>
          </cell>
          <cell r="D11">
            <v>21.3</v>
          </cell>
          <cell r="E11">
            <v>72.625</v>
          </cell>
          <cell r="F11">
            <v>100</v>
          </cell>
          <cell r="G11">
            <v>34</v>
          </cell>
          <cell r="H11">
            <v>20.88</v>
          </cell>
          <cell r="I11" t="str">
            <v>NE</v>
          </cell>
          <cell r="J11">
            <v>41.76</v>
          </cell>
          <cell r="K11" t="str">
            <v>*</v>
          </cell>
        </row>
        <row r="12">
          <cell r="B12">
            <v>28.337500000000002</v>
          </cell>
          <cell r="C12">
            <v>34.1</v>
          </cell>
          <cell r="D12">
            <v>24.2</v>
          </cell>
          <cell r="E12">
            <v>72.291666666666671</v>
          </cell>
          <cell r="F12">
            <v>97</v>
          </cell>
          <cell r="G12">
            <v>42</v>
          </cell>
          <cell r="H12">
            <v>10.44</v>
          </cell>
          <cell r="I12" t="str">
            <v>SE</v>
          </cell>
          <cell r="J12">
            <v>23.400000000000002</v>
          </cell>
          <cell r="K12" t="str">
            <v>*</v>
          </cell>
        </row>
        <row r="13">
          <cell r="B13">
            <v>28.316666666666663</v>
          </cell>
          <cell r="C13">
            <v>35.6</v>
          </cell>
          <cell r="D13">
            <v>23.6</v>
          </cell>
          <cell r="E13">
            <v>65.666666666666671</v>
          </cell>
          <cell r="F13">
            <v>85</v>
          </cell>
          <cell r="G13">
            <v>31</v>
          </cell>
          <cell r="H13">
            <v>16.920000000000002</v>
          </cell>
          <cell r="I13" t="str">
            <v>SE</v>
          </cell>
          <cell r="J13">
            <v>39.24</v>
          </cell>
          <cell r="K13" t="str">
            <v>*</v>
          </cell>
        </row>
        <row r="14">
          <cell r="B14">
            <v>27.354166666666661</v>
          </cell>
          <cell r="C14">
            <v>36.4</v>
          </cell>
          <cell r="D14">
            <v>22.7</v>
          </cell>
          <cell r="E14">
            <v>76.916666666666671</v>
          </cell>
          <cell r="F14">
            <v>100</v>
          </cell>
          <cell r="G14">
            <v>36</v>
          </cell>
          <cell r="H14">
            <v>13.68</v>
          </cell>
          <cell r="I14" t="str">
            <v>NE</v>
          </cell>
          <cell r="J14">
            <v>40.680000000000007</v>
          </cell>
          <cell r="K14" t="str">
            <v>*</v>
          </cell>
        </row>
        <row r="15">
          <cell r="B15">
            <v>28.624999999999996</v>
          </cell>
          <cell r="C15">
            <v>36.700000000000003</v>
          </cell>
          <cell r="D15">
            <v>23</v>
          </cell>
          <cell r="E15">
            <v>73.416666666666671</v>
          </cell>
          <cell r="F15">
            <v>100</v>
          </cell>
          <cell r="G15">
            <v>35</v>
          </cell>
          <cell r="H15">
            <v>11.16</v>
          </cell>
          <cell r="I15" t="str">
            <v>NE</v>
          </cell>
          <cell r="J15">
            <v>25.2</v>
          </cell>
          <cell r="K15" t="str">
            <v>*</v>
          </cell>
        </row>
        <row r="16">
          <cell r="B16">
            <v>28.150000000000002</v>
          </cell>
          <cell r="C16">
            <v>36.6</v>
          </cell>
          <cell r="D16">
            <v>23.7</v>
          </cell>
          <cell r="E16">
            <v>73.416666666666671</v>
          </cell>
          <cell r="F16">
            <v>98</v>
          </cell>
          <cell r="G16">
            <v>36</v>
          </cell>
          <cell r="H16">
            <v>12.6</v>
          </cell>
          <cell r="I16" t="str">
            <v>SO</v>
          </cell>
          <cell r="J16">
            <v>27.720000000000002</v>
          </cell>
          <cell r="K16" t="str">
            <v>*</v>
          </cell>
        </row>
        <row r="17">
          <cell r="B17">
            <v>28.899999999999991</v>
          </cell>
          <cell r="C17">
            <v>36.4</v>
          </cell>
          <cell r="D17">
            <v>23.8</v>
          </cell>
          <cell r="E17">
            <v>70.208333333333329</v>
          </cell>
          <cell r="F17">
            <v>98</v>
          </cell>
          <cell r="G17">
            <v>36</v>
          </cell>
          <cell r="H17">
            <v>9.7200000000000006</v>
          </cell>
          <cell r="I17" t="str">
            <v>NO</v>
          </cell>
          <cell r="J17">
            <v>20.16</v>
          </cell>
          <cell r="K17" t="str">
            <v>*</v>
          </cell>
        </row>
        <row r="18">
          <cell r="B18">
            <v>28.887499999999999</v>
          </cell>
          <cell r="C18">
            <v>36.1</v>
          </cell>
          <cell r="D18">
            <v>24.8</v>
          </cell>
          <cell r="E18">
            <v>73.041666666666671</v>
          </cell>
          <cell r="F18">
            <v>99</v>
          </cell>
          <cell r="G18">
            <v>37</v>
          </cell>
          <cell r="H18">
            <v>16.559999999999999</v>
          </cell>
          <cell r="I18" t="str">
            <v>NO</v>
          </cell>
          <cell r="J18">
            <v>41.04</v>
          </cell>
          <cell r="K18" t="str">
            <v>*</v>
          </cell>
        </row>
        <row r="19">
          <cell r="B19">
            <v>29.045833333333334</v>
          </cell>
          <cell r="C19">
            <v>36</v>
          </cell>
          <cell r="D19">
            <v>23.6</v>
          </cell>
          <cell r="E19">
            <v>69.708333333333329</v>
          </cell>
          <cell r="F19">
            <v>99</v>
          </cell>
          <cell r="G19">
            <v>38</v>
          </cell>
          <cell r="H19">
            <v>10.44</v>
          </cell>
          <cell r="I19" t="str">
            <v>SE</v>
          </cell>
          <cell r="J19">
            <v>31.319999999999997</v>
          </cell>
          <cell r="K19" t="str">
            <v>*</v>
          </cell>
        </row>
        <row r="20">
          <cell r="B20">
            <v>28.349999999999994</v>
          </cell>
          <cell r="C20">
            <v>35</v>
          </cell>
          <cell r="D20">
            <v>24.3</v>
          </cell>
          <cell r="E20">
            <v>68.083333333333329</v>
          </cell>
          <cell r="F20">
            <v>93</v>
          </cell>
          <cell r="G20">
            <v>40</v>
          </cell>
          <cell r="H20">
            <v>12.6</v>
          </cell>
          <cell r="I20" t="str">
            <v>L</v>
          </cell>
          <cell r="J20">
            <v>33.480000000000004</v>
          </cell>
          <cell r="K20" t="str">
            <v>*</v>
          </cell>
        </row>
        <row r="21">
          <cell r="B21">
            <v>28.829166666666666</v>
          </cell>
          <cell r="C21">
            <v>36.6</v>
          </cell>
          <cell r="D21">
            <v>23.6</v>
          </cell>
          <cell r="E21">
            <v>68.208333333333329</v>
          </cell>
          <cell r="F21">
            <v>98</v>
          </cell>
          <cell r="G21">
            <v>32</v>
          </cell>
          <cell r="H21">
            <v>15.840000000000002</v>
          </cell>
          <cell r="I21" t="str">
            <v>SE</v>
          </cell>
          <cell r="J21">
            <v>36.36</v>
          </cell>
          <cell r="K21" t="str">
            <v>*</v>
          </cell>
        </row>
        <row r="22">
          <cell r="B22">
            <v>27.058333333333337</v>
          </cell>
          <cell r="C22">
            <v>35.200000000000003</v>
          </cell>
          <cell r="D22">
            <v>22.8</v>
          </cell>
          <cell r="E22">
            <v>79.833333333333329</v>
          </cell>
          <cell r="F22">
            <v>100</v>
          </cell>
          <cell r="G22">
            <v>37</v>
          </cell>
          <cell r="H22">
            <v>15.120000000000001</v>
          </cell>
          <cell r="I22" t="str">
            <v>N</v>
          </cell>
          <cell r="J22">
            <v>42.84</v>
          </cell>
          <cell r="K22" t="str">
            <v>*</v>
          </cell>
        </row>
        <row r="23">
          <cell r="B23">
            <v>27.708333333333332</v>
          </cell>
          <cell r="C23">
            <v>35.799999999999997</v>
          </cell>
          <cell r="D23">
            <v>22.5</v>
          </cell>
          <cell r="E23">
            <v>75</v>
          </cell>
          <cell r="F23">
            <v>100</v>
          </cell>
          <cell r="G23">
            <v>36</v>
          </cell>
          <cell r="H23">
            <v>8.2799999999999994</v>
          </cell>
          <cell r="I23" t="str">
            <v>SE</v>
          </cell>
          <cell r="J23">
            <v>39.24</v>
          </cell>
          <cell r="K23" t="str">
            <v>*</v>
          </cell>
        </row>
        <row r="24">
          <cell r="B24">
            <v>28.270833333333343</v>
          </cell>
          <cell r="C24">
            <v>36.1</v>
          </cell>
          <cell r="D24">
            <v>23</v>
          </cell>
          <cell r="E24">
            <v>71.041666666666671</v>
          </cell>
          <cell r="F24">
            <v>100</v>
          </cell>
          <cell r="G24">
            <v>32</v>
          </cell>
          <cell r="H24">
            <v>11.16</v>
          </cell>
          <cell r="I24" t="str">
            <v>NE</v>
          </cell>
          <cell r="J24">
            <v>37.080000000000005</v>
          </cell>
          <cell r="K24" t="str">
            <v>*</v>
          </cell>
        </row>
        <row r="25">
          <cell r="B25">
            <v>26.595833333333331</v>
          </cell>
          <cell r="C25">
            <v>32.200000000000003</v>
          </cell>
          <cell r="D25">
            <v>22.6</v>
          </cell>
          <cell r="E25">
            <v>80.541666666666671</v>
          </cell>
          <cell r="F25">
            <v>100</v>
          </cell>
          <cell r="G25">
            <v>53</v>
          </cell>
          <cell r="H25">
            <v>15.120000000000001</v>
          </cell>
          <cell r="I25" t="str">
            <v>L</v>
          </cell>
          <cell r="J25">
            <v>34.56</v>
          </cell>
          <cell r="K25" t="str">
            <v>*</v>
          </cell>
        </row>
        <row r="26">
          <cell r="B26">
            <v>24.729166666666668</v>
          </cell>
          <cell r="C26">
            <v>31</v>
          </cell>
          <cell r="D26">
            <v>21.3</v>
          </cell>
          <cell r="E26">
            <v>88.875</v>
          </cell>
          <cell r="F26">
            <v>100</v>
          </cell>
          <cell r="G26">
            <v>57</v>
          </cell>
          <cell r="H26">
            <v>12.96</v>
          </cell>
          <cell r="I26" t="str">
            <v>SE</v>
          </cell>
          <cell r="J26">
            <v>36</v>
          </cell>
          <cell r="K26" t="str">
            <v>*</v>
          </cell>
        </row>
        <row r="27">
          <cell r="B27">
            <v>24.554166666666664</v>
          </cell>
          <cell r="C27">
            <v>30.9</v>
          </cell>
          <cell r="D27">
            <v>21.3</v>
          </cell>
          <cell r="E27">
            <v>91.333333333333329</v>
          </cell>
          <cell r="F27">
            <v>100</v>
          </cell>
          <cell r="G27">
            <v>56</v>
          </cell>
          <cell r="H27">
            <v>18</v>
          </cell>
          <cell r="I27" t="str">
            <v>S</v>
          </cell>
          <cell r="J27">
            <v>33.840000000000003</v>
          </cell>
          <cell r="K27" t="str">
            <v>*</v>
          </cell>
        </row>
        <row r="28">
          <cell r="B28">
            <v>24.725000000000005</v>
          </cell>
          <cell r="C28">
            <v>30.1</v>
          </cell>
          <cell r="D28">
            <v>22</v>
          </cell>
          <cell r="E28">
            <v>85.916666666666671</v>
          </cell>
          <cell r="F28">
            <v>100</v>
          </cell>
          <cell r="G28">
            <v>55</v>
          </cell>
          <cell r="H28">
            <v>9.7200000000000006</v>
          </cell>
          <cell r="I28" t="str">
            <v>L</v>
          </cell>
          <cell r="J28">
            <v>33.480000000000004</v>
          </cell>
          <cell r="K28" t="str">
            <v>*</v>
          </cell>
        </row>
        <row r="29">
          <cell r="B29">
            <v>26.316666666666666</v>
          </cell>
          <cell r="C29">
            <v>33.1</v>
          </cell>
          <cell r="D29">
            <v>22.3</v>
          </cell>
          <cell r="E29">
            <v>73.666666666666671</v>
          </cell>
          <cell r="F29">
            <v>99</v>
          </cell>
          <cell r="G29">
            <v>42</v>
          </cell>
          <cell r="H29">
            <v>10.8</v>
          </cell>
          <cell r="I29" t="str">
            <v>NE</v>
          </cell>
          <cell r="J29">
            <v>28.08</v>
          </cell>
          <cell r="K29" t="str">
            <v>*</v>
          </cell>
        </row>
        <row r="30">
          <cell r="B30">
            <v>26.029166666666665</v>
          </cell>
          <cell r="C30">
            <v>33.6</v>
          </cell>
          <cell r="D30">
            <v>22.5</v>
          </cell>
          <cell r="E30">
            <v>81.333333333333329</v>
          </cell>
          <cell r="F30">
            <v>100</v>
          </cell>
          <cell r="G30">
            <v>46</v>
          </cell>
          <cell r="H30">
            <v>14.04</v>
          </cell>
          <cell r="I30" t="str">
            <v>L</v>
          </cell>
          <cell r="J30">
            <v>42.12</v>
          </cell>
          <cell r="K30" t="str">
            <v>*</v>
          </cell>
        </row>
        <row r="31">
          <cell r="B31">
            <v>27.150000000000002</v>
          </cell>
          <cell r="C31">
            <v>35.200000000000003</v>
          </cell>
          <cell r="D31">
            <v>22.9</v>
          </cell>
          <cell r="E31">
            <v>76.666666666666671</v>
          </cell>
          <cell r="F31">
            <v>100</v>
          </cell>
          <cell r="G31">
            <v>34</v>
          </cell>
          <cell r="H31">
            <v>12.96</v>
          </cell>
          <cell r="I31" t="str">
            <v>NE</v>
          </cell>
          <cell r="J31">
            <v>34.92</v>
          </cell>
          <cell r="K31" t="str">
            <v>*</v>
          </cell>
        </row>
        <row r="32">
          <cell r="B32">
            <v>25.533333333333335</v>
          </cell>
          <cell r="C32">
            <v>31.9</v>
          </cell>
          <cell r="D32">
            <v>23.1</v>
          </cell>
          <cell r="E32">
            <v>86.5</v>
          </cell>
          <cell r="F32">
            <v>100</v>
          </cell>
          <cell r="G32">
            <v>52</v>
          </cell>
          <cell r="H32">
            <v>11.16</v>
          </cell>
          <cell r="I32" t="str">
            <v>NE</v>
          </cell>
          <cell r="J32">
            <v>29.880000000000003</v>
          </cell>
          <cell r="K32" t="str">
            <v>*</v>
          </cell>
        </row>
        <row r="33">
          <cell r="B33">
            <v>24.087499999999991</v>
          </cell>
          <cell r="C33">
            <v>26.8</v>
          </cell>
          <cell r="D33">
            <v>22.4</v>
          </cell>
          <cell r="E33">
            <v>95.666666666666671</v>
          </cell>
          <cell r="F33">
            <v>100</v>
          </cell>
          <cell r="G33">
            <v>79</v>
          </cell>
          <cell r="H33">
            <v>9.7200000000000006</v>
          </cell>
          <cell r="I33" t="str">
            <v>SO</v>
          </cell>
          <cell r="J33">
            <v>20.88</v>
          </cell>
          <cell r="K33" t="str">
            <v>*</v>
          </cell>
        </row>
      </sheetData>
      <sheetData sheetId="2">
        <row r="5">
          <cell r="B5">
            <v>25.875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24.120833333333334</v>
          </cell>
        </row>
      </sheetData>
      <sheetData sheetId="1">
        <row r="5">
          <cell r="B5">
            <v>25.416666666666668</v>
          </cell>
          <cell r="C5">
            <v>32.5</v>
          </cell>
          <cell r="D5">
            <v>19.399999999999999</v>
          </cell>
          <cell r="E5">
            <v>71.791666666666671</v>
          </cell>
          <cell r="F5">
            <v>92</v>
          </cell>
          <cell r="G5">
            <v>32</v>
          </cell>
          <cell r="H5">
            <v>14.4</v>
          </cell>
          <cell r="I5" t="str">
            <v>NE</v>
          </cell>
          <cell r="J5">
            <v>25.2</v>
          </cell>
          <cell r="K5">
            <v>0</v>
          </cell>
        </row>
        <row r="6">
          <cell r="B6">
            <v>25.712499999999995</v>
          </cell>
          <cell r="C6">
            <v>32.6</v>
          </cell>
          <cell r="D6">
            <v>20.3</v>
          </cell>
          <cell r="E6">
            <v>69.875</v>
          </cell>
          <cell r="F6">
            <v>93</v>
          </cell>
          <cell r="G6">
            <v>38</v>
          </cell>
          <cell r="H6">
            <v>16.2</v>
          </cell>
          <cell r="I6" t="str">
            <v>NE</v>
          </cell>
          <cell r="J6">
            <v>31.319999999999997</v>
          </cell>
          <cell r="K6">
            <v>0</v>
          </cell>
        </row>
        <row r="7">
          <cell r="B7">
            <v>23.425000000000001</v>
          </cell>
          <cell r="C7">
            <v>29.6</v>
          </cell>
          <cell r="D7">
            <v>19.8</v>
          </cell>
          <cell r="E7">
            <v>77.291666666666671</v>
          </cell>
          <cell r="F7">
            <v>93</v>
          </cell>
          <cell r="G7">
            <v>56</v>
          </cell>
          <cell r="H7">
            <v>37.440000000000005</v>
          </cell>
          <cell r="I7" t="str">
            <v>NE</v>
          </cell>
          <cell r="J7">
            <v>62.639999999999993</v>
          </cell>
          <cell r="K7">
            <v>0.2</v>
          </cell>
        </row>
        <row r="8">
          <cell r="B8">
            <v>25.041666666666668</v>
          </cell>
          <cell r="C8">
            <v>32.799999999999997</v>
          </cell>
          <cell r="D8">
            <v>19.7</v>
          </cell>
          <cell r="E8">
            <v>69.083333333333329</v>
          </cell>
          <cell r="F8">
            <v>92</v>
          </cell>
          <cell r="G8">
            <v>36</v>
          </cell>
          <cell r="H8">
            <v>17.28</v>
          </cell>
          <cell r="I8" t="str">
            <v>N</v>
          </cell>
          <cell r="J8">
            <v>31.319999999999997</v>
          </cell>
          <cell r="K8">
            <v>0</v>
          </cell>
        </row>
        <row r="9">
          <cell r="B9">
            <v>24.137499999999992</v>
          </cell>
          <cell r="C9">
            <v>31.7</v>
          </cell>
          <cell r="D9">
            <v>20.2</v>
          </cell>
          <cell r="E9">
            <v>79.583333333333329</v>
          </cell>
          <cell r="F9">
            <v>92</v>
          </cell>
          <cell r="G9">
            <v>46</v>
          </cell>
          <cell r="H9">
            <v>19.440000000000001</v>
          </cell>
          <cell r="I9" t="str">
            <v>NE</v>
          </cell>
          <cell r="J9">
            <v>34.200000000000003</v>
          </cell>
          <cell r="K9">
            <v>7.6000000000000005</v>
          </cell>
        </row>
        <row r="10">
          <cell r="B10">
            <v>24.583333333333332</v>
          </cell>
          <cell r="C10">
            <v>32.200000000000003</v>
          </cell>
          <cell r="D10">
            <v>20.399999999999999</v>
          </cell>
          <cell r="E10">
            <v>77.708333333333329</v>
          </cell>
          <cell r="F10">
            <v>94</v>
          </cell>
          <cell r="G10">
            <v>47</v>
          </cell>
          <cell r="H10">
            <v>16.2</v>
          </cell>
          <cell r="I10" t="str">
            <v>L</v>
          </cell>
          <cell r="J10">
            <v>29.16</v>
          </cell>
          <cell r="K10">
            <v>1</v>
          </cell>
        </row>
        <row r="11">
          <cell r="B11">
            <v>23.708333333333332</v>
          </cell>
          <cell r="C11">
            <v>31.4</v>
          </cell>
          <cell r="D11">
            <v>19.5</v>
          </cell>
          <cell r="E11">
            <v>81.166666666666671</v>
          </cell>
          <cell r="F11">
            <v>96</v>
          </cell>
          <cell r="G11">
            <v>48</v>
          </cell>
          <cell r="H11">
            <v>19.8</v>
          </cell>
          <cell r="I11" t="str">
            <v>NE</v>
          </cell>
          <cell r="J11">
            <v>34.200000000000003</v>
          </cell>
          <cell r="K11">
            <v>48.400000000000006</v>
          </cell>
        </row>
        <row r="12">
          <cell r="B12">
            <v>24.412499999999998</v>
          </cell>
          <cell r="C12">
            <v>31.5</v>
          </cell>
          <cell r="D12">
            <v>20.3</v>
          </cell>
          <cell r="E12">
            <v>75.541666666666671</v>
          </cell>
          <cell r="F12">
            <v>91</v>
          </cell>
          <cell r="G12">
            <v>42</v>
          </cell>
          <cell r="H12">
            <v>20.16</v>
          </cell>
          <cell r="I12" t="str">
            <v>NE</v>
          </cell>
          <cell r="J12">
            <v>42.480000000000004</v>
          </cell>
          <cell r="K12">
            <v>0.2</v>
          </cell>
        </row>
        <row r="13">
          <cell r="B13">
            <v>24.587499999999995</v>
          </cell>
          <cell r="C13">
            <v>30.9</v>
          </cell>
          <cell r="D13">
            <v>19.899999999999999</v>
          </cell>
          <cell r="E13">
            <v>74.333333333333329</v>
          </cell>
          <cell r="F13">
            <v>93</v>
          </cell>
          <cell r="G13">
            <v>44</v>
          </cell>
          <cell r="H13">
            <v>23.040000000000003</v>
          </cell>
          <cell r="I13" t="str">
            <v>NE</v>
          </cell>
          <cell r="J13">
            <v>33.840000000000003</v>
          </cell>
          <cell r="K13">
            <v>3.8</v>
          </cell>
        </row>
        <row r="14">
          <cell r="B14">
            <v>24.616666666666664</v>
          </cell>
          <cell r="C14">
            <v>32.6</v>
          </cell>
          <cell r="D14">
            <v>20.3</v>
          </cell>
          <cell r="E14">
            <v>80.333333333333329</v>
          </cell>
          <cell r="F14">
            <v>96</v>
          </cell>
          <cell r="G14">
            <v>44</v>
          </cell>
          <cell r="H14">
            <v>18.36</v>
          </cell>
          <cell r="I14" t="str">
            <v>NO</v>
          </cell>
          <cell r="J14">
            <v>30.240000000000002</v>
          </cell>
          <cell r="K14">
            <v>3.8000000000000003</v>
          </cell>
        </row>
        <row r="15">
          <cell r="B15">
            <v>25.945833333333336</v>
          </cell>
          <cell r="C15">
            <v>32.799999999999997</v>
          </cell>
          <cell r="D15">
            <v>20.7</v>
          </cell>
          <cell r="E15">
            <v>74.375</v>
          </cell>
          <cell r="F15">
            <v>95</v>
          </cell>
          <cell r="G15">
            <v>44</v>
          </cell>
          <cell r="H15">
            <v>18.720000000000002</v>
          </cell>
          <cell r="I15" t="str">
            <v>O</v>
          </cell>
          <cell r="J15">
            <v>32.76</v>
          </cell>
          <cell r="K15">
            <v>0</v>
          </cell>
        </row>
        <row r="16">
          <cell r="B16">
            <v>26.920833333333334</v>
          </cell>
          <cell r="C16">
            <v>32.9</v>
          </cell>
          <cell r="D16">
            <v>21.7</v>
          </cell>
          <cell r="E16">
            <v>69.041666666666671</v>
          </cell>
          <cell r="F16">
            <v>93</v>
          </cell>
          <cell r="G16">
            <v>38</v>
          </cell>
          <cell r="H16">
            <v>22.32</v>
          </cell>
          <cell r="I16" t="str">
            <v>O</v>
          </cell>
          <cell r="J16">
            <v>33.840000000000003</v>
          </cell>
          <cell r="K16">
            <v>0</v>
          </cell>
        </row>
        <row r="17">
          <cell r="B17">
            <v>26.733333333333331</v>
          </cell>
          <cell r="C17">
            <v>33.700000000000003</v>
          </cell>
          <cell r="D17">
            <v>21.4</v>
          </cell>
          <cell r="E17">
            <v>69.541666666666671</v>
          </cell>
          <cell r="F17">
            <v>92</v>
          </cell>
          <cell r="G17">
            <v>35</v>
          </cell>
          <cell r="H17">
            <v>17.28</v>
          </cell>
          <cell r="I17" t="str">
            <v>SO</v>
          </cell>
          <cell r="J17">
            <v>33.480000000000004</v>
          </cell>
          <cell r="K17">
            <v>0</v>
          </cell>
        </row>
        <row r="18">
          <cell r="B18">
            <v>25.454166666666669</v>
          </cell>
          <cell r="C18">
            <v>32.200000000000003</v>
          </cell>
          <cell r="D18">
            <v>22.7</v>
          </cell>
          <cell r="E18">
            <v>79.791666666666671</v>
          </cell>
          <cell r="F18">
            <v>94</v>
          </cell>
          <cell r="G18">
            <v>53</v>
          </cell>
          <cell r="H18">
            <v>19.440000000000001</v>
          </cell>
          <cell r="I18" t="str">
            <v>SO</v>
          </cell>
          <cell r="J18">
            <v>38.159999999999997</v>
          </cell>
          <cell r="K18">
            <v>2</v>
          </cell>
        </row>
        <row r="19">
          <cell r="B19">
            <v>25.212500000000002</v>
          </cell>
          <cell r="C19">
            <v>33</v>
          </cell>
          <cell r="D19">
            <v>20.7</v>
          </cell>
          <cell r="E19">
            <v>76.625</v>
          </cell>
          <cell r="F19">
            <v>94</v>
          </cell>
          <cell r="G19">
            <v>44</v>
          </cell>
          <cell r="H19">
            <v>20.88</v>
          </cell>
          <cell r="I19" t="str">
            <v>N</v>
          </cell>
          <cell r="J19">
            <v>38.880000000000003</v>
          </cell>
          <cell r="K19">
            <v>2.4</v>
          </cell>
        </row>
        <row r="20">
          <cell r="B20">
            <v>25.408333333333342</v>
          </cell>
          <cell r="C20">
            <v>32</v>
          </cell>
          <cell r="D20">
            <v>20.8</v>
          </cell>
          <cell r="E20">
            <v>68.708333333333329</v>
          </cell>
          <cell r="F20">
            <v>91</v>
          </cell>
          <cell r="G20">
            <v>35</v>
          </cell>
          <cell r="H20">
            <v>24.12</v>
          </cell>
          <cell r="I20" t="str">
            <v>N</v>
          </cell>
          <cell r="J20">
            <v>42.12</v>
          </cell>
          <cell r="K20">
            <v>0</v>
          </cell>
        </row>
        <row r="21">
          <cell r="B21">
            <v>26.399999999999995</v>
          </cell>
          <cell r="C21">
            <v>34</v>
          </cell>
          <cell r="D21">
            <v>20.6</v>
          </cell>
          <cell r="E21">
            <v>66.25</v>
          </cell>
          <cell r="F21">
            <v>91</v>
          </cell>
          <cell r="G21">
            <v>34</v>
          </cell>
          <cell r="H21">
            <v>19.8</v>
          </cell>
          <cell r="I21" t="str">
            <v>N</v>
          </cell>
          <cell r="J21">
            <v>36</v>
          </cell>
          <cell r="K21">
            <v>0</v>
          </cell>
        </row>
        <row r="22">
          <cell r="B22">
            <v>26.195833333333329</v>
          </cell>
          <cell r="C22">
            <v>34.1</v>
          </cell>
          <cell r="D22">
            <v>20.8</v>
          </cell>
          <cell r="E22">
            <v>68.25</v>
          </cell>
          <cell r="F22">
            <v>93</v>
          </cell>
          <cell r="G22">
            <v>35</v>
          </cell>
          <cell r="H22">
            <v>25.2</v>
          </cell>
          <cell r="I22" t="str">
            <v>NE</v>
          </cell>
          <cell r="J22">
            <v>37.800000000000004</v>
          </cell>
          <cell r="K22">
            <v>4</v>
          </cell>
        </row>
        <row r="23">
          <cell r="B23">
            <v>25.216666666666669</v>
          </cell>
          <cell r="C23">
            <v>32.6</v>
          </cell>
          <cell r="D23">
            <v>20.6</v>
          </cell>
          <cell r="E23">
            <v>76.041666666666671</v>
          </cell>
          <cell r="F23">
            <v>95</v>
          </cell>
          <cell r="G23">
            <v>40</v>
          </cell>
          <cell r="H23">
            <v>23.040000000000003</v>
          </cell>
          <cell r="I23" t="str">
            <v>L</v>
          </cell>
          <cell r="J23">
            <v>40.680000000000007</v>
          </cell>
          <cell r="K23">
            <v>1.2</v>
          </cell>
        </row>
        <row r="24">
          <cell r="B24">
            <v>24.795833333333334</v>
          </cell>
          <cell r="C24">
            <v>32.200000000000003</v>
          </cell>
          <cell r="D24">
            <v>21.8</v>
          </cell>
          <cell r="E24">
            <v>79.666666666666671</v>
          </cell>
          <cell r="F24">
            <v>95</v>
          </cell>
          <cell r="G24">
            <v>37</v>
          </cell>
          <cell r="H24">
            <v>21.6</v>
          </cell>
          <cell r="I24" t="str">
            <v>NE</v>
          </cell>
          <cell r="J24">
            <v>38.159999999999997</v>
          </cell>
          <cell r="K24">
            <v>6.3999999999999995</v>
          </cell>
        </row>
        <row r="25">
          <cell r="B25">
            <v>25.283333333333331</v>
          </cell>
          <cell r="C25">
            <v>31.9</v>
          </cell>
          <cell r="D25">
            <v>21.5</v>
          </cell>
          <cell r="E25">
            <v>73.416666666666671</v>
          </cell>
          <cell r="F25">
            <v>92</v>
          </cell>
          <cell r="G25">
            <v>43</v>
          </cell>
          <cell r="H25">
            <v>12.96</v>
          </cell>
          <cell r="I25" t="str">
            <v>NE</v>
          </cell>
          <cell r="J25">
            <v>52.2</v>
          </cell>
          <cell r="K25">
            <v>0.6</v>
          </cell>
        </row>
        <row r="26">
          <cell r="B26">
            <v>24.158333333333328</v>
          </cell>
          <cell r="C26">
            <v>30.2</v>
          </cell>
          <cell r="D26">
            <v>20.5</v>
          </cell>
          <cell r="E26">
            <v>79.916666666666671</v>
          </cell>
          <cell r="F26">
            <v>95</v>
          </cell>
          <cell r="G26">
            <v>49</v>
          </cell>
          <cell r="H26">
            <v>19.079999999999998</v>
          </cell>
          <cell r="I26" t="str">
            <v>N</v>
          </cell>
          <cell r="J26">
            <v>34.56</v>
          </cell>
          <cell r="K26">
            <v>24.799999999999997</v>
          </cell>
        </row>
        <row r="27">
          <cell r="B27">
            <v>22.895833333333332</v>
          </cell>
          <cell r="C27">
            <v>30.6</v>
          </cell>
          <cell r="D27">
            <v>20.399999999999999</v>
          </cell>
          <cell r="E27">
            <v>84.75</v>
          </cell>
          <cell r="F27">
            <v>94</v>
          </cell>
          <cell r="G27">
            <v>50</v>
          </cell>
          <cell r="H27">
            <v>25.56</v>
          </cell>
          <cell r="I27" t="str">
            <v>NE</v>
          </cell>
          <cell r="J27">
            <v>46.800000000000004</v>
          </cell>
          <cell r="K27">
            <v>8.6</v>
          </cell>
        </row>
        <row r="28">
          <cell r="B28">
            <v>21.633333333333336</v>
          </cell>
          <cell r="C28">
            <v>25.5</v>
          </cell>
          <cell r="D28">
            <v>20.100000000000001</v>
          </cell>
          <cell r="E28">
            <v>88.625</v>
          </cell>
          <cell r="F28">
            <v>94</v>
          </cell>
          <cell r="G28">
            <v>74</v>
          </cell>
          <cell r="H28">
            <v>16.920000000000002</v>
          </cell>
          <cell r="I28" t="str">
            <v>O</v>
          </cell>
          <cell r="J28">
            <v>29.52</v>
          </cell>
          <cell r="K28">
            <v>15</v>
          </cell>
        </row>
        <row r="29">
          <cell r="B29">
            <v>24.270833333333332</v>
          </cell>
          <cell r="C29">
            <v>31.3</v>
          </cell>
          <cell r="D29">
            <v>20.8</v>
          </cell>
          <cell r="E29">
            <v>74.791666666666671</v>
          </cell>
          <cell r="F29">
            <v>93</v>
          </cell>
          <cell r="G29">
            <v>41</v>
          </cell>
          <cell r="H29">
            <v>21.240000000000002</v>
          </cell>
          <cell r="I29" t="str">
            <v>NE</v>
          </cell>
          <cell r="J29">
            <v>39.6</v>
          </cell>
          <cell r="K29">
            <v>0</v>
          </cell>
        </row>
        <row r="30">
          <cell r="B30">
            <v>24.704166666666666</v>
          </cell>
          <cell r="C30">
            <v>30.5</v>
          </cell>
          <cell r="D30">
            <v>20.5</v>
          </cell>
          <cell r="E30">
            <v>77.875</v>
          </cell>
          <cell r="F30">
            <v>95</v>
          </cell>
          <cell r="G30">
            <v>53</v>
          </cell>
          <cell r="H30">
            <v>25.92</v>
          </cell>
          <cell r="I30" t="str">
            <v>NO</v>
          </cell>
          <cell r="J30">
            <v>42.12</v>
          </cell>
          <cell r="K30">
            <v>0</v>
          </cell>
        </row>
        <row r="31">
          <cell r="B31">
            <v>23.8</v>
          </cell>
          <cell r="C31">
            <v>32</v>
          </cell>
          <cell r="D31">
            <v>21.3</v>
          </cell>
          <cell r="E31">
            <v>81.208333333333329</v>
          </cell>
          <cell r="F31">
            <v>92</v>
          </cell>
          <cell r="G31">
            <v>48</v>
          </cell>
          <cell r="H31">
            <v>32.04</v>
          </cell>
          <cell r="I31" t="str">
            <v>N</v>
          </cell>
          <cell r="J31">
            <v>51.84</v>
          </cell>
          <cell r="K31">
            <v>1.8</v>
          </cell>
        </row>
        <row r="32">
          <cell r="B32">
            <v>24.595833333333335</v>
          </cell>
          <cell r="C32">
            <v>30.7</v>
          </cell>
          <cell r="D32">
            <v>20.5</v>
          </cell>
          <cell r="E32">
            <v>80.583333333333329</v>
          </cell>
          <cell r="F32">
            <v>94</v>
          </cell>
          <cell r="G32">
            <v>56</v>
          </cell>
          <cell r="H32">
            <v>19.079999999999998</v>
          </cell>
          <cell r="I32" t="str">
            <v>O</v>
          </cell>
          <cell r="J32">
            <v>28.8</v>
          </cell>
          <cell r="K32">
            <v>0</v>
          </cell>
        </row>
        <row r="33">
          <cell r="B33">
            <v>23.754166666666663</v>
          </cell>
          <cell r="C33">
            <v>29.6</v>
          </cell>
          <cell r="D33">
            <v>20.9</v>
          </cell>
          <cell r="E33">
            <v>82.833333333333329</v>
          </cell>
          <cell r="F33">
            <v>94</v>
          </cell>
          <cell r="G33">
            <v>56</v>
          </cell>
          <cell r="H33">
            <v>19.440000000000001</v>
          </cell>
          <cell r="I33" t="str">
            <v>NE</v>
          </cell>
          <cell r="J33">
            <v>40.680000000000007</v>
          </cell>
          <cell r="K33">
            <v>5.6</v>
          </cell>
        </row>
      </sheetData>
      <sheetData sheetId="2">
        <row r="5">
          <cell r="B5">
            <v>24.124999999999996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25.333333333333339</v>
          </cell>
        </row>
      </sheetData>
      <sheetData sheetId="1">
        <row r="5">
          <cell r="B5">
            <v>26.695833333333336</v>
          </cell>
          <cell r="C5">
            <v>35.200000000000003</v>
          </cell>
          <cell r="D5">
            <v>22.1</v>
          </cell>
          <cell r="E5">
            <v>76.958333333333329</v>
          </cell>
          <cell r="F5">
            <v>96</v>
          </cell>
          <cell r="G5">
            <v>38</v>
          </cell>
          <cell r="H5">
            <v>9.7200000000000006</v>
          </cell>
          <cell r="I5" t="str">
            <v>O</v>
          </cell>
          <cell r="J5">
            <v>52.2</v>
          </cell>
          <cell r="K5">
            <v>0</v>
          </cell>
        </row>
        <row r="6">
          <cell r="B6">
            <v>27.19583333333334</v>
          </cell>
          <cell r="C6">
            <v>34.799999999999997</v>
          </cell>
          <cell r="D6">
            <v>22.5</v>
          </cell>
          <cell r="E6">
            <v>74.875</v>
          </cell>
          <cell r="F6">
            <v>95</v>
          </cell>
          <cell r="G6">
            <v>44</v>
          </cell>
          <cell r="H6">
            <v>11.879999999999999</v>
          </cell>
          <cell r="I6" t="str">
            <v>SE</v>
          </cell>
          <cell r="J6">
            <v>27.720000000000002</v>
          </cell>
          <cell r="K6">
            <v>0</v>
          </cell>
        </row>
        <row r="7">
          <cell r="B7">
            <v>27.249999999999996</v>
          </cell>
          <cell r="C7">
            <v>34.799999999999997</v>
          </cell>
          <cell r="D7">
            <v>21.6</v>
          </cell>
          <cell r="E7">
            <v>71.541666666666671</v>
          </cell>
          <cell r="F7">
            <v>95</v>
          </cell>
          <cell r="G7">
            <v>35</v>
          </cell>
          <cell r="H7">
            <v>11.16</v>
          </cell>
          <cell r="I7" t="str">
            <v>L</v>
          </cell>
          <cell r="J7">
            <v>30.96</v>
          </cell>
          <cell r="K7">
            <v>0</v>
          </cell>
        </row>
        <row r="8">
          <cell r="B8">
            <v>27.279166666666665</v>
          </cell>
          <cell r="C8">
            <v>34.4</v>
          </cell>
          <cell r="D8">
            <v>21.6</v>
          </cell>
          <cell r="E8">
            <v>70.416666666666671</v>
          </cell>
          <cell r="F8">
            <v>94</v>
          </cell>
          <cell r="G8">
            <v>40</v>
          </cell>
          <cell r="H8">
            <v>12.96</v>
          </cell>
          <cell r="I8" t="str">
            <v>O</v>
          </cell>
          <cell r="J8">
            <v>35.64</v>
          </cell>
          <cell r="K8">
            <v>0</v>
          </cell>
        </row>
        <row r="9">
          <cell r="B9">
            <v>27.241666666666664</v>
          </cell>
          <cell r="C9">
            <v>34.799999999999997</v>
          </cell>
          <cell r="D9">
            <v>21.7</v>
          </cell>
          <cell r="E9">
            <v>73.833333333333329</v>
          </cell>
          <cell r="F9">
            <v>94</v>
          </cell>
          <cell r="G9">
            <v>44</v>
          </cell>
          <cell r="H9">
            <v>10.44</v>
          </cell>
          <cell r="I9" t="str">
            <v>SE</v>
          </cell>
          <cell r="J9">
            <v>43.56</v>
          </cell>
          <cell r="K9">
            <v>0</v>
          </cell>
        </row>
        <row r="10">
          <cell r="B10">
            <v>27.579166666666669</v>
          </cell>
          <cell r="C10">
            <v>35.200000000000003</v>
          </cell>
          <cell r="D10">
            <v>22.8</v>
          </cell>
          <cell r="E10">
            <v>73.291666666666671</v>
          </cell>
          <cell r="F10">
            <v>94</v>
          </cell>
          <cell r="G10">
            <v>42</v>
          </cell>
          <cell r="H10">
            <v>9.7200000000000006</v>
          </cell>
          <cell r="I10" t="str">
            <v>SE</v>
          </cell>
          <cell r="J10">
            <v>27.720000000000002</v>
          </cell>
          <cell r="K10">
            <v>0</v>
          </cell>
        </row>
        <row r="11">
          <cell r="B11">
            <v>27.058333333333334</v>
          </cell>
          <cell r="C11">
            <v>33.200000000000003</v>
          </cell>
          <cell r="D11">
            <v>22.5</v>
          </cell>
          <cell r="E11">
            <v>75.125</v>
          </cell>
          <cell r="F11">
            <v>93</v>
          </cell>
          <cell r="G11">
            <v>49</v>
          </cell>
          <cell r="H11">
            <v>13.32</v>
          </cell>
          <cell r="I11" t="str">
            <v>SE</v>
          </cell>
          <cell r="J11">
            <v>30.96</v>
          </cell>
          <cell r="K11">
            <v>0</v>
          </cell>
        </row>
        <row r="12">
          <cell r="B12">
            <v>27.137500000000003</v>
          </cell>
          <cell r="C12">
            <v>36.1</v>
          </cell>
          <cell r="D12">
            <v>22</v>
          </cell>
          <cell r="E12">
            <v>75.958333333333329</v>
          </cell>
          <cell r="F12">
            <v>95</v>
          </cell>
          <cell r="G12">
            <v>37</v>
          </cell>
          <cell r="H12">
            <v>19.079999999999998</v>
          </cell>
          <cell r="I12" t="str">
            <v>SE</v>
          </cell>
          <cell r="J12">
            <v>43.92</v>
          </cell>
          <cell r="K12">
            <v>13</v>
          </cell>
        </row>
        <row r="13">
          <cell r="B13">
            <v>26.358333333333334</v>
          </cell>
          <cell r="C13">
            <v>33.9</v>
          </cell>
          <cell r="D13">
            <v>22.8</v>
          </cell>
          <cell r="E13">
            <v>81.541666666666671</v>
          </cell>
          <cell r="F13">
            <v>95</v>
          </cell>
          <cell r="G13">
            <v>48</v>
          </cell>
          <cell r="H13">
            <v>12.24</v>
          </cell>
          <cell r="I13" t="str">
            <v>SE</v>
          </cell>
          <cell r="J13">
            <v>34.92</v>
          </cell>
          <cell r="K13">
            <v>4.2</v>
          </cell>
        </row>
        <row r="14">
          <cell r="B14">
            <v>27.558333333333334</v>
          </cell>
          <cell r="C14">
            <v>35.1</v>
          </cell>
          <cell r="D14">
            <v>22.8</v>
          </cell>
          <cell r="E14">
            <v>73.958333333333329</v>
          </cell>
          <cell r="F14">
            <v>95</v>
          </cell>
          <cell r="G14">
            <v>41</v>
          </cell>
          <cell r="H14">
            <v>12.96</v>
          </cell>
          <cell r="I14" t="str">
            <v>O</v>
          </cell>
          <cell r="J14">
            <v>31.680000000000003</v>
          </cell>
          <cell r="K14">
            <v>0</v>
          </cell>
        </row>
        <row r="15">
          <cell r="B15">
            <v>28.391666666666666</v>
          </cell>
          <cell r="C15">
            <v>35.4</v>
          </cell>
          <cell r="D15">
            <v>23.3</v>
          </cell>
          <cell r="E15">
            <v>74.5</v>
          </cell>
          <cell r="F15">
            <v>96</v>
          </cell>
          <cell r="G15">
            <v>41</v>
          </cell>
          <cell r="H15">
            <v>15.48</v>
          </cell>
          <cell r="I15" t="str">
            <v>O</v>
          </cell>
          <cell r="J15">
            <v>33.480000000000004</v>
          </cell>
          <cell r="K15">
            <v>0</v>
          </cell>
        </row>
        <row r="16">
          <cell r="B16">
            <v>28.745833333333326</v>
          </cell>
          <cell r="C16">
            <v>36.6</v>
          </cell>
          <cell r="D16">
            <v>23</v>
          </cell>
          <cell r="E16">
            <v>71.5</v>
          </cell>
          <cell r="F16">
            <v>96</v>
          </cell>
          <cell r="G16">
            <v>33</v>
          </cell>
          <cell r="H16">
            <v>15.120000000000001</v>
          </cell>
          <cell r="I16" t="str">
            <v>O</v>
          </cell>
          <cell r="J16">
            <v>27</v>
          </cell>
          <cell r="K16">
            <v>0</v>
          </cell>
        </row>
        <row r="17">
          <cell r="B17">
            <v>28.537499999999998</v>
          </cell>
          <cell r="C17">
            <v>36</v>
          </cell>
          <cell r="D17">
            <v>23.2</v>
          </cell>
          <cell r="E17">
            <v>72.375</v>
          </cell>
          <cell r="F17">
            <v>96</v>
          </cell>
          <cell r="G17">
            <v>40</v>
          </cell>
          <cell r="H17">
            <v>9.7200000000000006</v>
          </cell>
          <cell r="I17" t="str">
            <v>O</v>
          </cell>
          <cell r="J17">
            <v>32.76</v>
          </cell>
          <cell r="K17">
            <v>0</v>
          </cell>
        </row>
        <row r="18">
          <cell r="B18">
            <v>28.645833333333329</v>
          </cell>
          <cell r="C18">
            <v>36.1</v>
          </cell>
          <cell r="D18">
            <v>24</v>
          </cell>
          <cell r="E18">
            <v>73.625</v>
          </cell>
          <cell r="F18">
            <v>95</v>
          </cell>
          <cell r="G18">
            <v>34</v>
          </cell>
          <cell r="H18">
            <v>17.64</v>
          </cell>
          <cell r="I18" t="str">
            <v>O</v>
          </cell>
          <cell r="J18">
            <v>33.840000000000003</v>
          </cell>
          <cell r="K18">
            <v>0</v>
          </cell>
        </row>
        <row r="19">
          <cell r="B19">
            <v>28.195833333333329</v>
          </cell>
          <cell r="C19">
            <v>35.6</v>
          </cell>
          <cell r="D19">
            <v>23.9</v>
          </cell>
          <cell r="E19">
            <v>76.125</v>
          </cell>
          <cell r="F19">
            <v>95</v>
          </cell>
          <cell r="G19">
            <v>42</v>
          </cell>
          <cell r="H19">
            <v>9.7200000000000006</v>
          </cell>
          <cell r="I19" t="str">
            <v>NE</v>
          </cell>
          <cell r="J19">
            <v>26.64</v>
          </cell>
          <cell r="K19">
            <v>0</v>
          </cell>
        </row>
        <row r="20">
          <cell r="B20">
            <v>26.25833333333334</v>
          </cell>
          <cell r="C20">
            <v>32.799999999999997</v>
          </cell>
          <cell r="D20">
            <v>22.8</v>
          </cell>
          <cell r="E20">
            <v>80.5</v>
          </cell>
          <cell r="F20">
            <v>94</v>
          </cell>
          <cell r="G20">
            <v>54</v>
          </cell>
          <cell r="H20">
            <v>14.76</v>
          </cell>
          <cell r="I20" t="str">
            <v>NE</v>
          </cell>
          <cell r="J20">
            <v>47.519999999999996</v>
          </cell>
          <cell r="K20">
            <v>0.8</v>
          </cell>
        </row>
        <row r="21">
          <cell r="B21">
            <v>27.024999999999995</v>
          </cell>
          <cell r="C21">
            <v>35.799999999999997</v>
          </cell>
          <cell r="D21">
            <v>22.5</v>
          </cell>
          <cell r="E21">
            <v>78.291666666666671</v>
          </cell>
          <cell r="F21">
            <v>96</v>
          </cell>
          <cell r="G21">
            <v>40</v>
          </cell>
          <cell r="H21">
            <v>13.32</v>
          </cell>
          <cell r="I21" t="str">
            <v>S</v>
          </cell>
          <cell r="J21">
            <v>32.76</v>
          </cell>
          <cell r="K21">
            <v>2</v>
          </cell>
        </row>
        <row r="22">
          <cell r="B22">
            <v>27.787500000000005</v>
          </cell>
          <cell r="C22">
            <v>35.4</v>
          </cell>
          <cell r="D22">
            <v>23.5</v>
          </cell>
          <cell r="E22">
            <v>77.875</v>
          </cell>
          <cell r="F22">
            <v>95</v>
          </cell>
          <cell r="G22">
            <v>43</v>
          </cell>
          <cell r="H22">
            <v>2.52</v>
          </cell>
          <cell r="I22" t="str">
            <v>SE</v>
          </cell>
          <cell r="J22">
            <v>33.840000000000003</v>
          </cell>
          <cell r="K22">
            <v>0</v>
          </cell>
        </row>
        <row r="23">
          <cell r="B23">
            <v>27.012499999999999</v>
          </cell>
          <cell r="C23">
            <v>35.6</v>
          </cell>
          <cell r="D23">
            <v>22.7</v>
          </cell>
          <cell r="E23">
            <v>76.791666666666671</v>
          </cell>
          <cell r="F23">
            <v>94</v>
          </cell>
          <cell r="G23">
            <v>42</v>
          </cell>
          <cell r="H23">
            <v>14.04</v>
          </cell>
          <cell r="I23" t="str">
            <v>L</v>
          </cell>
          <cell r="J23">
            <v>42.84</v>
          </cell>
          <cell r="K23">
            <v>3.6</v>
          </cell>
        </row>
        <row r="24">
          <cell r="B24">
            <v>26.570833333333329</v>
          </cell>
          <cell r="C24">
            <v>34</v>
          </cell>
          <cell r="D24">
            <v>23.1</v>
          </cell>
          <cell r="E24">
            <v>81.541666666666671</v>
          </cell>
          <cell r="F24">
            <v>96</v>
          </cell>
          <cell r="G24">
            <v>50</v>
          </cell>
          <cell r="H24">
            <v>13.32</v>
          </cell>
          <cell r="I24" t="str">
            <v>NE</v>
          </cell>
          <cell r="J24">
            <v>23.040000000000003</v>
          </cell>
          <cell r="K24">
            <v>2.6</v>
          </cell>
        </row>
        <row r="25">
          <cell r="B25">
            <v>25</v>
          </cell>
          <cell r="C25">
            <v>32.200000000000003</v>
          </cell>
          <cell r="D25">
            <v>21.4</v>
          </cell>
          <cell r="E25">
            <v>87.083333333333329</v>
          </cell>
          <cell r="F25">
            <v>95</v>
          </cell>
          <cell r="G25">
            <v>57</v>
          </cell>
          <cell r="H25">
            <v>13.68</v>
          </cell>
          <cell r="I25" t="str">
            <v>S</v>
          </cell>
          <cell r="J25">
            <v>61.560000000000009</v>
          </cell>
          <cell r="K25">
            <v>52.2</v>
          </cell>
        </row>
        <row r="26">
          <cell r="B26">
            <v>25.237500000000001</v>
          </cell>
          <cell r="C26">
            <v>30.4</v>
          </cell>
          <cell r="D26">
            <v>22.5</v>
          </cell>
          <cell r="E26">
            <v>85.625</v>
          </cell>
          <cell r="F26">
            <v>96</v>
          </cell>
          <cell r="G26">
            <v>64</v>
          </cell>
          <cell r="H26">
            <v>15.120000000000001</v>
          </cell>
          <cell r="I26" t="str">
            <v>NE</v>
          </cell>
          <cell r="J26">
            <v>24.48</v>
          </cell>
          <cell r="K26">
            <v>0</v>
          </cell>
        </row>
        <row r="27">
          <cell r="B27">
            <v>26.545833333333324</v>
          </cell>
          <cell r="C27">
            <v>32.200000000000003</v>
          </cell>
          <cell r="D27">
            <v>23</v>
          </cell>
          <cell r="E27">
            <v>80.666666666666671</v>
          </cell>
          <cell r="F27">
            <v>96</v>
          </cell>
          <cell r="G27">
            <v>53</v>
          </cell>
          <cell r="H27">
            <v>14.76</v>
          </cell>
          <cell r="I27" t="str">
            <v>NE</v>
          </cell>
          <cell r="J27">
            <v>26.28</v>
          </cell>
          <cell r="K27">
            <v>0.60000000000000009</v>
          </cell>
        </row>
        <row r="28">
          <cell r="B28">
            <v>24.437500000000004</v>
          </cell>
          <cell r="C28">
            <v>29.9</v>
          </cell>
          <cell r="D28">
            <v>22.2</v>
          </cell>
          <cell r="E28">
            <v>84.833333333333329</v>
          </cell>
          <cell r="F28">
            <v>95</v>
          </cell>
          <cell r="G28">
            <v>63</v>
          </cell>
          <cell r="H28">
            <v>14.04</v>
          </cell>
          <cell r="I28" t="str">
            <v>O</v>
          </cell>
          <cell r="J28">
            <v>26.64</v>
          </cell>
          <cell r="K28">
            <v>7.4</v>
          </cell>
        </row>
        <row r="29">
          <cell r="B29">
            <v>25.599999999999998</v>
          </cell>
          <cell r="C29">
            <v>33</v>
          </cell>
          <cell r="D29">
            <v>21.8</v>
          </cell>
          <cell r="E29">
            <v>82.708333333333329</v>
          </cell>
          <cell r="F29">
            <v>96</v>
          </cell>
          <cell r="G29">
            <v>50</v>
          </cell>
          <cell r="H29">
            <v>19.8</v>
          </cell>
          <cell r="I29" t="str">
            <v>S</v>
          </cell>
          <cell r="J29">
            <v>34.200000000000003</v>
          </cell>
          <cell r="K29">
            <v>0</v>
          </cell>
        </row>
        <row r="30">
          <cell r="B30">
            <v>26.120833333333334</v>
          </cell>
          <cell r="C30">
            <v>33</v>
          </cell>
          <cell r="D30">
            <v>21.6</v>
          </cell>
          <cell r="E30">
            <v>79.125</v>
          </cell>
          <cell r="F30">
            <v>96</v>
          </cell>
          <cell r="G30">
            <v>48</v>
          </cell>
          <cell r="H30">
            <v>17.28</v>
          </cell>
          <cell r="I30" t="str">
            <v>NO</v>
          </cell>
          <cell r="J30">
            <v>47.519999999999996</v>
          </cell>
          <cell r="K30">
            <v>0.4</v>
          </cell>
        </row>
        <row r="31">
          <cell r="B31">
            <v>26.508333333333329</v>
          </cell>
          <cell r="C31">
            <v>35.299999999999997</v>
          </cell>
          <cell r="D31">
            <v>22.2</v>
          </cell>
          <cell r="E31">
            <v>79.083333333333329</v>
          </cell>
          <cell r="F31">
            <v>96</v>
          </cell>
          <cell r="G31">
            <v>42</v>
          </cell>
          <cell r="H31">
            <v>16.559999999999999</v>
          </cell>
          <cell r="I31" t="str">
            <v>NO</v>
          </cell>
          <cell r="J31">
            <v>44.64</v>
          </cell>
          <cell r="K31">
            <v>0</v>
          </cell>
        </row>
        <row r="32">
          <cell r="B32">
            <v>26.141666666666666</v>
          </cell>
          <cell r="C32">
            <v>32.299999999999997</v>
          </cell>
          <cell r="D32">
            <v>22.8</v>
          </cell>
          <cell r="E32">
            <v>82.625</v>
          </cell>
          <cell r="F32">
            <v>96</v>
          </cell>
          <cell r="G32">
            <v>54</v>
          </cell>
          <cell r="H32">
            <v>11.520000000000001</v>
          </cell>
          <cell r="I32" t="str">
            <v>SE</v>
          </cell>
          <cell r="J32">
            <v>24.840000000000003</v>
          </cell>
          <cell r="K32">
            <v>8.6</v>
          </cell>
        </row>
        <row r="33">
          <cell r="B33">
            <v>25.954166666666666</v>
          </cell>
          <cell r="C33">
            <v>31</v>
          </cell>
          <cell r="D33">
            <v>23.1</v>
          </cell>
          <cell r="E33">
            <v>82.208333333333329</v>
          </cell>
          <cell r="F33">
            <v>95</v>
          </cell>
          <cell r="G33">
            <v>53</v>
          </cell>
          <cell r="H33">
            <v>6.84</v>
          </cell>
          <cell r="I33" t="str">
            <v>L</v>
          </cell>
          <cell r="J33">
            <v>26.64</v>
          </cell>
          <cell r="K33">
            <v>4.6000000000000005</v>
          </cell>
        </row>
      </sheetData>
      <sheetData sheetId="2">
        <row r="5">
          <cell r="B5">
            <v>27.691666666666666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23.458333333333332</v>
          </cell>
        </row>
      </sheetData>
      <sheetData sheetId="1">
        <row r="5">
          <cell r="B5">
            <v>23.850000000000005</v>
          </cell>
          <cell r="C5">
            <v>31</v>
          </cell>
          <cell r="D5">
            <v>21</v>
          </cell>
          <cell r="E5">
            <v>85.125</v>
          </cell>
          <cell r="F5">
            <v>97</v>
          </cell>
          <cell r="G5">
            <v>52</v>
          </cell>
          <cell r="H5">
            <v>16.2</v>
          </cell>
          <cell r="I5" t="str">
            <v>N</v>
          </cell>
          <cell r="J5">
            <v>43.92</v>
          </cell>
          <cell r="K5">
            <v>6.8</v>
          </cell>
        </row>
        <row r="6">
          <cell r="B6">
            <v>23.633333333333329</v>
          </cell>
          <cell r="C6">
            <v>29.5</v>
          </cell>
          <cell r="D6">
            <v>17.899999999999999</v>
          </cell>
          <cell r="E6">
            <v>83.416666666666671</v>
          </cell>
          <cell r="F6">
            <v>96</v>
          </cell>
          <cell r="G6">
            <v>58</v>
          </cell>
          <cell r="H6">
            <v>15.840000000000002</v>
          </cell>
          <cell r="I6" t="str">
            <v>S</v>
          </cell>
          <cell r="J6">
            <v>70.2</v>
          </cell>
          <cell r="K6">
            <v>19</v>
          </cell>
        </row>
        <row r="7">
          <cell r="B7">
            <v>24.104166666666668</v>
          </cell>
          <cell r="C7">
            <v>31.4</v>
          </cell>
          <cell r="D7">
            <v>20.399999999999999</v>
          </cell>
          <cell r="E7">
            <v>80.958333333333329</v>
          </cell>
          <cell r="F7">
            <v>96</v>
          </cell>
          <cell r="G7">
            <v>51</v>
          </cell>
          <cell r="H7">
            <v>17.28</v>
          </cell>
          <cell r="I7" t="str">
            <v>S</v>
          </cell>
          <cell r="J7">
            <v>34.92</v>
          </cell>
          <cell r="K7">
            <v>19.600000000000001</v>
          </cell>
        </row>
        <row r="8">
          <cell r="B8">
            <v>23.758333333333329</v>
          </cell>
          <cell r="C8">
            <v>30.4</v>
          </cell>
          <cell r="D8">
            <v>21.3</v>
          </cell>
          <cell r="E8">
            <v>84.333333333333329</v>
          </cell>
          <cell r="F8">
            <v>94</v>
          </cell>
          <cell r="G8">
            <v>60</v>
          </cell>
          <cell r="H8">
            <v>14.4</v>
          </cell>
          <cell r="I8" t="str">
            <v>SO</v>
          </cell>
          <cell r="J8">
            <v>42.12</v>
          </cell>
          <cell r="K8">
            <v>17.399999999999999</v>
          </cell>
        </row>
        <row r="9">
          <cell r="B9">
            <v>23.4375</v>
          </cell>
          <cell r="C9">
            <v>32.5</v>
          </cell>
          <cell r="D9">
            <v>20.3</v>
          </cell>
          <cell r="E9">
            <v>85.375</v>
          </cell>
          <cell r="F9">
            <v>96</v>
          </cell>
          <cell r="G9">
            <v>52</v>
          </cell>
          <cell r="H9">
            <v>15.840000000000002</v>
          </cell>
          <cell r="I9" t="str">
            <v>NE</v>
          </cell>
          <cell r="J9">
            <v>47.16</v>
          </cell>
          <cell r="K9">
            <v>15.2</v>
          </cell>
        </row>
        <row r="10">
          <cell r="B10">
            <v>25.687500000000004</v>
          </cell>
          <cell r="C10">
            <v>33.6</v>
          </cell>
          <cell r="D10">
            <v>21.9</v>
          </cell>
          <cell r="E10">
            <v>77.041666666666671</v>
          </cell>
          <cell r="F10">
            <v>95</v>
          </cell>
          <cell r="G10">
            <v>45</v>
          </cell>
          <cell r="H10">
            <v>14.4</v>
          </cell>
          <cell r="I10" t="str">
            <v>NE</v>
          </cell>
          <cell r="J10">
            <v>39.96</v>
          </cell>
          <cell r="K10">
            <v>0</v>
          </cell>
        </row>
        <row r="11">
          <cell r="B11">
            <v>26.141666666666666</v>
          </cell>
          <cell r="C11">
            <v>33</v>
          </cell>
          <cell r="D11">
            <v>22.1</v>
          </cell>
          <cell r="E11">
            <v>76.708333333333329</v>
          </cell>
          <cell r="F11">
            <v>96</v>
          </cell>
          <cell r="G11">
            <v>45</v>
          </cell>
          <cell r="H11">
            <v>17.64</v>
          </cell>
          <cell r="I11" t="str">
            <v>N</v>
          </cell>
          <cell r="J11">
            <v>40.680000000000007</v>
          </cell>
          <cell r="K11">
            <v>0</v>
          </cell>
        </row>
        <row r="12">
          <cell r="B12">
            <v>28.587499999999995</v>
          </cell>
          <cell r="C12">
            <v>35.4</v>
          </cell>
          <cell r="D12">
            <v>23.2</v>
          </cell>
          <cell r="E12">
            <v>65.708333333333329</v>
          </cell>
          <cell r="F12">
            <v>90</v>
          </cell>
          <cell r="G12">
            <v>35</v>
          </cell>
          <cell r="H12">
            <v>13.32</v>
          </cell>
          <cell r="I12" t="str">
            <v>N</v>
          </cell>
          <cell r="J12">
            <v>33.480000000000004</v>
          </cell>
          <cell r="K12">
            <v>0</v>
          </cell>
        </row>
        <row r="13">
          <cell r="B13">
            <v>27.412499999999994</v>
          </cell>
          <cell r="C13">
            <v>34.9</v>
          </cell>
          <cell r="D13">
            <v>23.2</v>
          </cell>
          <cell r="E13">
            <v>72.208333333333329</v>
          </cell>
          <cell r="F13">
            <v>89</v>
          </cell>
          <cell r="G13">
            <v>43</v>
          </cell>
          <cell r="H13">
            <v>14.04</v>
          </cell>
          <cell r="I13" t="str">
            <v>N</v>
          </cell>
          <cell r="J13">
            <v>45</v>
          </cell>
          <cell r="K13">
            <v>0</v>
          </cell>
        </row>
        <row r="14">
          <cell r="B14">
            <v>26.320833333333329</v>
          </cell>
          <cell r="C14">
            <v>34</v>
          </cell>
          <cell r="D14">
            <v>22.2</v>
          </cell>
          <cell r="E14">
            <v>79.125</v>
          </cell>
          <cell r="F14">
            <v>96</v>
          </cell>
          <cell r="G14">
            <v>42</v>
          </cell>
          <cell r="H14">
            <v>14.76</v>
          </cell>
          <cell r="I14" t="str">
            <v>N</v>
          </cell>
          <cell r="J14">
            <v>30.96</v>
          </cell>
          <cell r="K14">
            <v>0</v>
          </cell>
        </row>
        <row r="15">
          <cell r="B15">
            <v>26.662500000000005</v>
          </cell>
          <cell r="C15">
            <v>34.6</v>
          </cell>
          <cell r="D15">
            <v>22.1</v>
          </cell>
          <cell r="E15">
            <v>74.958333333333329</v>
          </cell>
          <cell r="F15">
            <v>93</v>
          </cell>
          <cell r="G15">
            <v>40</v>
          </cell>
          <cell r="H15">
            <v>16.559999999999999</v>
          </cell>
          <cell r="I15" t="str">
            <v>SO</v>
          </cell>
          <cell r="J15">
            <v>32.04</v>
          </cell>
          <cell r="K15">
            <v>0.2</v>
          </cell>
        </row>
        <row r="16">
          <cell r="B16">
            <v>26.662500000000005</v>
          </cell>
          <cell r="C16">
            <v>34.9</v>
          </cell>
          <cell r="D16">
            <v>22.8</v>
          </cell>
          <cell r="E16">
            <v>78.75</v>
          </cell>
          <cell r="F16">
            <v>96</v>
          </cell>
          <cell r="G16">
            <v>42</v>
          </cell>
          <cell r="H16">
            <v>12.24</v>
          </cell>
          <cell r="I16" t="str">
            <v>N</v>
          </cell>
          <cell r="J16">
            <v>29.52</v>
          </cell>
          <cell r="K16">
            <v>14.6</v>
          </cell>
        </row>
        <row r="17">
          <cell r="B17">
            <v>28.362499999999997</v>
          </cell>
          <cell r="C17">
            <v>35.299999999999997</v>
          </cell>
          <cell r="D17">
            <v>22.9</v>
          </cell>
          <cell r="E17">
            <v>69.125</v>
          </cell>
          <cell r="F17">
            <v>95</v>
          </cell>
          <cell r="G17">
            <v>37</v>
          </cell>
          <cell r="H17">
            <v>19.079999999999998</v>
          </cell>
          <cell r="I17" t="str">
            <v>NO</v>
          </cell>
          <cell r="J17">
            <v>36.72</v>
          </cell>
          <cell r="K17">
            <v>0</v>
          </cell>
        </row>
        <row r="18">
          <cell r="B18">
            <v>29.416666666666661</v>
          </cell>
          <cell r="C18">
            <v>36</v>
          </cell>
          <cell r="D18">
            <v>24.1</v>
          </cell>
          <cell r="E18">
            <v>60.541666666666664</v>
          </cell>
          <cell r="F18">
            <v>83</v>
          </cell>
          <cell r="G18">
            <v>28</v>
          </cell>
          <cell r="H18">
            <v>18.36</v>
          </cell>
          <cell r="I18" t="str">
            <v>NO</v>
          </cell>
          <cell r="J18">
            <v>33.119999999999997</v>
          </cell>
          <cell r="K18">
            <v>0</v>
          </cell>
        </row>
        <row r="19">
          <cell r="B19">
            <v>27.208333333333329</v>
          </cell>
          <cell r="C19">
            <v>35.5</v>
          </cell>
          <cell r="D19">
            <v>22.1</v>
          </cell>
          <cell r="E19">
            <v>75.291666666666671</v>
          </cell>
          <cell r="F19">
            <v>96</v>
          </cell>
          <cell r="G19">
            <v>37</v>
          </cell>
          <cell r="H19">
            <v>11.520000000000001</v>
          </cell>
          <cell r="I19" t="str">
            <v>SO</v>
          </cell>
          <cell r="J19">
            <v>73.08</v>
          </cell>
          <cell r="K19">
            <v>0</v>
          </cell>
        </row>
        <row r="20">
          <cell r="B20">
            <v>25.425000000000001</v>
          </cell>
          <cell r="C20">
            <v>31.8</v>
          </cell>
          <cell r="D20">
            <v>22.8</v>
          </cell>
          <cell r="E20">
            <v>83.041666666666671</v>
          </cell>
          <cell r="F20">
            <v>94</v>
          </cell>
          <cell r="G20">
            <v>59</v>
          </cell>
          <cell r="H20">
            <v>24.48</v>
          </cell>
          <cell r="I20" t="str">
            <v>NE</v>
          </cell>
          <cell r="J20">
            <v>46.800000000000004</v>
          </cell>
          <cell r="K20">
            <v>0.8</v>
          </cell>
        </row>
        <row r="21">
          <cell r="B21">
            <v>27.316666666666666</v>
          </cell>
          <cell r="C21">
            <v>35</v>
          </cell>
          <cell r="D21">
            <v>22.5</v>
          </cell>
          <cell r="E21">
            <v>74.291666666666671</v>
          </cell>
          <cell r="F21">
            <v>94</v>
          </cell>
          <cell r="G21">
            <v>42</v>
          </cell>
          <cell r="H21">
            <v>23.400000000000002</v>
          </cell>
          <cell r="I21" t="str">
            <v>N</v>
          </cell>
          <cell r="J21">
            <v>45</v>
          </cell>
          <cell r="K21">
            <v>5</v>
          </cell>
        </row>
        <row r="22">
          <cell r="B22">
            <v>27.916666666666668</v>
          </cell>
          <cell r="C22">
            <v>33.1</v>
          </cell>
          <cell r="D22">
            <v>23.7</v>
          </cell>
          <cell r="E22">
            <v>70.791666666666671</v>
          </cell>
          <cell r="F22">
            <v>88</v>
          </cell>
          <cell r="G22">
            <v>50</v>
          </cell>
          <cell r="H22">
            <v>11.879999999999999</v>
          </cell>
          <cell r="I22" t="str">
            <v>NO</v>
          </cell>
          <cell r="J22">
            <v>37.080000000000005</v>
          </cell>
          <cell r="K22">
            <v>7.8</v>
          </cell>
        </row>
        <row r="23">
          <cell r="B23">
            <v>26.437499999999996</v>
          </cell>
          <cell r="C23">
            <v>34.1</v>
          </cell>
          <cell r="D23">
            <v>20.9</v>
          </cell>
          <cell r="E23">
            <v>75.666666666666671</v>
          </cell>
          <cell r="F23">
            <v>97</v>
          </cell>
          <cell r="G23">
            <v>41</v>
          </cell>
          <cell r="H23">
            <v>18</v>
          </cell>
          <cell r="I23" t="str">
            <v>N</v>
          </cell>
          <cell r="J23">
            <v>68.760000000000005</v>
          </cell>
          <cell r="K23">
            <v>0</v>
          </cell>
        </row>
        <row r="24">
          <cell r="B24">
            <v>27.579166666666666</v>
          </cell>
          <cell r="C24">
            <v>33.6</v>
          </cell>
          <cell r="D24">
            <v>23.3</v>
          </cell>
          <cell r="E24">
            <v>73.666666666666671</v>
          </cell>
          <cell r="F24">
            <v>95</v>
          </cell>
          <cell r="G24">
            <v>43</v>
          </cell>
          <cell r="H24">
            <v>17.64</v>
          </cell>
          <cell r="I24" t="str">
            <v>N</v>
          </cell>
          <cell r="J24">
            <v>32.4</v>
          </cell>
          <cell r="K24">
            <v>2</v>
          </cell>
        </row>
        <row r="25">
          <cell r="B25">
            <v>25.329166666666666</v>
          </cell>
          <cell r="C25">
            <v>31.7</v>
          </cell>
          <cell r="D25">
            <v>22.2</v>
          </cell>
          <cell r="E25">
            <v>80.416666666666671</v>
          </cell>
          <cell r="F25">
            <v>94</v>
          </cell>
          <cell r="G25">
            <v>53</v>
          </cell>
          <cell r="H25">
            <v>24.48</v>
          </cell>
          <cell r="I25" t="str">
            <v>N</v>
          </cell>
          <cell r="J25">
            <v>54</v>
          </cell>
          <cell r="K25">
            <v>1.6</v>
          </cell>
        </row>
        <row r="26">
          <cell r="B26">
            <v>22.729166666666668</v>
          </cell>
          <cell r="C26">
            <v>27</v>
          </cell>
          <cell r="D26">
            <v>21</v>
          </cell>
          <cell r="E26">
            <v>93.458333333333329</v>
          </cell>
          <cell r="F26">
            <v>96</v>
          </cell>
          <cell r="G26">
            <v>72</v>
          </cell>
          <cell r="H26">
            <v>14.4</v>
          </cell>
          <cell r="I26" t="str">
            <v>NE</v>
          </cell>
          <cell r="J26">
            <v>30.96</v>
          </cell>
          <cell r="K26">
            <v>33.4</v>
          </cell>
        </row>
        <row r="27">
          <cell r="B27">
            <v>21.562500000000004</v>
          </cell>
          <cell r="C27">
            <v>22.6</v>
          </cell>
          <cell r="D27">
            <v>20.7</v>
          </cell>
          <cell r="E27">
            <v>95.375</v>
          </cell>
          <cell r="F27">
            <v>97</v>
          </cell>
          <cell r="G27">
            <v>91</v>
          </cell>
          <cell r="H27">
            <v>11.16</v>
          </cell>
          <cell r="I27" t="str">
            <v>N</v>
          </cell>
          <cell r="J27">
            <v>39.24</v>
          </cell>
          <cell r="K27">
            <v>31.6</v>
          </cell>
        </row>
        <row r="28">
          <cell r="B28">
            <v>22.654166666666669</v>
          </cell>
          <cell r="C28">
            <v>25.4</v>
          </cell>
          <cell r="D28">
            <v>21.1</v>
          </cell>
          <cell r="E28">
            <v>92.958333333333329</v>
          </cell>
          <cell r="F28">
            <v>97</v>
          </cell>
          <cell r="G28">
            <v>82</v>
          </cell>
          <cell r="H28">
            <v>14.04</v>
          </cell>
          <cell r="I28" t="str">
            <v>N</v>
          </cell>
          <cell r="J28">
            <v>32.76</v>
          </cell>
          <cell r="K28">
            <v>29.8</v>
          </cell>
        </row>
        <row r="29">
          <cell r="B29">
            <v>24.774999999999991</v>
          </cell>
          <cell r="C29">
            <v>31.9</v>
          </cell>
          <cell r="D29">
            <v>20.7</v>
          </cell>
          <cell r="E29">
            <v>82.833333333333329</v>
          </cell>
          <cell r="F29">
            <v>97</v>
          </cell>
          <cell r="G29">
            <v>45</v>
          </cell>
          <cell r="H29">
            <v>12.96</v>
          </cell>
          <cell r="I29" t="str">
            <v>N</v>
          </cell>
          <cell r="J29">
            <v>30.6</v>
          </cell>
          <cell r="K29">
            <v>0</v>
          </cell>
        </row>
        <row r="30">
          <cell r="B30">
            <v>24.625000000000004</v>
          </cell>
          <cell r="C30">
            <v>31.1</v>
          </cell>
          <cell r="D30">
            <v>22.2</v>
          </cell>
          <cell r="E30">
            <v>86.833333333333329</v>
          </cell>
          <cell r="F30">
            <v>96</v>
          </cell>
          <cell r="G30">
            <v>59</v>
          </cell>
          <cell r="H30">
            <v>22.68</v>
          </cell>
          <cell r="I30" t="str">
            <v>N</v>
          </cell>
          <cell r="J30">
            <v>58.32</v>
          </cell>
          <cell r="K30">
            <v>0.8</v>
          </cell>
        </row>
        <row r="31">
          <cell r="B31">
            <v>24.683333333333337</v>
          </cell>
          <cell r="C31">
            <v>30.5</v>
          </cell>
          <cell r="D31">
            <v>22.3</v>
          </cell>
          <cell r="E31">
            <v>87.083333333333329</v>
          </cell>
          <cell r="F31">
            <v>96</v>
          </cell>
          <cell r="G31">
            <v>58</v>
          </cell>
          <cell r="H31">
            <v>17.28</v>
          </cell>
          <cell r="I31" t="str">
            <v>N</v>
          </cell>
          <cell r="J31">
            <v>53.64</v>
          </cell>
          <cell r="K31">
            <v>12.8</v>
          </cell>
        </row>
        <row r="32">
          <cell r="B32">
            <v>22.579166666666676</v>
          </cell>
          <cell r="C32">
            <v>24.6</v>
          </cell>
          <cell r="D32">
            <v>21.3</v>
          </cell>
          <cell r="E32">
            <v>95.041666666666671</v>
          </cell>
          <cell r="F32">
            <v>97</v>
          </cell>
          <cell r="G32">
            <v>85</v>
          </cell>
          <cell r="H32">
            <v>13.32</v>
          </cell>
          <cell r="I32" t="str">
            <v>NE</v>
          </cell>
          <cell r="J32">
            <v>23.040000000000003</v>
          </cell>
          <cell r="K32">
            <v>25.8</v>
          </cell>
        </row>
        <row r="33">
          <cell r="B33">
            <v>22.862500000000001</v>
          </cell>
          <cell r="C33">
            <v>26.1</v>
          </cell>
          <cell r="D33">
            <v>21.3</v>
          </cell>
          <cell r="E33">
            <v>89.875</v>
          </cell>
          <cell r="F33">
            <v>96</v>
          </cell>
          <cell r="G33">
            <v>70</v>
          </cell>
          <cell r="H33">
            <v>15.840000000000002</v>
          </cell>
          <cell r="I33" t="str">
            <v>NE</v>
          </cell>
          <cell r="J33">
            <v>35.64</v>
          </cell>
          <cell r="K33">
            <v>6.4</v>
          </cell>
        </row>
      </sheetData>
      <sheetData sheetId="2">
        <row r="5">
          <cell r="B5">
            <v>23.7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24.9375</v>
          </cell>
        </row>
      </sheetData>
      <sheetData sheetId="1">
        <row r="5">
          <cell r="B5">
            <v>24.520833333333329</v>
          </cell>
          <cell r="C5">
            <v>30</v>
          </cell>
          <cell r="D5">
            <v>22.3</v>
          </cell>
          <cell r="E5">
            <v>86.625</v>
          </cell>
          <cell r="F5">
            <v>96</v>
          </cell>
          <cell r="G5">
            <v>65</v>
          </cell>
          <cell r="H5">
            <v>16.559999999999999</v>
          </cell>
          <cell r="I5" t="str">
            <v>NO</v>
          </cell>
          <cell r="J5">
            <v>30.96</v>
          </cell>
          <cell r="K5">
            <v>12.399999999999999</v>
          </cell>
        </row>
        <row r="6">
          <cell r="B6">
            <v>23.862500000000001</v>
          </cell>
          <cell r="C6">
            <v>29.5</v>
          </cell>
          <cell r="D6">
            <v>21.3</v>
          </cell>
          <cell r="E6">
            <v>85.75</v>
          </cell>
          <cell r="F6">
            <v>95</v>
          </cell>
          <cell r="G6">
            <v>59</v>
          </cell>
          <cell r="H6">
            <v>20.16</v>
          </cell>
          <cell r="I6" t="str">
            <v>SE</v>
          </cell>
          <cell r="J6">
            <v>30.6</v>
          </cell>
          <cell r="K6">
            <v>4.2</v>
          </cell>
        </row>
        <row r="7">
          <cell r="B7">
            <v>24.824999999999992</v>
          </cell>
          <cell r="C7">
            <v>30</v>
          </cell>
          <cell r="D7">
            <v>21.7</v>
          </cell>
          <cell r="E7">
            <v>81.75</v>
          </cell>
          <cell r="F7">
            <v>91</v>
          </cell>
          <cell r="G7">
            <v>66</v>
          </cell>
          <cell r="H7">
            <v>17.28</v>
          </cell>
          <cell r="I7" t="str">
            <v>N</v>
          </cell>
          <cell r="J7">
            <v>30.96</v>
          </cell>
          <cell r="K7">
            <v>5.7999999999999989</v>
          </cell>
        </row>
        <row r="8">
          <cell r="B8">
            <v>24.475000000000005</v>
          </cell>
          <cell r="C8">
            <v>32.1</v>
          </cell>
          <cell r="D8">
            <v>21.6</v>
          </cell>
          <cell r="E8">
            <v>84.708333333333329</v>
          </cell>
          <cell r="F8">
            <v>93</v>
          </cell>
          <cell r="G8">
            <v>57</v>
          </cell>
          <cell r="H8">
            <v>19.079999999999998</v>
          </cell>
          <cell r="I8" t="str">
            <v>S</v>
          </cell>
          <cell r="J8">
            <v>53.64</v>
          </cell>
          <cell r="K8">
            <v>14.4</v>
          </cell>
        </row>
        <row r="9">
          <cell r="B9">
            <v>24.979166666666668</v>
          </cell>
          <cell r="C9">
            <v>32.9</v>
          </cell>
          <cell r="D9">
            <v>20.399999999999999</v>
          </cell>
          <cell r="E9">
            <v>83.125</v>
          </cell>
          <cell r="F9">
            <v>95</v>
          </cell>
          <cell r="G9">
            <v>58</v>
          </cell>
          <cell r="H9">
            <v>14.76</v>
          </cell>
          <cell r="I9" t="str">
            <v>NE</v>
          </cell>
          <cell r="J9">
            <v>29.52</v>
          </cell>
          <cell r="K9">
            <v>8.1999999999999993</v>
          </cell>
        </row>
        <row r="10">
          <cell r="B10">
            <v>25.670833333333334</v>
          </cell>
          <cell r="C10">
            <v>34.200000000000003</v>
          </cell>
          <cell r="D10">
            <v>21.6</v>
          </cell>
          <cell r="E10">
            <v>81.625</v>
          </cell>
          <cell r="F10">
            <v>93</v>
          </cell>
          <cell r="G10">
            <v>52</v>
          </cell>
          <cell r="H10">
            <v>12.24</v>
          </cell>
          <cell r="I10" t="str">
            <v>N</v>
          </cell>
          <cell r="J10">
            <v>31.319999999999997</v>
          </cell>
          <cell r="K10">
            <v>6.3999999999999995</v>
          </cell>
        </row>
        <row r="11">
          <cell r="B11">
            <v>26.358333333333331</v>
          </cell>
          <cell r="C11">
            <v>34.799999999999997</v>
          </cell>
          <cell r="D11">
            <v>21.8</v>
          </cell>
          <cell r="E11">
            <v>79.625</v>
          </cell>
          <cell r="F11">
            <v>94</v>
          </cell>
          <cell r="G11">
            <v>49</v>
          </cell>
          <cell r="H11">
            <v>16.920000000000002</v>
          </cell>
          <cell r="I11" t="str">
            <v>N</v>
          </cell>
          <cell r="J11">
            <v>36.36</v>
          </cell>
          <cell r="K11">
            <v>0</v>
          </cell>
        </row>
        <row r="12">
          <cell r="B12">
            <v>27.495833333333334</v>
          </cell>
          <cell r="C12">
            <v>35.1</v>
          </cell>
          <cell r="D12">
            <v>22.6</v>
          </cell>
          <cell r="E12">
            <v>77.875</v>
          </cell>
          <cell r="F12">
            <v>93</v>
          </cell>
          <cell r="G12">
            <v>48</v>
          </cell>
          <cell r="H12">
            <v>20.52</v>
          </cell>
          <cell r="I12" t="str">
            <v>NE</v>
          </cell>
          <cell r="J12">
            <v>33.480000000000004</v>
          </cell>
          <cell r="K12">
            <v>0</v>
          </cell>
        </row>
        <row r="13">
          <cell r="B13">
            <v>27.404166666666669</v>
          </cell>
          <cell r="C13">
            <v>35.200000000000003</v>
          </cell>
          <cell r="D13">
            <v>23.1</v>
          </cell>
          <cell r="E13">
            <v>77.583333333333329</v>
          </cell>
          <cell r="F13">
            <v>91</v>
          </cell>
          <cell r="G13">
            <v>49</v>
          </cell>
          <cell r="H13">
            <v>19.8</v>
          </cell>
          <cell r="I13" t="str">
            <v>NE</v>
          </cell>
          <cell r="J13">
            <v>48.6</v>
          </cell>
          <cell r="K13">
            <v>9.5999999999999943</v>
          </cell>
        </row>
        <row r="14">
          <cell r="B14">
            <v>25.641666666666666</v>
          </cell>
          <cell r="C14">
            <v>34.1</v>
          </cell>
          <cell r="D14">
            <v>22.8</v>
          </cell>
          <cell r="E14">
            <v>84.458333333333329</v>
          </cell>
          <cell r="F14">
            <v>94</v>
          </cell>
          <cell r="G14">
            <v>55</v>
          </cell>
          <cell r="H14">
            <v>14.04</v>
          </cell>
          <cell r="I14" t="str">
            <v>NO</v>
          </cell>
          <cell r="J14">
            <v>50.76</v>
          </cell>
          <cell r="K14">
            <v>6.200000000000002</v>
          </cell>
        </row>
        <row r="15">
          <cell r="B15">
            <v>25.466666666666669</v>
          </cell>
          <cell r="C15">
            <v>36</v>
          </cell>
          <cell r="D15">
            <v>22</v>
          </cell>
          <cell r="E15">
            <v>85.25</v>
          </cell>
          <cell r="F15">
            <v>95</v>
          </cell>
          <cell r="G15">
            <v>49</v>
          </cell>
          <cell r="H15">
            <v>28.08</v>
          </cell>
          <cell r="I15" t="str">
            <v>NO</v>
          </cell>
          <cell r="J15">
            <v>59.760000000000005</v>
          </cell>
          <cell r="K15">
            <v>3.4000000000000008</v>
          </cell>
        </row>
        <row r="16">
          <cell r="B16">
            <v>25.766666666666662</v>
          </cell>
          <cell r="C16">
            <v>33</v>
          </cell>
          <cell r="D16">
            <v>22.4</v>
          </cell>
          <cell r="E16">
            <v>87</v>
          </cell>
          <cell r="F16">
            <v>96</v>
          </cell>
          <cell r="G16">
            <v>62</v>
          </cell>
          <cell r="H16">
            <v>12.6</v>
          </cell>
          <cell r="I16" t="str">
            <v>NE</v>
          </cell>
          <cell r="J16">
            <v>30.240000000000002</v>
          </cell>
          <cell r="K16">
            <v>3.0000000000000004</v>
          </cell>
        </row>
        <row r="17">
          <cell r="B17">
            <v>27.612500000000001</v>
          </cell>
          <cell r="C17">
            <v>34.5</v>
          </cell>
          <cell r="D17">
            <v>23.6</v>
          </cell>
          <cell r="E17">
            <v>80.458333333333329</v>
          </cell>
          <cell r="F17">
            <v>92</v>
          </cell>
          <cell r="G17">
            <v>58</v>
          </cell>
          <cell r="H17">
            <v>11.879999999999999</v>
          </cell>
          <cell r="I17" t="str">
            <v>NE</v>
          </cell>
          <cell r="J17">
            <v>35.28</v>
          </cell>
          <cell r="K17">
            <v>5.0000000000000009</v>
          </cell>
        </row>
        <row r="18">
          <cell r="B18">
            <v>29.320833333333336</v>
          </cell>
          <cell r="C18">
            <v>37.4</v>
          </cell>
          <cell r="D18">
            <v>24.1</v>
          </cell>
          <cell r="E18">
            <v>70.375</v>
          </cell>
          <cell r="F18">
            <v>90</v>
          </cell>
          <cell r="G18">
            <v>37</v>
          </cell>
          <cell r="H18">
            <v>11.520000000000001</v>
          </cell>
          <cell r="I18" t="str">
            <v>O</v>
          </cell>
          <cell r="J18">
            <v>29.16</v>
          </cell>
          <cell r="K18">
            <v>2.6</v>
          </cell>
        </row>
        <row r="19">
          <cell r="B19">
            <v>28.691666666666674</v>
          </cell>
          <cell r="C19">
            <v>36.6</v>
          </cell>
          <cell r="D19">
            <v>23.6</v>
          </cell>
          <cell r="E19">
            <v>71.791666666666671</v>
          </cell>
          <cell r="F19">
            <v>90</v>
          </cell>
          <cell r="G19">
            <v>42</v>
          </cell>
          <cell r="H19">
            <v>11.520000000000001</v>
          </cell>
          <cell r="I19" t="str">
            <v>N</v>
          </cell>
          <cell r="J19">
            <v>48.24</v>
          </cell>
          <cell r="K19">
            <v>1.2</v>
          </cell>
        </row>
        <row r="20">
          <cell r="B20">
            <v>25.362499999999997</v>
          </cell>
          <cell r="C20">
            <v>33.700000000000003</v>
          </cell>
          <cell r="D20">
            <v>21.8</v>
          </cell>
          <cell r="E20">
            <v>82.583333333333329</v>
          </cell>
          <cell r="F20">
            <v>92</v>
          </cell>
          <cell r="G20">
            <v>60</v>
          </cell>
          <cell r="H20">
            <v>18</v>
          </cell>
          <cell r="I20" t="str">
            <v>N</v>
          </cell>
          <cell r="J20">
            <v>68.039999999999992</v>
          </cell>
          <cell r="K20">
            <v>0.60000000000000009</v>
          </cell>
        </row>
        <row r="21">
          <cell r="B21">
            <v>27.591666666666665</v>
          </cell>
          <cell r="C21">
            <v>35.4</v>
          </cell>
          <cell r="D21">
            <v>23.2</v>
          </cell>
          <cell r="E21">
            <v>80.708333333333329</v>
          </cell>
          <cell r="F21">
            <v>94</v>
          </cell>
          <cell r="G21">
            <v>50</v>
          </cell>
          <cell r="H21">
            <v>12.6</v>
          </cell>
          <cell r="I21" t="str">
            <v>N</v>
          </cell>
          <cell r="J21">
            <v>35.64</v>
          </cell>
          <cell r="K21">
            <v>1.5999999999999999</v>
          </cell>
        </row>
        <row r="22">
          <cell r="B22">
            <v>28.266666666666676</v>
          </cell>
          <cell r="C22">
            <v>36.200000000000003</v>
          </cell>
          <cell r="D22">
            <v>23.9</v>
          </cell>
          <cell r="E22">
            <v>76.916666666666671</v>
          </cell>
          <cell r="F22">
            <v>93</v>
          </cell>
          <cell r="G22">
            <v>45</v>
          </cell>
          <cell r="H22">
            <v>14.76</v>
          </cell>
          <cell r="I22" t="str">
            <v>N</v>
          </cell>
          <cell r="J22">
            <v>70.92</v>
          </cell>
          <cell r="K22">
            <v>1.5999999999999999</v>
          </cell>
        </row>
        <row r="23">
          <cell r="B23">
            <v>26.920833333333331</v>
          </cell>
          <cell r="C23">
            <v>35.1</v>
          </cell>
          <cell r="D23">
            <v>21.4</v>
          </cell>
          <cell r="E23">
            <v>76.041666666666671</v>
          </cell>
          <cell r="F23">
            <v>93</v>
          </cell>
          <cell r="G23">
            <v>45</v>
          </cell>
          <cell r="H23">
            <v>10.08</v>
          </cell>
          <cell r="I23" t="str">
            <v>NE</v>
          </cell>
          <cell r="J23">
            <v>22.32</v>
          </cell>
          <cell r="K23">
            <v>1</v>
          </cell>
        </row>
        <row r="24">
          <cell r="B24">
            <v>28.804166666666664</v>
          </cell>
          <cell r="C24">
            <v>35.5</v>
          </cell>
          <cell r="D24">
            <v>23.3</v>
          </cell>
          <cell r="E24">
            <v>72.625</v>
          </cell>
          <cell r="F24">
            <v>89</v>
          </cell>
          <cell r="G24">
            <v>49</v>
          </cell>
          <cell r="H24">
            <v>10.8</v>
          </cell>
          <cell r="I24" t="str">
            <v>NO</v>
          </cell>
          <cell r="J24">
            <v>25.92</v>
          </cell>
          <cell r="K24">
            <v>0.8</v>
          </cell>
        </row>
        <row r="25">
          <cell r="B25">
            <v>25.529166666666669</v>
          </cell>
          <cell r="C25">
            <v>33.6</v>
          </cell>
          <cell r="D25">
            <v>22.4</v>
          </cell>
          <cell r="E25">
            <v>82.125</v>
          </cell>
          <cell r="F25">
            <v>91</v>
          </cell>
          <cell r="G25">
            <v>59</v>
          </cell>
          <cell r="H25">
            <v>13.32</v>
          </cell>
          <cell r="I25" t="str">
            <v>L</v>
          </cell>
          <cell r="J25">
            <v>48.6</v>
          </cell>
          <cell r="K25">
            <v>0.60000000000000009</v>
          </cell>
        </row>
        <row r="26">
          <cell r="B26">
            <v>23.520833333333339</v>
          </cell>
          <cell r="C26">
            <v>27.5</v>
          </cell>
          <cell r="D26">
            <v>21.7</v>
          </cell>
          <cell r="E26">
            <v>91.916666666666671</v>
          </cell>
          <cell r="F26">
            <v>96</v>
          </cell>
          <cell r="G26">
            <v>86</v>
          </cell>
          <cell r="H26">
            <v>15.120000000000001</v>
          </cell>
          <cell r="I26" t="str">
            <v>NO</v>
          </cell>
          <cell r="J26">
            <v>30.96</v>
          </cell>
          <cell r="K26">
            <v>1</v>
          </cell>
        </row>
        <row r="27">
          <cell r="B27">
            <v>22.325000000000003</v>
          </cell>
          <cell r="C27">
            <v>24</v>
          </cell>
          <cell r="D27">
            <v>21.4</v>
          </cell>
          <cell r="E27">
            <v>93.791666666666671</v>
          </cell>
          <cell r="F27">
            <v>96</v>
          </cell>
          <cell r="G27">
            <v>87</v>
          </cell>
          <cell r="H27">
            <v>12.24</v>
          </cell>
          <cell r="I27" t="str">
            <v>NO</v>
          </cell>
          <cell r="J27">
            <v>37.440000000000005</v>
          </cell>
          <cell r="K27">
            <v>2.1999999999999997</v>
          </cell>
        </row>
        <row r="28">
          <cell r="B28">
            <v>22.820833333333329</v>
          </cell>
          <cell r="C28">
            <v>26.3</v>
          </cell>
          <cell r="D28">
            <v>21.1</v>
          </cell>
          <cell r="E28">
            <v>94.041666666666671</v>
          </cell>
          <cell r="F28">
            <v>96</v>
          </cell>
          <cell r="G28">
            <v>88</v>
          </cell>
          <cell r="H28">
            <v>13.68</v>
          </cell>
          <cell r="I28" t="str">
            <v>N</v>
          </cell>
          <cell r="J28">
            <v>33.480000000000004</v>
          </cell>
          <cell r="K28">
            <v>11.000000000000004</v>
          </cell>
        </row>
        <row r="29">
          <cell r="B29">
            <v>24.716666666666669</v>
          </cell>
          <cell r="C29">
            <v>31.5</v>
          </cell>
          <cell r="D29">
            <v>22.4</v>
          </cell>
          <cell r="E29">
            <v>89.5</v>
          </cell>
          <cell r="F29">
            <v>95</v>
          </cell>
          <cell r="G29">
            <v>65</v>
          </cell>
          <cell r="H29">
            <v>16.559999999999999</v>
          </cell>
          <cell r="I29" t="str">
            <v>NO</v>
          </cell>
          <cell r="J29">
            <v>38.880000000000003</v>
          </cell>
          <cell r="K29">
            <v>39.000000000000014</v>
          </cell>
        </row>
        <row r="30">
          <cell r="B30">
            <v>25.974999999999998</v>
          </cell>
          <cell r="C30">
            <v>32.4</v>
          </cell>
          <cell r="D30">
            <v>22.3</v>
          </cell>
          <cell r="E30">
            <v>84.75</v>
          </cell>
          <cell r="F30">
            <v>94</v>
          </cell>
          <cell r="G30">
            <v>60</v>
          </cell>
          <cell r="H30">
            <v>12.96</v>
          </cell>
          <cell r="I30" t="str">
            <v>N</v>
          </cell>
          <cell r="J30">
            <v>38.880000000000003</v>
          </cell>
          <cell r="K30">
            <v>8.3999999999999986</v>
          </cell>
        </row>
        <row r="31">
          <cell r="B31">
            <v>25.074999999999999</v>
          </cell>
          <cell r="C31">
            <v>31.6</v>
          </cell>
          <cell r="D31">
            <v>22.5</v>
          </cell>
          <cell r="E31">
            <v>86.916666666666671</v>
          </cell>
          <cell r="F31">
            <v>93</v>
          </cell>
          <cell r="G31">
            <v>63</v>
          </cell>
          <cell r="H31">
            <v>20.88</v>
          </cell>
          <cell r="I31" t="str">
            <v>N</v>
          </cell>
          <cell r="J31">
            <v>55.800000000000004</v>
          </cell>
          <cell r="K31">
            <v>4.4000000000000004</v>
          </cell>
        </row>
        <row r="32">
          <cell r="B32">
            <v>24.116666666666671</v>
          </cell>
          <cell r="C32">
            <v>29.1</v>
          </cell>
          <cell r="D32">
            <v>22.3</v>
          </cell>
          <cell r="E32">
            <v>89.416666666666671</v>
          </cell>
          <cell r="F32">
            <v>96</v>
          </cell>
          <cell r="G32">
            <v>77</v>
          </cell>
          <cell r="H32">
            <v>0.36000000000000004</v>
          </cell>
          <cell r="I32" t="str">
            <v>NO</v>
          </cell>
          <cell r="J32">
            <v>21.240000000000002</v>
          </cell>
          <cell r="K32">
            <v>2.4</v>
          </cell>
        </row>
        <row r="33">
          <cell r="B33">
            <v>24.633333333333326</v>
          </cell>
          <cell r="C33">
            <v>29.6</v>
          </cell>
          <cell r="D33">
            <v>22.4</v>
          </cell>
          <cell r="E33">
            <v>87.583333333333329</v>
          </cell>
          <cell r="F33">
            <v>95</v>
          </cell>
          <cell r="G33">
            <v>73</v>
          </cell>
          <cell r="H33">
            <v>10.08</v>
          </cell>
          <cell r="I33" t="str">
            <v>NE</v>
          </cell>
          <cell r="J33">
            <v>40.680000000000007</v>
          </cell>
          <cell r="K33">
            <v>1.2</v>
          </cell>
        </row>
      </sheetData>
      <sheetData sheetId="2">
        <row r="5">
          <cell r="B5">
            <v>23.912500000000005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23.495833333333326</v>
          </cell>
        </row>
      </sheetData>
      <sheetData sheetId="1">
        <row r="5">
          <cell r="B5">
            <v>25.979166666666668</v>
          </cell>
          <cell r="C5">
            <v>32.6</v>
          </cell>
          <cell r="D5">
            <v>22.7</v>
          </cell>
          <cell r="E5">
            <v>77.041666666666671</v>
          </cell>
          <cell r="F5">
            <v>95</v>
          </cell>
          <cell r="G5">
            <v>48</v>
          </cell>
          <cell r="H5">
            <v>16.559999999999999</v>
          </cell>
          <cell r="I5" t="str">
            <v>NO</v>
          </cell>
          <cell r="J5">
            <v>32.76</v>
          </cell>
          <cell r="K5">
            <v>0</v>
          </cell>
        </row>
        <row r="6">
          <cell r="B6">
            <v>26.091666666666669</v>
          </cell>
          <cell r="C6">
            <v>33.799999999999997</v>
          </cell>
          <cell r="D6">
            <v>22</v>
          </cell>
          <cell r="E6">
            <v>74.416666666666671</v>
          </cell>
          <cell r="F6">
            <v>93</v>
          </cell>
          <cell r="G6">
            <v>43</v>
          </cell>
          <cell r="H6">
            <v>22.68</v>
          </cell>
          <cell r="I6" t="str">
            <v>S</v>
          </cell>
          <cell r="J6">
            <v>41.76</v>
          </cell>
          <cell r="K6">
            <v>0</v>
          </cell>
        </row>
        <row r="7">
          <cell r="B7">
            <v>25.112499999999997</v>
          </cell>
          <cell r="C7">
            <v>31.3</v>
          </cell>
          <cell r="D7">
            <v>20</v>
          </cell>
          <cell r="E7">
            <v>78.541666666666671</v>
          </cell>
          <cell r="F7">
            <v>96</v>
          </cell>
          <cell r="G7">
            <v>53</v>
          </cell>
          <cell r="H7">
            <v>19.8</v>
          </cell>
          <cell r="I7" t="str">
            <v>S</v>
          </cell>
          <cell r="J7">
            <v>46.800000000000004</v>
          </cell>
          <cell r="K7">
            <v>0</v>
          </cell>
        </row>
        <row r="8">
          <cell r="B8">
            <v>24.895833333333332</v>
          </cell>
          <cell r="C8">
            <v>31.9</v>
          </cell>
          <cell r="D8">
            <v>20.9</v>
          </cell>
          <cell r="E8">
            <v>78</v>
          </cell>
          <cell r="F8">
            <v>96</v>
          </cell>
          <cell r="G8">
            <v>51</v>
          </cell>
          <cell r="H8">
            <v>27.36</v>
          </cell>
          <cell r="I8" t="str">
            <v>N</v>
          </cell>
          <cell r="J8">
            <v>54.36</v>
          </cell>
          <cell r="K8">
            <v>0</v>
          </cell>
        </row>
        <row r="9">
          <cell r="B9">
            <v>24.991666666666671</v>
          </cell>
          <cell r="C9">
            <v>33.200000000000003</v>
          </cell>
          <cell r="D9">
            <v>21.3</v>
          </cell>
          <cell r="E9">
            <v>82.458333333333329</v>
          </cell>
          <cell r="F9">
            <v>97</v>
          </cell>
          <cell r="G9">
            <v>53</v>
          </cell>
          <cell r="H9">
            <v>21.96</v>
          </cell>
          <cell r="I9" t="str">
            <v>L</v>
          </cell>
          <cell r="J9">
            <v>46.800000000000004</v>
          </cell>
          <cell r="K9">
            <v>0</v>
          </cell>
        </row>
        <row r="10">
          <cell r="B10">
            <v>26.624999999999996</v>
          </cell>
          <cell r="C10">
            <v>32.6</v>
          </cell>
          <cell r="D10">
            <v>22.9</v>
          </cell>
          <cell r="E10">
            <v>75.375</v>
          </cell>
          <cell r="F10">
            <v>95</v>
          </cell>
          <cell r="G10">
            <v>45</v>
          </cell>
          <cell r="H10">
            <v>11.16</v>
          </cell>
          <cell r="I10" t="str">
            <v>SE</v>
          </cell>
          <cell r="J10">
            <v>32.04</v>
          </cell>
          <cell r="K10">
            <v>0</v>
          </cell>
        </row>
        <row r="11">
          <cell r="B11">
            <v>27.295833333333334</v>
          </cell>
          <cell r="C11">
            <v>33.200000000000003</v>
          </cell>
          <cell r="D11">
            <v>22.8</v>
          </cell>
          <cell r="E11">
            <v>73.75</v>
          </cell>
          <cell r="F11">
            <v>94</v>
          </cell>
          <cell r="G11">
            <v>45</v>
          </cell>
          <cell r="H11">
            <v>11.879999999999999</v>
          </cell>
          <cell r="I11" t="str">
            <v>N</v>
          </cell>
          <cell r="J11">
            <v>28.44</v>
          </cell>
          <cell r="K11">
            <v>0</v>
          </cell>
        </row>
        <row r="12">
          <cell r="B12">
            <v>28.295833333333331</v>
          </cell>
          <cell r="C12">
            <v>35.1</v>
          </cell>
          <cell r="D12">
            <v>24</v>
          </cell>
          <cell r="E12">
            <v>71.791666666666671</v>
          </cell>
          <cell r="F12">
            <v>91</v>
          </cell>
          <cell r="G12">
            <v>41</v>
          </cell>
          <cell r="H12">
            <v>12.96</v>
          </cell>
          <cell r="I12" t="str">
            <v>L</v>
          </cell>
          <cell r="J12">
            <v>25.2</v>
          </cell>
          <cell r="K12">
            <v>0</v>
          </cell>
        </row>
        <row r="13">
          <cell r="B13">
            <v>28.933333333333326</v>
          </cell>
          <cell r="C13">
            <v>35.799999999999997</v>
          </cell>
          <cell r="D13">
            <v>24.8</v>
          </cell>
          <cell r="E13">
            <v>68.541666666666671</v>
          </cell>
          <cell r="F13">
            <v>89</v>
          </cell>
          <cell r="G13">
            <v>38</v>
          </cell>
          <cell r="H13">
            <v>18.720000000000002</v>
          </cell>
          <cell r="I13" t="str">
            <v>N</v>
          </cell>
          <cell r="J13">
            <v>37.800000000000004</v>
          </cell>
          <cell r="K13">
            <v>0</v>
          </cell>
        </row>
        <row r="14">
          <cell r="B14">
            <v>26.633333333333336</v>
          </cell>
          <cell r="C14">
            <v>34.4</v>
          </cell>
          <cell r="D14">
            <v>22.7</v>
          </cell>
          <cell r="E14">
            <v>79.041666666666671</v>
          </cell>
          <cell r="F14">
            <v>96</v>
          </cell>
          <cell r="G14">
            <v>45</v>
          </cell>
          <cell r="H14">
            <v>22.32</v>
          </cell>
          <cell r="I14" t="str">
            <v>S</v>
          </cell>
          <cell r="J14">
            <v>41.76</v>
          </cell>
          <cell r="K14">
            <v>0</v>
          </cell>
        </row>
        <row r="15">
          <cell r="B15">
            <v>26.262500000000003</v>
          </cell>
          <cell r="C15">
            <v>33.5</v>
          </cell>
          <cell r="D15">
            <v>23.2</v>
          </cell>
          <cell r="E15">
            <v>81.375</v>
          </cell>
          <cell r="F15">
            <v>95</v>
          </cell>
          <cell r="G15">
            <v>53</v>
          </cell>
          <cell r="H15">
            <v>20.16</v>
          </cell>
          <cell r="I15" t="str">
            <v>NO</v>
          </cell>
          <cell r="J15">
            <v>41.04</v>
          </cell>
          <cell r="K15">
            <v>0</v>
          </cell>
        </row>
        <row r="16">
          <cell r="B16">
            <v>26.691666666666663</v>
          </cell>
          <cell r="C16">
            <v>34.299999999999997</v>
          </cell>
          <cell r="D16">
            <v>23.4</v>
          </cell>
          <cell r="E16">
            <v>81.166666666666671</v>
          </cell>
          <cell r="F16">
            <v>96</v>
          </cell>
          <cell r="G16">
            <v>46</v>
          </cell>
          <cell r="H16">
            <v>18</v>
          </cell>
          <cell r="I16" t="str">
            <v>N</v>
          </cell>
          <cell r="J16">
            <v>33.119999999999997</v>
          </cell>
          <cell r="K16">
            <v>0</v>
          </cell>
        </row>
        <row r="17">
          <cell r="B17">
            <v>28.541666666666668</v>
          </cell>
          <cell r="C17">
            <v>34.200000000000003</v>
          </cell>
          <cell r="D17">
            <v>24.3</v>
          </cell>
          <cell r="E17">
            <v>72.333333333333329</v>
          </cell>
          <cell r="F17">
            <v>93</v>
          </cell>
          <cell r="G17">
            <v>43</v>
          </cell>
          <cell r="H17">
            <v>14.76</v>
          </cell>
          <cell r="I17" t="str">
            <v>NE</v>
          </cell>
          <cell r="J17">
            <v>30.6</v>
          </cell>
          <cell r="K17">
            <v>0</v>
          </cell>
        </row>
        <row r="18">
          <cell r="B18">
            <v>30.220833333333335</v>
          </cell>
          <cell r="C18">
            <v>36.4</v>
          </cell>
          <cell r="D18">
            <v>24.8</v>
          </cell>
          <cell r="E18">
            <v>63.541666666666664</v>
          </cell>
          <cell r="F18">
            <v>89</v>
          </cell>
          <cell r="G18">
            <v>33</v>
          </cell>
          <cell r="H18">
            <v>11.520000000000001</v>
          </cell>
          <cell r="I18" t="str">
            <v>NO</v>
          </cell>
          <cell r="J18">
            <v>41.04</v>
          </cell>
          <cell r="K18">
            <v>0</v>
          </cell>
        </row>
        <row r="19">
          <cell r="B19">
            <v>28.458333333333332</v>
          </cell>
          <cell r="C19">
            <v>35.6</v>
          </cell>
          <cell r="D19">
            <v>24.8</v>
          </cell>
          <cell r="E19">
            <v>72.916666666666671</v>
          </cell>
          <cell r="F19">
            <v>90</v>
          </cell>
          <cell r="G19">
            <v>43</v>
          </cell>
          <cell r="H19">
            <v>14.04</v>
          </cell>
          <cell r="I19" t="str">
            <v>NE</v>
          </cell>
          <cell r="J19">
            <v>48.96</v>
          </cell>
          <cell r="K19">
            <v>0</v>
          </cell>
        </row>
        <row r="20">
          <cell r="B20">
            <v>27.026315789473685</v>
          </cell>
          <cell r="C20">
            <v>34.200000000000003</v>
          </cell>
          <cell r="D20">
            <v>23.4</v>
          </cell>
          <cell r="E20">
            <v>77.631578947368425</v>
          </cell>
          <cell r="F20">
            <v>93</v>
          </cell>
          <cell r="G20">
            <v>49</v>
          </cell>
          <cell r="H20">
            <v>19.079999999999998</v>
          </cell>
          <cell r="I20" t="str">
            <v>N</v>
          </cell>
          <cell r="J20">
            <v>51.84</v>
          </cell>
          <cell r="K20">
            <v>0</v>
          </cell>
        </row>
        <row r="21">
          <cell r="B21">
            <v>30.720000000000002</v>
          </cell>
          <cell r="C21">
            <v>35.299999999999997</v>
          </cell>
          <cell r="D21">
            <v>24.4</v>
          </cell>
          <cell r="E21">
            <v>60.666666666666664</v>
          </cell>
          <cell r="F21">
            <v>91</v>
          </cell>
          <cell r="G21">
            <v>42</v>
          </cell>
          <cell r="H21">
            <v>21.240000000000002</v>
          </cell>
          <cell r="I21" t="str">
            <v>N</v>
          </cell>
          <cell r="J21">
            <v>43.56</v>
          </cell>
          <cell r="K21">
            <v>0</v>
          </cell>
        </row>
        <row r="22">
          <cell r="B22">
            <v>27.936842105263157</v>
          </cell>
          <cell r="C22">
            <v>35.200000000000003</v>
          </cell>
          <cell r="D22">
            <v>22</v>
          </cell>
          <cell r="E22">
            <v>73.368421052631575</v>
          </cell>
          <cell r="F22">
            <v>96</v>
          </cell>
          <cell r="G22">
            <v>43</v>
          </cell>
          <cell r="H22">
            <v>19.8</v>
          </cell>
          <cell r="I22" t="str">
            <v>N</v>
          </cell>
          <cell r="J22">
            <v>47.16</v>
          </cell>
          <cell r="K22">
            <v>0</v>
          </cell>
        </row>
        <row r="23">
          <cell r="B23">
            <v>29.530769230769231</v>
          </cell>
          <cell r="C23">
            <v>34</v>
          </cell>
          <cell r="D23">
            <v>22.2</v>
          </cell>
          <cell r="E23">
            <v>66.461538461538467</v>
          </cell>
          <cell r="F23">
            <v>97</v>
          </cell>
          <cell r="G23">
            <v>46</v>
          </cell>
          <cell r="H23">
            <v>9.3600000000000012</v>
          </cell>
          <cell r="I23" t="str">
            <v>L</v>
          </cell>
          <cell r="J23">
            <v>23.759999999999998</v>
          </cell>
          <cell r="K23">
            <v>0</v>
          </cell>
        </row>
        <row r="24">
          <cell r="B24">
            <v>28.781818181818178</v>
          </cell>
          <cell r="C24">
            <v>34.5</v>
          </cell>
          <cell r="D24">
            <v>23.8</v>
          </cell>
          <cell r="E24">
            <v>71.590909090909093</v>
          </cell>
          <cell r="F24">
            <v>93</v>
          </cell>
          <cell r="G24">
            <v>46</v>
          </cell>
          <cell r="H24">
            <v>12.24</v>
          </cell>
          <cell r="I24" t="str">
            <v>NE</v>
          </cell>
          <cell r="J24">
            <v>25.2</v>
          </cell>
          <cell r="K24">
            <v>0</v>
          </cell>
        </row>
        <row r="25">
          <cell r="B25">
            <v>26.68888888888889</v>
          </cell>
          <cell r="C25">
            <v>31.9</v>
          </cell>
          <cell r="D25">
            <v>21.6</v>
          </cell>
          <cell r="E25">
            <v>78.444444444444443</v>
          </cell>
          <cell r="F25">
            <v>96</v>
          </cell>
          <cell r="G25">
            <v>57</v>
          </cell>
          <cell r="H25">
            <v>18</v>
          </cell>
          <cell r="I25" t="str">
            <v>NE</v>
          </cell>
          <cell r="J25">
            <v>38.880000000000003</v>
          </cell>
          <cell r="K25">
            <v>0</v>
          </cell>
        </row>
        <row r="26">
          <cell r="B26">
            <v>24.533333333333331</v>
          </cell>
          <cell r="C26">
            <v>27.6</v>
          </cell>
          <cell r="D26">
            <v>22.6</v>
          </cell>
          <cell r="E26">
            <v>88.222222222222229</v>
          </cell>
          <cell r="F26">
            <v>95</v>
          </cell>
          <cell r="G26">
            <v>74</v>
          </cell>
          <cell r="H26">
            <v>13.68</v>
          </cell>
          <cell r="I26" t="str">
            <v>N</v>
          </cell>
          <cell r="J26">
            <v>36</v>
          </cell>
          <cell r="K26">
            <v>0.4</v>
          </cell>
        </row>
        <row r="27">
          <cell r="B27">
            <v>22.58</v>
          </cell>
          <cell r="C27">
            <v>24.2</v>
          </cell>
          <cell r="D27">
            <v>20.7</v>
          </cell>
          <cell r="E27">
            <v>91.6</v>
          </cell>
          <cell r="F27">
            <v>95</v>
          </cell>
          <cell r="G27">
            <v>87</v>
          </cell>
          <cell r="H27">
            <v>14.4</v>
          </cell>
          <cell r="I27" t="str">
            <v>N</v>
          </cell>
          <cell r="J27">
            <v>37.440000000000005</v>
          </cell>
          <cell r="K27">
            <v>0.4</v>
          </cell>
        </row>
        <row r="28">
          <cell r="B28">
            <v>24.788888888888891</v>
          </cell>
          <cell r="C28">
            <v>27.3</v>
          </cell>
          <cell r="D28">
            <v>23.3</v>
          </cell>
          <cell r="E28">
            <v>84.777777777777771</v>
          </cell>
          <cell r="F28">
            <v>94</v>
          </cell>
          <cell r="G28">
            <v>76</v>
          </cell>
          <cell r="H28">
            <v>12.6</v>
          </cell>
          <cell r="I28" t="str">
            <v>N</v>
          </cell>
          <cell r="J28">
            <v>25.92</v>
          </cell>
          <cell r="K28">
            <v>0</v>
          </cell>
        </row>
        <row r="29">
          <cell r="B29">
            <v>27.790000000000003</v>
          </cell>
          <cell r="C29">
            <v>30.4</v>
          </cell>
          <cell r="D29">
            <v>24.9</v>
          </cell>
          <cell r="E29">
            <v>73.5</v>
          </cell>
          <cell r="F29">
            <v>87</v>
          </cell>
          <cell r="G29">
            <v>58</v>
          </cell>
          <cell r="H29">
            <v>15.120000000000001</v>
          </cell>
          <cell r="I29" t="str">
            <v>N</v>
          </cell>
          <cell r="J29">
            <v>31.319999999999997</v>
          </cell>
          <cell r="K29">
            <v>0</v>
          </cell>
        </row>
        <row r="30">
          <cell r="B30">
            <v>26.785714285714281</v>
          </cell>
          <cell r="C30">
            <v>31.3</v>
          </cell>
          <cell r="D30">
            <v>23.2</v>
          </cell>
          <cell r="E30">
            <v>79.928571428571431</v>
          </cell>
          <cell r="F30">
            <v>94</v>
          </cell>
          <cell r="G30">
            <v>62</v>
          </cell>
          <cell r="H30">
            <v>18</v>
          </cell>
          <cell r="I30" t="str">
            <v>N</v>
          </cell>
          <cell r="J30">
            <v>52.2</v>
          </cell>
          <cell r="K30">
            <v>0.2</v>
          </cell>
        </row>
        <row r="31">
          <cell r="B31">
            <v>25.388888888888889</v>
          </cell>
          <cell r="C31">
            <v>30.2</v>
          </cell>
          <cell r="D31">
            <v>22.4</v>
          </cell>
          <cell r="E31">
            <v>84.944444444444443</v>
          </cell>
          <cell r="F31">
            <v>95</v>
          </cell>
          <cell r="G31">
            <v>65</v>
          </cell>
          <cell r="H31">
            <v>22.68</v>
          </cell>
          <cell r="I31" t="str">
            <v>N</v>
          </cell>
          <cell r="J31">
            <v>75.239999999999995</v>
          </cell>
          <cell r="K31">
            <v>0</v>
          </cell>
        </row>
        <row r="32">
          <cell r="B32">
            <v>23.44</v>
          </cell>
          <cell r="C32">
            <v>24.1</v>
          </cell>
          <cell r="D32">
            <v>22.6</v>
          </cell>
          <cell r="E32">
            <v>94.6</v>
          </cell>
          <cell r="F32">
            <v>96</v>
          </cell>
          <cell r="G32">
            <v>91</v>
          </cell>
          <cell r="H32">
            <v>11.16</v>
          </cell>
          <cell r="I32" t="str">
            <v>S</v>
          </cell>
          <cell r="J32">
            <v>23.759999999999998</v>
          </cell>
          <cell r="K32">
            <v>0.2</v>
          </cell>
        </row>
        <row r="33">
          <cell r="B33">
            <v>24.9</v>
          </cell>
          <cell r="C33">
            <v>27</v>
          </cell>
          <cell r="D33">
            <v>23.2</v>
          </cell>
          <cell r="E33">
            <v>82.545454545454547</v>
          </cell>
          <cell r="F33">
            <v>92</v>
          </cell>
          <cell r="G33">
            <v>70</v>
          </cell>
          <cell r="H33">
            <v>10.8</v>
          </cell>
          <cell r="I33" t="str">
            <v>N</v>
          </cell>
          <cell r="J33">
            <v>23.400000000000002</v>
          </cell>
          <cell r="K33">
            <v>0.60000000000000009</v>
          </cell>
        </row>
      </sheetData>
      <sheetData sheetId="2">
        <row r="5">
          <cell r="B5">
            <v>26.138461538461538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26.529166666666665</v>
          </cell>
        </row>
      </sheetData>
      <sheetData sheetId="1">
        <row r="5">
          <cell r="B5">
            <v>25.329166666666666</v>
          </cell>
          <cell r="C5">
            <v>31</v>
          </cell>
          <cell r="D5">
            <v>22.8</v>
          </cell>
          <cell r="E5">
            <v>86.791666666666671</v>
          </cell>
          <cell r="F5">
            <v>97</v>
          </cell>
          <cell r="G5">
            <v>61</v>
          </cell>
          <cell r="H5">
            <v>6.84</v>
          </cell>
          <cell r="I5" t="str">
            <v>S</v>
          </cell>
          <cell r="J5">
            <v>22.32</v>
          </cell>
          <cell r="K5">
            <v>22.599999999999994</v>
          </cell>
        </row>
        <row r="6">
          <cell r="B6">
            <v>25.645833333333332</v>
          </cell>
          <cell r="C6">
            <v>33</v>
          </cell>
          <cell r="D6">
            <v>22.3</v>
          </cell>
          <cell r="E6">
            <v>80.333333333333329</v>
          </cell>
          <cell r="F6">
            <v>96</v>
          </cell>
          <cell r="G6">
            <v>52</v>
          </cell>
          <cell r="H6">
            <v>15.120000000000001</v>
          </cell>
          <cell r="I6" t="str">
            <v>S</v>
          </cell>
          <cell r="J6">
            <v>41.4</v>
          </cell>
          <cell r="K6">
            <v>15.4</v>
          </cell>
        </row>
        <row r="7">
          <cell r="B7">
            <v>25.170833333333338</v>
          </cell>
          <cell r="C7">
            <v>33</v>
          </cell>
          <cell r="D7">
            <v>21.8</v>
          </cell>
          <cell r="E7">
            <v>81.083333333333329</v>
          </cell>
          <cell r="F7">
            <v>97</v>
          </cell>
          <cell r="G7">
            <v>52</v>
          </cell>
          <cell r="H7">
            <v>17.64</v>
          </cell>
          <cell r="I7" t="str">
            <v>N</v>
          </cell>
          <cell r="J7">
            <v>39.24</v>
          </cell>
          <cell r="K7">
            <v>2</v>
          </cell>
        </row>
        <row r="8">
          <cell r="B8">
            <v>24.045833333333324</v>
          </cell>
          <cell r="C8">
            <v>30.1</v>
          </cell>
          <cell r="D8">
            <v>21.5</v>
          </cell>
          <cell r="E8">
            <v>89.333333333333329</v>
          </cell>
          <cell r="F8">
            <v>97</v>
          </cell>
          <cell r="G8">
            <v>65</v>
          </cell>
          <cell r="H8">
            <v>22.32</v>
          </cell>
          <cell r="I8" t="str">
            <v>S</v>
          </cell>
          <cell r="J8">
            <v>43.92</v>
          </cell>
          <cell r="K8">
            <v>14.399999999999997</v>
          </cell>
        </row>
        <row r="9">
          <cell r="B9">
            <v>26.862500000000001</v>
          </cell>
          <cell r="C9">
            <v>34.6</v>
          </cell>
          <cell r="D9">
            <v>22.1</v>
          </cell>
          <cell r="E9">
            <v>76.291666666666671</v>
          </cell>
          <cell r="F9">
            <v>96</v>
          </cell>
          <cell r="G9">
            <v>40</v>
          </cell>
          <cell r="H9">
            <v>11.520000000000001</v>
          </cell>
          <cell r="I9" t="str">
            <v>N</v>
          </cell>
          <cell r="J9">
            <v>41.4</v>
          </cell>
          <cell r="K9">
            <v>18.8</v>
          </cell>
        </row>
        <row r="10">
          <cell r="B10">
            <v>26.991666666666671</v>
          </cell>
          <cell r="C10">
            <v>33.5</v>
          </cell>
          <cell r="D10">
            <v>23</v>
          </cell>
          <cell r="E10">
            <v>78.833333333333329</v>
          </cell>
          <cell r="F10">
            <v>96</v>
          </cell>
          <cell r="G10">
            <v>52</v>
          </cell>
          <cell r="H10">
            <v>12.24</v>
          </cell>
          <cell r="I10" t="str">
            <v>S</v>
          </cell>
          <cell r="J10">
            <v>24.840000000000003</v>
          </cell>
          <cell r="K10">
            <v>1</v>
          </cell>
        </row>
        <row r="11">
          <cell r="B11">
            <v>27.591666666666669</v>
          </cell>
          <cell r="C11">
            <v>33.799999999999997</v>
          </cell>
          <cell r="D11">
            <v>22.9</v>
          </cell>
          <cell r="E11">
            <v>75.125</v>
          </cell>
          <cell r="F11">
            <v>95</v>
          </cell>
          <cell r="G11">
            <v>48</v>
          </cell>
          <cell r="H11">
            <v>12.24</v>
          </cell>
          <cell r="I11" t="str">
            <v>N</v>
          </cell>
          <cell r="J11">
            <v>23.040000000000003</v>
          </cell>
          <cell r="K11">
            <v>0</v>
          </cell>
        </row>
        <row r="12">
          <cell r="B12">
            <v>29.108333333333331</v>
          </cell>
          <cell r="C12">
            <v>35.299999999999997</v>
          </cell>
          <cell r="D12">
            <v>23.7</v>
          </cell>
          <cell r="E12">
            <v>71.791666666666671</v>
          </cell>
          <cell r="F12">
            <v>96</v>
          </cell>
          <cell r="G12">
            <v>44</v>
          </cell>
          <cell r="H12">
            <v>15.48</v>
          </cell>
          <cell r="I12" t="str">
            <v>N</v>
          </cell>
          <cell r="J12">
            <v>29.880000000000003</v>
          </cell>
          <cell r="K12">
            <v>0</v>
          </cell>
        </row>
        <row r="13">
          <cell r="B13">
            <v>29.508333333333336</v>
          </cell>
          <cell r="C13">
            <v>35.1</v>
          </cell>
          <cell r="D13">
            <v>25</v>
          </cell>
          <cell r="E13">
            <v>68.875</v>
          </cell>
          <cell r="F13">
            <v>88</v>
          </cell>
          <cell r="G13">
            <v>46</v>
          </cell>
          <cell r="H13">
            <v>22.32</v>
          </cell>
          <cell r="I13" t="str">
            <v>N</v>
          </cell>
          <cell r="J13">
            <v>38.519999999999996</v>
          </cell>
          <cell r="K13">
            <v>0</v>
          </cell>
        </row>
        <row r="14">
          <cell r="B14">
            <v>27.520833333333332</v>
          </cell>
          <cell r="C14">
            <v>34</v>
          </cell>
          <cell r="D14">
            <v>23.2</v>
          </cell>
          <cell r="E14">
            <v>76.958333333333329</v>
          </cell>
          <cell r="F14">
            <v>96</v>
          </cell>
          <cell r="G14">
            <v>47</v>
          </cell>
          <cell r="H14">
            <v>13.68</v>
          </cell>
          <cell r="I14" t="str">
            <v>N</v>
          </cell>
          <cell r="J14">
            <v>30.96</v>
          </cell>
          <cell r="K14">
            <v>4</v>
          </cell>
        </row>
        <row r="15">
          <cell r="B15">
            <v>28.391666666666669</v>
          </cell>
          <cell r="C15">
            <v>34.700000000000003</v>
          </cell>
          <cell r="D15">
            <v>24.1</v>
          </cell>
          <cell r="E15">
            <v>74.875</v>
          </cell>
          <cell r="F15">
            <v>96</v>
          </cell>
          <cell r="G15">
            <v>44</v>
          </cell>
          <cell r="H15">
            <v>14.04</v>
          </cell>
          <cell r="I15" t="str">
            <v>N</v>
          </cell>
          <cell r="J15">
            <v>27.720000000000002</v>
          </cell>
          <cell r="K15">
            <v>0</v>
          </cell>
        </row>
        <row r="16">
          <cell r="B16">
            <v>29.325000000000003</v>
          </cell>
          <cell r="C16">
            <v>35.5</v>
          </cell>
          <cell r="D16">
            <v>24.5</v>
          </cell>
          <cell r="E16">
            <v>71.125</v>
          </cell>
          <cell r="F16">
            <v>95</v>
          </cell>
          <cell r="G16">
            <v>39</v>
          </cell>
          <cell r="H16">
            <v>12.6</v>
          </cell>
          <cell r="I16" t="str">
            <v>SE</v>
          </cell>
          <cell r="J16">
            <v>27</v>
          </cell>
          <cell r="K16">
            <v>0</v>
          </cell>
        </row>
        <row r="17">
          <cell r="B17">
            <v>29.533333333333331</v>
          </cell>
          <cell r="C17">
            <v>35.700000000000003</v>
          </cell>
          <cell r="D17">
            <v>24.1</v>
          </cell>
          <cell r="E17">
            <v>69.708333333333329</v>
          </cell>
          <cell r="F17">
            <v>93</v>
          </cell>
          <cell r="G17">
            <v>41</v>
          </cell>
          <cell r="H17">
            <v>15.840000000000002</v>
          </cell>
          <cell r="I17" t="str">
            <v>N</v>
          </cell>
          <cell r="J17">
            <v>32.4</v>
          </cell>
          <cell r="K17">
            <v>0</v>
          </cell>
        </row>
        <row r="18">
          <cell r="B18">
            <v>29.395833333333329</v>
          </cell>
          <cell r="C18">
            <v>35.700000000000003</v>
          </cell>
          <cell r="D18">
            <v>23.3</v>
          </cell>
          <cell r="E18">
            <v>68.416666666666671</v>
          </cell>
          <cell r="F18">
            <v>96</v>
          </cell>
          <cell r="G18">
            <v>41</v>
          </cell>
          <cell r="H18">
            <v>11.16</v>
          </cell>
          <cell r="I18" t="str">
            <v>O</v>
          </cell>
          <cell r="J18">
            <v>28.08</v>
          </cell>
          <cell r="K18">
            <v>0</v>
          </cell>
        </row>
        <row r="19">
          <cell r="B19">
            <v>28.270833333333332</v>
          </cell>
          <cell r="C19">
            <v>36.5</v>
          </cell>
          <cell r="D19">
            <v>24.4</v>
          </cell>
          <cell r="E19">
            <v>78.541666666666671</v>
          </cell>
          <cell r="F19">
            <v>95</v>
          </cell>
          <cell r="G19">
            <v>41</v>
          </cell>
          <cell r="H19">
            <v>15.840000000000002</v>
          </cell>
          <cell r="I19" t="str">
            <v>NE</v>
          </cell>
          <cell r="J19">
            <v>31.680000000000003</v>
          </cell>
          <cell r="K19">
            <v>1</v>
          </cell>
        </row>
        <row r="20">
          <cell r="B20">
            <v>27.641666666666666</v>
          </cell>
          <cell r="C20">
            <v>33.5</v>
          </cell>
          <cell r="D20">
            <v>23.7</v>
          </cell>
          <cell r="E20">
            <v>79.041666666666671</v>
          </cell>
          <cell r="F20">
            <v>94</v>
          </cell>
          <cell r="G20">
            <v>54</v>
          </cell>
          <cell r="H20">
            <v>15.48</v>
          </cell>
          <cell r="I20" t="str">
            <v>N</v>
          </cell>
          <cell r="J20">
            <v>32.04</v>
          </cell>
          <cell r="K20">
            <v>0.8</v>
          </cell>
        </row>
        <row r="21">
          <cell r="B21">
            <v>27.987500000000008</v>
          </cell>
          <cell r="C21">
            <v>33.799999999999997</v>
          </cell>
          <cell r="D21">
            <v>23.5</v>
          </cell>
          <cell r="E21">
            <v>76.166666666666671</v>
          </cell>
          <cell r="F21">
            <v>94</v>
          </cell>
          <cell r="G21">
            <v>53</v>
          </cell>
          <cell r="H21">
            <v>19.8</v>
          </cell>
          <cell r="I21" t="str">
            <v>N</v>
          </cell>
          <cell r="J21">
            <v>32.76</v>
          </cell>
          <cell r="K21">
            <v>0.8</v>
          </cell>
        </row>
        <row r="22">
          <cell r="B22">
            <v>29.316666666666663</v>
          </cell>
          <cell r="C22">
            <v>36</v>
          </cell>
          <cell r="D22">
            <v>24.3</v>
          </cell>
          <cell r="E22">
            <v>71.666666666666671</v>
          </cell>
          <cell r="F22">
            <v>94</v>
          </cell>
          <cell r="G22">
            <v>43</v>
          </cell>
          <cell r="H22">
            <v>16.559999999999999</v>
          </cell>
          <cell r="I22" t="str">
            <v>L</v>
          </cell>
          <cell r="J22">
            <v>41.4</v>
          </cell>
          <cell r="K22">
            <v>0</v>
          </cell>
        </row>
        <row r="23">
          <cell r="B23">
            <v>27.545833333333331</v>
          </cell>
          <cell r="C23">
            <v>34.200000000000003</v>
          </cell>
          <cell r="D23">
            <v>23.1</v>
          </cell>
          <cell r="E23">
            <v>77.416666666666671</v>
          </cell>
          <cell r="F23">
            <v>96</v>
          </cell>
          <cell r="G23">
            <v>49</v>
          </cell>
          <cell r="H23">
            <v>12.6</v>
          </cell>
          <cell r="I23" t="str">
            <v>N</v>
          </cell>
          <cell r="J23">
            <v>38.519999999999996</v>
          </cell>
          <cell r="K23">
            <v>33.200000000000003</v>
          </cell>
        </row>
        <row r="24">
          <cell r="B24">
            <v>27.9375</v>
          </cell>
          <cell r="C24">
            <v>33.1</v>
          </cell>
          <cell r="D24">
            <v>25</v>
          </cell>
          <cell r="E24">
            <v>77.833333333333329</v>
          </cell>
          <cell r="F24">
            <v>91</v>
          </cell>
          <cell r="G24">
            <v>52</v>
          </cell>
          <cell r="H24">
            <v>10.08</v>
          </cell>
          <cell r="I24" t="str">
            <v>N</v>
          </cell>
          <cell r="J24">
            <v>22.68</v>
          </cell>
          <cell r="K24">
            <v>9.2000000000000011</v>
          </cell>
        </row>
        <row r="25">
          <cell r="B25">
            <v>26.708333333333332</v>
          </cell>
          <cell r="C25">
            <v>31.4</v>
          </cell>
          <cell r="D25">
            <v>24</v>
          </cell>
          <cell r="E25">
            <v>81.666666666666671</v>
          </cell>
          <cell r="F25">
            <v>96</v>
          </cell>
          <cell r="G25">
            <v>57</v>
          </cell>
          <cell r="H25">
            <v>13.32</v>
          </cell>
          <cell r="I25" t="str">
            <v>N</v>
          </cell>
          <cell r="J25">
            <v>32.04</v>
          </cell>
          <cell r="K25">
            <v>1</v>
          </cell>
        </row>
        <row r="26">
          <cell r="B26">
            <v>24.824999999999999</v>
          </cell>
          <cell r="C26">
            <v>30.4</v>
          </cell>
          <cell r="D26">
            <v>23.3</v>
          </cell>
          <cell r="E26">
            <v>90.208333333333329</v>
          </cell>
          <cell r="F26">
            <v>97</v>
          </cell>
          <cell r="G26">
            <v>64</v>
          </cell>
          <cell r="H26">
            <v>11.879999999999999</v>
          </cell>
          <cell r="I26" t="str">
            <v>SE</v>
          </cell>
          <cell r="J26">
            <v>34.92</v>
          </cell>
          <cell r="K26">
            <v>14.199999999999998</v>
          </cell>
        </row>
        <row r="27">
          <cell r="B27">
            <v>23.787499999999998</v>
          </cell>
          <cell r="C27">
            <v>27.2</v>
          </cell>
          <cell r="D27">
            <v>22.9</v>
          </cell>
          <cell r="E27">
            <v>93</v>
          </cell>
          <cell r="F27">
            <v>96</v>
          </cell>
          <cell r="G27">
            <v>78</v>
          </cell>
          <cell r="H27">
            <v>15.48</v>
          </cell>
          <cell r="I27" t="str">
            <v>N</v>
          </cell>
          <cell r="J27">
            <v>43.92</v>
          </cell>
          <cell r="K27">
            <v>12.799999999999999</v>
          </cell>
        </row>
        <row r="28">
          <cell r="B28">
            <v>23.833333333333325</v>
          </cell>
          <cell r="C28">
            <v>25.6</v>
          </cell>
          <cell r="D28">
            <v>22.2</v>
          </cell>
          <cell r="E28">
            <v>93.625</v>
          </cell>
          <cell r="F28">
            <v>97</v>
          </cell>
          <cell r="G28">
            <v>86</v>
          </cell>
          <cell r="H28">
            <v>18</v>
          </cell>
          <cell r="I28" t="str">
            <v>N</v>
          </cell>
          <cell r="J28">
            <v>33.119999999999997</v>
          </cell>
          <cell r="K28">
            <v>10.6</v>
          </cell>
        </row>
        <row r="29">
          <cell r="B29">
            <v>25.637499999999999</v>
          </cell>
          <cell r="C29">
            <v>32</v>
          </cell>
          <cell r="D29">
            <v>22.6</v>
          </cell>
          <cell r="E29">
            <v>86.333333333333329</v>
          </cell>
          <cell r="F29">
            <v>96</v>
          </cell>
          <cell r="G29">
            <v>58</v>
          </cell>
          <cell r="H29">
            <v>11.520000000000001</v>
          </cell>
          <cell r="I29" t="str">
            <v>N</v>
          </cell>
          <cell r="J29">
            <v>27.36</v>
          </cell>
          <cell r="K29">
            <v>10.199999999999999</v>
          </cell>
        </row>
        <row r="30">
          <cell r="B30">
            <v>26.162500000000005</v>
          </cell>
          <cell r="C30">
            <v>31</v>
          </cell>
          <cell r="D30">
            <v>23.4</v>
          </cell>
          <cell r="E30">
            <v>85.583333333333329</v>
          </cell>
          <cell r="F30">
            <v>95</v>
          </cell>
          <cell r="G30">
            <v>65</v>
          </cell>
          <cell r="H30">
            <v>16.559999999999999</v>
          </cell>
          <cell r="I30" t="str">
            <v>N</v>
          </cell>
          <cell r="J30">
            <v>33.840000000000003</v>
          </cell>
          <cell r="K30">
            <v>0.4</v>
          </cell>
        </row>
        <row r="31">
          <cell r="B31">
            <v>26.429166666666671</v>
          </cell>
          <cell r="C31">
            <v>32</v>
          </cell>
          <cell r="D31">
            <v>23.9</v>
          </cell>
          <cell r="E31">
            <v>85.166666666666671</v>
          </cell>
          <cell r="F31">
            <v>95</v>
          </cell>
          <cell r="G31">
            <v>59</v>
          </cell>
          <cell r="H31">
            <v>11.879999999999999</v>
          </cell>
          <cell r="I31" t="str">
            <v>N</v>
          </cell>
          <cell r="J31">
            <v>48.96</v>
          </cell>
          <cell r="K31">
            <v>16.2</v>
          </cell>
        </row>
        <row r="32">
          <cell r="B32">
            <v>23.787500000000009</v>
          </cell>
          <cell r="C32">
            <v>25.8</v>
          </cell>
          <cell r="D32">
            <v>22.6</v>
          </cell>
          <cell r="E32">
            <v>95.458333333333329</v>
          </cell>
          <cell r="F32">
            <v>97</v>
          </cell>
          <cell r="G32">
            <v>87</v>
          </cell>
          <cell r="H32">
            <v>14.76</v>
          </cell>
          <cell r="I32" t="str">
            <v>L</v>
          </cell>
          <cell r="J32">
            <v>51.480000000000004</v>
          </cell>
          <cell r="K32">
            <v>76.600000000000023</v>
          </cell>
        </row>
        <row r="33">
          <cell r="C33">
            <v>30</v>
          </cell>
          <cell r="D33">
            <v>23.3</v>
          </cell>
          <cell r="E33">
            <v>89.5</v>
          </cell>
          <cell r="F33">
            <v>97</v>
          </cell>
          <cell r="G33">
            <v>68</v>
          </cell>
          <cell r="H33">
            <v>12.24</v>
          </cell>
          <cell r="I33" t="str">
            <v>NE</v>
          </cell>
          <cell r="J33">
            <v>28.44</v>
          </cell>
          <cell r="K33">
            <v>51.200000000000031</v>
          </cell>
        </row>
      </sheetData>
      <sheetData sheetId="2">
        <row r="5">
          <cell r="B5">
            <v>26.183333333333326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24.704166666666666</v>
          </cell>
        </row>
      </sheetData>
      <sheetData sheetId="1">
        <row r="5">
          <cell r="B5">
            <v>24.324999999999999</v>
          </cell>
          <cell r="C5">
            <v>29.1</v>
          </cell>
          <cell r="D5">
            <v>21.9</v>
          </cell>
          <cell r="E5">
            <v>85.625</v>
          </cell>
          <cell r="F5">
            <v>97</v>
          </cell>
          <cell r="G5">
            <v>62</v>
          </cell>
          <cell r="H5">
            <v>10.44</v>
          </cell>
          <cell r="I5" t="str">
            <v>S</v>
          </cell>
          <cell r="J5">
            <v>32.4</v>
          </cell>
          <cell r="K5">
            <v>0</v>
          </cell>
        </row>
        <row r="6">
          <cell r="B6">
            <v>24.220833333333331</v>
          </cell>
          <cell r="C6">
            <v>30</v>
          </cell>
          <cell r="D6">
            <v>21.4</v>
          </cell>
          <cell r="E6">
            <v>83.458333333333329</v>
          </cell>
          <cell r="F6">
            <v>97</v>
          </cell>
          <cell r="G6">
            <v>58</v>
          </cell>
          <cell r="H6">
            <v>12.6</v>
          </cell>
          <cell r="I6" t="str">
            <v>N</v>
          </cell>
          <cell r="J6">
            <v>26.64</v>
          </cell>
          <cell r="K6">
            <v>0</v>
          </cell>
        </row>
        <row r="7">
          <cell r="B7">
            <v>25.066666666666674</v>
          </cell>
          <cell r="C7">
            <v>30.9</v>
          </cell>
          <cell r="D7">
            <v>21.5</v>
          </cell>
          <cell r="E7">
            <v>80.708333333333329</v>
          </cell>
          <cell r="F7">
            <v>95</v>
          </cell>
          <cell r="G7">
            <v>54</v>
          </cell>
          <cell r="H7">
            <v>12.24</v>
          </cell>
          <cell r="I7" t="str">
            <v>SO</v>
          </cell>
          <cell r="J7">
            <v>26.28</v>
          </cell>
          <cell r="K7">
            <v>0</v>
          </cell>
        </row>
        <row r="8">
          <cell r="B8">
            <v>24.841666666666665</v>
          </cell>
          <cell r="C8">
            <v>32</v>
          </cell>
          <cell r="D8">
            <v>22.2</v>
          </cell>
          <cell r="E8">
            <v>84.291666666666671</v>
          </cell>
          <cell r="F8">
            <v>95</v>
          </cell>
          <cell r="G8">
            <v>55</v>
          </cell>
          <cell r="H8">
            <v>10.08</v>
          </cell>
          <cell r="I8" t="str">
            <v>O</v>
          </cell>
          <cell r="J8">
            <v>35.64</v>
          </cell>
          <cell r="K8">
            <v>0</v>
          </cell>
        </row>
        <row r="9">
          <cell r="B9">
            <v>24.712500000000002</v>
          </cell>
          <cell r="C9">
            <v>33.9</v>
          </cell>
          <cell r="D9">
            <v>20.5</v>
          </cell>
          <cell r="E9">
            <v>83.166666666666671</v>
          </cell>
          <cell r="F9">
            <v>97</v>
          </cell>
          <cell r="G9">
            <v>43</v>
          </cell>
          <cell r="H9">
            <v>11.520000000000001</v>
          </cell>
          <cell r="I9" t="str">
            <v>SO</v>
          </cell>
          <cell r="J9">
            <v>37.080000000000005</v>
          </cell>
          <cell r="K9">
            <v>0</v>
          </cell>
        </row>
        <row r="10">
          <cell r="B10">
            <v>26.399999999999995</v>
          </cell>
          <cell r="C10">
            <v>33.799999999999997</v>
          </cell>
          <cell r="D10">
            <v>22.4</v>
          </cell>
          <cell r="E10">
            <v>77.5</v>
          </cell>
          <cell r="F10">
            <v>95</v>
          </cell>
          <cell r="G10">
            <v>44</v>
          </cell>
          <cell r="H10">
            <v>12.96</v>
          </cell>
          <cell r="I10" t="str">
            <v>SO</v>
          </cell>
          <cell r="J10">
            <v>28.44</v>
          </cell>
          <cell r="K10">
            <v>0</v>
          </cell>
        </row>
        <row r="11">
          <cell r="B11">
            <v>27.324999999999992</v>
          </cell>
          <cell r="C11">
            <v>34</v>
          </cell>
          <cell r="D11">
            <v>22.4</v>
          </cell>
          <cell r="E11">
            <v>74.708333333333329</v>
          </cell>
          <cell r="F11">
            <v>96</v>
          </cell>
          <cell r="G11">
            <v>39</v>
          </cell>
          <cell r="H11">
            <v>10.44</v>
          </cell>
          <cell r="I11" t="str">
            <v>SO</v>
          </cell>
          <cell r="J11">
            <v>24.48</v>
          </cell>
          <cell r="K11">
            <v>0</v>
          </cell>
        </row>
        <row r="12">
          <cell r="B12">
            <v>28.783333333333331</v>
          </cell>
          <cell r="C12">
            <v>35.6</v>
          </cell>
          <cell r="D12">
            <v>23.1</v>
          </cell>
          <cell r="E12">
            <v>69.041666666666671</v>
          </cell>
          <cell r="F12">
            <v>94</v>
          </cell>
          <cell r="G12">
            <v>36</v>
          </cell>
          <cell r="H12">
            <v>11.520000000000001</v>
          </cell>
          <cell r="I12" t="str">
            <v>SO</v>
          </cell>
          <cell r="J12">
            <v>32.76</v>
          </cell>
          <cell r="K12">
            <v>0</v>
          </cell>
        </row>
        <row r="13">
          <cell r="B13">
            <v>28.420833333333334</v>
          </cell>
          <cell r="C13">
            <v>35.799999999999997</v>
          </cell>
          <cell r="D13">
            <v>24.9</v>
          </cell>
          <cell r="E13">
            <v>71.833333333333329</v>
          </cell>
          <cell r="F13">
            <v>87</v>
          </cell>
          <cell r="G13">
            <v>40</v>
          </cell>
          <cell r="H13">
            <v>12.6</v>
          </cell>
          <cell r="I13" t="str">
            <v>SO</v>
          </cell>
          <cell r="J13">
            <v>44.64</v>
          </cell>
          <cell r="K13">
            <v>0</v>
          </cell>
        </row>
        <row r="14">
          <cell r="B14">
            <v>26.408333333333331</v>
          </cell>
          <cell r="C14">
            <v>34.9</v>
          </cell>
          <cell r="D14">
            <v>23.5</v>
          </cell>
          <cell r="E14">
            <v>80.083333333333329</v>
          </cell>
          <cell r="F14">
            <v>94</v>
          </cell>
          <cell r="G14">
            <v>46</v>
          </cell>
          <cell r="H14">
            <v>19.440000000000001</v>
          </cell>
          <cell r="I14" t="str">
            <v>SO</v>
          </cell>
          <cell r="J14">
            <v>44.64</v>
          </cell>
          <cell r="K14">
            <v>0</v>
          </cell>
        </row>
        <row r="15">
          <cell r="B15">
            <v>25.529166666666672</v>
          </cell>
          <cell r="C15">
            <v>33.9</v>
          </cell>
          <cell r="D15">
            <v>22.1</v>
          </cell>
          <cell r="E15">
            <v>83.291666666666671</v>
          </cell>
          <cell r="F15">
            <v>96</v>
          </cell>
          <cell r="G15">
            <v>49</v>
          </cell>
          <cell r="H15">
            <v>21.240000000000002</v>
          </cell>
          <cell r="I15" t="str">
            <v>S</v>
          </cell>
          <cell r="J15">
            <v>44.28</v>
          </cell>
          <cell r="K15">
            <v>0</v>
          </cell>
        </row>
        <row r="16">
          <cell r="B16">
            <v>25.245833333333334</v>
          </cell>
          <cell r="C16">
            <v>33.9</v>
          </cell>
          <cell r="D16">
            <v>22.3</v>
          </cell>
          <cell r="E16">
            <v>88.75</v>
          </cell>
          <cell r="F16">
            <v>97</v>
          </cell>
          <cell r="G16">
            <v>51</v>
          </cell>
          <cell r="H16">
            <v>11.520000000000001</v>
          </cell>
          <cell r="I16" t="str">
            <v>SO</v>
          </cell>
          <cell r="J16">
            <v>33.840000000000003</v>
          </cell>
          <cell r="K16">
            <v>0</v>
          </cell>
        </row>
        <row r="17">
          <cell r="B17">
            <v>28.983333333333334</v>
          </cell>
          <cell r="C17">
            <v>36.5</v>
          </cell>
          <cell r="D17">
            <v>23.8</v>
          </cell>
          <cell r="E17">
            <v>71.208333333333329</v>
          </cell>
          <cell r="F17">
            <v>95</v>
          </cell>
          <cell r="G17">
            <v>34</v>
          </cell>
          <cell r="H17">
            <v>10.08</v>
          </cell>
          <cell r="I17" t="str">
            <v>S</v>
          </cell>
          <cell r="J17">
            <v>26.64</v>
          </cell>
          <cell r="K17">
            <v>0</v>
          </cell>
        </row>
        <row r="18">
          <cell r="B18">
            <v>28.962500000000002</v>
          </cell>
          <cell r="C18">
            <v>36.200000000000003</v>
          </cell>
          <cell r="D18">
            <v>24.2</v>
          </cell>
          <cell r="E18">
            <v>68.958333333333329</v>
          </cell>
          <cell r="F18">
            <v>90</v>
          </cell>
          <cell r="G18">
            <v>35</v>
          </cell>
          <cell r="H18">
            <v>14.76</v>
          </cell>
          <cell r="I18" t="str">
            <v>S</v>
          </cell>
          <cell r="J18">
            <v>31.319999999999997</v>
          </cell>
          <cell r="K18">
            <v>0</v>
          </cell>
        </row>
        <row r="19">
          <cell r="B19">
            <v>28.149999999999995</v>
          </cell>
          <cell r="C19">
            <v>35.5</v>
          </cell>
          <cell r="D19">
            <v>24.2</v>
          </cell>
          <cell r="E19">
            <v>73.791666666666671</v>
          </cell>
          <cell r="F19">
            <v>93</v>
          </cell>
          <cell r="G19">
            <v>43</v>
          </cell>
          <cell r="H19">
            <v>16.920000000000002</v>
          </cell>
          <cell r="I19" t="str">
            <v>NO</v>
          </cell>
          <cell r="J19">
            <v>45.36</v>
          </cell>
          <cell r="K19">
            <v>0</v>
          </cell>
        </row>
        <row r="20">
          <cell r="B20">
            <v>26.474999999999998</v>
          </cell>
          <cell r="C20">
            <v>34.1</v>
          </cell>
          <cell r="D20">
            <v>23.6</v>
          </cell>
          <cell r="E20">
            <v>81.791666666666671</v>
          </cell>
          <cell r="F20">
            <v>94</v>
          </cell>
          <cell r="G20">
            <v>51</v>
          </cell>
          <cell r="H20">
            <v>13.68</v>
          </cell>
          <cell r="I20" t="str">
            <v>NO</v>
          </cell>
          <cell r="J20">
            <v>63</v>
          </cell>
          <cell r="K20">
            <v>0</v>
          </cell>
        </row>
        <row r="21">
          <cell r="B21">
            <v>27.508333333333329</v>
          </cell>
          <cell r="C21">
            <v>35</v>
          </cell>
          <cell r="D21">
            <v>23.1</v>
          </cell>
          <cell r="E21">
            <v>77.625</v>
          </cell>
          <cell r="F21">
            <v>94</v>
          </cell>
          <cell r="G21">
            <v>46</v>
          </cell>
          <cell r="H21">
            <v>16.559999999999999</v>
          </cell>
          <cell r="I21" t="str">
            <v>S</v>
          </cell>
          <cell r="J21">
            <v>37.440000000000005</v>
          </cell>
          <cell r="K21">
            <v>0</v>
          </cell>
        </row>
        <row r="22">
          <cell r="B22">
            <v>27.941666666666663</v>
          </cell>
          <cell r="C22">
            <v>34.4</v>
          </cell>
          <cell r="D22">
            <v>23.1</v>
          </cell>
          <cell r="E22">
            <v>77.125</v>
          </cell>
          <cell r="F22">
            <v>95</v>
          </cell>
          <cell r="G22">
            <v>48</v>
          </cell>
          <cell r="H22">
            <v>24.840000000000003</v>
          </cell>
          <cell r="I22" t="str">
            <v>S</v>
          </cell>
          <cell r="J22">
            <v>67.319999999999993</v>
          </cell>
          <cell r="K22">
            <v>0</v>
          </cell>
        </row>
        <row r="23">
          <cell r="B23">
            <v>26.850000000000005</v>
          </cell>
          <cell r="C23">
            <v>34.200000000000003</v>
          </cell>
          <cell r="D23">
            <v>21.8</v>
          </cell>
          <cell r="E23">
            <v>75.916666666666671</v>
          </cell>
          <cell r="F23">
            <v>96</v>
          </cell>
          <cell r="G23">
            <v>45</v>
          </cell>
          <cell r="H23">
            <v>10.8</v>
          </cell>
          <cell r="I23" t="str">
            <v>S</v>
          </cell>
          <cell r="J23">
            <v>37.080000000000005</v>
          </cell>
          <cell r="K23">
            <v>0</v>
          </cell>
        </row>
        <row r="24">
          <cell r="B24">
            <v>28.808333333333326</v>
          </cell>
          <cell r="C24">
            <v>35.4</v>
          </cell>
          <cell r="D24">
            <v>22.9</v>
          </cell>
          <cell r="E24">
            <v>70.75</v>
          </cell>
          <cell r="F24">
            <v>97</v>
          </cell>
          <cell r="G24">
            <v>41</v>
          </cell>
          <cell r="H24">
            <v>9.7200000000000006</v>
          </cell>
          <cell r="I24" t="str">
            <v>SO</v>
          </cell>
          <cell r="J24">
            <v>27</v>
          </cell>
          <cell r="K24">
            <v>0</v>
          </cell>
        </row>
        <row r="25">
          <cell r="B25">
            <v>25.037499999999994</v>
          </cell>
          <cell r="C25">
            <v>32</v>
          </cell>
          <cell r="D25">
            <v>22.5</v>
          </cell>
          <cell r="E25">
            <v>86.291666666666671</v>
          </cell>
          <cell r="F25">
            <v>97</v>
          </cell>
          <cell r="G25">
            <v>56</v>
          </cell>
          <cell r="H25">
            <v>7.5600000000000005</v>
          </cell>
          <cell r="I25" t="str">
            <v>SO</v>
          </cell>
          <cell r="J25">
            <v>27.36</v>
          </cell>
          <cell r="K25">
            <v>0</v>
          </cell>
        </row>
        <row r="26">
          <cell r="B26">
            <v>23.875</v>
          </cell>
          <cell r="C26">
            <v>26.1</v>
          </cell>
          <cell r="D26">
            <v>22.7</v>
          </cell>
          <cell r="E26">
            <v>91.458333333333329</v>
          </cell>
          <cell r="F26">
            <v>96</v>
          </cell>
          <cell r="G26">
            <v>78</v>
          </cell>
          <cell r="H26">
            <v>12.6</v>
          </cell>
          <cell r="I26" t="str">
            <v>S</v>
          </cell>
          <cell r="J26">
            <v>33.480000000000004</v>
          </cell>
          <cell r="K26">
            <v>0</v>
          </cell>
        </row>
        <row r="27">
          <cell r="B27">
            <v>22.166666666666668</v>
          </cell>
          <cell r="C27">
            <v>23.3</v>
          </cell>
          <cell r="D27">
            <v>21.5</v>
          </cell>
          <cell r="E27">
            <v>94.125</v>
          </cell>
          <cell r="F27">
            <v>96</v>
          </cell>
          <cell r="G27">
            <v>90</v>
          </cell>
          <cell r="H27">
            <v>11.16</v>
          </cell>
          <cell r="I27" t="str">
            <v>SO</v>
          </cell>
          <cell r="J27">
            <v>25.56</v>
          </cell>
          <cell r="K27">
            <v>0</v>
          </cell>
        </row>
        <row r="28">
          <cell r="B28">
            <v>23.216666666666665</v>
          </cell>
          <cell r="C28">
            <v>27.6</v>
          </cell>
          <cell r="D28">
            <v>21.4</v>
          </cell>
          <cell r="E28">
            <v>92.125</v>
          </cell>
          <cell r="F28">
            <v>97</v>
          </cell>
          <cell r="G28">
            <v>76</v>
          </cell>
          <cell r="H28">
            <v>14.76</v>
          </cell>
          <cell r="I28" t="str">
            <v>SO</v>
          </cell>
          <cell r="J28">
            <v>32.76</v>
          </cell>
          <cell r="K28">
            <v>0</v>
          </cell>
        </row>
        <row r="29">
          <cell r="B29">
            <v>25.608333333333338</v>
          </cell>
          <cell r="C29">
            <v>31.3</v>
          </cell>
          <cell r="D29">
            <v>22</v>
          </cell>
          <cell r="E29">
            <v>82.5</v>
          </cell>
          <cell r="F29">
            <v>96</v>
          </cell>
          <cell r="G29">
            <v>57</v>
          </cell>
          <cell r="H29">
            <v>10.08</v>
          </cell>
          <cell r="I29" t="str">
            <v>SO</v>
          </cell>
          <cell r="J29">
            <v>26.64</v>
          </cell>
          <cell r="K29">
            <v>0</v>
          </cell>
        </row>
        <row r="30">
          <cell r="B30">
            <v>26.220833333333331</v>
          </cell>
          <cell r="C30">
            <v>32.1</v>
          </cell>
          <cell r="D30">
            <v>22.4</v>
          </cell>
          <cell r="E30">
            <v>81.041666666666671</v>
          </cell>
          <cell r="F30">
            <v>95</v>
          </cell>
          <cell r="G30">
            <v>58</v>
          </cell>
          <cell r="H30">
            <v>13.68</v>
          </cell>
          <cell r="I30" t="str">
            <v>S</v>
          </cell>
          <cell r="J30">
            <v>38.880000000000003</v>
          </cell>
          <cell r="K30">
            <v>0</v>
          </cell>
        </row>
        <row r="31">
          <cell r="B31">
            <v>25.337500000000002</v>
          </cell>
          <cell r="C31">
            <v>30.4</v>
          </cell>
          <cell r="D31">
            <v>22.3</v>
          </cell>
          <cell r="E31">
            <v>87.125</v>
          </cell>
          <cell r="F31">
            <v>97</v>
          </cell>
          <cell r="G31">
            <v>65</v>
          </cell>
          <cell r="H31">
            <v>13.32</v>
          </cell>
          <cell r="I31" t="str">
            <v>S</v>
          </cell>
          <cell r="J31">
            <v>33.840000000000003</v>
          </cell>
          <cell r="K31">
            <v>0</v>
          </cell>
        </row>
        <row r="32">
          <cell r="B32">
            <v>23.474999999999998</v>
          </cell>
          <cell r="C32">
            <v>27.6</v>
          </cell>
          <cell r="D32">
            <v>22.1</v>
          </cell>
          <cell r="E32">
            <v>92.416666666666671</v>
          </cell>
          <cell r="F32">
            <v>97</v>
          </cell>
          <cell r="G32">
            <v>74</v>
          </cell>
          <cell r="H32">
            <v>10.08</v>
          </cell>
          <cell r="I32" t="str">
            <v>SO</v>
          </cell>
          <cell r="J32">
            <v>24.12</v>
          </cell>
          <cell r="K32">
            <v>0</v>
          </cell>
        </row>
        <row r="33">
          <cell r="B33">
            <v>24.195833333333329</v>
          </cell>
          <cell r="C33">
            <v>29</v>
          </cell>
          <cell r="D33">
            <v>21.8</v>
          </cell>
          <cell r="E33">
            <v>86.125</v>
          </cell>
          <cell r="F33">
            <v>97</v>
          </cell>
          <cell r="G33">
            <v>61</v>
          </cell>
          <cell r="H33">
            <v>13.68</v>
          </cell>
          <cell r="I33" t="str">
            <v>SO</v>
          </cell>
          <cell r="J33">
            <v>29.880000000000003</v>
          </cell>
          <cell r="K33">
            <v>0</v>
          </cell>
        </row>
      </sheetData>
      <sheetData sheetId="2">
        <row r="5">
          <cell r="B5">
            <v>24.324999999999999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25.091666666666665</v>
          </cell>
        </row>
      </sheetData>
      <sheetData sheetId="1">
        <row r="5">
          <cell r="B5">
            <v>30.042857142857141</v>
          </cell>
          <cell r="C5">
            <v>33.299999999999997</v>
          </cell>
          <cell r="D5">
            <v>26</v>
          </cell>
          <cell r="E5">
            <v>62.285714285714285</v>
          </cell>
          <cell r="F5">
            <v>84</v>
          </cell>
          <cell r="G5">
            <v>46</v>
          </cell>
          <cell r="H5">
            <v>6.12</v>
          </cell>
          <cell r="I5" t="str">
            <v>L</v>
          </cell>
          <cell r="J5">
            <v>19.079999999999998</v>
          </cell>
          <cell r="K5">
            <v>0</v>
          </cell>
        </row>
        <row r="6">
          <cell r="B6">
            <v>28.549999999999997</v>
          </cell>
          <cell r="C6">
            <v>32.200000000000003</v>
          </cell>
          <cell r="D6">
            <v>23.9</v>
          </cell>
          <cell r="E6">
            <v>68</v>
          </cell>
          <cell r="F6">
            <v>91</v>
          </cell>
          <cell r="G6">
            <v>54</v>
          </cell>
          <cell r="H6">
            <v>9</v>
          </cell>
          <cell r="I6" t="str">
            <v>SO</v>
          </cell>
          <cell r="J6">
            <v>20.16</v>
          </cell>
          <cell r="K6">
            <v>0</v>
          </cell>
        </row>
        <row r="7">
          <cell r="B7">
            <v>29.3</v>
          </cell>
          <cell r="C7">
            <v>32.1</v>
          </cell>
          <cell r="D7">
            <v>24.2</v>
          </cell>
          <cell r="E7">
            <v>66.333333333333329</v>
          </cell>
          <cell r="F7">
            <v>89</v>
          </cell>
          <cell r="G7">
            <v>52</v>
          </cell>
          <cell r="H7">
            <v>4.6800000000000006</v>
          </cell>
          <cell r="I7" t="str">
            <v>L</v>
          </cell>
          <cell r="J7">
            <v>15.120000000000001</v>
          </cell>
          <cell r="K7">
            <v>0</v>
          </cell>
        </row>
        <row r="8">
          <cell r="B8">
            <v>27.674999999999997</v>
          </cell>
          <cell r="C8">
            <v>29.4</v>
          </cell>
          <cell r="D8">
            <v>25</v>
          </cell>
          <cell r="E8">
            <v>74</v>
          </cell>
          <cell r="F8">
            <v>87</v>
          </cell>
          <cell r="G8">
            <v>65</v>
          </cell>
          <cell r="H8">
            <v>8.64</v>
          </cell>
          <cell r="I8" t="str">
            <v>SO</v>
          </cell>
          <cell r="J8">
            <v>22.68</v>
          </cell>
          <cell r="K8">
            <v>0</v>
          </cell>
        </row>
        <row r="9">
          <cell r="B9">
            <v>29.824999999999999</v>
          </cell>
          <cell r="C9">
            <v>32.299999999999997</v>
          </cell>
          <cell r="D9">
            <v>24.6</v>
          </cell>
          <cell r="E9">
            <v>64</v>
          </cell>
          <cell r="F9">
            <v>83</v>
          </cell>
          <cell r="G9">
            <v>54</v>
          </cell>
          <cell r="H9">
            <v>6.12</v>
          </cell>
          <cell r="I9" t="str">
            <v>S</v>
          </cell>
          <cell r="J9">
            <v>20.52</v>
          </cell>
          <cell r="K9">
            <v>0</v>
          </cell>
        </row>
        <row r="10">
          <cell r="B10">
            <v>30.814285714285713</v>
          </cell>
          <cell r="C10">
            <v>34.4</v>
          </cell>
          <cell r="D10">
            <v>26</v>
          </cell>
          <cell r="E10">
            <v>61.142857142857146</v>
          </cell>
          <cell r="F10">
            <v>82</v>
          </cell>
          <cell r="G10">
            <v>42</v>
          </cell>
          <cell r="H10">
            <v>9.7200000000000006</v>
          </cell>
          <cell r="I10" t="str">
            <v>L</v>
          </cell>
          <cell r="J10">
            <v>24.840000000000003</v>
          </cell>
          <cell r="K10">
            <v>0</v>
          </cell>
        </row>
        <row r="11">
          <cell r="B11">
            <v>29.383333333333329</v>
          </cell>
          <cell r="C11">
            <v>32</v>
          </cell>
          <cell r="D11">
            <v>26.1</v>
          </cell>
          <cell r="E11">
            <v>68.166666666666671</v>
          </cell>
          <cell r="F11">
            <v>88</v>
          </cell>
          <cell r="G11">
            <v>55</v>
          </cell>
          <cell r="H11">
            <v>5.7600000000000007</v>
          </cell>
          <cell r="I11" t="str">
            <v>SE</v>
          </cell>
          <cell r="J11">
            <v>17.64</v>
          </cell>
          <cell r="K11">
            <v>0</v>
          </cell>
        </row>
        <row r="12">
          <cell r="B12">
            <v>33.962500000000006</v>
          </cell>
          <cell r="C12">
            <v>36.299999999999997</v>
          </cell>
          <cell r="D12">
            <v>27.5</v>
          </cell>
          <cell r="E12">
            <v>46.25</v>
          </cell>
          <cell r="F12">
            <v>82</v>
          </cell>
          <cell r="G12">
            <v>33</v>
          </cell>
          <cell r="H12">
            <v>11.520000000000001</v>
          </cell>
          <cell r="I12" t="str">
            <v>NE</v>
          </cell>
          <cell r="J12">
            <v>24.840000000000003</v>
          </cell>
          <cell r="K12">
            <v>0</v>
          </cell>
        </row>
        <row r="13">
          <cell r="B13">
            <v>32.157142857142858</v>
          </cell>
          <cell r="C13">
            <v>36.5</v>
          </cell>
          <cell r="D13">
            <v>24.8</v>
          </cell>
          <cell r="E13">
            <v>54.142857142857146</v>
          </cell>
          <cell r="F13">
            <v>85</v>
          </cell>
          <cell r="G13">
            <v>38</v>
          </cell>
          <cell r="H13">
            <v>9</v>
          </cell>
          <cell r="I13" t="str">
            <v>L</v>
          </cell>
          <cell r="J13">
            <v>46.800000000000004</v>
          </cell>
          <cell r="K13">
            <v>3</v>
          </cell>
        </row>
        <row r="14">
          <cell r="B14">
            <v>31.512499999999999</v>
          </cell>
          <cell r="C14">
            <v>34.4</v>
          </cell>
          <cell r="D14">
            <v>27.8</v>
          </cell>
          <cell r="E14">
            <v>57</v>
          </cell>
          <cell r="F14">
            <v>76</v>
          </cell>
          <cell r="G14">
            <v>45</v>
          </cell>
          <cell r="H14">
            <v>15.840000000000002</v>
          </cell>
          <cell r="I14" t="str">
            <v>NE</v>
          </cell>
          <cell r="J14">
            <v>28.08</v>
          </cell>
          <cell r="K14">
            <v>0</v>
          </cell>
        </row>
        <row r="15">
          <cell r="B15">
            <v>32.666666666666664</v>
          </cell>
          <cell r="C15">
            <v>35</v>
          </cell>
          <cell r="D15">
            <v>30.3</v>
          </cell>
          <cell r="E15">
            <v>58</v>
          </cell>
          <cell r="F15">
            <v>71</v>
          </cell>
          <cell r="G15">
            <v>44</v>
          </cell>
          <cell r="H15">
            <v>11.520000000000001</v>
          </cell>
          <cell r="I15" t="str">
            <v>NE</v>
          </cell>
          <cell r="J15">
            <v>29.880000000000003</v>
          </cell>
          <cell r="K15">
            <v>0</v>
          </cell>
        </row>
        <row r="16">
          <cell r="B16">
            <v>33.166666666666664</v>
          </cell>
          <cell r="C16">
            <v>35.299999999999997</v>
          </cell>
          <cell r="D16">
            <v>31.2</v>
          </cell>
          <cell r="E16">
            <v>50</v>
          </cell>
          <cell r="F16">
            <v>62</v>
          </cell>
          <cell r="G16">
            <v>43</v>
          </cell>
          <cell r="H16">
            <v>7.5600000000000005</v>
          </cell>
          <cell r="I16" t="str">
            <v>L</v>
          </cell>
          <cell r="J16">
            <v>26.28</v>
          </cell>
          <cell r="K16">
            <v>0</v>
          </cell>
        </row>
        <row r="17">
          <cell r="B17">
            <v>34.225000000000001</v>
          </cell>
          <cell r="C17">
            <v>35.4</v>
          </cell>
          <cell r="D17">
            <v>30.9</v>
          </cell>
          <cell r="E17">
            <v>45.5</v>
          </cell>
          <cell r="F17">
            <v>65</v>
          </cell>
          <cell r="G17">
            <v>40</v>
          </cell>
          <cell r="H17">
            <v>15.48</v>
          </cell>
          <cell r="I17" t="str">
            <v>L</v>
          </cell>
          <cell r="J17">
            <v>37.440000000000005</v>
          </cell>
          <cell r="K17">
            <v>0</v>
          </cell>
        </row>
        <row r="18">
          <cell r="B18">
            <v>34.800000000000004</v>
          </cell>
          <cell r="C18">
            <v>36.200000000000003</v>
          </cell>
          <cell r="D18">
            <v>33.6</v>
          </cell>
          <cell r="E18">
            <v>39.333333333333336</v>
          </cell>
          <cell r="F18">
            <v>46</v>
          </cell>
          <cell r="G18">
            <v>33</v>
          </cell>
          <cell r="H18">
            <v>13.68</v>
          </cell>
          <cell r="I18" t="str">
            <v>NE</v>
          </cell>
          <cell r="J18">
            <v>32.04</v>
          </cell>
          <cell r="K18">
            <v>0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32.65</v>
          </cell>
          <cell r="C24">
            <v>32.799999999999997</v>
          </cell>
          <cell r="D24">
            <v>30.4</v>
          </cell>
          <cell r="E24">
            <v>54.5</v>
          </cell>
          <cell r="F24">
            <v>64</v>
          </cell>
          <cell r="G24">
            <v>51</v>
          </cell>
          <cell r="H24">
            <v>6.84</v>
          </cell>
          <cell r="I24" t="str">
            <v>NE</v>
          </cell>
          <cell r="J24">
            <v>16.559999999999999</v>
          </cell>
          <cell r="K24">
            <v>0</v>
          </cell>
        </row>
        <row r="25">
          <cell r="B25">
            <v>30.8</v>
          </cell>
          <cell r="C25">
            <v>30.8</v>
          </cell>
          <cell r="D25">
            <v>29</v>
          </cell>
          <cell r="E25">
            <v>66</v>
          </cell>
          <cell r="F25">
            <v>75</v>
          </cell>
          <cell r="G25">
            <v>64</v>
          </cell>
          <cell r="H25">
            <v>5.7600000000000007</v>
          </cell>
          <cell r="I25" t="str">
            <v>L</v>
          </cell>
          <cell r="J25">
            <v>20.16</v>
          </cell>
          <cell r="K25">
            <v>0</v>
          </cell>
        </row>
        <row r="26">
          <cell r="B26">
            <v>28.9</v>
          </cell>
          <cell r="C26">
            <v>29.2</v>
          </cell>
          <cell r="D26">
            <v>27.1</v>
          </cell>
          <cell r="E26">
            <v>74</v>
          </cell>
          <cell r="F26">
            <v>83</v>
          </cell>
          <cell r="G26">
            <v>74</v>
          </cell>
          <cell r="H26">
            <v>5.7600000000000007</v>
          </cell>
          <cell r="I26" t="str">
            <v>L</v>
          </cell>
          <cell r="J26">
            <v>14.04</v>
          </cell>
          <cell r="K26">
            <v>0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29.9</v>
          </cell>
          <cell r="C29">
            <v>30.1</v>
          </cell>
          <cell r="D29">
            <v>26.7</v>
          </cell>
          <cell r="E29">
            <v>67</v>
          </cell>
          <cell r="F29">
            <v>87</v>
          </cell>
          <cell r="G29">
            <v>67</v>
          </cell>
          <cell r="H29">
            <v>5.4</v>
          </cell>
          <cell r="I29" t="str">
            <v>L</v>
          </cell>
          <cell r="J29">
            <v>19.079999999999998</v>
          </cell>
          <cell r="K29">
            <v>0</v>
          </cell>
        </row>
        <row r="30">
          <cell r="B30">
            <v>30.299999999999997</v>
          </cell>
          <cell r="C30">
            <v>31.2</v>
          </cell>
          <cell r="D30">
            <v>29</v>
          </cell>
          <cell r="E30">
            <v>66</v>
          </cell>
          <cell r="F30">
            <v>73</v>
          </cell>
          <cell r="G30">
            <v>64</v>
          </cell>
          <cell r="H30">
            <v>9.3600000000000012</v>
          </cell>
          <cell r="I30" t="str">
            <v>L</v>
          </cell>
          <cell r="J30">
            <v>35.64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</sheetData>
      <sheetData sheetId="2">
        <row r="5">
          <cell r="B5">
            <v>29.4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25.791666666666661</v>
          </cell>
        </row>
      </sheetData>
      <sheetData sheetId="1">
        <row r="5">
          <cell r="B5">
            <v>26.358333333333334</v>
          </cell>
          <cell r="C5">
            <v>31.8</v>
          </cell>
          <cell r="D5">
            <v>23.5</v>
          </cell>
          <cell r="E5">
            <v>83.166666666666671</v>
          </cell>
          <cell r="F5">
            <v>95</v>
          </cell>
          <cell r="G5">
            <v>55</v>
          </cell>
          <cell r="H5">
            <v>6.12</v>
          </cell>
          <cell r="I5" t="str">
            <v>SO</v>
          </cell>
          <cell r="J5">
            <v>20.88</v>
          </cell>
          <cell r="K5">
            <v>5.8000000000000007</v>
          </cell>
        </row>
        <row r="6">
          <cell r="B6">
            <v>26.866666666666664</v>
          </cell>
          <cell r="C6">
            <v>34.200000000000003</v>
          </cell>
          <cell r="D6">
            <v>23.5</v>
          </cell>
          <cell r="E6">
            <v>76.708333333333329</v>
          </cell>
          <cell r="F6">
            <v>91</v>
          </cell>
          <cell r="G6">
            <v>47</v>
          </cell>
          <cell r="H6">
            <v>7.2</v>
          </cell>
          <cell r="I6" t="str">
            <v>S</v>
          </cell>
          <cell r="J6">
            <v>38.880000000000003</v>
          </cell>
          <cell r="K6">
            <v>0.8</v>
          </cell>
        </row>
        <row r="7">
          <cell r="B7">
            <v>26.341666666666669</v>
          </cell>
          <cell r="C7">
            <v>33</v>
          </cell>
          <cell r="D7">
            <v>22.3</v>
          </cell>
          <cell r="E7">
            <v>77.583333333333329</v>
          </cell>
          <cell r="F7">
            <v>92</v>
          </cell>
          <cell r="G7">
            <v>54</v>
          </cell>
          <cell r="H7">
            <v>7.9200000000000008</v>
          </cell>
          <cell r="I7" t="str">
            <v>SE</v>
          </cell>
          <cell r="J7">
            <v>25.56</v>
          </cell>
          <cell r="K7">
            <v>0</v>
          </cell>
        </row>
        <row r="8">
          <cell r="B8">
            <v>25.745833333333334</v>
          </cell>
          <cell r="C8">
            <v>32.200000000000003</v>
          </cell>
          <cell r="D8">
            <v>22.9</v>
          </cell>
          <cell r="E8">
            <v>85.5</v>
          </cell>
          <cell r="F8">
            <v>95</v>
          </cell>
          <cell r="G8">
            <v>57</v>
          </cell>
          <cell r="H8">
            <v>11.520000000000001</v>
          </cell>
          <cell r="I8" t="str">
            <v>S</v>
          </cell>
          <cell r="J8">
            <v>39.24</v>
          </cell>
          <cell r="K8">
            <v>16.600000000000001</v>
          </cell>
        </row>
        <row r="9">
          <cell r="B9">
            <v>26.925000000000008</v>
          </cell>
          <cell r="C9">
            <v>35</v>
          </cell>
          <cell r="D9">
            <v>23</v>
          </cell>
          <cell r="E9">
            <v>77.75</v>
          </cell>
          <cell r="F9">
            <v>93</v>
          </cell>
          <cell r="G9">
            <v>45</v>
          </cell>
          <cell r="H9">
            <v>7.9200000000000008</v>
          </cell>
          <cell r="I9" t="str">
            <v>S</v>
          </cell>
          <cell r="J9">
            <v>34.200000000000003</v>
          </cell>
          <cell r="K9">
            <v>0.4</v>
          </cell>
        </row>
        <row r="10">
          <cell r="B10">
            <v>26.658333333333328</v>
          </cell>
          <cell r="C10">
            <v>31.9</v>
          </cell>
          <cell r="D10">
            <v>24.1</v>
          </cell>
          <cell r="E10">
            <v>80.25</v>
          </cell>
          <cell r="F10">
            <v>92</v>
          </cell>
          <cell r="G10">
            <v>52</v>
          </cell>
          <cell r="H10">
            <v>9.7200000000000006</v>
          </cell>
          <cell r="I10" t="str">
            <v>S</v>
          </cell>
          <cell r="J10">
            <v>23.400000000000002</v>
          </cell>
          <cell r="K10">
            <v>1.6</v>
          </cell>
        </row>
        <row r="11">
          <cell r="B11">
            <v>27.99166666666666</v>
          </cell>
          <cell r="C11">
            <v>33.700000000000003</v>
          </cell>
          <cell r="D11">
            <v>23.9</v>
          </cell>
          <cell r="E11">
            <v>76.541666666666671</v>
          </cell>
          <cell r="F11">
            <v>94</v>
          </cell>
          <cell r="G11">
            <v>48</v>
          </cell>
          <cell r="H11">
            <v>9.3600000000000012</v>
          </cell>
          <cell r="I11" t="str">
            <v>N</v>
          </cell>
          <cell r="J11">
            <v>23.400000000000002</v>
          </cell>
          <cell r="K11">
            <v>0</v>
          </cell>
        </row>
        <row r="12">
          <cell r="B12">
            <v>29.479166666666661</v>
          </cell>
          <cell r="C12">
            <v>35.799999999999997</v>
          </cell>
          <cell r="D12">
            <v>24.4</v>
          </cell>
          <cell r="E12">
            <v>72.541666666666671</v>
          </cell>
          <cell r="F12">
            <v>94</v>
          </cell>
          <cell r="G12">
            <v>44</v>
          </cell>
          <cell r="H12">
            <v>11.879999999999999</v>
          </cell>
          <cell r="I12" t="str">
            <v>N</v>
          </cell>
          <cell r="J12">
            <v>26.64</v>
          </cell>
          <cell r="K12">
            <v>0</v>
          </cell>
        </row>
        <row r="13">
          <cell r="B13">
            <v>29.300000000000008</v>
          </cell>
          <cell r="C13">
            <v>34.4</v>
          </cell>
          <cell r="D13">
            <v>24.8</v>
          </cell>
          <cell r="E13">
            <v>72.166666666666671</v>
          </cell>
          <cell r="F13">
            <v>94</v>
          </cell>
          <cell r="G13">
            <v>48</v>
          </cell>
          <cell r="H13">
            <v>9.3600000000000012</v>
          </cell>
          <cell r="I13" t="str">
            <v>N</v>
          </cell>
          <cell r="J13">
            <v>23.040000000000003</v>
          </cell>
          <cell r="K13">
            <v>0</v>
          </cell>
        </row>
        <row r="14">
          <cell r="B14">
            <v>27.1875</v>
          </cell>
          <cell r="C14">
            <v>33.200000000000003</v>
          </cell>
          <cell r="D14">
            <v>23.9</v>
          </cell>
          <cell r="E14">
            <v>80.208333333333329</v>
          </cell>
          <cell r="F14">
            <v>95</v>
          </cell>
          <cell r="G14">
            <v>56</v>
          </cell>
          <cell r="H14">
            <v>10.08</v>
          </cell>
          <cell r="I14" t="str">
            <v>N</v>
          </cell>
          <cell r="J14">
            <v>32.04</v>
          </cell>
          <cell r="K14">
            <v>40.999999999999993</v>
          </cell>
        </row>
        <row r="15">
          <cell r="B15">
            <v>28.575000000000003</v>
          </cell>
          <cell r="C15">
            <v>34.200000000000003</v>
          </cell>
          <cell r="D15">
            <v>24.3</v>
          </cell>
          <cell r="E15">
            <v>77</v>
          </cell>
          <cell r="F15">
            <v>94</v>
          </cell>
          <cell r="G15">
            <v>48</v>
          </cell>
          <cell r="H15">
            <v>9.3600000000000012</v>
          </cell>
          <cell r="I15" t="str">
            <v>N</v>
          </cell>
          <cell r="J15">
            <v>25.2</v>
          </cell>
          <cell r="K15">
            <v>0</v>
          </cell>
        </row>
        <row r="16">
          <cell r="B16">
            <v>29.404166666666665</v>
          </cell>
          <cell r="C16">
            <v>35.4</v>
          </cell>
          <cell r="D16">
            <v>25</v>
          </cell>
          <cell r="E16">
            <v>75.333333333333329</v>
          </cell>
          <cell r="F16">
            <v>95</v>
          </cell>
          <cell r="G16">
            <v>46</v>
          </cell>
          <cell r="H16">
            <v>10.08</v>
          </cell>
          <cell r="I16" t="str">
            <v>N</v>
          </cell>
          <cell r="J16">
            <v>27.36</v>
          </cell>
          <cell r="K16">
            <v>0</v>
          </cell>
        </row>
        <row r="17">
          <cell r="B17">
            <v>29.854166666666668</v>
          </cell>
          <cell r="C17">
            <v>35.799999999999997</v>
          </cell>
          <cell r="D17">
            <v>25.1</v>
          </cell>
          <cell r="E17">
            <v>72.125</v>
          </cell>
          <cell r="F17">
            <v>93</v>
          </cell>
          <cell r="G17">
            <v>40</v>
          </cell>
          <cell r="H17">
            <v>13.32</v>
          </cell>
          <cell r="I17" t="str">
            <v>NO</v>
          </cell>
          <cell r="J17">
            <v>31.319999999999997</v>
          </cell>
          <cell r="K17">
            <v>0</v>
          </cell>
        </row>
        <row r="18">
          <cell r="B18">
            <v>29.737500000000001</v>
          </cell>
          <cell r="C18">
            <v>35.700000000000003</v>
          </cell>
          <cell r="D18">
            <v>25.1</v>
          </cell>
          <cell r="E18">
            <v>73.333333333333329</v>
          </cell>
          <cell r="F18">
            <v>93</v>
          </cell>
          <cell r="G18">
            <v>44</v>
          </cell>
          <cell r="H18">
            <v>9.3600000000000012</v>
          </cell>
          <cell r="I18" t="str">
            <v>S</v>
          </cell>
          <cell r="J18">
            <v>24.840000000000003</v>
          </cell>
          <cell r="K18">
            <v>0</v>
          </cell>
        </row>
        <row r="19">
          <cell r="B19">
            <v>28.708333333333339</v>
          </cell>
          <cell r="C19">
            <v>35</v>
          </cell>
          <cell r="D19">
            <v>25</v>
          </cell>
          <cell r="E19">
            <v>78.541666666666671</v>
          </cell>
          <cell r="F19">
            <v>95</v>
          </cell>
          <cell r="G19">
            <v>55</v>
          </cell>
          <cell r="H19">
            <v>8.64</v>
          </cell>
          <cell r="I19" t="str">
            <v>N</v>
          </cell>
          <cell r="J19">
            <v>32.04</v>
          </cell>
          <cell r="K19">
            <v>0</v>
          </cell>
        </row>
        <row r="20">
          <cell r="B20">
            <v>27.929166666666664</v>
          </cell>
          <cell r="C20">
            <v>33.700000000000003</v>
          </cell>
          <cell r="D20">
            <v>24.4</v>
          </cell>
          <cell r="E20">
            <v>77.625</v>
          </cell>
          <cell r="F20">
            <v>94</v>
          </cell>
          <cell r="G20">
            <v>50</v>
          </cell>
          <cell r="H20">
            <v>13.68</v>
          </cell>
          <cell r="I20" t="str">
            <v>N</v>
          </cell>
          <cell r="J20">
            <v>31.319999999999997</v>
          </cell>
          <cell r="K20">
            <v>0</v>
          </cell>
        </row>
        <row r="21">
          <cell r="B21">
            <v>28.708333333333343</v>
          </cell>
          <cell r="C21">
            <v>35.1</v>
          </cell>
          <cell r="D21">
            <v>24.3</v>
          </cell>
          <cell r="E21">
            <v>75.375</v>
          </cell>
          <cell r="F21">
            <v>94</v>
          </cell>
          <cell r="G21">
            <v>47</v>
          </cell>
          <cell r="H21">
            <v>14.76</v>
          </cell>
          <cell r="I21" t="str">
            <v>N</v>
          </cell>
          <cell r="J21">
            <v>38.880000000000003</v>
          </cell>
          <cell r="K21">
            <v>0</v>
          </cell>
        </row>
        <row r="22">
          <cell r="B22">
            <v>29.708333333333339</v>
          </cell>
          <cell r="C22">
            <v>35.299999999999997</v>
          </cell>
          <cell r="D22">
            <v>25</v>
          </cell>
          <cell r="E22">
            <v>73.5</v>
          </cell>
          <cell r="F22">
            <v>94</v>
          </cell>
          <cell r="G22">
            <v>43</v>
          </cell>
          <cell r="H22">
            <v>8.64</v>
          </cell>
          <cell r="I22" t="str">
            <v>O</v>
          </cell>
          <cell r="J22">
            <v>24.840000000000003</v>
          </cell>
          <cell r="K22">
            <v>0.2</v>
          </cell>
        </row>
        <row r="23">
          <cell r="B23">
            <v>27.800000000000008</v>
          </cell>
          <cell r="C23">
            <v>33.799999999999997</v>
          </cell>
          <cell r="D23">
            <v>24.1</v>
          </cell>
          <cell r="E23">
            <v>78.208333333333329</v>
          </cell>
          <cell r="F23">
            <v>94</v>
          </cell>
          <cell r="G23">
            <v>49</v>
          </cell>
          <cell r="H23">
            <v>15.48</v>
          </cell>
          <cell r="I23" t="str">
            <v>NO</v>
          </cell>
          <cell r="J23">
            <v>38.519999999999996</v>
          </cell>
          <cell r="K23">
            <v>3.0000000000000004</v>
          </cell>
        </row>
        <row r="24">
          <cell r="B24">
            <v>27.879166666666666</v>
          </cell>
          <cell r="C24">
            <v>34.299999999999997</v>
          </cell>
          <cell r="D24">
            <v>24.5</v>
          </cell>
          <cell r="E24">
            <v>78.333333333333329</v>
          </cell>
          <cell r="F24">
            <v>94</v>
          </cell>
          <cell r="G24">
            <v>49</v>
          </cell>
          <cell r="H24">
            <v>9.7200000000000006</v>
          </cell>
          <cell r="I24" t="str">
            <v>N</v>
          </cell>
          <cell r="J24">
            <v>23.400000000000002</v>
          </cell>
          <cell r="K24">
            <v>0</v>
          </cell>
        </row>
        <row r="25">
          <cell r="B25">
            <v>26.412499999999998</v>
          </cell>
          <cell r="C25">
            <v>31</v>
          </cell>
          <cell r="D25">
            <v>23</v>
          </cell>
          <cell r="E25">
            <v>83</v>
          </cell>
          <cell r="F25">
            <v>94</v>
          </cell>
          <cell r="G25">
            <v>60</v>
          </cell>
          <cell r="H25">
            <v>11.16</v>
          </cell>
          <cell r="I25" t="str">
            <v>N</v>
          </cell>
          <cell r="J25">
            <v>23.759999999999998</v>
          </cell>
          <cell r="K25">
            <v>17.600000000000001</v>
          </cell>
        </row>
        <row r="26">
          <cell r="B26">
            <v>25.916666666666675</v>
          </cell>
          <cell r="C26">
            <v>29.7</v>
          </cell>
          <cell r="D26">
            <v>22.7</v>
          </cell>
          <cell r="E26">
            <v>84.291666666666671</v>
          </cell>
          <cell r="F26">
            <v>93</v>
          </cell>
          <cell r="G26">
            <v>67</v>
          </cell>
          <cell r="H26">
            <v>18.720000000000002</v>
          </cell>
          <cell r="I26" t="str">
            <v>SE</v>
          </cell>
          <cell r="J26">
            <v>53.28</v>
          </cell>
          <cell r="K26">
            <v>14</v>
          </cell>
        </row>
        <row r="27">
          <cell r="B27">
            <v>24.862500000000008</v>
          </cell>
          <cell r="C27">
            <v>27</v>
          </cell>
          <cell r="D27">
            <v>22.8</v>
          </cell>
          <cell r="E27">
            <v>89.291666666666671</v>
          </cell>
          <cell r="F27">
            <v>94</v>
          </cell>
          <cell r="G27">
            <v>81</v>
          </cell>
          <cell r="H27">
            <v>21.6</v>
          </cell>
          <cell r="I27" t="str">
            <v>N</v>
          </cell>
          <cell r="J27">
            <v>45.36</v>
          </cell>
          <cell r="K27">
            <v>13.399999999999999</v>
          </cell>
        </row>
        <row r="28">
          <cell r="B28">
            <v>25.041666666666671</v>
          </cell>
          <cell r="C28">
            <v>27.3</v>
          </cell>
          <cell r="D28">
            <v>23.6</v>
          </cell>
          <cell r="E28">
            <v>90</v>
          </cell>
          <cell r="F28">
            <v>95</v>
          </cell>
          <cell r="G28">
            <v>76</v>
          </cell>
          <cell r="H28">
            <v>12.6</v>
          </cell>
          <cell r="I28" t="str">
            <v>N</v>
          </cell>
          <cell r="J28">
            <v>29.880000000000003</v>
          </cell>
          <cell r="K28">
            <v>5.2</v>
          </cell>
        </row>
        <row r="29">
          <cell r="B29">
            <v>26.216666666666665</v>
          </cell>
          <cell r="C29">
            <v>31.1</v>
          </cell>
          <cell r="D29">
            <v>23.4</v>
          </cell>
          <cell r="E29">
            <v>84.541666666666671</v>
          </cell>
          <cell r="F29">
            <v>95</v>
          </cell>
          <cell r="G29">
            <v>63</v>
          </cell>
          <cell r="H29">
            <v>15.48</v>
          </cell>
          <cell r="I29" t="str">
            <v>N</v>
          </cell>
          <cell r="J29">
            <v>35.28</v>
          </cell>
          <cell r="K29">
            <v>0.8</v>
          </cell>
        </row>
        <row r="30">
          <cell r="B30">
            <v>26.845833333333335</v>
          </cell>
          <cell r="C30">
            <v>31.4</v>
          </cell>
          <cell r="D30">
            <v>24.1</v>
          </cell>
          <cell r="E30">
            <v>82.416666666666671</v>
          </cell>
          <cell r="F30">
            <v>94</v>
          </cell>
          <cell r="G30">
            <v>60</v>
          </cell>
          <cell r="H30">
            <v>14.76</v>
          </cell>
          <cell r="I30" t="str">
            <v>N</v>
          </cell>
          <cell r="J30">
            <v>42.84</v>
          </cell>
          <cell r="K30">
            <v>5.4</v>
          </cell>
        </row>
        <row r="31">
          <cell r="B31">
            <v>27.650000000000002</v>
          </cell>
          <cell r="C31">
            <v>33.299999999999997</v>
          </cell>
          <cell r="D31">
            <v>24.4</v>
          </cell>
          <cell r="E31">
            <v>81.208333333333329</v>
          </cell>
          <cell r="F31">
            <v>94</v>
          </cell>
          <cell r="G31">
            <v>59</v>
          </cell>
          <cell r="H31">
            <v>13.32</v>
          </cell>
          <cell r="I31" t="str">
            <v>N</v>
          </cell>
          <cell r="J31">
            <v>36</v>
          </cell>
          <cell r="K31">
            <v>3.2</v>
          </cell>
        </row>
        <row r="32">
          <cell r="B32">
            <v>25.266666666666666</v>
          </cell>
          <cell r="C32">
            <v>27.9</v>
          </cell>
          <cell r="D32">
            <v>24.3</v>
          </cell>
          <cell r="E32">
            <v>89.791666666666671</v>
          </cell>
          <cell r="F32">
            <v>95</v>
          </cell>
          <cell r="G32">
            <v>72</v>
          </cell>
          <cell r="H32">
            <v>10.44</v>
          </cell>
          <cell r="I32" t="str">
            <v>NE</v>
          </cell>
          <cell r="J32">
            <v>36</v>
          </cell>
          <cell r="K32">
            <v>19.399999999999999</v>
          </cell>
        </row>
        <row r="33">
          <cell r="B33">
            <v>26.420833333333331</v>
          </cell>
          <cell r="C33">
            <v>31.1</v>
          </cell>
          <cell r="D33">
            <v>24.3</v>
          </cell>
          <cell r="E33">
            <v>84.291666666666671</v>
          </cell>
          <cell r="F33">
            <v>95</v>
          </cell>
          <cell r="G33">
            <v>61</v>
          </cell>
          <cell r="H33">
            <v>9.7200000000000006</v>
          </cell>
          <cell r="I33" t="str">
            <v>N</v>
          </cell>
          <cell r="J33">
            <v>27.720000000000002</v>
          </cell>
          <cell r="K33">
            <v>0.60000000000000009</v>
          </cell>
        </row>
      </sheetData>
      <sheetData sheetId="2">
        <row r="5">
          <cell r="B5">
            <v>26.458333333333332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31.700000000000003</v>
          </cell>
          <cell r="C9">
            <v>35</v>
          </cell>
          <cell r="D9">
            <v>28.3</v>
          </cell>
          <cell r="E9">
            <v>63.583333333333336</v>
          </cell>
          <cell r="F9">
            <v>84</v>
          </cell>
          <cell r="G9">
            <v>48</v>
          </cell>
          <cell r="H9">
            <v>17.28</v>
          </cell>
          <cell r="I9" t="str">
            <v>NO</v>
          </cell>
          <cell r="J9">
            <v>36.36</v>
          </cell>
          <cell r="K9">
            <v>2.2000000000000002</v>
          </cell>
        </row>
        <row r="10">
          <cell r="B10">
            <v>27.099999999999998</v>
          </cell>
          <cell r="C10">
            <v>34</v>
          </cell>
          <cell r="D10">
            <v>22.1</v>
          </cell>
          <cell r="E10">
            <v>83.25</v>
          </cell>
          <cell r="F10">
            <v>96</v>
          </cell>
          <cell r="G10">
            <v>55</v>
          </cell>
          <cell r="H10">
            <v>34.56</v>
          </cell>
          <cell r="I10" t="str">
            <v>L</v>
          </cell>
          <cell r="J10">
            <v>54</v>
          </cell>
          <cell r="K10">
            <v>10.8</v>
          </cell>
        </row>
        <row r="11">
          <cell r="B11">
            <v>27.9375</v>
          </cell>
          <cell r="C11">
            <v>33.9</v>
          </cell>
          <cell r="D11">
            <v>23.9</v>
          </cell>
          <cell r="E11">
            <v>78.583333333333329</v>
          </cell>
          <cell r="F11">
            <v>96</v>
          </cell>
          <cell r="G11">
            <v>51</v>
          </cell>
          <cell r="H11">
            <v>13.68</v>
          </cell>
          <cell r="I11" t="str">
            <v>N</v>
          </cell>
          <cell r="J11">
            <v>27.720000000000002</v>
          </cell>
          <cell r="K11">
            <v>0.8</v>
          </cell>
        </row>
        <row r="12">
          <cell r="B12">
            <v>29.279166666666665</v>
          </cell>
          <cell r="C12">
            <v>35.9</v>
          </cell>
          <cell r="D12">
            <v>24.4</v>
          </cell>
          <cell r="E12">
            <v>76.583333333333329</v>
          </cell>
          <cell r="F12">
            <v>95</v>
          </cell>
          <cell r="G12">
            <v>44</v>
          </cell>
          <cell r="H12">
            <v>15.48</v>
          </cell>
          <cell r="I12" t="str">
            <v>N</v>
          </cell>
          <cell r="J12">
            <v>56.519999999999996</v>
          </cell>
          <cell r="K12">
            <v>4.5999999999999996</v>
          </cell>
        </row>
        <row r="13">
          <cell r="B13">
            <v>29.045833333333334</v>
          </cell>
          <cell r="C13">
            <v>33.799999999999997</v>
          </cell>
          <cell r="D13">
            <v>25.2</v>
          </cell>
          <cell r="E13">
            <v>75.916666666666671</v>
          </cell>
          <cell r="F13">
            <v>93</v>
          </cell>
          <cell r="G13">
            <v>58</v>
          </cell>
          <cell r="H13">
            <v>16.559999999999999</v>
          </cell>
          <cell r="I13" t="str">
            <v>N</v>
          </cell>
          <cell r="J13">
            <v>30.96</v>
          </cell>
          <cell r="K13">
            <v>0</v>
          </cell>
        </row>
        <row r="14">
          <cell r="B14">
            <v>27.825000000000003</v>
          </cell>
          <cell r="C14">
            <v>34.5</v>
          </cell>
          <cell r="D14">
            <v>23.6</v>
          </cell>
          <cell r="E14">
            <v>77.958333333333329</v>
          </cell>
          <cell r="F14">
            <v>95</v>
          </cell>
          <cell r="G14">
            <v>45</v>
          </cell>
          <cell r="H14">
            <v>15.840000000000002</v>
          </cell>
          <cell r="I14" t="str">
            <v>N</v>
          </cell>
          <cell r="J14">
            <v>32.4</v>
          </cell>
          <cell r="K14">
            <v>1.2</v>
          </cell>
        </row>
        <row r="15">
          <cell r="B15">
            <v>28.799999999999994</v>
          </cell>
          <cell r="C15">
            <v>35.1</v>
          </cell>
          <cell r="D15">
            <v>24</v>
          </cell>
          <cell r="E15">
            <v>76.125</v>
          </cell>
          <cell r="F15">
            <v>96</v>
          </cell>
          <cell r="G15">
            <v>43</v>
          </cell>
          <cell r="H15">
            <v>19.079999999999998</v>
          </cell>
          <cell r="I15" t="str">
            <v>NO</v>
          </cell>
          <cell r="J15">
            <v>31.319999999999997</v>
          </cell>
          <cell r="K15">
            <v>0</v>
          </cell>
        </row>
        <row r="16">
          <cell r="B16">
            <v>29.179166666666671</v>
          </cell>
          <cell r="C16">
            <v>36.1</v>
          </cell>
          <cell r="D16">
            <v>23.6</v>
          </cell>
          <cell r="E16">
            <v>74.916666666666671</v>
          </cell>
          <cell r="F16">
            <v>96</v>
          </cell>
          <cell r="G16">
            <v>41</v>
          </cell>
          <cell r="H16">
            <v>17.64</v>
          </cell>
          <cell r="I16" t="str">
            <v>NE</v>
          </cell>
          <cell r="J16">
            <v>33.480000000000004</v>
          </cell>
          <cell r="K16">
            <v>0</v>
          </cell>
        </row>
        <row r="17">
          <cell r="B17">
            <v>29.625</v>
          </cell>
          <cell r="C17">
            <v>36.299999999999997</v>
          </cell>
          <cell r="D17">
            <v>24</v>
          </cell>
          <cell r="E17">
            <v>73</v>
          </cell>
          <cell r="F17">
            <v>95</v>
          </cell>
          <cell r="G17">
            <v>43</v>
          </cell>
          <cell r="H17">
            <v>14.76</v>
          </cell>
          <cell r="I17" t="str">
            <v>N</v>
          </cell>
          <cell r="J17">
            <v>36</v>
          </cell>
          <cell r="K17">
            <v>0</v>
          </cell>
        </row>
        <row r="18">
          <cell r="B18">
            <v>29.274999999999995</v>
          </cell>
          <cell r="C18">
            <v>36.6</v>
          </cell>
          <cell r="D18">
            <v>25.1</v>
          </cell>
          <cell r="E18">
            <v>77.333333333333329</v>
          </cell>
          <cell r="F18">
            <v>94</v>
          </cell>
          <cell r="G18">
            <v>44</v>
          </cell>
          <cell r="H18">
            <v>24.840000000000003</v>
          </cell>
          <cell r="I18" t="str">
            <v>N</v>
          </cell>
          <cell r="J18">
            <v>47.16</v>
          </cell>
          <cell r="K18">
            <v>10</v>
          </cell>
        </row>
        <row r="19">
          <cell r="B19">
            <v>28.387499999999999</v>
          </cell>
          <cell r="C19">
            <v>35.1</v>
          </cell>
          <cell r="D19">
            <v>24.8</v>
          </cell>
          <cell r="E19">
            <v>81.625</v>
          </cell>
          <cell r="F19">
            <v>96</v>
          </cell>
          <cell r="G19">
            <v>54</v>
          </cell>
          <cell r="H19">
            <v>14.04</v>
          </cell>
          <cell r="I19" t="str">
            <v>N</v>
          </cell>
          <cell r="J19">
            <v>30.240000000000002</v>
          </cell>
          <cell r="K19">
            <v>0</v>
          </cell>
        </row>
        <row r="20">
          <cell r="B20">
            <v>27.362499999999997</v>
          </cell>
          <cell r="C20">
            <v>33.6</v>
          </cell>
          <cell r="D20">
            <v>24.1</v>
          </cell>
          <cell r="E20">
            <v>85.375</v>
          </cell>
          <cell r="F20">
            <v>95</v>
          </cell>
          <cell r="G20">
            <v>59</v>
          </cell>
          <cell r="H20">
            <v>21.240000000000002</v>
          </cell>
          <cell r="I20" t="str">
            <v>N</v>
          </cell>
          <cell r="J20">
            <v>55.800000000000004</v>
          </cell>
          <cell r="K20">
            <v>21.4</v>
          </cell>
        </row>
        <row r="21">
          <cell r="B21">
            <v>29.245833333333337</v>
          </cell>
          <cell r="C21">
            <v>34.9</v>
          </cell>
          <cell r="D21">
            <v>25.4</v>
          </cell>
          <cell r="E21">
            <v>75.958333333333329</v>
          </cell>
          <cell r="F21">
            <v>94</v>
          </cell>
          <cell r="G21">
            <v>49</v>
          </cell>
          <cell r="H21">
            <v>21.240000000000002</v>
          </cell>
          <cell r="I21" t="str">
            <v>N</v>
          </cell>
          <cell r="J21">
            <v>39.6</v>
          </cell>
          <cell r="K21">
            <v>0</v>
          </cell>
        </row>
        <row r="22">
          <cell r="B22">
            <v>30.120833333333341</v>
          </cell>
          <cell r="C22">
            <v>35.9</v>
          </cell>
          <cell r="D22">
            <v>25.7</v>
          </cell>
          <cell r="E22">
            <v>74.625</v>
          </cell>
          <cell r="F22">
            <v>95</v>
          </cell>
          <cell r="G22">
            <v>43</v>
          </cell>
          <cell r="H22">
            <v>15.120000000000001</v>
          </cell>
          <cell r="I22" t="str">
            <v>O</v>
          </cell>
          <cell r="J22">
            <v>34.92</v>
          </cell>
          <cell r="K22">
            <v>0</v>
          </cell>
        </row>
        <row r="23">
          <cell r="B23">
            <v>27.616666666666671</v>
          </cell>
          <cell r="C23">
            <v>32.9</v>
          </cell>
          <cell r="D23">
            <v>24.2</v>
          </cell>
          <cell r="E23">
            <v>81.875</v>
          </cell>
          <cell r="F23">
            <v>95</v>
          </cell>
          <cell r="G23">
            <v>60</v>
          </cell>
          <cell r="H23">
            <v>24.12</v>
          </cell>
          <cell r="I23" t="str">
            <v>NE</v>
          </cell>
          <cell r="J23">
            <v>49.32</v>
          </cell>
          <cell r="K23">
            <v>5</v>
          </cell>
        </row>
        <row r="24">
          <cell r="B24">
            <v>27.808333333333334</v>
          </cell>
          <cell r="C24">
            <v>33.9</v>
          </cell>
          <cell r="D24">
            <v>24.4</v>
          </cell>
          <cell r="E24">
            <v>79.166666666666671</v>
          </cell>
          <cell r="F24">
            <v>94</v>
          </cell>
          <cell r="G24">
            <v>48</v>
          </cell>
          <cell r="H24">
            <v>16.559999999999999</v>
          </cell>
          <cell r="I24" t="str">
            <v>N</v>
          </cell>
          <cell r="J24">
            <v>46.080000000000005</v>
          </cell>
          <cell r="K24">
            <v>0</v>
          </cell>
        </row>
        <row r="25">
          <cell r="B25">
            <v>26.083333333333339</v>
          </cell>
          <cell r="C25">
            <v>32.200000000000003</v>
          </cell>
          <cell r="D25">
            <v>23.5</v>
          </cell>
          <cell r="E25">
            <v>88.041666666666671</v>
          </cell>
          <cell r="F25">
            <v>95</v>
          </cell>
          <cell r="G25">
            <v>61</v>
          </cell>
          <cell r="H25">
            <v>18.36</v>
          </cell>
          <cell r="I25" t="str">
            <v>NE</v>
          </cell>
          <cell r="J25">
            <v>53.64</v>
          </cell>
          <cell r="K25">
            <v>7.8</v>
          </cell>
        </row>
        <row r="26">
          <cell r="B26">
            <v>25.1875</v>
          </cell>
          <cell r="C26">
            <v>28.3</v>
          </cell>
          <cell r="D26">
            <v>23.3</v>
          </cell>
          <cell r="E26">
            <v>91.125</v>
          </cell>
          <cell r="F26">
            <v>96</v>
          </cell>
          <cell r="G26">
            <v>78</v>
          </cell>
          <cell r="H26">
            <v>21.240000000000002</v>
          </cell>
          <cell r="I26" t="str">
            <v>O</v>
          </cell>
          <cell r="J26">
            <v>47.16</v>
          </cell>
          <cell r="K26">
            <v>19.8</v>
          </cell>
        </row>
        <row r="27">
          <cell r="B27">
            <v>26.416666666666668</v>
          </cell>
          <cell r="C27">
            <v>31</v>
          </cell>
          <cell r="D27">
            <v>24</v>
          </cell>
          <cell r="E27">
            <v>82.708333333333329</v>
          </cell>
          <cell r="F27">
            <v>95</v>
          </cell>
          <cell r="G27">
            <v>59</v>
          </cell>
          <cell r="H27">
            <v>18.720000000000002</v>
          </cell>
          <cell r="I27" t="str">
            <v>N</v>
          </cell>
          <cell r="J27">
            <v>37.800000000000004</v>
          </cell>
          <cell r="K27">
            <v>0</v>
          </cell>
        </row>
        <row r="28">
          <cell r="B28">
            <v>26.241666666666671</v>
          </cell>
          <cell r="C28">
            <v>30.5</v>
          </cell>
          <cell r="D28">
            <v>23.7</v>
          </cell>
          <cell r="E28">
            <v>83.875</v>
          </cell>
          <cell r="F28">
            <v>94</v>
          </cell>
          <cell r="G28">
            <v>63</v>
          </cell>
          <cell r="H28">
            <v>20.16</v>
          </cell>
          <cell r="I28" t="str">
            <v>N</v>
          </cell>
          <cell r="J28">
            <v>38.159999999999997</v>
          </cell>
          <cell r="K28">
            <v>2</v>
          </cell>
        </row>
        <row r="29">
          <cell r="B29">
            <v>27.066666666666674</v>
          </cell>
          <cell r="C29">
            <v>33</v>
          </cell>
          <cell r="D29">
            <v>23.3</v>
          </cell>
          <cell r="E29">
            <v>83.875</v>
          </cell>
          <cell r="F29">
            <v>95</v>
          </cell>
          <cell r="G29">
            <v>55</v>
          </cell>
          <cell r="H29">
            <v>21.240000000000002</v>
          </cell>
          <cell r="I29" t="str">
            <v>N</v>
          </cell>
          <cell r="J29">
            <v>47.16</v>
          </cell>
          <cell r="K29">
            <v>12</v>
          </cell>
        </row>
        <row r="30">
          <cell r="B30">
            <v>26.5625</v>
          </cell>
          <cell r="C30">
            <v>31.2</v>
          </cell>
          <cell r="D30">
            <v>23.6</v>
          </cell>
          <cell r="E30">
            <v>86.125</v>
          </cell>
          <cell r="F30">
            <v>96</v>
          </cell>
          <cell r="G30">
            <v>68</v>
          </cell>
          <cell r="H30">
            <v>19.8</v>
          </cell>
          <cell r="I30" t="str">
            <v>NO</v>
          </cell>
          <cell r="J30">
            <v>49.680000000000007</v>
          </cell>
          <cell r="K30">
            <v>6</v>
          </cell>
        </row>
        <row r="31">
          <cell r="B31">
            <v>27.608333333333338</v>
          </cell>
          <cell r="C31">
            <v>33.200000000000003</v>
          </cell>
          <cell r="D31">
            <v>23.6</v>
          </cell>
          <cell r="E31">
            <v>83.291666666666671</v>
          </cell>
          <cell r="F31">
            <v>96</v>
          </cell>
          <cell r="G31">
            <v>57</v>
          </cell>
          <cell r="H31">
            <v>25.2</v>
          </cell>
          <cell r="I31" t="str">
            <v>N</v>
          </cell>
          <cell r="J31">
            <v>49.32</v>
          </cell>
          <cell r="K31">
            <v>24.8</v>
          </cell>
        </row>
        <row r="32">
          <cell r="B32">
            <v>25.675000000000001</v>
          </cell>
          <cell r="C32">
            <v>29.2</v>
          </cell>
          <cell r="D32">
            <v>24.2</v>
          </cell>
          <cell r="E32">
            <v>89.75</v>
          </cell>
          <cell r="F32">
            <v>94</v>
          </cell>
          <cell r="G32">
            <v>73</v>
          </cell>
          <cell r="H32">
            <v>11.520000000000001</v>
          </cell>
          <cell r="I32" t="str">
            <v>N</v>
          </cell>
          <cell r="J32">
            <v>27.720000000000002</v>
          </cell>
          <cell r="K32">
            <v>7.1999999999999993</v>
          </cell>
        </row>
        <row r="33">
          <cell r="B33">
            <v>26.766666666666666</v>
          </cell>
          <cell r="C33">
            <v>31.7</v>
          </cell>
          <cell r="D33">
            <v>23.5</v>
          </cell>
          <cell r="E33">
            <v>84.333333333333329</v>
          </cell>
          <cell r="F33">
            <v>95</v>
          </cell>
          <cell r="G33">
            <v>60</v>
          </cell>
          <cell r="H33">
            <v>11.520000000000001</v>
          </cell>
          <cell r="I33" t="str">
            <v>N</v>
          </cell>
          <cell r="J33">
            <v>23.759999999999998</v>
          </cell>
          <cell r="K33">
            <v>1.5999999999999999</v>
          </cell>
        </row>
      </sheetData>
      <sheetData sheetId="2">
        <row r="5">
          <cell r="B5">
            <v>28.424999999999997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>
            <v>25.709999999999997</v>
          </cell>
          <cell r="C6">
            <v>28.4</v>
          </cell>
          <cell r="D6">
            <v>23.3</v>
          </cell>
          <cell r="E6">
            <v>73.8</v>
          </cell>
          <cell r="F6">
            <v>88</v>
          </cell>
          <cell r="G6">
            <v>60</v>
          </cell>
          <cell r="H6">
            <v>12.6</v>
          </cell>
          <cell r="I6" t="str">
            <v>SO</v>
          </cell>
          <cell r="J6">
            <v>25.56</v>
          </cell>
          <cell r="K6">
            <v>0.8</v>
          </cell>
        </row>
        <row r="7">
          <cell r="B7">
            <v>24.279166666666669</v>
          </cell>
          <cell r="C7">
            <v>32.6</v>
          </cell>
          <cell r="D7">
            <v>21.2</v>
          </cell>
          <cell r="E7">
            <v>81.75</v>
          </cell>
          <cell r="F7">
            <v>96</v>
          </cell>
          <cell r="G7">
            <v>44</v>
          </cell>
          <cell r="H7">
            <v>14.04</v>
          </cell>
          <cell r="I7" t="str">
            <v>SO</v>
          </cell>
          <cell r="J7">
            <v>30.6</v>
          </cell>
          <cell r="K7">
            <v>1.4</v>
          </cell>
        </row>
        <row r="8">
          <cell r="B8">
            <v>23.066666666666666</v>
          </cell>
          <cell r="C8">
            <v>30</v>
          </cell>
          <cell r="D8">
            <v>21.4</v>
          </cell>
          <cell r="E8">
            <v>90.166666666666671</v>
          </cell>
          <cell r="F8">
            <v>97</v>
          </cell>
          <cell r="G8">
            <v>60</v>
          </cell>
          <cell r="H8">
            <v>14.04</v>
          </cell>
          <cell r="I8" t="str">
            <v>SO</v>
          </cell>
          <cell r="J8">
            <v>30.96</v>
          </cell>
          <cell r="K8">
            <v>4.8</v>
          </cell>
        </row>
        <row r="9">
          <cell r="B9">
            <v>23.745833333333334</v>
          </cell>
          <cell r="C9">
            <v>32.700000000000003</v>
          </cell>
          <cell r="D9">
            <v>19</v>
          </cell>
          <cell r="E9">
            <v>85.166666666666671</v>
          </cell>
          <cell r="F9">
            <v>97</v>
          </cell>
          <cell r="G9">
            <v>50</v>
          </cell>
          <cell r="H9">
            <v>15.120000000000001</v>
          </cell>
          <cell r="I9" t="str">
            <v>SO</v>
          </cell>
          <cell r="J9">
            <v>32.04</v>
          </cell>
          <cell r="K9">
            <v>0.4</v>
          </cell>
        </row>
        <row r="10">
          <cell r="B10">
            <v>24.616666666666664</v>
          </cell>
          <cell r="C10">
            <v>33.9</v>
          </cell>
          <cell r="D10">
            <v>21.5</v>
          </cell>
          <cell r="E10">
            <v>85.208333333333329</v>
          </cell>
          <cell r="F10">
            <v>97</v>
          </cell>
          <cell r="G10">
            <v>43</v>
          </cell>
          <cell r="H10">
            <v>11.16</v>
          </cell>
          <cell r="I10" t="str">
            <v>SO</v>
          </cell>
          <cell r="J10">
            <v>31.319999999999997</v>
          </cell>
          <cell r="K10">
            <v>10.8</v>
          </cell>
        </row>
        <row r="11">
          <cell r="B11">
            <v>26.329166666666666</v>
          </cell>
          <cell r="C11">
            <v>34</v>
          </cell>
          <cell r="D11">
            <v>21.7</v>
          </cell>
          <cell r="E11">
            <v>78.166666666666671</v>
          </cell>
          <cell r="F11">
            <v>97</v>
          </cell>
          <cell r="G11">
            <v>43</v>
          </cell>
          <cell r="H11">
            <v>11.16</v>
          </cell>
          <cell r="I11" t="str">
            <v>SO</v>
          </cell>
          <cell r="J11">
            <v>28.44</v>
          </cell>
          <cell r="K11">
            <v>0.4</v>
          </cell>
        </row>
        <row r="12">
          <cell r="B12">
            <v>28.129166666666663</v>
          </cell>
          <cell r="C12">
            <v>35.299999999999997</v>
          </cell>
          <cell r="D12">
            <v>22.2</v>
          </cell>
          <cell r="E12">
            <v>68.875</v>
          </cell>
          <cell r="F12">
            <v>96</v>
          </cell>
          <cell r="G12">
            <v>33</v>
          </cell>
          <cell r="H12">
            <v>12.96</v>
          </cell>
          <cell r="I12" t="str">
            <v>SO</v>
          </cell>
          <cell r="J12">
            <v>30.96</v>
          </cell>
          <cell r="K12">
            <v>0</v>
          </cell>
        </row>
        <row r="13">
          <cell r="B13">
            <v>26.741666666666664</v>
          </cell>
          <cell r="C13">
            <v>35</v>
          </cell>
          <cell r="D13">
            <v>22.7</v>
          </cell>
          <cell r="E13">
            <v>78</v>
          </cell>
          <cell r="F13">
            <v>92</v>
          </cell>
          <cell r="G13">
            <v>42</v>
          </cell>
          <cell r="H13">
            <v>30.240000000000002</v>
          </cell>
          <cell r="I13" t="str">
            <v>SO</v>
          </cell>
          <cell r="J13">
            <v>50.76</v>
          </cell>
          <cell r="K13">
            <v>6</v>
          </cell>
        </row>
        <row r="14">
          <cell r="B14">
            <v>26.425000000000001</v>
          </cell>
          <cell r="C14">
            <v>33.799999999999997</v>
          </cell>
          <cell r="D14">
            <v>22.5</v>
          </cell>
          <cell r="E14">
            <v>78.125</v>
          </cell>
          <cell r="F14">
            <v>93</v>
          </cell>
          <cell r="G14">
            <v>46</v>
          </cell>
          <cell r="H14">
            <v>13.32</v>
          </cell>
          <cell r="I14" t="str">
            <v>SO</v>
          </cell>
          <cell r="J14">
            <v>33.840000000000003</v>
          </cell>
          <cell r="K14">
            <v>0</v>
          </cell>
        </row>
        <row r="15">
          <cell r="B15">
            <v>24.400000000000002</v>
          </cell>
          <cell r="C15">
            <v>34.299999999999997</v>
          </cell>
          <cell r="D15">
            <v>21.2</v>
          </cell>
          <cell r="E15">
            <v>87.958333333333329</v>
          </cell>
          <cell r="F15">
            <v>97</v>
          </cell>
          <cell r="G15">
            <v>44</v>
          </cell>
          <cell r="H15">
            <v>11.879999999999999</v>
          </cell>
          <cell r="I15" t="str">
            <v>SO</v>
          </cell>
          <cell r="J15">
            <v>41.76</v>
          </cell>
          <cell r="K15">
            <v>6.4</v>
          </cell>
        </row>
        <row r="16">
          <cell r="B16">
            <v>25.083333333333339</v>
          </cell>
          <cell r="C16">
            <v>33.1</v>
          </cell>
          <cell r="D16">
            <v>21.5</v>
          </cell>
          <cell r="E16">
            <v>86.958333333333329</v>
          </cell>
          <cell r="F16">
            <v>97</v>
          </cell>
          <cell r="G16">
            <v>49</v>
          </cell>
          <cell r="H16">
            <v>11.520000000000001</v>
          </cell>
          <cell r="I16" t="str">
            <v>SO</v>
          </cell>
          <cell r="J16">
            <v>32.4</v>
          </cell>
          <cell r="K16">
            <v>3.6</v>
          </cell>
        </row>
        <row r="17">
          <cell r="B17">
            <v>28.420833333333338</v>
          </cell>
          <cell r="C17">
            <v>36</v>
          </cell>
          <cell r="D17">
            <v>22.7</v>
          </cell>
          <cell r="E17">
            <v>72</v>
          </cell>
          <cell r="F17">
            <v>97</v>
          </cell>
          <cell r="G17">
            <v>35</v>
          </cell>
          <cell r="H17">
            <v>15.48</v>
          </cell>
          <cell r="I17" t="str">
            <v>SO</v>
          </cell>
          <cell r="J17">
            <v>34.56</v>
          </cell>
          <cell r="K17">
            <v>0</v>
          </cell>
        </row>
        <row r="18">
          <cell r="B18">
            <v>28.495833333333337</v>
          </cell>
          <cell r="C18">
            <v>35.299999999999997</v>
          </cell>
          <cell r="D18">
            <v>22.4</v>
          </cell>
          <cell r="E18">
            <v>68.541666666666671</v>
          </cell>
          <cell r="F18">
            <v>93</v>
          </cell>
          <cell r="G18">
            <v>39</v>
          </cell>
          <cell r="H18">
            <v>9.7200000000000006</v>
          </cell>
          <cell r="I18" t="str">
            <v>SO</v>
          </cell>
          <cell r="J18">
            <v>28.08</v>
          </cell>
          <cell r="K18">
            <v>0</v>
          </cell>
        </row>
        <row r="19">
          <cell r="B19">
            <v>25.429166666666671</v>
          </cell>
          <cell r="C19">
            <v>33.799999999999997</v>
          </cell>
          <cell r="D19">
            <v>22.6</v>
          </cell>
          <cell r="E19">
            <v>82.125</v>
          </cell>
          <cell r="F19">
            <v>96</v>
          </cell>
          <cell r="G19">
            <v>50</v>
          </cell>
          <cell r="H19">
            <v>14.76</v>
          </cell>
          <cell r="I19" t="str">
            <v>SO</v>
          </cell>
          <cell r="J19">
            <v>35.64</v>
          </cell>
          <cell r="K19">
            <v>1.7999999999999998</v>
          </cell>
        </row>
        <row r="20">
          <cell r="B20">
            <v>25.337499999999995</v>
          </cell>
          <cell r="C20">
            <v>32.4</v>
          </cell>
          <cell r="D20">
            <v>21.6</v>
          </cell>
          <cell r="E20">
            <v>84.333333333333329</v>
          </cell>
          <cell r="F20">
            <v>97</v>
          </cell>
          <cell r="G20">
            <v>53</v>
          </cell>
          <cell r="H20">
            <v>18</v>
          </cell>
          <cell r="I20" t="str">
            <v>SO</v>
          </cell>
          <cell r="J20">
            <v>41.4</v>
          </cell>
          <cell r="K20">
            <v>2.4</v>
          </cell>
        </row>
        <row r="21">
          <cell r="B21">
            <v>27.487500000000001</v>
          </cell>
          <cell r="C21">
            <v>35</v>
          </cell>
          <cell r="D21">
            <v>22.1</v>
          </cell>
          <cell r="E21">
            <v>75.583333333333329</v>
          </cell>
          <cell r="F21">
            <v>97</v>
          </cell>
          <cell r="G21">
            <v>42</v>
          </cell>
          <cell r="H21">
            <v>18.720000000000002</v>
          </cell>
          <cell r="I21" t="str">
            <v>SO</v>
          </cell>
          <cell r="J21">
            <v>52.56</v>
          </cell>
          <cell r="K21">
            <v>0.4</v>
          </cell>
        </row>
        <row r="22">
          <cell r="B22">
            <v>28.329166666666666</v>
          </cell>
          <cell r="C22">
            <v>35.299999999999997</v>
          </cell>
          <cell r="D22">
            <v>22.4</v>
          </cell>
          <cell r="E22">
            <v>72.083333333333329</v>
          </cell>
          <cell r="F22">
            <v>96</v>
          </cell>
          <cell r="G22">
            <v>42</v>
          </cell>
          <cell r="H22">
            <v>17.28</v>
          </cell>
          <cell r="I22" t="str">
            <v>SO</v>
          </cell>
          <cell r="J22">
            <v>33.840000000000003</v>
          </cell>
          <cell r="K22">
            <v>0</v>
          </cell>
        </row>
        <row r="23">
          <cell r="B23">
            <v>27.258333333333329</v>
          </cell>
          <cell r="C23">
            <v>36.700000000000003</v>
          </cell>
          <cell r="D23">
            <v>21</v>
          </cell>
          <cell r="E23">
            <v>71.458333333333329</v>
          </cell>
          <cell r="F23">
            <v>97</v>
          </cell>
          <cell r="G23">
            <v>29</v>
          </cell>
          <cell r="H23">
            <v>15.840000000000002</v>
          </cell>
          <cell r="I23" t="str">
            <v>SO</v>
          </cell>
          <cell r="J23">
            <v>34.56</v>
          </cell>
          <cell r="K23">
            <v>1</v>
          </cell>
        </row>
        <row r="24">
          <cell r="B24">
            <v>27.304166666666664</v>
          </cell>
          <cell r="C24">
            <v>35.6</v>
          </cell>
          <cell r="D24">
            <v>22.5</v>
          </cell>
          <cell r="E24">
            <v>74.583333333333329</v>
          </cell>
          <cell r="F24">
            <v>96</v>
          </cell>
          <cell r="G24">
            <v>36</v>
          </cell>
          <cell r="H24">
            <v>10.8</v>
          </cell>
          <cell r="I24" t="str">
            <v>SO</v>
          </cell>
          <cell r="J24">
            <v>46.080000000000005</v>
          </cell>
          <cell r="K24">
            <v>6.1999999999999993</v>
          </cell>
        </row>
        <row r="25">
          <cell r="B25">
            <v>24.495833333333334</v>
          </cell>
          <cell r="C25">
            <v>32.1</v>
          </cell>
          <cell r="D25">
            <v>21.7</v>
          </cell>
          <cell r="E25">
            <v>84.125</v>
          </cell>
          <cell r="F25">
            <v>96</v>
          </cell>
          <cell r="G25">
            <v>55</v>
          </cell>
          <cell r="H25">
            <v>14.4</v>
          </cell>
          <cell r="I25" t="str">
            <v>SO</v>
          </cell>
          <cell r="J25">
            <v>39.24</v>
          </cell>
          <cell r="K25">
            <v>11.6</v>
          </cell>
        </row>
        <row r="26">
          <cell r="B26">
            <v>23.091666666666669</v>
          </cell>
          <cell r="C26">
            <v>26.8</v>
          </cell>
          <cell r="D26">
            <v>21.6</v>
          </cell>
          <cell r="E26">
            <v>91.25</v>
          </cell>
          <cell r="F26">
            <v>97</v>
          </cell>
          <cell r="G26">
            <v>73</v>
          </cell>
          <cell r="H26">
            <v>12.96</v>
          </cell>
          <cell r="I26" t="str">
            <v>SO</v>
          </cell>
          <cell r="J26">
            <v>29.16</v>
          </cell>
          <cell r="K26">
            <v>11.799999999999999</v>
          </cell>
        </row>
        <row r="27">
          <cell r="B27">
            <v>21.809999999999995</v>
          </cell>
          <cell r="C27">
            <v>23.5</v>
          </cell>
          <cell r="D27">
            <v>21.1</v>
          </cell>
          <cell r="E27">
            <v>95.95</v>
          </cell>
          <cell r="F27">
            <v>97</v>
          </cell>
          <cell r="G27">
            <v>89</v>
          </cell>
          <cell r="H27">
            <v>13.32</v>
          </cell>
          <cell r="I27" t="str">
            <v>SO</v>
          </cell>
          <cell r="J27">
            <v>25.2</v>
          </cell>
          <cell r="K27">
            <v>5.8</v>
          </cell>
        </row>
        <row r="28">
          <cell r="B28">
            <v>24.408333333333335</v>
          </cell>
          <cell r="C28">
            <v>28.4</v>
          </cell>
          <cell r="D28">
            <v>22.2</v>
          </cell>
          <cell r="E28">
            <v>90.083333333333329</v>
          </cell>
          <cell r="F28">
            <v>97</v>
          </cell>
          <cell r="G28">
            <v>70</v>
          </cell>
          <cell r="H28">
            <v>16.2</v>
          </cell>
          <cell r="I28" t="str">
            <v>SO</v>
          </cell>
          <cell r="J28">
            <v>33.480000000000004</v>
          </cell>
          <cell r="K28">
            <v>10.999999999999998</v>
          </cell>
        </row>
        <row r="29">
          <cell r="B29">
            <v>26.26</v>
          </cell>
          <cell r="C29">
            <v>32.1</v>
          </cell>
          <cell r="D29">
            <v>21.9</v>
          </cell>
          <cell r="E29">
            <v>77.349999999999994</v>
          </cell>
          <cell r="F29">
            <v>97</v>
          </cell>
          <cell r="G29">
            <v>50</v>
          </cell>
          <cell r="H29">
            <v>10.44</v>
          </cell>
          <cell r="I29" t="str">
            <v>SO</v>
          </cell>
          <cell r="J29">
            <v>28.08</v>
          </cell>
          <cell r="K29">
            <v>0.2</v>
          </cell>
        </row>
        <row r="30">
          <cell r="B30">
            <v>25.870833333333326</v>
          </cell>
          <cell r="C30">
            <v>33</v>
          </cell>
          <cell r="D30">
            <v>21.9</v>
          </cell>
          <cell r="E30">
            <v>81.541666666666671</v>
          </cell>
          <cell r="F30">
            <v>97</v>
          </cell>
          <cell r="G30">
            <v>50</v>
          </cell>
          <cell r="H30">
            <v>21.240000000000002</v>
          </cell>
          <cell r="I30" t="str">
            <v>SO</v>
          </cell>
          <cell r="J30">
            <v>58.680000000000007</v>
          </cell>
          <cell r="K30">
            <v>3.4000000000000004</v>
          </cell>
        </row>
        <row r="31">
          <cell r="B31">
            <v>24.958333333333332</v>
          </cell>
          <cell r="C31">
            <v>32</v>
          </cell>
          <cell r="D31">
            <v>21.1</v>
          </cell>
          <cell r="E31">
            <v>86.083333333333329</v>
          </cell>
          <cell r="F31">
            <v>97</v>
          </cell>
          <cell r="G31">
            <v>54</v>
          </cell>
          <cell r="H31">
            <v>17.28</v>
          </cell>
          <cell r="I31" t="str">
            <v>SO</v>
          </cell>
          <cell r="J31">
            <v>38.159999999999997</v>
          </cell>
          <cell r="K31">
            <v>18.600000000000001</v>
          </cell>
        </row>
        <row r="32">
          <cell r="B32">
            <v>22.808333333333334</v>
          </cell>
          <cell r="C32">
            <v>27.4</v>
          </cell>
          <cell r="D32">
            <v>20.7</v>
          </cell>
          <cell r="E32">
            <v>92.416666666666671</v>
          </cell>
          <cell r="F32">
            <v>97</v>
          </cell>
          <cell r="G32">
            <v>74</v>
          </cell>
          <cell r="H32">
            <v>15.120000000000001</v>
          </cell>
          <cell r="I32" t="str">
            <v>SO</v>
          </cell>
          <cell r="J32">
            <v>33.119999999999997</v>
          </cell>
          <cell r="K32">
            <v>37.399999999999991</v>
          </cell>
        </row>
        <row r="33">
          <cell r="B33">
            <v>23.320833333333329</v>
          </cell>
          <cell r="C33">
            <v>27.8</v>
          </cell>
          <cell r="D33">
            <v>21.4</v>
          </cell>
          <cell r="E33">
            <v>89.583333333333329</v>
          </cell>
          <cell r="F33">
            <v>97</v>
          </cell>
          <cell r="G33">
            <v>66</v>
          </cell>
          <cell r="H33">
            <v>21.96</v>
          </cell>
          <cell r="I33" t="str">
            <v>SO</v>
          </cell>
          <cell r="J33">
            <v>37.800000000000004</v>
          </cell>
          <cell r="K33">
            <v>0.4</v>
          </cell>
        </row>
      </sheetData>
      <sheetData sheetId="2">
        <row r="5">
          <cell r="B5">
            <v>23.183333333333326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26.8</v>
          </cell>
        </row>
      </sheetData>
      <sheetData sheetId="1">
        <row r="5">
          <cell r="B5">
            <v>27.233333333333338</v>
          </cell>
          <cell r="C5">
            <v>34.799999999999997</v>
          </cell>
          <cell r="D5">
            <v>21.8</v>
          </cell>
          <cell r="E5">
            <v>66.857142857142861</v>
          </cell>
          <cell r="F5">
            <v>92</v>
          </cell>
          <cell r="G5">
            <v>28</v>
          </cell>
          <cell r="H5">
            <v>13.32</v>
          </cell>
          <cell r="I5" t="str">
            <v>SO</v>
          </cell>
          <cell r="J5">
            <v>26.64</v>
          </cell>
          <cell r="K5">
            <v>0</v>
          </cell>
        </row>
        <row r="6">
          <cell r="B6">
            <v>28.416666666666654</v>
          </cell>
          <cell r="C6">
            <v>36.1</v>
          </cell>
          <cell r="D6">
            <v>21.1</v>
          </cell>
          <cell r="E6">
            <v>60.125</v>
          </cell>
          <cell r="F6">
            <v>92</v>
          </cell>
          <cell r="G6">
            <v>31</v>
          </cell>
          <cell r="H6">
            <v>12.6</v>
          </cell>
          <cell r="I6" t="str">
            <v>L</v>
          </cell>
          <cell r="J6">
            <v>24.48</v>
          </cell>
          <cell r="K6">
            <v>0</v>
          </cell>
        </row>
        <row r="7">
          <cell r="B7">
            <v>27.950000000000003</v>
          </cell>
          <cell r="C7">
            <v>35.4</v>
          </cell>
          <cell r="D7">
            <v>21.4</v>
          </cell>
          <cell r="E7">
            <v>66.375</v>
          </cell>
          <cell r="F7">
            <v>91</v>
          </cell>
          <cell r="G7">
            <v>36</v>
          </cell>
          <cell r="H7">
            <v>21.96</v>
          </cell>
          <cell r="I7" t="str">
            <v>NE</v>
          </cell>
          <cell r="J7">
            <v>40.680000000000007</v>
          </cell>
          <cell r="K7">
            <v>4</v>
          </cell>
        </row>
        <row r="8">
          <cell r="B8">
            <v>28.129166666666663</v>
          </cell>
          <cell r="C8">
            <v>34.9</v>
          </cell>
          <cell r="D8">
            <v>23.2</v>
          </cell>
          <cell r="E8">
            <v>64.375</v>
          </cell>
          <cell r="F8">
            <v>89</v>
          </cell>
          <cell r="G8">
            <v>34</v>
          </cell>
          <cell r="H8">
            <v>11.520000000000001</v>
          </cell>
          <cell r="I8" t="str">
            <v>NE</v>
          </cell>
          <cell r="J8">
            <v>24.48</v>
          </cell>
          <cell r="K8">
            <v>0</v>
          </cell>
        </row>
        <row r="9">
          <cell r="B9">
            <v>28.300000000000008</v>
          </cell>
          <cell r="C9">
            <v>35.9</v>
          </cell>
          <cell r="D9">
            <v>23.3</v>
          </cell>
          <cell r="E9">
            <v>65.083333333333329</v>
          </cell>
          <cell r="F9">
            <v>90</v>
          </cell>
          <cell r="G9">
            <v>32</v>
          </cell>
          <cell r="H9">
            <v>20.16</v>
          </cell>
          <cell r="I9" t="str">
            <v>N</v>
          </cell>
          <cell r="J9">
            <v>30.240000000000002</v>
          </cell>
          <cell r="K9">
            <v>0</v>
          </cell>
        </row>
        <row r="10">
          <cell r="B10">
            <v>26.541666666666668</v>
          </cell>
          <cell r="C10">
            <v>34.1</v>
          </cell>
          <cell r="D10">
            <v>22.6</v>
          </cell>
          <cell r="E10">
            <v>76</v>
          </cell>
          <cell r="F10">
            <v>94</v>
          </cell>
          <cell r="G10">
            <v>44</v>
          </cell>
          <cell r="H10">
            <v>30.96</v>
          </cell>
          <cell r="I10" t="str">
            <v>SO</v>
          </cell>
          <cell r="J10">
            <v>60.12</v>
          </cell>
          <cell r="K10">
            <v>17.199999999999996</v>
          </cell>
        </row>
        <row r="11">
          <cell r="B11">
            <v>27.020833333333332</v>
          </cell>
          <cell r="C11">
            <v>33.1</v>
          </cell>
          <cell r="D11">
            <v>23.2</v>
          </cell>
          <cell r="E11">
            <v>72</v>
          </cell>
          <cell r="F11">
            <v>91</v>
          </cell>
          <cell r="G11">
            <v>38</v>
          </cell>
          <cell r="H11">
            <v>18</v>
          </cell>
          <cell r="I11" t="str">
            <v>O</v>
          </cell>
          <cell r="J11">
            <v>34.56</v>
          </cell>
          <cell r="K11">
            <v>0</v>
          </cell>
        </row>
        <row r="12">
          <cell r="B12">
            <v>27.077272727272724</v>
          </cell>
          <cell r="C12">
            <v>33.799999999999997</v>
          </cell>
          <cell r="D12">
            <v>23.8</v>
          </cell>
          <cell r="E12">
            <v>74.181818181818187</v>
          </cell>
          <cell r="F12">
            <v>91</v>
          </cell>
          <cell r="G12">
            <v>43</v>
          </cell>
          <cell r="H12">
            <v>15.48</v>
          </cell>
          <cell r="I12" t="str">
            <v>NE</v>
          </cell>
          <cell r="J12">
            <v>34.200000000000003</v>
          </cell>
          <cell r="K12">
            <v>0</v>
          </cell>
        </row>
        <row r="13">
          <cell r="B13">
            <v>27.245833333333334</v>
          </cell>
          <cell r="C13">
            <v>34</v>
          </cell>
          <cell r="D13">
            <v>22.2</v>
          </cell>
          <cell r="E13">
            <v>69.208333333333329</v>
          </cell>
          <cell r="F13">
            <v>92</v>
          </cell>
          <cell r="G13">
            <v>36</v>
          </cell>
          <cell r="H13">
            <v>15.48</v>
          </cell>
          <cell r="I13" t="str">
            <v>N</v>
          </cell>
          <cell r="J13">
            <v>30.240000000000002</v>
          </cell>
          <cell r="K13">
            <v>0</v>
          </cell>
        </row>
        <row r="14">
          <cell r="B14">
            <v>27.479999999999997</v>
          </cell>
          <cell r="C14">
            <v>34.4</v>
          </cell>
          <cell r="D14">
            <v>23.6</v>
          </cell>
          <cell r="E14">
            <v>71.75</v>
          </cell>
          <cell r="F14">
            <v>89</v>
          </cell>
          <cell r="G14">
            <v>37</v>
          </cell>
          <cell r="H14">
            <v>12.24</v>
          </cell>
          <cell r="I14" t="str">
            <v>NE</v>
          </cell>
          <cell r="J14">
            <v>28.08</v>
          </cell>
          <cell r="K14">
            <v>0</v>
          </cell>
        </row>
        <row r="15">
          <cell r="B15">
            <v>26.849999999999994</v>
          </cell>
          <cell r="C15">
            <v>36.1</v>
          </cell>
          <cell r="D15">
            <v>22.6</v>
          </cell>
          <cell r="E15">
            <v>75.25</v>
          </cell>
          <cell r="F15">
            <v>92</v>
          </cell>
          <cell r="G15">
            <v>41</v>
          </cell>
          <cell r="H15">
            <v>41.76</v>
          </cell>
          <cell r="I15" t="str">
            <v>O</v>
          </cell>
          <cell r="J15">
            <v>67.680000000000007</v>
          </cell>
          <cell r="K15">
            <v>8.4</v>
          </cell>
        </row>
        <row r="16">
          <cell r="B16">
            <v>27.658333333333331</v>
          </cell>
          <cell r="C16">
            <v>34.5</v>
          </cell>
          <cell r="D16">
            <v>23.9</v>
          </cell>
          <cell r="E16">
            <v>73.791666666666671</v>
          </cell>
          <cell r="F16">
            <v>88</v>
          </cell>
          <cell r="G16">
            <v>44</v>
          </cell>
          <cell r="H16">
            <v>28.8</v>
          </cell>
          <cell r="I16" t="str">
            <v>SO</v>
          </cell>
          <cell r="J16">
            <v>45.72</v>
          </cell>
          <cell r="K16">
            <v>0</v>
          </cell>
        </row>
        <row r="17">
          <cell r="B17">
            <v>27.933333333333337</v>
          </cell>
          <cell r="C17">
            <v>34.9</v>
          </cell>
          <cell r="D17">
            <v>23.4</v>
          </cell>
          <cell r="E17">
            <v>72.625</v>
          </cell>
          <cell r="F17">
            <v>92</v>
          </cell>
          <cell r="G17">
            <v>44</v>
          </cell>
          <cell r="H17">
            <v>17.28</v>
          </cell>
          <cell r="I17" t="str">
            <v>L</v>
          </cell>
          <cell r="J17">
            <v>34.92</v>
          </cell>
          <cell r="K17">
            <v>0.2</v>
          </cell>
        </row>
        <row r="18">
          <cell r="B18">
            <v>29.166666666666671</v>
          </cell>
          <cell r="C18">
            <v>35.4</v>
          </cell>
          <cell r="D18">
            <v>23.9</v>
          </cell>
          <cell r="E18">
            <v>70.125</v>
          </cell>
          <cell r="F18">
            <v>93</v>
          </cell>
          <cell r="G18">
            <v>37</v>
          </cell>
          <cell r="H18">
            <v>13.32</v>
          </cell>
          <cell r="I18" t="str">
            <v>SO</v>
          </cell>
          <cell r="J18">
            <v>25.56</v>
          </cell>
          <cell r="K18">
            <v>0.6</v>
          </cell>
        </row>
        <row r="19">
          <cell r="B19">
            <v>28.254166666666663</v>
          </cell>
          <cell r="C19">
            <v>34.200000000000003</v>
          </cell>
          <cell r="D19">
            <v>23.5</v>
          </cell>
          <cell r="E19">
            <v>71.333333333333329</v>
          </cell>
          <cell r="F19">
            <v>93</v>
          </cell>
          <cell r="G19">
            <v>41</v>
          </cell>
          <cell r="H19">
            <v>17.64</v>
          </cell>
          <cell r="I19" t="str">
            <v>N</v>
          </cell>
          <cell r="J19">
            <v>42.12</v>
          </cell>
          <cell r="K19">
            <v>8</v>
          </cell>
        </row>
        <row r="20">
          <cell r="B20">
            <v>28.426086956521743</v>
          </cell>
          <cell r="C20">
            <v>33.700000000000003</v>
          </cell>
          <cell r="D20">
            <v>24.4</v>
          </cell>
          <cell r="E20">
            <v>63.434782608695649</v>
          </cell>
          <cell r="F20">
            <v>82</v>
          </cell>
          <cell r="G20">
            <v>40</v>
          </cell>
          <cell r="H20">
            <v>14.76</v>
          </cell>
          <cell r="I20" t="str">
            <v>N</v>
          </cell>
          <cell r="J20">
            <v>30.240000000000002</v>
          </cell>
          <cell r="K20">
            <v>0</v>
          </cell>
        </row>
        <row r="21">
          <cell r="B21">
            <v>29.265217391304351</v>
          </cell>
          <cell r="C21">
            <v>36.6</v>
          </cell>
          <cell r="D21">
            <v>23.9</v>
          </cell>
          <cell r="E21">
            <v>61.043478260869563</v>
          </cell>
          <cell r="F21">
            <v>86</v>
          </cell>
          <cell r="G21">
            <v>28</v>
          </cell>
          <cell r="H21">
            <v>13.32</v>
          </cell>
          <cell r="I21" t="str">
            <v>N</v>
          </cell>
          <cell r="J21">
            <v>28.44</v>
          </cell>
          <cell r="K21">
            <v>0</v>
          </cell>
        </row>
        <row r="22">
          <cell r="B22">
            <v>28.354166666666661</v>
          </cell>
          <cell r="C22">
            <v>35.6</v>
          </cell>
          <cell r="D22">
            <v>25</v>
          </cell>
          <cell r="E22">
            <v>66.25</v>
          </cell>
          <cell r="F22">
            <v>82</v>
          </cell>
          <cell r="G22">
            <v>36</v>
          </cell>
          <cell r="H22">
            <v>26.64</v>
          </cell>
          <cell r="I22" t="str">
            <v>NE</v>
          </cell>
          <cell r="J22">
            <v>57.6</v>
          </cell>
          <cell r="K22">
            <v>0</v>
          </cell>
        </row>
        <row r="23">
          <cell r="B23">
            <v>27.437500000000004</v>
          </cell>
          <cell r="C23">
            <v>34.200000000000003</v>
          </cell>
          <cell r="D23">
            <v>21.9</v>
          </cell>
          <cell r="E23">
            <v>71.75</v>
          </cell>
          <cell r="F23">
            <v>94</v>
          </cell>
          <cell r="G23">
            <v>42</v>
          </cell>
          <cell r="H23">
            <v>14.4</v>
          </cell>
          <cell r="I23" t="str">
            <v>N</v>
          </cell>
          <cell r="J23">
            <v>25.92</v>
          </cell>
          <cell r="K23">
            <v>0</v>
          </cell>
        </row>
        <row r="24">
          <cell r="B24">
            <v>26.650000000000002</v>
          </cell>
          <cell r="C24">
            <v>33.4</v>
          </cell>
          <cell r="D24">
            <v>22.8</v>
          </cell>
          <cell r="E24">
            <v>77.375</v>
          </cell>
          <cell r="F24">
            <v>93</v>
          </cell>
          <cell r="G24">
            <v>46</v>
          </cell>
          <cell r="H24">
            <v>20.52</v>
          </cell>
          <cell r="I24" t="str">
            <v>N</v>
          </cell>
          <cell r="J24">
            <v>39.24</v>
          </cell>
          <cell r="K24">
            <v>11.8</v>
          </cell>
        </row>
        <row r="25">
          <cell r="B25">
            <v>26.395238095238092</v>
          </cell>
          <cell r="C25">
            <v>30.4</v>
          </cell>
          <cell r="D25">
            <v>23.8</v>
          </cell>
          <cell r="E25">
            <v>77.476190476190482</v>
          </cell>
          <cell r="F25">
            <v>90</v>
          </cell>
          <cell r="G25">
            <v>56</v>
          </cell>
          <cell r="H25">
            <v>10.44</v>
          </cell>
          <cell r="I25" t="str">
            <v>O</v>
          </cell>
          <cell r="J25">
            <v>22.32</v>
          </cell>
          <cell r="K25">
            <v>0.4</v>
          </cell>
        </row>
        <row r="26">
          <cell r="B26">
            <v>25.630434782608695</v>
          </cell>
          <cell r="C26">
            <v>32.299999999999997</v>
          </cell>
          <cell r="D26">
            <v>21.8</v>
          </cell>
          <cell r="E26">
            <v>79.739130434782609</v>
          </cell>
          <cell r="F26">
            <v>94</v>
          </cell>
          <cell r="G26">
            <v>46</v>
          </cell>
          <cell r="H26">
            <v>18</v>
          </cell>
          <cell r="I26" t="str">
            <v>NE</v>
          </cell>
          <cell r="J26">
            <v>50.4</v>
          </cell>
          <cell r="K26">
            <v>10</v>
          </cell>
        </row>
        <row r="27">
          <cell r="B27">
            <v>25.299999999999997</v>
          </cell>
          <cell r="C27">
            <v>31.1</v>
          </cell>
          <cell r="D27">
            <v>20.7</v>
          </cell>
          <cell r="E27">
            <v>81.958333333333329</v>
          </cell>
          <cell r="F27">
            <v>94</v>
          </cell>
          <cell r="G27">
            <v>55</v>
          </cell>
          <cell r="H27">
            <v>16.2</v>
          </cell>
          <cell r="I27" t="str">
            <v>NE</v>
          </cell>
          <cell r="J27">
            <v>61.2</v>
          </cell>
          <cell r="K27">
            <v>21</v>
          </cell>
        </row>
        <row r="28">
          <cell r="B28">
            <v>22.573913043478257</v>
          </cell>
          <cell r="C28">
            <v>26.1</v>
          </cell>
          <cell r="D28">
            <v>20.9</v>
          </cell>
          <cell r="E28">
            <v>90.043478260869563</v>
          </cell>
          <cell r="F28">
            <v>94</v>
          </cell>
          <cell r="G28">
            <v>78</v>
          </cell>
          <cell r="H28">
            <v>12.96</v>
          </cell>
          <cell r="I28" t="str">
            <v>SO</v>
          </cell>
          <cell r="J28">
            <v>24.840000000000003</v>
          </cell>
          <cell r="K28">
            <v>8.1999999999999993</v>
          </cell>
        </row>
        <row r="29">
          <cell r="B29">
            <v>23.412500000000001</v>
          </cell>
          <cell r="C29">
            <v>29.2</v>
          </cell>
          <cell r="D29">
            <v>21.9</v>
          </cell>
          <cell r="E29">
            <v>88.5</v>
          </cell>
          <cell r="F29">
            <v>94</v>
          </cell>
          <cell r="G29">
            <v>60</v>
          </cell>
          <cell r="H29">
            <v>8.64</v>
          </cell>
          <cell r="I29" t="str">
            <v>SO</v>
          </cell>
          <cell r="J29">
            <v>19.440000000000001</v>
          </cell>
          <cell r="K29">
            <v>0</v>
          </cell>
        </row>
        <row r="30">
          <cell r="B30">
            <v>24.929411764705879</v>
          </cell>
          <cell r="C30">
            <v>32.9</v>
          </cell>
          <cell r="D30">
            <v>22.9</v>
          </cell>
          <cell r="E30">
            <v>83.705882352941174</v>
          </cell>
          <cell r="F30">
            <v>93</v>
          </cell>
          <cell r="G30">
            <v>46</v>
          </cell>
          <cell r="H30">
            <v>10.44</v>
          </cell>
          <cell r="I30" t="str">
            <v>O</v>
          </cell>
          <cell r="J30">
            <v>61.2</v>
          </cell>
          <cell r="K30">
            <v>3.8000000000000003</v>
          </cell>
        </row>
        <row r="31">
          <cell r="B31">
            <v>25.12222222222222</v>
          </cell>
          <cell r="C31">
            <v>32.200000000000003</v>
          </cell>
          <cell r="D31">
            <v>22.9</v>
          </cell>
          <cell r="E31">
            <v>82.111111111111114</v>
          </cell>
          <cell r="F31">
            <v>90</v>
          </cell>
          <cell r="G31">
            <v>49</v>
          </cell>
          <cell r="H31">
            <v>12.24</v>
          </cell>
          <cell r="I31" t="str">
            <v>N</v>
          </cell>
          <cell r="J31">
            <v>24.840000000000003</v>
          </cell>
          <cell r="K31">
            <v>0</v>
          </cell>
        </row>
        <row r="32">
          <cell r="B32">
            <v>24.12142857142857</v>
          </cell>
          <cell r="C32">
            <v>29</v>
          </cell>
          <cell r="D32">
            <v>22.9</v>
          </cell>
          <cell r="E32">
            <v>88</v>
          </cell>
          <cell r="F32">
            <v>94</v>
          </cell>
          <cell r="G32">
            <v>63</v>
          </cell>
          <cell r="H32">
            <v>14.76</v>
          </cell>
          <cell r="I32" t="str">
            <v>SO</v>
          </cell>
          <cell r="J32">
            <v>51.84</v>
          </cell>
          <cell r="K32">
            <v>1</v>
          </cell>
        </row>
        <row r="33">
          <cell r="B33">
            <v>24.261111111111109</v>
          </cell>
          <cell r="C33">
            <v>28.9</v>
          </cell>
          <cell r="D33">
            <v>22.4</v>
          </cell>
          <cell r="E33">
            <v>86.277777777777771</v>
          </cell>
          <cell r="F33">
            <v>93</v>
          </cell>
          <cell r="G33">
            <v>64</v>
          </cell>
          <cell r="H33">
            <v>15.120000000000001</v>
          </cell>
          <cell r="I33" t="str">
            <v>SE</v>
          </cell>
          <cell r="J33">
            <v>34.92</v>
          </cell>
          <cell r="K33">
            <v>6.4</v>
          </cell>
        </row>
      </sheetData>
      <sheetData sheetId="2">
        <row r="5">
          <cell r="B5">
            <v>25.226666666666667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24.062500000000004</v>
          </cell>
        </row>
      </sheetData>
      <sheetData sheetId="1">
        <row r="5">
          <cell r="B5">
            <v>21.8125</v>
          </cell>
          <cell r="C5">
            <v>24.2</v>
          </cell>
          <cell r="D5">
            <v>19.899999999999999</v>
          </cell>
          <cell r="E5">
            <v>90.833333333333329</v>
          </cell>
          <cell r="F5">
            <v>96</v>
          </cell>
          <cell r="G5">
            <v>77</v>
          </cell>
          <cell r="H5">
            <v>12.96</v>
          </cell>
          <cell r="I5" t="str">
            <v>O</v>
          </cell>
          <cell r="J5">
            <v>34.92</v>
          </cell>
          <cell r="K5">
            <v>11.000000000000002</v>
          </cell>
        </row>
        <row r="6">
          <cell r="B6">
            <v>21.670833333333331</v>
          </cell>
          <cell r="C6">
            <v>27.2</v>
          </cell>
          <cell r="D6">
            <v>19.7</v>
          </cell>
          <cell r="E6">
            <v>89.25</v>
          </cell>
          <cell r="F6">
            <v>96</v>
          </cell>
          <cell r="G6">
            <v>64</v>
          </cell>
          <cell r="H6">
            <v>13.32</v>
          </cell>
          <cell r="I6" t="str">
            <v>L</v>
          </cell>
          <cell r="J6">
            <v>29.880000000000003</v>
          </cell>
          <cell r="K6">
            <v>5.1999999999999993</v>
          </cell>
        </row>
        <row r="7">
          <cell r="B7">
            <v>23.500000000000004</v>
          </cell>
          <cell r="C7">
            <v>30.2</v>
          </cell>
          <cell r="D7">
            <v>19.5</v>
          </cell>
          <cell r="E7">
            <v>81.541666666666671</v>
          </cell>
          <cell r="F7">
            <v>96</v>
          </cell>
          <cell r="G7">
            <v>54</v>
          </cell>
          <cell r="H7">
            <v>17.64</v>
          </cell>
          <cell r="I7" t="str">
            <v>NE</v>
          </cell>
          <cell r="J7">
            <v>31.319999999999997</v>
          </cell>
          <cell r="K7">
            <v>1.8</v>
          </cell>
        </row>
        <row r="8">
          <cell r="B8">
            <v>23.104166666666671</v>
          </cell>
          <cell r="C8">
            <v>30.2</v>
          </cell>
          <cell r="D8">
            <v>20.6</v>
          </cell>
          <cell r="E8">
            <v>85.708333333333329</v>
          </cell>
          <cell r="F8">
            <v>95</v>
          </cell>
          <cell r="G8">
            <v>52</v>
          </cell>
          <cell r="H8">
            <v>12.96</v>
          </cell>
          <cell r="I8" t="str">
            <v>NE</v>
          </cell>
          <cell r="J8">
            <v>37.800000000000004</v>
          </cell>
          <cell r="K8">
            <v>8.6000000000000014</v>
          </cell>
        </row>
        <row r="9">
          <cell r="B9">
            <v>23.345833333333331</v>
          </cell>
          <cell r="C9">
            <v>31.1</v>
          </cell>
          <cell r="D9">
            <v>19</v>
          </cell>
          <cell r="E9">
            <v>81.708333333333329</v>
          </cell>
          <cell r="F9">
            <v>96</v>
          </cell>
          <cell r="G9">
            <v>51</v>
          </cell>
          <cell r="H9">
            <v>19.440000000000001</v>
          </cell>
          <cell r="I9" t="str">
            <v>NE</v>
          </cell>
          <cell r="J9">
            <v>45</v>
          </cell>
          <cell r="K9">
            <v>0.2</v>
          </cell>
        </row>
        <row r="10">
          <cell r="B10">
            <v>24.587500000000009</v>
          </cell>
          <cell r="C10">
            <v>31.1</v>
          </cell>
          <cell r="D10">
            <v>20</v>
          </cell>
          <cell r="E10">
            <v>79.833333333333329</v>
          </cell>
          <cell r="F10">
            <v>96</v>
          </cell>
          <cell r="G10">
            <v>53</v>
          </cell>
          <cell r="H10">
            <v>19.440000000000001</v>
          </cell>
          <cell r="I10" t="str">
            <v>NE</v>
          </cell>
          <cell r="J10">
            <v>36</v>
          </cell>
          <cell r="K10">
            <v>13.4</v>
          </cell>
        </row>
        <row r="11">
          <cell r="B11">
            <v>25.304166666666671</v>
          </cell>
          <cell r="C11">
            <v>31.3</v>
          </cell>
          <cell r="D11">
            <v>21.2</v>
          </cell>
          <cell r="E11">
            <v>76.666666666666671</v>
          </cell>
          <cell r="F11">
            <v>94</v>
          </cell>
          <cell r="G11">
            <v>48</v>
          </cell>
          <cell r="H11">
            <v>12.96</v>
          </cell>
          <cell r="I11" t="str">
            <v>NE</v>
          </cell>
          <cell r="J11">
            <v>30.6</v>
          </cell>
          <cell r="K11">
            <v>5.2000000000000011</v>
          </cell>
        </row>
        <row r="12">
          <cell r="B12">
            <v>27.016666666666666</v>
          </cell>
          <cell r="C12">
            <v>33.5</v>
          </cell>
          <cell r="D12">
            <v>21.6</v>
          </cell>
          <cell r="E12">
            <v>70.041666666666671</v>
          </cell>
          <cell r="F12">
            <v>94</v>
          </cell>
          <cell r="G12">
            <v>41</v>
          </cell>
          <cell r="H12">
            <v>13.68</v>
          </cell>
          <cell r="I12" t="str">
            <v>NE</v>
          </cell>
          <cell r="J12">
            <v>29.880000000000003</v>
          </cell>
          <cell r="K12">
            <v>0</v>
          </cell>
        </row>
        <row r="13">
          <cell r="B13">
            <v>27.008333333333329</v>
          </cell>
          <cell r="C13">
            <v>33.799999999999997</v>
          </cell>
          <cell r="D13">
            <v>22.6</v>
          </cell>
          <cell r="E13">
            <v>70.166666666666671</v>
          </cell>
          <cell r="F13">
            <v>91</v>
          </cell>
          <cell r="G13">
            <v>42</v>
          </cell>
          <cell r="H13">
            <v>14.04</v>
          </cell>
          <cell r="I13" t="str">
            <v>O</v>
          </cell>
          <cell r="J13">
            <v>33.119999999999997</v>
          </cell>
          <cell r="K13">
            <v>0</v>
          </cell>
        </row>
        <row r="14">
          <cell r="B14">
            <v>26.116666666666664</v>
          </cell>
          <cell r="C14">
            <v>32</v>
          </cell>
          <cell r="D14">
            <v>22.3</v>
          </cell>
          <cell r="E14">
            <v>75.208333333333329</v>
          </cell>
          <cell r="F14">
            <v>95</v>
          </cell>
          <cell r="G14">
            <v>48</v>
          </cell>
          <cell r="H14">
            <v>14.04</v>
          </cell>
          <cell r="I14" t="str">
            <v>O</v>
          </cell>
          <cell r="J14">
            <v>39.24</v>
          </cell>
          <cell r="K14">
            <v>0</v>
          </cell>
        </row>
        <row r="15">
          <cell r="B15">
            <v>25.758333333333336</v>
          </cell>
          <cell r="C15">
            <v>31.6</v>
          </cell>
          <cell r="D15">
            <v>21.7</v>
          </cell>
          <cell r="E15">
            <v>76.583333333333329</v>
          </cell>
          <cell r="F15">
            <v>95</v>
          </cell>
          <cell r="G15">
            <v>51</v>
          </cell>
          <cell r="H15">
            <v>17.28</v>
          </cell>
          <cell r="I15" t="str">
            <v>NE</v>
          </cell>
          <cell r="J15">
            <v>33.119999999999997</v>
          </cell>
          <cell r="K15">
            <v>0</v>
          </cell>
        </row>
        <row r="16">
          <cell r="B16">
            <v>25.987499999999997</v>
          </cell>
          <cell r="C16">
            <v>31.5</v>
          </cell>
          <cell r="D16">
            <v>22.1</v>
          </cell>
          <cell r="E16">
            <v>78</v>
          </cell>
          <cell r="F16">
            <v>95</v>
          </cell>
          <cell r="G16">
            <v>51</v>
          </cell>
          <cell r="H16">
            <v>12.6</v>
          </cell>
          <cell r="I16" t="str">
            <v>NE</v>
          </cell>
          <cell r="J16">
            <v>31.319999999999997</v>
          </cell>
          <cell r="K16">
            <v>0</v>
          </cell>
        </row>
        <row r="17">
          <cell r="B17">
            <v>27.070833333333329</v>
          </cell>
          <cell r="C17">
            <v>33.4</v>
          </cell>
          <cell r="D17">
            <v>22.4</v>
          </cell>
          <cell r="E17">
            <v>71.541666666666671</v>
          </cell>
          <cell r="F17">
            <v>93</v>
          </cell>
          <cell r="G17">
            <v>42</v>
          </cell>
          <cell r="H17">
            <v>15.48</v>
          </cell>
          <cell r="I17" t="str">
            <v>NE</v>
          </cell>
          <cell r="J17">
            <v>38.519999999999996</v>
          </cell>
          <cell r="K17">
            <v>0</v>
          </cell>
        </row>
        <row r="18">
          <cell r="B18">
            <v>28.375000000000004</v>
          </cell>
          <cell r="C18">
            <v>32.700000000000003</v>
          </cell>
          <cell r="D18">
            <v>23.3</v>
          </cell>
          <cell r="E18">
            <v>63.25</v>
          </cell>
          <cell r="F18">
            <v>83</v>
          </cell>
          <cell r="G18">
            <v>47</v>
          </cell>
          <cell r="H18">
            <v>14.04</v>
          </cell>
          <cell r="I18" t="str">
            <v>O</v>
          </cell>
          <cell r="J18">
            <v>30.6</v>
          </cell>
          <cell r="K18">
            <v>0</v>
          </cell>
        </row>
        <row r="19">
          <cell r="B19">
            <v>26.025000000000006</v>
          </cell>
          <cell r="C19">
            <v>33.200000000000003</v>
          </cell>
          <cell r="D19">
            <v>21.4</v>
          </cell>
          <cell r="E19">
            <v>78.708333333333329</v>
          </cell>
          <cell r="F19">
            <v>94</v>
          </cell>
          <cell r="G19">
            <v>47</v>
          </cell>
          <cell r="H19">
            <v>14.4</v>
          </cell>
          <cell r="I19" t="str">
            <v>NE</v>
          </cell>
          <cell r="J19">
            <v>33.840000000000003</v>
          </cell>
          <cell r="K19">
            <v>7.6</v>
          </cell>
        </row>
        <row r="20">
          <cell r="B20">
            <v>25.262500000000003</v>
          </cell>
          <cell r="C20">
            <v>31.2</v>
          </cell>
          <cell r="D20">
            <v>21.5</v>
          </cell>
          <cell r="E20">
            <v>82.5</v>
          </cell>
          <cell r="F20">
            <v>96</v>
          </cell>
          <cell r="G20">
            <v>56</v>
          </cell>
          <cell r="H20">
            <v>15.48</v>
          </cell>
          <cell r="I20" t="str">
            <v>NE</v>
          </cell>
          <cell r="J20">
            <v>31.319999999999997</v>
          </cell>
          <cell r="K20">
            <v>0.2</v>
          </cell>
        </row>
        <row r="21">
          <cell r="B21">
            <v>26.4375</v>
          </cell>
          <cell r="C21">
            <v>33.9</v>
          </cell>
          <cell r="D21">
            <v>21.6</v>
          </cell>
          <cell r="E21">
            <v>75.666666666666671</v>
          </cell>
          <cell r="F21">
            <v>95</v>
          </cell>
          <cell r="G21">
            <v>45</v>
          </cell>
          <cell r="H21">
            <v>15.48</v>
          </cell>
          <cell r="I21" t="str">
            <v>NE</v>
          </cell>
          <cell r="J21">
            <v>45</v>
          </cell>
          <cell r="K21">
            <v>0</v>
          </cell>
        </row>
        <row r="22">
          <cell r="B22">
            <v>28.145833333333332</v>
          </cell>
          <cell r="C22">
            <v>33.5</v>
          </cell>
          <cell r="D22">
            <v>24.2</v>
          </cell>
          <cell r="E22">
            <v>68.5</v>
          </cell>
          <cell r="F22">
            <v>85</v>
          </cell>
          <cell r="G22">
            <v>46</v>
          </cell>
          <cell r="H22">
            <v>16.2</v>
          </cell>
          <cell r="I22" t="str">
            <v>NO</v>
          </cell>
          <cell r="J22">
            <v>34.56</v>
          </cell>
          <cell r="K22">
            <v>0</v>
          </cell>
        </row>
        <row r="23">
          <cell r="B23">
            <v>26.533333333333335</v>
          </cell>
          <cell r="C23">
            <v>33.5</v>
          </cell>
          <cell r="D23">
            <v>21</v>
          </cell>
          <cell r="E23">
            <v>71.291666666666671</v>
          </cell>
          <cell r="F23">
            <v>95</v>
          </cell>
          <cell r="G23">
            <v>40</v>
          </cell>
          <cell r="H23">
            <v>17.28</v>
          </cell>
          <cell r="I23" t="str">
            <v>NE</v>
          </cell>
          <cell r="J23">
            <v>39.6</v>
          </cell>
          <cell r="K23">
            <v>15</v>
          </cell>
        </row>
        <row r="24">
          <cell r="B24">
            <v>26.541666666666675</v>
          </cell>
          <cell r="C24">
            <v>31.9</v>
          </cell>
          <cell r="D24">
            <v>22.9</v>
          </cell>
          <cell r="E24">
            <v>73.666666666666671</v>
          </cell>
          <cell r="F24">
            <v>91</v>
          </cell>
          <cell r="G24">
            <v>52</v>
          </cell>
          <cell r="H24">
            <v>15.120000000000001</v>
          </cell>
          <cell r="I24" t="str">
            <v>O</v>
          </cell>
          <cell r="J24">
            <v>28.8</v>
          </cell>
          <cell r="K24">
            <v>4.8</v>
          </cell>
        </row>
        <row r="25">
          <cell r="B25">
            <v>22.920833333333331</v>
          </cell>
          <cell r="C25">
            <v>30.8</v>
          </cell>
          <cell r="D25">
            <v>19.2</v>
          </cell>
          <cell r="E25">
            <v>86.541666666666671</v>
          </cell>
          <cell r="F25">
            <v>95</v>
          </cell>
          <cell r="G25">
            <v>55</v>
          </cell>
          <cell r="H25">
            <v>20.88</v>
          </cell>
          <cell r="I25" t="str">
            <v>SO</v>
          </cell>
          <cell r="J25">
            <v>69.84</v>
          </cell>
          <cell r="K25">
            <v>48.2</v>
          </cell>
        </row>
        <row r="26">
          <cell r="B26">
            <v>21.779166666666669</v>
          </cell>
          <cell r="C26">
            <v>24</v>
          </cell>
          <cell r="D26">
            <v>20.8</v>
          </cell>
          <cell r="E26">
            <v>91.708333333333329</v>
          </cell>
          <cell r="F26">
            <v>95</v>
          </cell>
          <cell r="G26">
            <v>83</v>
          </cell>
          <cell r="H26">
            <v>16.920000000000002</v>
          </cell>
          <cell r="I26" t="str">
            <v>O</v>
          </cell>
          <cell r="J26">
            <v>41.4</v>
          </cell>
          <cell r="K26">
            <v>20.400000000000002</v>
          </cell>
        </row>
        <row r="27">
          <cell r="B27">
            <v>21.095833333333339</v>
          </cell>
          <cell r="C27">
            <v>23.1</v>
          </cell>
          <cell r="D27">
            <v>19.600000000000001</v>
          </cell>
          <cell r="E27">
            <v>92.625</v>
          </cell>
          <cell r="F27">
            <v>96</v>
          </cell>
          <cell r="G27">
            <v>82</v>
          </cell>
          <cell r="H27">
            <v>12.96</v>
          </cell>
          <cell r="I27" t="str">
            <v>O</v>
          </cell>
          <cell r="J27">
            <v>41.04</v>
          </cell>
          <cell r="K27">
            <v>74.600000000000009</v>
          </cell>
        </row>
        <row r="28">
          <cell r="B28">
            <v>21.458333333333332</v>
          </cell>
          <cell r="C28">
            <v>24.7</v>
          </cell>
          <cell r="D28">
            <v>19.600000000000001</v>
          </cell>
          <cell r="E28">
            <v>93.291666666666671</v>
          </cell>
          <cell r="F28">
            <v>96</v>
          </cell>
          <cell r="G28">
            <v>84</v>
          </cell>
          <cell r="H28">
            <v>12.96</v>
          </cell>
          <cell r="I28" t="str">
            <v>NO</v>
          </cell>
          <cell r="J28">
            <v>37.800000000000004</v>
          </cell>
          <cell r="K28">
            <v>44.8</v>
          </cell>
        </row>
        <row r="29">
          <cell r="B29">
            <v>24.587499999999995</v>
          </cell>
          <cell r="C29">
            <v>30.8</v>
          </cell>
          <cell r="D29">
            <v>21.1</v>
          </cell>
          <cell r="E29">
            <v>79.458333333333329</v>
          </cell>
          <cell r="F29">
            <v>95</v>
          </cell>
          <cell r="G29">
            <v>49</v>
          </cell>
          <cell r="H29">
            <v>13.68</v>
          </cell>
          <cell r="I29" t="str">
            <v>O</v>
          </cell>
          <cell r="J29">
            <v>38.519999999999996</v>
          </cell>
          <cell r="K29">
            <v>0</v>
          </cell>
        </row>
        <row r="30">
          <cell r="B30">
            <v>25.091666666666669</v>
          </cell>
          <cell r="C30">
            <v>30.9</v>
          </cell>
          <cell r="D30">
            <v>22.1</v>
          </cell>
          <cell r="E30">
            <v>81.166666666666671</v>
          </cell>
          <cell r="F30">
            <v>95</v>
          </cell>
          <cell r="G30">
            <v>54</v>
          </cell>
          <cell r="H30">
            <v>15.840000000000002</v>
          </cell>
          <cell r="I30" t="str">
            <v>NO</v>
          </cell>
          <cell r="J30">
            <v>41.4</v>
          </cell>
          <cell r="K30">
            <v>0</v>
          </cell>
        </row>
        <row r="31">
          <cell r="B31">
            <v>24.262499999999999</v>
          </cell>
          <cell r="C31">
            <v>29.2</v>
          </cell>
          <cell r="D31">
            <v>21.2</v>
          </cell>
          <cell r="E31">
            <v>85.666666666666671</v>
          </cell>
          <cell r="F31">
            <v>96</v>
          </cell>
          <cell r="G31">
            <v>63</v>
          </cell>
          <cell r="H31">
            <v>16.559999999999999</v>
          </cell>
          <cell r="I31" t="str">
            <v>NO</v>
          </cell>
          <cell r="J31">
            <v>43.2</v>
          </cell>
          <cell r="K31">
            <v>41.199999999999996</v>
          </cell>
        </row>
        <row r="32">
          <cell r="B32">
            <v>21.649999999999995</v>
          </cell>
          <cell r="C32">
            <v>23.7</v>
          </cell>
          <cell r="D32">
            <v>20.5</v>
          </cell>
          <cell r="E32">
            <v>94.291666666666671</v>
          </cell>
          <cell r="F32">
            <v>96</v>
          </cell>
          <cell r="G32">
            <v>87</v>
          </cell>
          <cell r="H32">
            <v>14.04</v>
          </cell>
          <cell r="I32" t="str">
            <v>NE</v>
          </cell>
          <cell r="J32">
            <v>34.56</v>
          </cell>
          <cell r="K32">
            <v>55.6</v>
          </cell>
        </row>
        <row r="33">
          <cell r="B33">
            <v>22.375</v>
          </cell>
          <cell r="C33">
            <v>25.7</v>
          </cell>
          <cell r="D33">
            <v>20.8</v>
          </cell>
          <cell r="E33">
            <v>91.375</v>
          </cell>
          <cell r="F33">
            <v>96</v>
          </cell>
          <cell r="G33">
            <v>75</v>
          </cell>
          <cell r="H33">
            <v>19.079999999999998</v>
          </cell>
          <cell r="I33" t="str">
            <v>O</v>
          </cell>
          <cell r="J33">
            <v>35.28</v>
          </cell>
          <cell r="K33">
            <v>2</v>
          </cell>
        </row>
      </sheetData>
      <sheetData sheetId="2">
        <row r="5">
          <cell r="B5">
            <v>22.512500000000003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22.639999999999997</v>
          </cell>
          <cell r="C7">
            <v>22.9</v>
          </cell>
          <cell r="D7">
            <v>22.3</v>
          </cell>
          <cell r="E7">
            <v>93.6</v>
          </cell>
          <cell r="F7">
            <v>94</v>
          </cell>
          <cell r="G7">
            <v>93</v>
          </cell>
          <cell r="H7">
            <v>0</v>
          </cell>
          <cell r="I7" t="str">
            <v>SO</v>
          </cell>
          <cell r="J7">
            <v>14.76</v>
          </cell>
          <cell r="K7">
            <v>1.7999999999999998</v>
          </cell>
        </row>
        <row r="8">
          <cell r="B8">
            <v>26.229166666666661</v>
          </cell>
          <cell r="C8">
            <v>33.4</v>
          </cell>
          <cell r="D8">
            <v>22.7</v>
          </cell>
          <cell r="E8">
            <v>83.541666666666671</v>
          </cell>
          <cell r="F8">
            <v>94</v>
          </cell>
          <cell r="G8">
            <v>57</v>
          </cell>
          <cell r="H8">
            <v>13.32</v>
          </cell>
          <cell r="I8" t="str">
            <v>SO</v>
          </cell>
          <cell r="J8">
            <v>38.159999999999997</v>
          </cell>
          <cell r="K8">
            <v>1.7999999999999998</v>
          </cell>
        </row>
        <row r="9">
          <cell r="B9">
            <v>27.995833333333326</v>
          </cell>
          <cell r="C9">
            <v>34.799999999999997</v>
          </cell>
          <cell r="D9">
            <v>23.7</v>
          </cell>
          <cell r="E9">
            <v>75.458333333333329</v>
          </cell>
          <cell r="F9">
            <v>93</v>
          </cell>
          <cell r="G9">
            <v>46</v>
          </cell>
          <cell r="H9">
            <v>14.76</v>
          </cell>
          <cell r="I9" t="str">
            <v>N</v>
          </cell>
          <cell r="J9">
            <v>48.6</v>
          </cell>
          <cell r="K9">
            <v>0.4</v>
          </cell>
        </row>
        <row r="10">
          <cell r="B10">
            <v>27.245833333333326</v>
          </cell>
          <cell r="C10">
            <v>32.5</v>
          </cell>
          <cell r="D10">
            <v>24.2</v>
          </cell>
          <cell r="E10">
            <v>78.75</v>
          </cell>
          <cell r="F10">
            <v>92</v>
          </cell>
          <cell r="G10">
            <v>53</v>
          </cell>
          <cell r="H10">
            <v>12.24</v>
          </cell>
          <cell r="I10" t="str">
            <v>SE</v>
          </cell>
          <cell r="J10">
            <v>28.8</v>
          </cell>
          <cell r="K10">
            <v>0</v>
          </cell>
        </row>
        <row r="11">
          <cell r="B11">
            <v>28.908333333333335</v>
          </cell>
          <cell r="C11">
            <v>34.4</v>
          </cell>
          <cell r="D11">
            <v>24.5</v>
          </cell>
          <cell r="E11">
            <v>74.416666666666671</v>
          </cell>
          <cell r="F11">
            <v>92</v>
          </cell>
          <cell r="G11">
            <v>50</v>
          </cell>
          <cell r="H11">
            <v>10.08</v>
          </cell>
          <cell r="I11" t="str">
            <v>N</v>
          </cell>
          <cell r="J11">
            <v>24.12</v>
          </cell>
          <cell r="K11">
            <v>0</v>
          </cell>
        </row>
        <row r="12">
          <cell r="B12">
            <v>30.404166666666669</v>
          </cell>
          <cell r="C12">
            <v>35.6</v>
          </cell>
          <cell r="D12">
            <v>25.8</v>
          </cell>
          <cell r="E12">
            <v>67.708333333333329</v>
          </cell>
          <cell r="F12">
            <v>88</v>
          </cell>
          <cell r="G12">
            <v>43</v>
          </cell>
          <cell r="H12">
            <v>16.559999999999999</v>
          </cell>
          <cell r="I12" t="str">
            <v>N</v>
          </cell>
          <cell r="J12">
            <v>39.96</v>
          </cell>
          <cell r="K12">
            <v>0</v>
          </cell>
        </row>
        <row r="13">
          <cell r="B13">
            <v>31.024999999999995</v>
          </cell>
          <cell r="C13">
            <v>35.799999999999997</v>
          </cell>
          <cell r="D13">
            <v>26.7</v>
          </cell>
          <cell r="E13">
            <v>68.291666666666671</v>
          </cell>
          <cell r="F13">
            <v>86</v>
          </cell>
          <cell r="G13">
            <v>49</v>
          </cell>
          <cell r="H13">
            <v>12.24</v>
          </cell>
          <cell r="I13" t="str">
            <v>N</v>
          </cell>
          <cell r="J13">
            <v>28.08</v>
          </cell>
          <cell r="K13">
            <v>0</v>
          </cell>
        </row>
        <row r="14">
          <cell r="B14">
            <v>29.229166666666671</v>
          </cell>
          <cell r="C14">
            <v>34.4</v>
          </cell>
          <cell r="D14">
            <v>26</v>
          </cell>
          <cell r="E14">
            <v>74.333333333333329</v>
          </cell>
          <cell r="F14">
            <v>87</v>
          </cell>
          <cell r="G14">
            <v>52</v>
          </cell>
          <cell r="H14">
            <v>11.520000000000001</v>
          </cell>
          <cell r="I14" t="str">
            <v>N</v>
          </cell>
          <cell r="J14">
            <v>30.6</v>
          </cell>
          <cell r="K14">
            <v>0</v>
          </cell>
        </row>
        <row r="15">
          <cell r="B15">
            <v>29.637500000000003</v>
          </cell>
          <cell r="C15">
            <v>35.4</v>
          </cell>
          <cell r="D15">
            <v>25</v>
          </cell>
          <cell r="E15">
            <v>71</v>
          </cell>
          <cell r="F15">
            <v>90</v>
          </cell>
          <cell r="G15">
            <v>48</v>
          </cell>
          <cell r="H15">
            <v>10.08</v>
          </cell>
          <cell r="I15" t="str">
            <v>N</v>
          </cell>
          <cell r="J15">
            <v>22.68</v>
          </cell>
          <cell r="K15">
            <v>0</v>
          </cell>
        </row>
        <row r="16">
          <cell r="B16">
            <v>30.783333333333335</v>
          </cell>
          <cell r="C16">
            <v>36.1</v>
          </cell>
          <cell r="D16">
            <v>26.6</v>
          </cell>
          <cell r="E16">
            <v>68.166666666666671</v>
          </cell>
          <cell r="F16">
            <v>87</v>
          </cell>
          <cell r="G16">
            <v>44</v>
          </cell>
          <cell r="H16">
            <v>11.16</v>
          </cell>
          <cell r="I16" t="str">
            <v>N</v>
          </cell>
          <cell r="J16">
            <v>31.319999999999997</v>
          </cell>
          <cell r="K16">
            <v>0</v>
          </cell>
        </row>
        <row r="17">
          <cell r="B17">
            <v>31.049999999999994</v>
          </cell>
          <cell r="C17">
            <v>36.5</v>
          </cell>
          <cell r="D17">
            <v>26.5</v>
          </cell>
          <cell r="E17">
            <v>63.666666666666664</v>
          </cell>
          <cell r="F17">
            <v>82</v>
          </cell>
          <cell r="G17">
            <v>39</v>
          </cell>
          <cell r="H17">
            <v>13.68</v>
          </cell>
          <cell r="I17" t="str">
            <v>NE</v>
          </cell>
          <cell r="J17">
            <v>34.200000000000003</v>
          </cell>
          <cell r="K17">
            <v>0</v>
          </cell>
        </row>
        <row r="18">
          <cell r="B18">
            <v>30.166666666666668</v>
          </cell>
          <cell r="C18">
            <v>33.9</v>
          </cell>
          <cell r="D18">
            <v>26.7</v>
          </cell>
          <cell r="E18">
            <v>67.625</v>
          </cell>
          <cell r="F18">
            <v>81</v>
          </cell>
          <cell r="G18">
            <v>51</v>
          </cell>
          <cell r="H18">
            <v>10.08</v>
          </cell>
          <cell r="I18" t="str">
            <v>NO</v>
          </cell>
          <cell r="J18">
            <v>25.2</v>
          </cell>
          <cell r="K18">
            <v>0</v>
          </cell>
        </row>
        <row r="19">
          <cell r="B19">
            <v>30.67916666666666</v>
          </cell>
          <cell r="C19">
            <v>36.700000000000003</v>
          </cell>
          <cell r="D19">
            <v>26.2</v>
          </cell>
          <cell r="E19">
            <v>69.083333333333329</v>
          </cell>
          <cell r="F19">
            <v>84</v>
          </cell>
          <cell r="G19">
            <v>45</v>
          </cell>
          <cell r="H19">
            <v>12.6</v>
          </cell>
          <cell r="I19" t="str">
            <v>NO</v>
          </cell>
          <cell r="J19">
            <v>27.720000000000002</v>
          </cell>
          <cell r="K19">
            <v>0</v>
          </cell>
        </row>
        <row r="20">
          <cell r="B20">
            <v>30.362499999999994</v>
          </cell>
          <cell r="C20">
            <v>36</v>
          </cell>
          <cell r="D20">
            <v>26.2</v>
          </cell>
          <cell r="E20">
            <v>68.083333333333329</v>
          </cell>
          <cell r="F20">
            <v>85</v>
          </cell>
          <cell r="G20">
            <v>49</v>
          </cell>
          <cell r="H20">
            <v>13.68</v>
          </cell>
          <cell r="I20" t="str">
            <v>N</v>
          </cell>
          <cell r="J20">
            <v>35.64</v>
          </cell>
          <cell r="K20">
            <v>0</v>
          </cell>
        </row>
        <row r="21">
          <cell r="B21">
            <v>30.508333333333336</v>
          </cell>
          <cell r="C21">
            <v>36.299999999999997</v>
          </cell>
          <cell r="D21">
            <v>26.1</v>
          </cell>
          <cell r="E21">
            <v>67.5</v>
          </cell>
          <cell r="F21">
            <v>87</v>
          </cell>
          <cell r="G21">
            <v>43</v>
          </cell>
          <cell r="H21">
            <v>15.120000000000001</v>
          </cell>
          <cell r="I21" t="str">
            <v>N</v>
          </cell>
          <cell r="J21">
            <v>38.159999999999997</v>
          </cell>
          <cell r="K21">
            <v>0</v>
          </cell>
        </row>
        <row r="22">
          <cell r="B22">
            <v>31.454166666666662</v>
          </cell>
          <cell r="C22">
            <v>37.1</v>
          </cell>
          <cell r="D22">
            <v>26.9</v>
          </cell>
          <cell r="E22">
            <v>64.125</v>
          </cell>
          <cell r="F22">
            <v>84</v>
          </cell>
          <cell r="G22">
            <v>40</v>
          </cell>
          <cell r="H22">
            <v>11.520000000000001</v>
          </cell>
          <cell r="I22" t="str">
            <v>N</v>
          </cell>
          <cell r="J22">
            <v>28.8</v>
          </cell>
          <cell r="K22">
            <v>0</v>
          </cell>
        </row>
        <row r="23">
          <cell r="B23">
            <v>31.008333333333329</v>
          </cell>
          <cell r="C23">
            <v>36.5</v>
          </cell>
          <cell r="D23">
            <v>25.2</v>
          </cell>
          <cell r="E23">
            <v>63.791666666666664</v>
          </cell>
          <cell r="F23">
            <v>84</v>
          </cell>
          <cell r="G23">
            <v>44</v>
          </cell>
          <cell r="H23">
            <v>11.879999999999999</v>
          </cell>
          <cell r="I23" t="str">
            <v>NO</v>
          </cell>
          <cell r="J23">
            <v>30.6</v>
          </cell>
          <cell r="K23">
            <v>0</v>
          </cell>
        </row>
        <row r="24">
          <cell r="B24">
            <v>29.158333333333335</v>
          </cell>
          <cell r="C24">
            <v>35.6</v>
          </cell>
          <cell r="D24">
            <v>25.5</v>
          </cell>
          <cell r="E24">
            <v>72.375</v>
          </cell>
          <cell r="F24">
            <v>88</v>
          </cell>
          <cell r="G24">
            <v>42</v>
          </cell>
          <cell r="H24">
            <v>16.2</v>
          </cell>
          <cell r="I24" t="str">
            <v>N</v>
          </cell>
          <cell r="J24">
            <v>46.440000000000005</v>
          </cell>
          <cell r="K24">
            <v>0.6</v>
          </cell>
        </row>
        <row r="25">
          <cell r="B25">
            <v>27.466666666666669</v>
          </cell>
          <cell r="C25">
            <v>33</v>
          </cell>
          <cell r="D25">
            <v>24.8</v>
          </cell>
          <cell r="E25">
            <v>79.083333333333329</v>
          </cell>
          <cell r="F25">
            <v>92</v>
          </cell>
          <cell r="G25">
            <v>54</v>
          </cell>
          <cell r="H25">
            <v>12.96</v>
          </cell>
          <cell r="I25" t="str">
            <v>NO</v>
          </cell>
          <cell r="J25">
            <v>30.240000000000002</v>
          </cell>
          <cell r="K25">
            <v>0.2</v>
          </cell>
        </row>
        <row r="26">
          <cell r="B26">
            <v>25.733333333333334</v>
          </cell>
          <cell r="C26">
            <v>30</v>
          </cell>
          <cell r="D26">
            <v>24.3</v>
          </cell>
          <cell r="E26">
            <v>86.25</v>
          </cell>
          <cell r="F26">
            <v>93</v>
          </cell>
          <cell r="G26">
            <v>69</v>
          </cell>
          <cell r="H26">
            <v>15.48</v>
          </cell>
          <cell r="I26" t="str">
            <v>N</v>
          </cell>
          <cell r="J26">
            <v>45</v>
          </cell>
          <cell r="K26">
            <v>16.8</v>
          </cell>
        </row>
        <row r="27">
          <cell r="B27">
            <v>25.945833333333336</v>
          </cell>
          <cell r="C27">
            <v>32.1</v>
          </cell>
          <cell r="D27">
            <v>24.2</v>
          </cell>
          <cell r="E27">
            <v>86.166666666666671</v>
          </cell>
          <cell r="F27">
            <v>92</v>
          </cell>
          <cell r="G27">
            <v>64</v>
          </cell>
          <cell r="H27">
            <v>12.96</v>
          </cell>
          <cell r="I27" t="str">
            <v>N</v>
          </cell>
          <cell r="J27">
            <v>38.880000000000003</v>
          </cell>
          <cell r="K27">
            <v>29.6</v>
          </cell>
        </row>
        <row r="28">
          <cell r="B28">
            <v>25.666666666666661</v>
          </cell>
          <cell r="C28">
            <v>31</v>
          </cell>
          <cell r="D28">
            <v>23.9</v>
          </cell>
          <cell r="E28">
            <v>87.208333333333329</v>
          </cell>
          <cell r="F28">
            <v>93</v>
          </cell>
          <cell r="G28">
            <v>66</v>
          </cell>
          <cell r="H28">
            <v>13.32</v>
          </cell>
          <cell r="I28" t="str">
            <v>N</v>
          </cell>
          <cell r="J28">
            <v>32.76</v>
          </cell>
          <cell r="K28">
            <v>31.6</v>
          </cell>
        </row>
        <row r="29">
          <cell r="B29">
            <v>26.900000000000002</v>
          </cell>
          <cell r="C29">
            <v>32.700000000000003</v>
          </cell>
          <cell r="D29">
            <v>23.5</v>
          </cell>
          <cell r="E29">
            <v>81.958333333333329</v>
          </cell>
          <cell r="F29">
            <v>92</v>
          </cell>
          <cell r="G29">
            <v>58</v>
          </cell>
          <cell r="H29">
            <v>9.3600000000000012</v>
          </cell>
          <cell r="I29" t="str">
            <v>N</v>
          </cell>
          <cell r="J29">
            <v>24.48</v>
          </cell>
          <cell r="K29">
            <v>1.6</v>
          </cell>
        </row>
        <row r="30">
          <cell r="B30">
            <v>28.537499999999998</v>
          </cell>
          <cell r="C30">
            <v>33.4</v>
          </cell>
          <cell r="D30">
            <v>24.7</v>
          </cell>
          <cell r="E30">
            <v>76.541666666666671</v>
          </cell>
          <cell r="F30">
            <v>91</v>
          </cell>
          <cell r="G30">
            <v>57</v>
          </cell>
          <cell r="H30">
            <v>15.840000000000002</v>
          </cell>
          <cell r="I30" t="str">
            <v>N</v>
          </cell>
          <cell r="J30">
            <v>42.480000000000004</v>
          </cell>
          <cell r="K30">
            <v>0.2</v>
          </cell>
        </row>
        <row r="31">
          <cell r="B31">
            <v>28.154166666666665</v>
          </cell>
          <cell r="C31">
            <v>32.5</v>
          </cell>
          <cell r="D31">
            <v>24.5</v>
          </cell>
          <cell r="E31">
            <v>77.375</v>
          </cell>
          <cell r="F31">
            <v>94</v>
          </cell>
          <cell r="G31">
            <v>60</v>
          </cell>
          <cell r="H31">
            <v>16.559999999999999</v>
          </cell>
          <cell r="I31" t="str">
            <v>N</v>
          </cell>
          <cell r="J31">
            <v>34.56</v>
          </cell>
          <cell r="K31">
            <v>23</v>
          </cell>
        </row>
        <row r="32">
          <cell r="B32">
            <v>25.495833333333326</v>
          </cell>
          <cell r="C32">
            <v>28.1</v>
          </cell>
          <cell r="D32">
            <v>23.9</v>
          </cell>
          <cell r="E32">
            <v>87</v>
          </cell>
          <cell r="F32">
            <v>94</v>
          </cell>
          <cell r="G32">
            <v>74</v>
          </cell>
          <cell r="H32">
            <v>12.24</v>
          </cell>
          <cell r="I32" t="str">
            <v>NE</v>
          </cell>
          <cell r="J32">
            <v>28.44</v>
          </cell>
          <cell r="K32">
            <v>12.399999999999997</v>
          </cell>
        </row>
        <row r="33">
          <cell r="B33">
            <v>26.349999999999998</v>
          </cell>
          <cell r="C33">
            <v>30.2</v>
          </cell>
          <cell r="D33">
            <v>25</v>
          </cell>
          <cell r="E33">
            <v>86.416666666666671</v>
          </cell>
          <cell r="F33">
            <v>93</v>
          </cell>
          <cell r="G33">
            <v>70</v>
          </cell>
          <cell r="H33">
            <v>16.2</v>
          </cell>
          <cell r="I33" t="str">
            <v>NE</v>
          </cell>
          <cell r="J33">
            <v>28.44</v>
          </cell>
          <cell r="K33">
            <v>1.2</v>
          </cell>
        </row>
      </sheetData>
      <sheetData sheetId="2">
        <row r="5">
          <cell r="B5">
            <v>26.899999999999995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.Brilhante_Embrapa"/>
      <sheetName val="Plan1"/>
    </sheetNames>
    <sheetDataSet>
      <sheetData sheetId="0">
        <row r="5">
          <cell r="B5">
            <v>26.333333333333332</v>
          </cell>
        </row>
      </sheetData>
      <sheetData sheetId="1">
        <row r="5">
          <cell r="B5">
            <v>27.839999999999996</v>
          </cell>
          <cell r="C5">
            <v>31</v>
          </cell>
          <cell r="D5">
            <v>24.5</v>
          </cell>
          <cell r="E5">
            <v>73.599999999999994</v>
          </cell>
          <cell r="F5">
            <v>93</v>
          </cell>
          <cell r="G5">
            <v>60</v>
          </cell>
          <cell r="H5">
            <v>7.2</v>
          </cell>
          <cell r="I5" t="str">
            <v>NO</v>
          </cell>
          <cell r="J5">
            <v>18</v>
          </cell>
          <cell r="K5">
            <v>0</v>
          </cell>
        </row>
        <row r="6">
          <cell r="B6">
            <v>29.333333333333332</v>
          </cell>
          <cell r="C6">
            <v>33.1</v>
          </cell>
          <cell r="D6">
            <v>23.4</v>
          </cell>
          <cell r="E6">
            <v>65.666666666666671</v>
          </cell>
          <cell r="F6">
            <v>94</v>
          </cell>
          <cell r="G6">
            <v>50</v>
          </cell>
          <cell r="H6">
            <v>9.7200000000000006</v>
          </cell>
          <cell r="I6" t="str">
            <v>L</v>
          </cell>
          <cell r="J6">
            <v>23.040000000000003</v>
          </cell>
          <cell r="K6">
            <v>0</v>
          </cell>
        </row>
        <row r="7">
          <cell r="B7">
            <v>28.441666666666666</v>
          </cell>
          <cell r="C7">
            <v>32.299999999999997</v>
          </cell>
          <cell r="D7">
            <v>22.5</v>
          </cell>
          <cell r="E7">
            <v>70.166666666666671</v>
          </cell>
          <cell r="F7">
            <v>96</v>
          </cell>
          <cell r="G7">
            <v>49</v>
          </cell>
          <cell r="H7">
            <v>10.8</v>
          </cell>
          <cell r="I7" t="str">
            <v>N</v>
          </cell>
          <cell r="J7">
            <v>21.240000000000002</v>
          </cell>
          <cell r="K7">
            <v>1</v>
          </cell>
        </row>
        <row r="8">
          <cell r="B8">
            <v>24.170833333333338</v>
          </cell>
          <cell r="C8">
            <v>31.8</v>
          </cell>
          <cell r="D8">
            <v>21.3</v>
          </cell>
          <cell r="E8">
            <v>84.416666666666671</v>
          </cell>
          <cell r="F8">
            <v>96</v>
          </cell>
          <cell r="G8">
            <v>50</v>
          </cell>
          <cell r="H8">
            <v>22.32</v>
          </cell>
          <cell r="I8" t="str">
            <v>N</v>
          </cell>
          <cell r="J8">
            <v>40.680000000000007</v>
          </cell>
          <cell r="K8">
            <v>1.6</v>
          </cell>
        </row>
        <row r="9">
          <cell r="B9">
            <v>23.908333333333335</v>
          </cell>
          <cell r="C9">
            <v>32.9</v>
          </cell>
          <cell r="D9">
            <v>21.6</v>
          </cell>
          <cell r="E9">
            <v>88.666666666666671</v>
          </cell>
          <cell r="F9">
            <v>96</v>
          </cell>
          <cell r="G9">
            <v>53</v>
          </cell>
          <cell r="H9">
            <v>16.559999999999999</v>
          </cell>
          <cell r="I9" t="str">
            <v>N</v>
          </cell>
          <cell r="J9">
            <v>43.2</v>
          </cell>
          <cell r="K9">
            <v>14.000000000000002</v>
          </cell>
        </row>
        <row r="10">
          <cell r="B10">
            <v>25.929166666666664</v>
          </cell>
          <cell r="C10">
            <v>33.200000000000003</v>
          </cell>
          <cell r="D10">
            <v>21.5</v>
          </cell>
          <cell r="E10">
            <v>81.291666666666671</v>
          </cell>
          <cell r="F10">
            <v>96</v>
          </cell>
          <cell r="G10">
            <v>51</v>
          </cell>
          <cell r="H10">
            <v>11.879999999999999</v>
          </cell>
          <cell r="I10" t="str">
            <v>L</v>
          </cell>
          <cell r="J10">
            <v>28.08</v>
          </cell>
          <cell r="K10">
            <v>0</v>
          </cell>
        </row>
        <row r="11">
          <cell r="B11">
            <v>26.854166666666657</v>
          </cell>
          <cell r="C11">
            <v>34.200000000000003</v>
          </cell>
          <cell r="D11">
            <v>22.3</v>
          </cell>
          <cell r="E11">
            <v>75.791666666666671</v>
          </cell>
          <cell r="F11">
            <v>96</v>
          </cell>
          <cell r="G11">
            <v>39</v>
          </cell>
          <cell r="H11">
            <v>17.28</v>
          </cell>
          <cell r="I11" t="str">
            <v>O</v>
          </cell>
          <cell r="J11">
            <v>33.840000000000003</v>
          </cell>
          <cell r="K11">
            <v>0</v>
          </cell>
        </row>
        <row r="12">
          <cell r="B12">
            <v>28.799999999999997</v>
          </cell>
          <cell r="C12">
            <v>36.5</v>
          </cell>
          <cell r="D12">
            <v>22.5</v>
          </cell>
          <cell r="E12">
            <v>70.083333333333329</v>
          </cell>
          <cell r="F12">
            <v>96</v>
          </cell>
          <cell r="G12">
            <v>32</v>
          </cell>
          <cell r="H12">
            <v>16.2</v>
          </cell>
          <cell r="I12" t="str">
            <v>O</v>
          </cell>
          <cell r="J12">
            <v>34.92</v>
          </cell>
          <cell r="K12">
            <v>0</v>
          </cell>
        </row>
        <row r="13">
          <cell r="B13">
            <v>28.399999999999995</v>
          </cell>
          <cell r="C13">
            <v>36.9</v>
          </cell>
          <cell r="D13">
            <v>24.4</v>
          </cell>
          <cell r="E13">
            <v>71.458333333333329</v>
          </cell>
          <cell r="F13">
            <v>94</v>
          </cell>
          <cell r="G13">
            <v>37</v>
          </cell>
          <cell r="H13">
            <v>28.44</v>
          </cell>
          <cell r="I13" t="str">
            <v>SO</v>
          </cell>
          <cell r="J13">
            <v>49.32</v>
          </cell>
          <cell r="K13">
            <v>0.60000000000000009</v>
          </cell>
        </row>
        <row r="14">
          <cell r="B14">
            <v>27.691666666666666</v>
          </cell>
          <cell r="C14">
            <v>35.4</v>
          </cell>
          <cell r="D14">
            <v>23</v>
          </cell>
          <cell r="E14">
            <v>77.333333333333329</v>
          </cell>
          <cell r="F14">
            <v>96</v>
          </cell>
          <cell r="G14">
            <v>41</v>
          </cell>
          <cell r="H14">
            <v>16.2</v>
          </cell>
          <cell r="I14" t="str">
            <v>SO</v>
          </cell>
          <cell r="J14">
            <v>31.319999999999997</v>
          </cell>
          <cell r="K14">
            <v>11</v>
          </cell>
        </row>
        <row r="15">
          <cell r="B15">
            <v>27.200000000000006</v>
          </cell>
          <cell r="C15">
            <v>35.799999999999997</v>
          </cell>
          <cell r="D15">
            <v>22.7</v>
          </cell>
          <cell r="E15">
            <v>79.208333333333329</v>
          </cell>
          <cell r="F15">
            <v>96</v>
          </cell>
          <cell r="G15">
            <v>40</v>
          </cell>
          <cell r="H15">
            <v>21.240000000000002</v>
          </cell>
          <cell r="I15" t="str">
            <v>SO</v>
          </cell>
          <cell r="J15">
            <v>34.56</v>
          </cell>
          <cell r="K15">
            <v>13</v>
          </cell>
        </row>
        <row r="16">
          <cell r="B16">
            <v>27.324999999999999</v>
          </cell>
          <cell r="C16">
            <v>35.6</v>
          </cell>
          <cell r="D16">
            <v>23.3</v>
          </cell>
          <cell r="E16">
            <v>80.166666666666671</v>
          </cell>
          <cell r="F16">
            <v>96</v>
          </cell>
          <cell r="G16">
            <v>42</v>
          </cell>
          <cell r="H16">
            <v>13.68</v>
          </cell>
          <cell r="I16" t="str">
            <v>O</v>
          </cell>
          <cell r="J16">
            <v>30.240000000000002</v>
          </cell>
          <cell r="K16">
            <v>0.4</v>
          </cell>
        </row>
        <row r="17">
          <cell r="B17">
            <v>29.120833333333337</v>
          </cell>
          <cell r="C17">
            <v>36.9</v>
          </cell>
          <cell r="D17">
            <v>23.4</v>
          </cell>
          <cell r="E17">
            <v>70.083333333333329</v>
          </cell>
          <cell r="F17">
            <v>95</v>
          </cell>
          <cell r="G17">
            <v>33</v>
          </cell>
          <cell r="H17">
            <v>18.720000000000002</v>
          </cell>
          <cell r="I17" t="str">
            <v>O</v>
          </cell>
          <cell r="J17">
            <v>34.92</v>
          </cell>
          <cell r="K17">
            <v>0.4</v>
          </cell>
        </row>
        <row r="18">
          <cell r="B18">
            <v>29.529166666666665</v>
          </cell>
          <cell r="C18">
            <v>37.200000000000003</v>
          </cell>
          <cell r="D18">
            <v>22.5</v>
          </cell>
          <cell r="E18">
            <v>66.25</v>
          </cell>
          <cell r="F18">
            <v>95</v>
          </cell>
          <cell r="G18">
            <v>29</v>
          </cell>
          <cell r="H18">
            <v>12.24</v>
          </cell>
          <cell r="I18" t="str">
            <v>O</v>
          </cell>
          <cell r="J18">
            <v>49.32</v>
          </cell>
          <cell r="K18">
            <v>0</v>
          </cell>
        </row>
        <row r="19">
          <cell r="B19">
            <v>27.558333333333334</v>
          </cell>
          <cell r="C19">
            <v>36.299999999999997</v>
          </cell>
          <cell r="D19">
            <v>23.9</v>
          </cell>
          <cell r="E19">
            <v>77.708333333333329</v>
          </cell>
          <cell r="F19">
            <v>95</v>
          </cell>
          <cell r="G19">
            <v>43</v>
          </cell>
          <cell r="H19">
            <v>20.88</v>
          </cell>
          <cell r="I19" t="str">
            <v>SO</v>
          </cell>
          <cell r="J19">
            <v>54.72</v>
          </cell>
          <cell r="K19">
            <v>0.4</v>
          </cell>
        </row>
        <row r="20">
          <cell r="B20">
            <v>26.229166666666661</v>
          </cell>
          <cell r="C20">
            <v>32.9</v>
          </cell>
          <cell r="D20">
            <v>23.5</v>
          </cell>
          <cell r="E20">
            <v>84</v>
          </cell>
          <cell r="F20">
            <v>95</v>
          </cell>
          <cell r="G20">
            <v>53</v>
          </cell>
          <cell r="H20">
            <v>18.720000000000002</v>
          </cell>
          <cell r="I20" t="str">
            <v>NO</v>
          </cell>
          <cell r="J20">
            <v>57.24</v>
          </cell>
          <cell r="K20">
            <v>0.4</v>
          </cell>
        </row>
        <row r="21">
          <cell r="B21">
            <v>28.270833333333332</v>
          </cell>
          <cell r="C21">
            <v>35.700000000000003</v>
          </cell>
          <cell r="D21">
            <v>23</v>
          </cell>
          <cell r="E21">
            <v>73.541666666666671</v>
          </cell>
          <cell r="F21">
            <v>95</v>
          </cell>
          <cell r="G21">
            <v>40</v>
          </cell>
          <cell r="H21">
            <v>20.16</v>
          </cell>
          <cell r="I21" t="str">
            <v>N</v>
          </cell>
          <cell r="J21">
            <v>40.32</v>
          </cell>
          <cell r="K21">
            <v>0</v>
          </cell>
        </row>
        <row r="22">
          <cell r="B22">
            <v>28.195833333333329</v>
          </cell>
          <cell r="C22">
            <v>35.9</v>
          </cell>
          <cell r="D22">
            <v>23</v>
          </cell>
          <cell r="E22">
            <v>74.416666666666671</v>
          </cell>
          <cell r="F22">
            <v>96</v>
          </cell>
          <cell r="G22">
            <v>40</v>
          </cell>
          <cell r="H22">
            <v>30.6</v>
          </cell>
          <cell r="I22" t="str">
            <v>O</v>
          </cell>
          <cell r="J22">
            <v>65.160000000000011</v>
          </cell>
          <cell r="K22">
            <v>0</v>
          </cell>
        </row>
        <row r="23">
          <cell r="B23">
            <v>27.374999999999989</v>
          </cell>
          <cell r="C23">
            <v>35.6</v>
          </cell>
          <cell r="D23">
            <v>21.7</v>
          </cell>
          <cell r="E23">
            <v>74.75</v>
          </cell>
          <cell r="F23">
            <v>96</v>
          </cell>
          <cell r="G23">
            <v>37</v>
          </cell>
          <cell r="H23">
            <v>21.240000000000002</v>
          </cell>
          <cell r="I23" t="str">
            <v>NO</v>
          </cell>
          <cell r="J23">
            <v>55.800000000000004</v>
          </cell>
          <cell r="K23">
            <v>3.8000000000000003</v>
          </cell>
        </row>
        <row r="24">
          <cell r="B24">
            <v>28.612499999999997</v>
          </cell>
          <cell r="C24">
            <v>35</v>
          </cell>
          <cell r="D24">
            <v>23.7</v>
          </cell>
          <cell r="E24">
            <v>75.315789473684205</v>
          </cell>
          <cell r="F24">
            <v>94</v>
          </cell>
          <cell r="G24">
            <v>42</v>
          </cell>
          <cell r="H24">
            <v>14.4</v>
          </cell>
          <cell r="I24" t="str">
            <v>O</v>
          </cell>
          <cell r="J24">
            <v>26.28</v>
          </cell>
          <cell r="K24">
            <v>0</v>
          </cell>
        </row>
        <row r="25">
          <cell r="B25">
            <v>26.529166666666665</v>
          </cell>
          <cell r="C25">
            <v>32.9</v>
          </cell>
          <cell r="D25">
            <v>23.6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15.120000000000001</v>
          </cell>
          <cell r="I25" t="str">
            <v>N</v>
          </cell>
          <cell r="J25">
            <v>32.04</v>
          </cell>
          <cell r="K25">
            <v>0.8</v>
          </cell>
        </row>
        <row r="26">
          <cell r="B26">
            <v>23.595833333333331</v>
          </cell>
          <cell r="C26">
            <v>28.1</v>
          </cell>
          <cell r="D26">
            <v>21.4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14.04</v>
          </cell>
          <cell r="I26" t="str">
            <v>NO</v>
          </cell>
          <cell r="J26">
            <v>30.6</v>
          </cell>
          <cell r="K26">
            <v>35.200000000000003</v>
          </cell>
        </row>
        <row r="27">
          <cell r="B27">
            <v>22.774999999999995</v>
          </cell>
          <cell r="C27">
            <v>25</v>
          </cell>
          <cell r="D27">
            <v>21.7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17.28</v>
          </cell>
          <cell r="I27" t="str">
            <v>NO</v>
          </cell>
          <cell r="J27">
            <v>45.72</v>
          </cell>
          <cell r="K27">
            <v>24.2</v>
          </cell>
        </row>
        <row r="28">
          <cell r="B28">
            <v>23.645833333333332</v>
          </cell>
          <cell r="C28">
            <v>28.1</v>
          </cell>
          <cell r="D28">
            <v>21.2</v>
          </cell>
          <cell r="E28" t="str">
            <v>*</v>
          </cell>
          <cell r="F28" t="str">
            <v>*</v>
          </cell>
          <cell r="G28" t="str">
            <v>*</v>
          </cell>
          <cell r="H28">
            <v>21.96</v>
          </cell>
          <cell r="I28" t="str">
            <v>O</v>
          </cell>
          <cell r="J28">
            <v>51.12</v>
          </cell>
          <cell r="K28">
            <v>11.4</v>
          </cell>
        </row>
        <row r="29">
          <cell r="B29">
            <v>25.112500000000001</v>
          </cell>
          <cell r="C29">
            <v>31.9</v>
          </cell>
          <cell r="D29">
            <v>22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24.48</v>
          </cell>
          <cell r="I29" t="str">
            <v>O</v>
          </cell>
          <cell r="J29">
            <v>45.36</v>
          </cell>
          <cell r="K29">
            <v>1.2</v>
          </cell>
        </row>
        <row r="30">
          <cell r="B30">
            <v>26.258333333333329</v>
          </cell>
          <cell r="C30">
            <v>33.4</v>
          </cell>
          <cell r="D30">
            <v>22.1</v>
          </cell>
          <cell r="E30" t="str">
            <v>*</v>
          </cell>
          <cell r="F30" t="str">
            <v>*</v>
          </cell>
          <cell r="G30" t="str">
            <v>*</v>
          </cell>
          <cell r="H30">
            <v>35.64</v>
          </cell>
          <cell r="I30" t="str">
            <v>O</v>
          </cell>
          <cell r="J30">
            <v>58.680000000000007</v>
          </cell>
          <cell r="K30">
            <v>0</v>
          </cell>
        </row>
        <row r="31">
          <cell r="B31">
            <v>25.620833333333334</v>
          </cell>
          <cell r="C31">
            <v>32.799999999999997</v>
          </cell>
          <cell r="D31">
            <v>22.5</v>
          </cell>
          <cell r="E31" t="str">
            <v>*</v>
          </cell>
          <cell r="F31" t="str">
            <v>*</v>
          </cell>
          <cell r="G31" t="str">
            <v>*</v>
          </cell>
          <cell r="H31">
            <v>28.08</v>
          </cell>
          <cell r="I31" t="str">
            <v>NO</v>
          </cell>
          <cell r="J31">
            <v>64.08</v>
          </cell>
          <cell r="K31">
            <v>33.4</v>
          </cell>
        </row>
        <row r="32">
          <cell r="B32">
            <v>23.824999999999999</v>
          </cell>
          <cell r="C32">
            <v>25.2</v>
          </cell>
          <cell r="D32">
            <v>22.4</v>
          </cell>
          <cell r="E32" t="str">
            <v>*</v>
          </cell>
          <cell r="F32" t="str">
            <v>*</v>
          </cell>
          <cell r="G32" t="str">
            <v>*</v>
          </cell>
          <cell r="H32">
            <v>8.2799999999999994</v>
          </cell>
          <cell r="I32" t="str">
            <v>NE</v>
          </cell>
          <cell r="J32">
            <v>27.36</v>
          </cell>
          <cell r="K32">
            <v>44.2</v>
          </cell>
        </row>
        <row r="33">
          <cell r="B33">
            <v>23.079166666666666</v>
          </cell>
          <cell r="C33">
            <v>26.1</v>
          </cell>
          <cell r="D33">
            <v>21.5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16.920000000000002</v>
          </cell>
          <cell r="I33" t="str">
            <v>NE</v>
          </cell>
          <cell r="J33">
            <v>29.52</v>
          </cell>
          <cell r="K33">
            <v>77.400000000000006</v>
          </cell>
        </row>
      </sheetData>
      <sheetData sheetId="2">
        <row r="5">
          <cell r="B5">
            <v>24.479166666666671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24.254166666666666</v>
          </cell>
        </row>
      </sheetData>
      <sheetData sheetId="1">
        <row r="5">
          <cell r="B5">
            <v>25.387500000000003</v>
          </cell>
          <cell r="C5">
            <v>32.1</v>
          </cell>
          <cell r="D5">
            <v>20.9</v>
          </cell>
          <cell r="E5">
            <v>71.958333333333329</v>
          </cell>
          <cell r="F5">
            <v>93</v>
          </cell>
          <cell r="G5">
            <v>40</v>
          </cell>
          <cell r="H5">
            <v>11.879999999999999</v>
          </cell>
          <cell r="I5" t="str">
            <v>L</v>
          </cell>
          <cell r="J5">
            <v>31.319999999999997</v>
          </cell>
          <cell r="K5">
            <v>4.6000000000000014</v>
          </cell>
        </row>
        <row r="6">
          <cell r="B6">
            <v>25.516666666666669</v>
          </cell>
          <cell r="C6">
            <v>32</v>
          </cell>
          <cell r="D6">
            <v>21.5</v>
          </cell>
          <cell r="E6">
            <v>74.625</v>
          </cell>
          <cell r="F6">
            <v>93</v>
          </cell>
          <cell r="G6">
            <v>40</v>
          </cell>
          <cell r="H6">
            <v>10.44</v>
          </cell>
          <cell r="I6" t="str">
            <v>S</v>
          </cell>
          <cell r="J6">
            <v>26.64</v>
          </cell>
          <cell r="K6">
            <v>2.1999999999999997</v>
          </cell>
        </row>
        <row r="7">
          <cell r="B7">
            <v>24.258333333333329</v>
          </cell>
          <cell r="C7">
            <v>31.4</v>
          </cell>
          <cell r="D7">
            <v>19.600000000000001</v>
          </cell>
          <cell r="E7">
            <v>77.458333333333329</v>
          </cell>
          <cell r="F7">
            <v>94</v>
          </cell>
          <cell r="G7">
            <v>46</v>
          </cell>
          <cell r="H7">
            <v>12.24</v>
          </cell>
          <cell r="I7" t="str">
            <v>L</v>
          </cell>
          <cell r="J7">
            <v>33.840000000000003</v>
          </cell>
          <cell r="K7">
            <v>0.8</v>
          </cell>
        </row>
        <row r="8">
          <cell r="B8">
            <v>25.462499999999995</v>
          </cell>
          <cell r="C8">
            <v>31.1</v>
          </cell>
          <cell r="D8">
            <v>20.399999999999999</v>
          </cell>
          <cell r="E8">
            <v>71.291666666666671</v>
          </cell>
          <cell r="F8">
            <v>91</v>
          </cell>
          <cell r="G8">
            <v>47</v>
          </cell>
          <cell r="H8">
            <v>15.48</v>
          </cell>
          <cell r="I8" t="str">
            <v>NO</v>
          </cell>
          <cell r="J8">
            <v>38.519999999999996</v>
          </cell>
          <cell r="K8">
            <v>0.8</v>
          </cell>
        </row>
        <row r="9">
          <cell r="B9">
            <v>26.853333333333335</v>
          </cell>
          <cell r="C9">
            <v>32.1</v>
          </cell>
          <cell r="D9">
            <v>21.9</v>
          </cell>
          <cell r="E9">
            <v>67.533333333333331</v>
          </cell>
          <cell r="F9">
            <v>88</v>
          </cell>
          <cell r="G9">
            <v>41</v>
          </cell>
          <cell r="H9">
            <v>12.24</v>
          </cell>
          <cell r="I9" t="str">
            <v>N</v>
          </cell>
          <cell r="J9">
            <v>36.36</v>
          </cell>
          <cell r="K9">
            <v>0.4</v>
          </cell>
        </row>
        <row r="10">
          <cell r="B10">
            <v>24.158333333333335</v>
          </cell>
          <cell r="C10">
            <v>29</v>
          </cell>
          <cell r="D10">
            <v>20.7</v>
          </cell>
          <cell r="E10">
            <v>81.458333333333329</v>
          </cell>
          <cell r="F10">
            <v>93</v>
          </cell>
          <cell r="G10">
            <v>61</v>
          </cell>
          <cell r="H10">
            <v>5.4</v>
          </cell>
          <cell r="I10" t="str">
            <v>L</v>
          </cell>
          <cell r="J10">
            <v>26.28</v>
          </cell>
          <cell r="K10">
            <v>0</v>
          </cell>
        </row>
        <row r="11">
          <cell r="B11">
            <v>24.3125</v>
          </cell>
          <cell r="C11">
            <v>30.4</v>
          </cell>
          <cell r="D11">
            <v>20.399999999999999</v>
          </cell>
          <cell r="E11">
            <v>79.083333333333329</v>
          </cell>
          <cell r="F11">
            <v>95</v>
          </cell>
          <cell r="G11">
            <v>46</v>
          </cell>
          <cell r="H11">
            <v>19.440000000000001</v>
          </cell>
          <cell r="I11" t="str">
            <v>L</v>
          </cell>
          <cell r="J11">
            <v>37.080000000000005</v>
          </cell>
          <cell r="K11">
            <v>0.2</v>
          </cell>
        </row>
        <row r="12">
          <cell r="B12">
            <v>25.966666666666665</v>
          </cell>
          <cell r="C12">
            <v>32.799999999999997</v>
          </cell>
          <cell r="D12">
            <v>21.3</v>
          </cell>
          <cell r="E12">
            <v>76.833333333333329</v>
          </cell>
          <cell r="F12">
            <v>94</v>
          </cell>
          <cell r="G12">
            <v>44</v>
          </cell>
          <cell r="H12">
            <v>8.64</v>
          </cell>
          <cell r="I12" t="str">
            <v>L</v>
          </cell>
          <cell r="J12">
            <v>52.56</v>
          </cell>
          <cell r="K12">
            <v>0.60000000000000009</v>
          </cell>
        </row>
        <row r="13">
          <cell r="B13">
            <v>25.025000000000002</v>
          </cell>
          <cell r="C13">
            <v>30.7</v>
          </cell>
          <cell r="D13">
            <v>21.2</v>
          </cell>
          <cell r="E13">
            <v>78</v>
          </cell>
          <cell r="F13">
            <v>96</v>
          </cell>
          <cell r="G13">
            <v>53</v>
          </cell>
          <cell r="H13">
            <v>17.28</v>
          </cell>
          <cell r="I13" t="str">
            <v>N</v>
          </cell>
          <cell r="J13">
            <v>42.480000000000004</v>
          </cell>
          <cell r="K13">
            <v>46.599999999999994</v>
          </cell>
        </row>
        <row r="14">
          <cell r="B14">
            <v>25.515384615384619</v>
          </cell>
          <cell r="C14">
            <v>30.8</v>
          </cell>
          <cell r="D14">
            <v>20.9</v>
          </cell>
          <cell r="E14">
            <v>76.384615384615387</v>
          </cell>
          <cell r="F14">
            <v>94</v>
          </cell>
          <cell r="G14">
            <v>57</v>
          </cell>
          <cell r="H14">
            <v>13.32</v>
          </cell>
          <cell r="I14" t="str">
            <v>O</v>
          </cell>
          <cell r="J14">
            <v>31.319999999999997</v>
          </cell>
          <cell r="K14">
            <v>3.0000000000000004</v>
          </cell>
        </row>
        <row r="15">
          <cell r="B15">
            <v>27.439999999999998</v>
          </cell>
          <cell r="C15">
            <v>31.1</v>
          </cell>
          <cell r="D15">
            <v>23.5</v>
          </cell>
          <cell r="E15">
            <v>69.3</v>
          </cell>
          <cell r="F15">
            <v>87</v>
          </cell>
          <cell r="G15">
            <v>57</v>
          </cell>
          <cell r="H15">
            <v>20.16</v>
          </cell>
          <cell r="I15" t="str">
            <v>NO</v>
          </cell>
          <cell r="J15">
            <v>38.159999999999997</v>
          </cell>
          <cell r="K15">
            <v>0.2</v>
          </cell>
        </row>
        <row r="16">
          <cell r="B16">
            <v>27.005000000000003</v>
          </cell>
          <cell r="C16">
            <v>32.4</v>
          </cell>
          <cell r="D16">
            <v>21.8</v>
          </cell>
          <cell r="E16">
            <v>68.7</v>
          </cell>
          <cell r="F16">
            <v>94</v>
          </cell>
          <cell r="G16">
            <v>40</v>
          </cell>
          <cell r="H16">
            <v>23.759999999999998</v>
          </cell>
          <cell r="I16" t="str">
            <v>O</v>
          </cell>
          <cell r="J16">
            <v>45.72</v>
          </cell>
          <cell r="K16">
            <v>0.4</v>
          </cell>
        </row>
        <row r="17">
          <cell r="B17">
            <v>26.270833333333339</v>
          </cell>
          <cell r="C17">
            <v>33.200000000000003</v>
          </cell>
          <cell r="D17">
            <v>21.6</v>
          </cell>
          <cell r="E17">
            <v>73.125</v>
          </cell>
          <cell r="F17">
            <v>92</v>
          </cell>
          <cell r="G17">
            <v>44</v>
          </cell>
          <cell r="H17">
            <v>20.16</v>
          </cell>
          <cell r="I17" t="str">
            <v>L</v>
          </cell>
          <cell r="J17">
            <v>38.159999999999997</v>
          </cell>
          <cell r="K17">
            <v>0.4</v>
          </cell>
        </row>
        <row r="18">
          <cell r="B18">
            <v>26.889473684210532</v>
          </cell>
          <cell r="C18">
            <v>32.1</v>
          </cell>
          <cell r="D18">
            <v>22</v>
          </cell>
          <cell r="E18">
            <v>73</v>
          </cell>
          <cell r="F18">
            <v>93</v>
          </cell>
          <cell r="G18">
            <v>51</v>
          </cell>
          <cell r="H18">
            <v>13.68</v>
          </cell>
          <cell r="I18" t="str">
            <v>O</v>
          </cell>
          <cell r="J18">
            <v>34.56</v>
          </cell>
          <cell r="K18">
            <v>0</v>
          </cell>
        </row>
        <row r="19">
          <cell r="B19">
            <v>27.508333333333329</v>
          </cell>
          <cell r="C19">
            <v>31.7</v>
          </cell>
          <cell r="D19">
            <v>21.9</v>
          </cell>
          <cell r="E19">
            <v>72.416666666666671</v>
          </cell>
          <cell r="F19">
            <v>92</v>
          </cell>
          <cell r="G19">
            <v>53</v>
          </cell>
          <cell r="H19">
            <v>19.440000000000001</v>
          </cell>
          <cell r="I19" t="str">
            <v>SO</v>
          </cell>
          <cell r="J19">
            <v>30.6</v>
          </cell>
          <cell r="K19">
            <v>1.2</v>
          </cell>
        </row>
        <row r="20">
          <cell r="B20">
            <v>26.412499999999998</v>
          </cell>
          <cell r="C20">
            <v>30.8</v>
          </cell>
          <cell r="D20">
            <v>23.3</v>
          </cell>
          <cell r="E20">
            <v>75.4375</v>
          </cell>
          <cell r="F20">
            <v>91</v>
          </cell>
          <cell r="G20">
            <v>53</v>
          </cell>
          <cell r="H20">
            <v>18.720000000000002</v>
          </cell>
          <cell r="I20" t="str">
            <v>N</v>
          </cell>
          <cell r="J20">
            <v>42.12</v>
          </cell>
          <cell r="K20">
            <v>0.60000000000000009</v>
          </cell>
        </row>
        <row r="21">
          <cell r="B21">
            <v>29.508333333333329</v>
          </cell>
          <cell r="C21">
            <v>32.299999999999997</v>
          </cell>
          <cell r="D21">
            <v>24.9</v>
          </cell>
          <cell r="E21">
            <v>57.166666666666664</v>
          </cell>
          <cell r="F21">
            <v>79</v>
          </cell>
          <cell r="G21">
            <v>46</v>
          </cell>
          <cell r="H21">
            <v>18.36</v>
          </cell>
          <cell r="I21" t="str">
            <v>N</v>
          </cell>
          <cell r="J21">
            <v>52.56</v>
          </cell>
          <cell r="K21">
            <v>0.60000000000000009</v>
          </cell>
        </row>
        <row r="22">
          <cell r="B22">
            <v>25.166666666666671</v>
          </cell>
          <cell r="C22">
            <v>32.299999999999997</v>
          </cell>
          <cell r="D22">
            <v>19.600000000000001</v>
          </cell>
          <cell r="E22">
            <v>80.625</v>
          </cell>
          <cell r="F22">
            <v>94</v>
          </cell>
          <cell r="G22">
            <v>49</v>
          </cell>
          <cell r="H22">
            <v>18.720000000000002</v>
          </cell>
          <cell r="I22" t="str">
            <v>S</v>
          </cell>
          <cell r="J22">
            <v>62.639999999999993</v>
          </cell>
          <cell r="K22">
            <v>10</v>
          </cell>
        </row>
        <row r="23">
          <cell r="B23">
            <v>24.391666666666669</v>
          </cell>
          <cell r="C23">
            <v>31.2</v>
          </cell>
          <cell r="D23">
            <v>21.6</v>
          </cell>
          <cell r="E23">
            <v>83</v>
          </cell>
          <cell r="F23">
            <v>95</v>
          </cell>
          <cell r="G23">
            <v>51</v>
          </cell>
          <cell r="H23">
            <v>25.2</v>
          </cell>
          <cell r="I23" t="str">
            <v>L</v>
          </cell>
          <cell r="J23">
            <v>51.12</v>
          </cell>
          <cell r="K23">
            <v>14.399999999999999</v>
          </cell>
        </row>
        <row r="24">
          <cell r="B24">
            <v>24.179166666666664</v>
          </cell>
          <cell r="C24">
            <v>31.2</v>
          </cell>
          <cell r="D24">
            <v>21.7</v>
          </cell>
          <cell r="E24">
            <v>84.625</v>
          </cell>
          <cell r="F24">
            <v>95</v>
          </cell>
          <cell r="G24">
            <v>51</v>
          </cell>
          <cell r="H24">
            <v>11.879999999999999</v>
          </cell>
          <cell r="I24" t="str">
            <v>L</v>
          </cell>
          <cell r="J24">
            <v>33.840000000000003</v>
          </cell>
          <cell r="K24">
            <v>16.2</v>
          </cell>
        </row>
        <row r="25">
          <cell r="B25">
            <v>24.174999999999997</v>
          </cell>
          <cell r="C25">
            <v>30.6</v>
          </cell>
          <cell r="D25">
            <v>21.6</v>
          </cell>
          <cell r="E25">
            <v>82.958333333333329</v>
          </cell>
          <cell r="F25">
            <v>93</v>
          </cell>
          <cell r="G25">
            <v>48</v>
          </cell>
          <cell r="H25">
            <v>13.68</v>
          </cell>
          <cell r="I25" t="str">
            <v>O</v>
          </cell>
          <cell r="J25">
            <v>30.240000000000002</v>
          </cell>
          <cell r="K25">
            <v>4</v>
          </cell>
        </row>
        <row r="26">
          <cell r="B26">
            <v>23.55</v>
          </cell>
          <cell r="C26">
            <v>28.2</v>
          </cell>
          <cell r="D26">
            <v>21.5</v>
          </cell>
          <cell r="E26">
            <v>85.583333333333329</v>
          </cell>
          <cell r="F26">
            <v>95</v>
          </cell>
          <cell r="G26">
            <v>66</v>
          </cell>
          <cell r="H26">
            <v>21.240000000000002</v>
          </cell>
          <cell r="I26" t="str">
            <v>L</v>
          </cell>
          <cell r="J26">
            <v>41.76</v>
          </cell>
          <cell r="K26">
            <v>2.6</v>
          </cell>
        </row>
        <row r="27">
          <cell r="B27">
            <v>23.737500000000001</v>
          </cell>
          <cell r="C27">
            <v>30.4</v>
          </cell>
          <cell r="D27">
            <v>21.6</v>
          </cell>
          <cell r="E27">
            <v>83.416666666666671</v>
          </cell>
          <cell r="F27">
            <v>95</v>
          </cell>
          <cell r="G27">
            <v>56</v>
          </cell>
          <cell r="H27">
            <v>25.92</v>
          </cell>
          <cell r="I27" t="str">
            <v>L</v>
          </cell>
          <cell r="J27">
            <v>41.76</v>
          </cell>
          <cell r="K27">
            <v>1.4</v>
          </cell>
        </row>
        <row r="28">
          <cell r="B28">
            <v>21.970833333333342</v>
          </cell>
          <cell r="C28">
            <v>24.2</v>
          </cell>
          <cell r="D28">
            <v>19.600000000000001</v>
          </cell>
          <cell r="E28">
            <v>88.958333333333329</v>
          </cell>
          <cell r="F28">
            <v>94</v>
          </cell>
          <cell r="G28">
            <v>79</v>
          </cell>
          <cell r="H28">
            <v>24.12</v>
          </cell>
          <cell r="I28" t="str">
            <v>NO</v>
          </cell>
          <cell r="J28">
            <v>48.24</v>
          </cell>
          <cell r="K28">
            <v>1.2</v>
          </cell>
        </row>
        <row r="29">
          <cell r="B29">
            <v>23.474999999999998</v>
          </cell>
          <cell r="C29">
            <v>30.2</v>
          </cell>
          <cell r="D29">
            <v>20.7</v>
          </cell>
          <cell r="E29">
            <v>83.25</v>
          </cell>
          <cell r="F29">
            <v>96</v>
          </cell>
          <cell r="G29">
            <v>56</v>
          </cell>
          <cell r="H29">
            <v>20.88</v>
          </cell>
          <cell r="I29" t="str">
            <v>L</v>
          </cell>
          <cell r="J29">
            <v>47.519999999999996</v>
          </cell>
          <cell r="K29">
            <v>0.8</v>
          </cell>
        </row>
        <row r="30">
          <cell r="B30">
            <v>23.804166666666671</v>
          </cell>
          <cell r="C30">
            <v>29.3</v>
          </cell>
          <cell r="D30">
            <v>20.3</v>
          </cell>
          <cell r="E30">
            <v>82.541666666666671</v>
          </cell>
          <cell r="F30">
            <v>93</v>
          </cell>
          <cell r="G30">
            <v>63</v>
          </cell>
          <cell r="H30">
            <v>33.840000000000003</v>
          </cell>
          <cell r="I30" t="str">
            <v>NO</v>
          </cell>
          <cell r="J30">
            <v>60.839999999999996</v>
          </cell>
          <cell r="K30">
            <v>3.0000000000000004</v>
          </cell>
        </row>
        <row r="31">
          <cell r="B31">
            <v>24.783333333333335</v>
          </cell>
          <cell r="C31">
            <v>31.7</v>
          </cell>
          <cell r="D31">
            <v>21.5</v>
          </cell>
          <cell r="E31">
            <v>79.333333333333329</v>
          </cell>
          <cell r="F31">
            <v>92</v>
          </cell>
          <cell r="G31">
            <v>52</v>
          </cell>
          <cell r="H31">
            <v>30.240000000000002</v>
          </cell>
          <cell r="I31" t="str">
            <v>N</v>
          </cell>
          <cell r="J31">
            <v>47.519999999999996</v>
          </cell>
          <cell r="K31">
            <v>2.4</v>
          </cell>
        </row>
        <row r="32">
          <cell r="B32">
            <v>23.866666666666671</v>
          </cell>
          <cell r="C32">
            <v>29.5</v>
          </cell>
          <cell r="D32">
            <v>20.399999999999999</v>
          </cell>
          <cell r="E32">
            <v>84.916666666666671</v>
          </cell>
          <cell r="F32">
            <v>96</v>
          </cell>
          <cell r="G32">
            <v>58</v>
          </cell>
          <cell r="H32">
            <v>18.36</v>
          </cell>
          <cell r="I32" t="str">
            <v>NO</v>
          </cell>
          <cell r="J32">
            <v>34.56</v>
          </cell>
          <cell r="K32">
            <v>1</v>
          </cell>
        </row>
        <row r="33">
          <cell r="B33">
            <v>23.95</v>
          </cell>
          <cell r="C33">
            <v>28.3</v>
          </cell>
          <cell r="D33">
            <v>21.5</v>
          </cell>
          <cell r="E33">
            <v>85.541666666666671</v>
          </cell>
          <cell r="F33">
            <v>96</v>
          </cell>
          <cell r="G33">
            <v>65</v>
          </cell>
          <cell r="H33">
            <v>1.08</v>
          </cell>
          <cell r="I33" t="str">
            <v>L</v>
          </cell>
          <cell r="J33">
            <v>22.68</v>
          </cell>
          <cell r="K33">
            <v>0</v>
          </cell>
        </row>
      </sheetData>
      <sheetData sheetId="2">
        <row r="5">
          <cell r="B5">
            <v>24.579166666666669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24.479166666666668</v>
          </cell>
        </row>
      </sheetData>
      <sheetData sheetId="1">
        <row r="5">
          <cell r="B5">
            <v>22.729166666666668</v>
          </cell>
          <cell r="C5">
            <v>25.5</v>
          </cell>
          <cell r="D5">
            <v>20.8</v>
          </cell>
          <cell r="E5">
            <v>92.416666666666671</v>
          </cell>
          <cell r="F5">
            <v>96</v>
          </cell>
          <cell r="G5">
            <v>79</v>
          </cell>
          <cell r="H5">
            <v>20.88</v>
          </cell>
          <cell r="I5" t="str">
            <v>NO</v>
          </cell>
          <cell r="J5">
            <v>51.84</v>
          </cell>
          <cell r="K5">
            <v>31</v>
          </cell>
        </row>
        <row r="6">
          <cell r="B6">
            <v>22.637500000000003</v>
          </cell>
          <cell r="C6">
            <v>26.3</v>
          </cell>
          <cell r="D6">
            <v>20.5</v>
          </cell>
          <cell r="E6">
            <v>88.583333333333329</v>
          </cell>
          <cell r="F6">
            <v>96</v>
          </cell>
          <cell r="G6">
            <v>69</v>
          </cell>
          <cell r="H6">
            <v>13.32</v>
          </cell>
          <cell r="I6" t="str">
            <v>S</v>
          </cell>
          <cell r="J6">
            <v>24.840000000000003</v>
          </cell>
          <cell r="K6">
            <v>4.8</v>
          </cell>
        </row>
        <row r="7">
          <cell r="B7">
            <v>23.587500000000002</v>
          </cell>
          <cell r="C7">
            <v>30.5</v>
          </cell>
          <cell r="D7">
            <v>21.2</v>
          </cell>
          <cell r="E7">
            <v>82.25</v>
          </cell>
          <cell r="F7">
            <v>93</v>
          </cell>
          <cell r="G7">
            <v>51</v>
          </cell>
          <cell r="H7">
            <v>17.28</v>
          </cell>
          <cell r="I7" t="str">
            <v>N</v>
          </cell>
          <cell r="J7">
            <v>34.92</v>
          </cell>
          <cell r="K7">
            <v>1</v>
          </cell>
        </row>
        <row r="8">
          <cell r="B8">
            <v>23.141666666666662</v>
          </cell>
          <cell r="C8">
            <v>29.4</v>
          </cell>
          <cell r="D8">
            <v>20.100000000000001</v>
          </cell>
          <cell r="E8">
            <v>86.833333333333329</v>
          </cell>
          <cell r="F8">
            <v>96</v>
          </cell>
          <cell r="G8">
            <v>61</v>
          </cell>
          <cell r="H8">
            <v>14.4</v>
          </cell>
          <cell r="I8" t="str">
            <v>NE</v>
          </cell>
          <cell r="J8">
            <v>33.119999999999997</v>
          </cell>
          <cell r="K8">
            <v>24.599999999999998</v>
          </cell>
        </row>
        <row r="9">
          <cell r="B9">
            <v>25.004166666666666</v>
          </cell>
          <cell r="C9">
            <v>32.9</v>
          </cell>
          <cell r="D9">
            <v>20.100000000000001</v>
          </cell>
          <cell r="E9">
            <v>79.25</v>
          </cell>
          <cell r="F9">
            <v>95</v>
          </cell>
          <cell r="G9">
            <v>45</v>
          </cell>
          <cell r="H9">
            <v>11.879999999999999</v>
          </cell>
          <cell r="I9" t="str">
            <v>N</v>
          </cell>
          <cell r="J9">
            <v>29.880000000000003</v>
          </cell>
          <cell r="K9">
            <v>0</v>
          </cell>
        </row>
        <row r="10">
          <cell r="B10">
            <v>25.291666666666661</v>
          </cell>
          <cell r="C10">
            <v>33.1</v>
          </cell>
          <cell r="D10">
            <v>22.4</v>
          </cell>
          <cell r="E10">
            <v>81.125</v>
          </cell>
          <cell r="F10">
            <v>95</v>
          </cell>
          <cell r="G10">
            <v>46</v>
          </cell>
          <cell r="H10">
            <v>15.840000000000002</v>
          </cell>
          <cell r="I10" t="str">
            <v>N</v>
          </cell>
          <cell r="J10">
            <v>29.16</v>
          </cell>
          <cell r="K10">
            <v>19.600000000000001</v>
          </cell>
        </row>
        <row r="11">
          <cell r="B11">
            <v>26.312500000000004</v>
          </cell>
          <cell r="C11">
            <v>33.4</v>
          </cell>
          <cell r="D11">
            <v>21.3</v>
          </cell>
          <cell r="E11">
            <v>77.375</v>
          </cell>
          <cell r="F11">
            <v>95</v>
          </cell>
          <cell r="G11">
            <v>47</v>
          </cell>
          <cell r="H11">
            <v>13.32</v>
          </cell>
          <cell r="I11" t="str">
            <v>N</v>
          </cell>
          <cell r="J11">
            <v>27</v>
          </cell>
          <cell r="K11">
            <v>0</v>
          </cell>
        </row>
        <row r="12">
          <cell r="B12">
            <v>27.562500000000004</v>
          </cell>
          <cell r="C12">
            <v>34.5</v>
          </cell>
          <cell r="D12">
            <v>22.3</v>
          </cell>
          <cell r="E12">
            <v>72.458333333333329</v>
          </cell>
          <cell r="F12">
            <v>92</v>
          </cell>
          <cell r="G12">
            <v>43</v>
          </cell>
          <cell r="H12">
            <v>14.76</v>
          </cell>
          <cell r="I12" t="str">
            <v>NE</v>
          </cell>
          <cell r="J12">
            <v>32.76</v>
          </cell>
          <cell r="K12">
            <v>0</v>
          </cell>
        </row>
        <row r="13">
          <cell r="B13">
            <v>28.079166666666662</v>
          </cell>
          <cell r="C13">
            <v>34.200000000000003</v>
          </cell>
          <cell r="D13">
            <v>24</v>
          </cell>
          <cell r="E13">
            <v>73.208333333333329</v>
          </cell>
          <cell r="F13">
            <v>89</v>
          </cell>
          <cell r="G13">
            <v>47</v>
          </cell>
          <cell r="H13">
            <v>15.48</v>
          </cell>
          <cell r="I13" t="str">
            <v>NE</v>
          </cell>
          <cell r="J13">
            <v>34.92</v>
          </cell>
          <cell r="K13">
            <v>3.6</v>
          </cell>
        </row>
        <row r="14">
          <cell r="B14">
            <v>24.712499999999995</v>
          </cell>
          <cell r="C14">
            <v>32.1</v>
          </cell>
          <cell r="D14">
            <v>21.9</v>
          </cell>
          <cell r="E14">
            <v>86.75</v>
          </cell>
          <cell r="F14">
            <v>96</v>
          </cell>
          <cell r="G14">
            <v>58</v>
          </cell>
          <cell r="H14">
            <v>20.16</v>
          </cell>
          <cell r="I14" t="str">
            <v>NO</v>
          </cell>
          <cell r="J14">
            <v>37.080000000000005</v>
          </cell>
          <cell r="K14">
            <v>43.8</v>
          </cell>
        </row>
        <row r="15">
          <cell r="B15">
            <v>24.691666666666666</v>
          </cell>
          <cell r="C15">
            <v>33.5</v>
          </cell>
          <cell r="D15">
            <v>21.4</v>
          </cell>
          <cell r="E15">
            <v>86.208333333333329</v>
          </cell>
          <cell r="F15">
            <v>96</v>
          </cell>
          <cell r="G15">
            <v>48</v>
          </cell>
          <cell r="H15">
            <v>21.6</v>
          </cell>
          <cell r="I15" t="str">
            <v>N</v>
          </cell>
          <cell r="J15">
            <v>47.88</v>
          </cell>
          <cell r="K15">
            <v>29.000000000000004</v>
          </cell>
        </row>
        <row r="16">
          <cell r="B16">
            <v>25.5625</v>
          </cell>
          <cell r="C16">
            <v>33.200000000000003</v>
          </cell>
          <cell r="D16">
            <v>21.8</v>
          </cell>
          <cell r="E16">
            <v>84</v>
          </cell>
          <cell r="F16">
            <v>96</v>
          </cell>
          <cell r="G16">
            <v>54</v>
          </cell>
          <cell r="H16">
            <v>13.32</v>
          </cell>
          <cell r="I16" t="str">
            <v>NE</v>
          </cell>
          <cell r="J16">
            <v>33.840000000000003</v>
          </cell>
          <cell r="K16">
            <v>0</v>
          </cell>
        </row>
        <row r="17">
          <cell r="B17">
            <v>27.866666666666664</v>
          </cell>
          <cell r="C17">
            <v>34.6</v>
          </cell>
          <cell r="D17">
            <v>23.4</v>
          </cell>
          <cell r="E17">
            <v>75.291666666666671</v>
          </cell>
          <cell r="F17">
            <v>95</v>
          </cell>
          <cell r="G17">
            <v>42</v>
          </cell>
          <cell r="H17">
            <v>11.879999999999999</v>
          </cell>
          <cell r="I17" t="str">
            <v>N</v>
          </cell>
          <cell r="J17">
            <v>28.08</v>
          </cell>
          <cell r="K17">
            <v>0</v>
          </cell>
        </row>
        <row r="18">
          <cell r="B18">
            <v>28.45</v>
          </cell>
          <cell r="C18">
            <v>34.1</v>
          </cell>
          <cell r="D18">
            <v>24</v>
          </cell>
          <cell r="E18">
            <v>71.416666666666671</v>
          </cell>
          <cell r="F18">
            <v>92</v>
          </cell>
          <cell r="G18">
            <v>44</v>
          </cell>
          <cell r="H18">
            <v>10.8</v>
          </cell>
          <cell r="I18" t="str">
            <v>NO</v>
          </cell>
          <cell r="J18">
            <v>25.2</v>
          </cell>
          <cell r="K18">
            <v>0</v>
          </cell>
        </row>
        <row r="19">
          <cell r="B19">
            <v>27.895833333333339</v>
          </cell>
          <cell r="C19">
            <v>35.1</v>
          </cell>
          <cell r="D19">
            <v>24</v>
          </cell>
          <cell r="E19">
            <v>74.041666666666671</v>
          </cell>
          <cell r="F19">
            <v>91</v>
          </cell>
          <cell r="G19">
            <v>44</v>
          </cell>
          <cell r="H19">
            <v>14.04</v>
          </cell>
          <cell r="I19" t="str">
            <v>L</v>
          </cell>
          <cell r="J19">
            <v>29.52</v>
          </cell>
          <cell r="K19">
            <v>0</v>
          </cell>
        </row>
        <row r="20">
          <cell r="B20">
            <v>26.500000000000004</v>
          </cell>
          <cell r="C20">
            <v>32</v>
          </cell>
          <cell r="D20">
            <v>22.6</v>
          </cell>
          <cell r="E20">
            <v>78.666666666666671</v>
          </cell>
          <cell r="F20">
            <v>93</v>
          </cell>
          <cell r="G20">
            <v>57</v>
          </cell>
          <cell r="H20">
            <v>19.079999999999998</v>
          </cell>
          <cell r="I20" t="str">
            <v>N</v>
          </cell>
          <cell r="J20">
            <v>34.56</v>
          </cell>
          <cell r="K20">
            <v>0</v>
          </cell>
        </row>
        <row r="21">
          <cell r="B21">
            <v>26.741666666666671</v>
          </cell>
          <cell r="C21">
            <v>33.5</v>
          </cell>
          <cell r="D21">
            <v>22.7</v>
          </cell>
          <cell r="E21">
            <v>79.416666666666671</v>
          </cell>
          <cell r="F21">
            <v>94</v>
          </cell>
          <cell r="G21">
            <v>51</v>
          </cell>
          <cell r="H21">
            <v>17.28</v>
          </cell>
          <cell r="I21" t="str">
            <v>N</v>
          </cell>
          <cell r="J21">
            <v>33.840000000000003</v>
          </cell>
          <cell r="K21">
            <v>8</v>
          </cell>
        </row>
        <row r="22">
          <cell r="B22">
            <v>28.537499999999998</v>
          </cell>
          <cell r="C22">
            <v>35.700000000000003</v>
          </cell>
          <cell r="D22">
            <v>23.9</v>
          </cell>
          <cell r="E22">
            <v>73.791666666666671</v>
          </cell>
          <cell r="F22">
            <v>93</v>
          </cell>
          <cell r="G22">
            <v>45</v>
          </cell>
          <cell r="H22">
            <v>13.32</v>
          </cell>
          <cell r="I22" t="str">
            <v>NO</v>
          </cell>
          <cell r="J22">
            <v>27.720000000000002</v>
          </cell>
          <cell r="K22">
            <v>0</v>
          </cell>
        </row>
        <row r="23">
          <cell r="B23">
            <v>27.066666666666666</v>
          </cell>
          <cell r="C23">
            <v>34.9</v>
          </cell>
          <cell r="D23">
            <v>21.2</v>
          </cell>
          <cell r="E23">
            <v>72</v>
          </cell>
          <cell r="F23">
            <v>95</v>
          </cell>
          <cell r="G23">
            <v>41</v>
          </cell>
          <cell r="H23">
            <v>10.08</v>
          </cell>
          <cell r="I23" t="str">
            <v>NE</v>
          </cell>
          <cell r="J23">
            <v>31.319999999999997</v>
          </cell>
          <cell r="K23">
            <v>0</v>
          </cell>
        </row>
        <row r="24">
          <cell r="B24">
            <v>28.579166666666669</v>
          </cell>
          <cell r="C24">
            <v>34.9</v>
          </cell>
          <cell r="D24">
            <v>23.7</v>
          </cell>
          <cell r="E24">
            <v>70.458333333333329</v>
          </cell>
          <cell r="F24">
            <v>91</v>
          </cell>
          <cell r="G24">
            <v>41</v>
          </cell>
          <cell r="H24">
            <v>26.28</v>
          </cell>
          <cell r="I24" t="str">
            <v>N</v>
          </cell>
          <cell r="J24">
            <v>60.480000000000004</v>
          </cell>
          <cell r="K24">
            <v>0</v>
          </cell>
        </row>
        <row r="25">
          <cell r="B25">
            <v>24.741666666666671</v>
          </cell>
          <cell r="C25">
            <v>32</v>
          </cell>
          <cell r="D25">
            <v>22.4</v>
          </cell>
          <cell r="E25">
            <v>82.5</v>
          </cell>
          <cell r="F25">
            <v>94</v>
          </cell>
          <cell r="G25">
            <v>59</v>
          </cell>
          <cell r="H25">
            <v>23.400000000000002</v>
          </cell>
          <cell r="I25" t="str">
            <v>NE</v>
          </cell>
          <cell r="J25">
            <v>56.16</v>
          </cell>
          <cell r="K25">
            <v>10.4</v>
          </cell>
        </row>
        <row r="26">
          <cell r="B26">
            <v>23.333333333333332</v>
          </cell>
          <cell r="C26">
            <v>28.3</v>
          </cell>
          <cell r="D26">
            <v>21.3</v>
          </cell>
          <cell r="E26">
            <v>90.416666666666671</v>
          </cell>
          <cell r="F26">
            <v>95</v>
          </cell>
          <cell r="G26">
            <v>68</v>
          </cell>
          <cell r="H26">
            <v>12.6</v>
          </cell>
          <cell r="I26" t="str">
            <v>N</v>
          </cell>
          <cell r="J26">
            <v>22.68</v>
          </cell>
          <cell r="K26">
            <v>27.2</v>
          </cell>
        </row>
        <row r="27">
          <cell r="B27">
            <v>22.841666666666669</v>
          </cell>
          <cell r="C27">
            <v>25.7</v>
          </cell>
          <cell r="D27">
            <v>21.8</v>
          </cell>
          <cell r="E27">
            <v>90.958333333333329</v>
          </cell>
          <cell r="F27">
            <v>96</v>
          </cell>
          <cell r="G27">
            <v>76</v>
          </cell>
          <cell r="H27">
            <v>14.4</v>
          </cell>
          <cell r="I27" t="str">
            <v>N</v>
          </cell>
          <cell r="J27">
            <v>34.200000000000003</v>
          </cell>
          <cell r="K27">
            <v>3</v>
          </cell>
        </row>
        <row r="28">
          <cell r="B28">
            <v>22.929166666666671</v>
          </cell>
          <cell r="C28">
            <v>28.1</v>
          </cell>
          <cell r="D28">
            <v>20.2</v>
          </cell>
          <cell r="E28">
            <v>90.958333333333329</v>
          </cell>
          <cell r="F28">
            <v>96</v>
          </cell>
          <cell r="G28">
            <v>71</v>
          </cell>
          <cell r="H28">
            <v>16.559999999999999</v>
          </cell>
          <cell r="I28" t="str">
            <v>N</v>
          </cell>
          <cell r="J28">
            <v>30.6</v>
          </cell>
          <cell r="K28">
            <v>6.6000000000000005</v>
          </cell>
        </row>
        <row r="29">
          <cell r="B29">
            <v>25.125000000000011</v>
          </cell>
          <cell r="C29">
            <v>31.7</v>
          </cell>
          <cell r="D29">
            <v>21.2</v>
          </cell>
          <cell r="E29">
            <v>83.416666666666671</v>
          </cell>
          <cell r="F29">
            <v>96</v>
          </cell>
          <cell r="G29">
            <v>49</v>
          </cell>
          <cell r="H29">
            <v>12.24</v>
          </cell>
          <cell r="I29" t="str">
            <v>N</v>
          </cell>
          <cell r="J29">
            <v>27</v>
          </cell>
          <cell r="K29">
            <v>0</v>
          </cell>
        </row>
        <row r="30">
          <cell r="B30">
            <v>26.379166666666674</v>
          </cell>
          <cell r="C30">
            <v>32.4</v>
          </cell>
          <cell r="D30">
            <v>22</v>
          </cell>
          <cell r="E30">
            <v>79.375</v>
          </cell>
          <cell r="F30">
            <v>95</v>
          </cell>
          <cell r="G30">
            <v>51</v>
          </cell>
          <cell r="H30">
            <v>13.68</v>
          </cell>
          <cell r="I30" t="str">
            <v>N</v>
          </cell>
          <cell r="J30">
            <v>33.840000000000003</v>
          </cell>
          <cell r="K30">
            <v>0.2</v>
          </cell>
        </row>
        <row r="31">
          <cell r="B31">
            <v>23.595833333333328</v>
          </cell>
          <cell r="C31">
            <v>27.7</v>
          </cell>
          <cell r="D31">
            <v>20.8</v>
          </cell>
          <cell r="E31">
            <v>90.25</v>
          </cell>
          <cell r="F31">
            <v>95</v>
          </cell>
          <cell r="G31">
            <v>73</v>
          </cell>
          <cell r="H31">
            <v>20.52</v>
          </cell>
          <cell r="I31" t="str">
            <v>N</v>
          </cell>
          <cell r="J31">
            <v>41.76</v>
          </cell>
          <cell r="K31">
            <v>29.2</v>
          </cell>
        </row>
        <row r="32">
          <cell r="B32">
            <v>23.266666666666669</v>
          </cell>
          <cell r="C32">
            <v>28</v>
          </cell>
          <cell r="D32">
            <v>20.7</v>
          </cell>
          <cell r="E32">
            <v>87.666666666666671</v>
          </cell>
          <cell r="F32">
            <v>96</v>
          </cell>
          <cell r="G32">
            <v>65</v>
          </cell>
          <cell r="H32">
            <v>9</v>
          </cell>
          <cell r="I32" t="str">
            <v>NE</v>
          </cell>
          <cell r="J32">
            <v>18</v>
          </cell>
          <cell r="K32">
            <v>7.2</v>
          </cell>
        </row>
        <row r="33">
          <cell r="B33">
            <v>24.95</v>
          </cell>
          <cell r="C33">
            <v>30.2</v>
          </cell>
          <cell r="D33">
            <v>21.7</v>
          </cell>
          <cell r="E33">
            <v>82.458333333333329</v>
          </cell>
          <cell r="F33">
            <v>96</v>
          </cell>
          <cell r="G33">
            <v>54</v>
          </cell>
          <cell r="H33">
            <v>15.120000000000001</v>
          </cell>
          <cell r="I33" t="str">
            <v>NE</v>
          </cell>
          <cell r="J33">
            <v>29.52</v>
          </cell>
          <cell r="K33">
            <v>0.2</v>
          </cell>
        </row>
      </sheetData>
      <sheetData sheetId="2">
        <row r="5">
          <cell r="B5">
            <v>23.720833333333331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24.741666666666671</v>
          </cell>
        </row>
      </sheetData>
      <sheetData sheetId="1">
        <row r="5">
          <cell r="B5">
            <v>25.599999999999998</v>
          </cell>
          <cell r="C5">
            <v>32.4</v>
          </cell>
          <cell r="D5">
            <v>21.7</v>
          </cell>
          <cell r="E5">
            <v>79.375</v>
          </cell>
          <cell r="F5">
            <v>94</v>
          </cell>
          <cell r="G5">
            <v>49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25.670833333333334</v>
          </cell>
          <cell r="C6">
            <v>33.200000000000003</v>
          </cell>
          <cell r="D6">
            <v>21.4</v>
          </cell>
          <cell r="E6">
            <v>77.583333333333329</v>
          </cell>
          <cell r="F6">
            <v>94</v>
          </cell>
          <cell r="G6">
            <v>44</v>
          </cell>
          <cell r="H6" t="str">
            <v>*</v>
          </cell>
          <cell r="I6" t="str">
            <v>*</v>
          </cell>
          <cell r="J6" t="str">
            <v>*</v>
          </cell>
          <cell r="K6">
            <v>0</v>
          </cell>
        </row>
        <row r="7">
          <cell r="B7">
            <v>24.979166666666668</v>
          </cell>
          <cell r="C7">
            <v>31.6</v>
          </cell>
          <cell r="D7">
            <v>20.6</v>
          </cell>
          <cell r="E7">
            <v>78.833333333333329</v>
          </cell>
          <cell r="F7">
            <v>95</v>
          </cell>
          <cell r="G7">
            <v>53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23.933333333333334</v>
          </cell>
          <cell r="C8">
            <v>31.1</v>
          </cell>
          <cell r="D8">
            <v>19.399999999999999</v>
          </cell>
          <cell r="E8">
            <v>84.375</v>
          </cell>
          <cell r="F8">
            <v>94</v>
          </cell>
          <cell r="G8">
            <v>60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24.799999999999997</v>
          </cell>
          <cell r="C9">
            <v>33.299999999999997</v>
          </cell>
          <cell r="D9">
            <v>21</v>
          </cell>
          <cell r="E9">
            <v>80.666666666666671</v>
          </cell>
          <cell r="F9">
            <v>95</v>
          </cell>
          <cell r="G9">
            <v>52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25.658333333333331</v>
          </cell>
          <cell r="C10">
            <v>32.200000000000003</v>
          </cell>
          <cell r="D10">
            <v>21.5</v>
          </cell>
          <cell r="E10">
            <v>78.5</v>
          </cell>
          <cell r="F10">
            <v>95</v>
          </cell>
          <cell r="G10">
            <v>49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</v>
          </cell>
        </row>
        <row r="11">
          <cell r="B11">
            <v>26.245833333333334</v>
          </cell>
          <cell r="C11">
            <v>31.5</v>
          </cell>
          <cell r="D11">
            <v>21.7</v>
          </cell>
          <cell r="E11">
            <v>76.583333333333329</v>
          </cell>
          <cell r="F11">
            <v>93</v>
          </cell>
          <cell r="G11">
            <v>54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28.170833333333334</v>
          </cell>
          <cell r="C12">
            <v>34.5</v>
          </cell>
          <cell r="D12">
            <v>22.4</v>
          </cell>
          <cell r="E12">
            <v>69.166666666666671</v>
          </cell>
          <cell r="F12">
            <v>92</v>
          </cell>
          <cell r="G12">
            <v>42</v>
          </cell>
          <cell r="H12" t="str">
            <v>*</v>
          </cell>
          <cell r="I12" t="str">
            <v>*</v>
          </cell>
          <cell r="J12" t="str">
            <v>*</v>
          </cell>
          <cell r="K12">
            <v>0</v>
          </cell>
        </row>
        <row r="13">
          <cell r="B13">
            <v>27.295833333333338</v>
          </cell>
          <cell r="C13">
            <v>32.799999999999997</v>
          </cell>
          <cell r="D13">
            <v>23.2</v>
          </cell>
          <cell r="E13">
            <v>72.375</v>
          </cell>
          <cell r="F13">
            <v>89</v>
          </cell>
          <cell r="G13">
            <v>53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</v>
          </cell>
        </row>
        <row r="14">
          <cell r="B14">
            <v>26.316666666666663</v>
          </cell>
          <cell r="C14">
            <v>32.799999999999997</v>
          </cell>
          <cell r="D14">
            <v>21.8</v>
          </cell>
          <cell r="E14">
            <v>77.208333333333329</v>
          </cell>
          <cell r="F14">
            <v>94</v>
          </cell>
          <cell r="G14">
            <v>53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>
            <v>27.454166666666669</v>
          </cell>
          <cell r="C15">
            <v>33.299999999999997</v>
          </cell>
          <cell r="D15">
            <v>22.8</v>
          </cell>
          <cell r="E15">
            <v>75.041666666666671</v>
          </cell>
          <cell r="F15">
            <v>94</v>
          </cell>
          <cell r="G15">
            <v>45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>
            <v>28.283333333333335</v>
          </cell>
          <cell r="C16">
            <v>34</v>
          </cell>
          <cell r="D16">
            <v>23.7</v>
          </cell>
          <cell r="E16">
            <v>69.291666666666671</v>
          </cell>
          <cell r="F16">
            <v>88</v>
          </cell>
          <cell r="G16">
            <v>44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28.574999999999999</v>
          </cell>
          <cell r="C17">
            <v>34.9</v>
          </cell>
          <cell r="D17">
            <v>23.3</v>
          </cell>
          <cell r="E17">
            <v>67.916666666666671</v>
          </cell>
          <cell r="F17">
            <v>89</v>
          </cell>
          <cell r="G17">
            <v>38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28.900000000000002</v>
          </cell>
          <cell r="C18">
            <v>35</v>
          </cell>
          <cell r="D18">
            <v>23.7</v>
          </cell>
          <cell r="E18">
            <v>66.333333333333329</v>
          </cell>
          <cell r="F18">
            <v>85</v>
          </cell>
          <cell r="G18">
            <v>38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26.687499999999996</v>
          </cell>
          <cell r="C19">
            <v>33.9</v>
          </cell>
          <cell r="D19">
            <v>23.1</v>
          </cell>
          <cell r="E19">
            <v>78.625</v>
          </cell>
          <cell r="F19">
            <v>93</v>
          </cell>
          <cell r="G19">
            <v>52</v>
          </cell>
          <cell r="H19" t="str">
            <v>*</v>
          </cell>
          <cell r="I19" t="str">
            <v>*</v>
          </cell>
          <cell r="J19" t="str">
            <v>*</v>
          </cell>
          <cell r="K19">
            <v>9.3999999999999986</v>
          </cell>
        </row>
        <row r="20">
          <cell r="B20">
            <v>26.308333333333334</v>
          </cell>
          <cell r="C20">
            <v>32.1</v>
          </cell>
          <cell r="D20">
            <v>23.1</v>
          </cell>
          <cell r="E20">
            <v>81.166666666666671</v>
          </cell>
          <cell r="F20">
            <v>94</v>
          </cell>
          <cell r="G20">
            <v>56</v>
          </cell>
          <cell r="H20" t="str">
            <v>*</v>
          </cell>
          <cell r="I20" t="str">
            <v>*</v>
          </cell>
          <cell r="J20" t="str">
            <v>*</v>
          </cell>
          <cell r="K20">
            <v>4.8</v>
          </cell>
        </row>
        <row r="21">
          <cell r="B21">
            <v>26.862499999999997</v>
          </cell>
          <cell r="C21">
            <v>33.700000000000003</v>
          </cell>
          <cell r="D21">
            <v>22.6</v>
          </cell>
          <cell r="E21">
            <v>75.25</v>
          </cell>
          <cell r="F21">
            <v>93</v>
          </cell>
          <cell r="G21">
            <v>48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27.629166666666666</v>
          </cell>
          <cell r="C22">
            <v>34.299999999999997</v>
          </cell>
          <cell r="D22">
            <v>22.6</v>
          </cell>
          <cell r="E22">
            <v>73.416666666666671</v>
          </cell>
          <cell r="F22">
            <v>92</v>
          </cell>
          <cell r="G22">
            <v>44</v>
          </cell>
          <cell r="H22" t="str">
            <v>*</v>
          </cell>
          <cell r="I22" t="str">
            <v>*</v>
          </cell>
          <cell r="J22" t="str">
            <v>*</v>
          </cell>
          <cell r="K22">
            <v>32</v>
          </cell>
        </row>
        <row r="23">
          <cell r="B23">
            <v>25.908333333333328</v>
          </cell>
          <cell r="C23">
            <v>33.200000000000003</v>
          </cell>
          <cell r="D23">
            <v>21.3</v>
          </cell>
          <cell r="E23">
            <v>79.416666666666671</v>
          </cell>
          <cell r="F23">
            <v>96</v>
          </cell>
          <cell r="G23">
            <v>50</v>
          </cell>
          <cell r="H23" t="str">
            <v>*</v>
          </cell>
          <cell r="I23" t="str">
            <v>*</v>
          </cell>
          <cell r="J23" t="str">
            <v>*</v>
          </cell>
          <cell r="K23">
            <v>54</v>
          </cell>
        </row>
        <row r="24">
          <cell r="B24">
            <v>26.812500000000004</v>
          </cell>
          <cell r="C24">
            <v>32.1</v>
          </cell>
          <cell r="D24">
            <v>23.1</v>
          </cell>
          <cell r="E24">
            <v>76.083333333333329</v>
          </cell>
          <cell r="F24">
            <v>90</v>
          </cell>
          <cell r="G24">
            <v>50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26.574999999999999</v>
          </cell>
          <cell r="C25">
            <v>31.8</v>
          </cell>
          <cell r="D25">
            <v>23.3</v>
          </cell>
          <cell r="E25">
            <v>76.75</v>
          </cell>
          <cell r="F25">
            <v>93</v>
          </cell>
          <cell r="G25">
            <v>48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23.966666666666665</v>
          </cell>
          <cell r="C26">
            <v>30.1</v>
          </cell>
          <cell r="D26">
            <v>21.4</v>
          </cell>
          <cell r="E26">
            <v>87.041666666666671</v>
          </cell>
          <cell r="F26">
            <v>94</v>
          </cell>
          <cell r="G26">
            <v>64</v>
          </cell>
          <cell r="H26" t="str">
            <v>*</v>
          </cell>
          <cell r="I26" t="str">
            <v>*</v>
          </cell>
          <cell r="J26" t="str">
            <v>*</v>
          </cell>
          <cell r="K26">
            <v>3.8000000000000003</v>
          </cell>
        </row>
        <row r="27">
          <cell r="B27">
            <v>22.708333333333329</v>
          </cell>
          <cell r="C27">
            <v>27</v>
          </cell>
          <cell r="D27">
            <v>21.5</v>
          </cell>
          <cell r="E27">
            <v>92.125</v>
          </cell>
          <cell r="F27">
            <v>95</v>
          </cell>
          <cell r="G27">
            <v>77</v>
          </cell>
          <cell r="H27" t="str">
            <v>*</v>
          </cell>
          <cell r="I27" t="str">
            <v>*</v>
          </cell>
          <cell r="J27" t="str">
            <v>*</v>
          </cell>
          <cell r="K27">
            <v>24.599999999999998</v>
          </cell>
        </row>
        <row r="28">
          <cell r="B28">
            <v>22.529166666666669</v>
          </cell>
          <cell r="C28">
            <v>24.7</v>
          </cell>
          <cell r="D28">
            <v>20.7</v>
          </cell>
          <cell r="E28">
            <v>90.291666666666671</v>
          </cell>
          <cell r="F28">
            <v>95</v>
          </cell>
          <cell r="G28">
            <v>82</v>
          </cell>
          <cell r="H28" t="str">
            <v>*</v>
          </cell>
          <cell r="I28" t="str">
            <v>*</v>
          </cell>
          <cell r="J28" t="str">
            <v>*</v>
          </cell>
          <cell r="K28">
            <v>11.2</v>
          </cell>
        </row>
        <row r="29">
          <cell r="B29">
            <v>23.054166666666664</v>
          </cell>
          <cell r="C29">
            <v>28.7</v>
          </cell>
          <cell r="D29">
            <v>21</v>
          </cell>
          <cell r="E29">
            <v>89.083333333333329</v>
          </cell>
          <cell r="F29">
            <v>95</v>
          </cell>
          <cell r="G29">
            <v>71</v>
          </cell>
          <cell r="H29" t="str">
            <v>*</v>
          </cell>
          <cell r="I29" t="str">
            <v>*</v>
          </cell>
          <cell r="J29" t="str">
            <v>*</v>
          </cell>
          <cell r="K29">
            <v>12</v>
          </cell>
        </row>
        <row r="30">
          <cell r="B30">
            <v>23.670833333333334</v>
          </cell>
          <cell r="C30">
            <v>29.5</v>
          </cell>
          <cell r="D30">
            <v>21.2</v>
          </cell>
          <cell r="E30">
            <v>88.5</v>
          </cell>
          <cell r="F30">
            <v>96</v>
          </cell>
          <cell r="G30">
            <v>67</v>
          </cell>
          <cell r="H30" t="str">
            <v>*</v>
          </cell>
          <cell r="I30" t="str">
            <v>*</v>
          </cell>
          <cell r="J30" t="str">
            <v>*</v>
          </cell>
          <cell r="K30">
            <v>7.8000000000000007</v>
          </cell>
        </row>
        <row r="31">
          <cell r="B31">
            <v>24.9375</v>
          </cell>
          <cell r="C31">
            <v>30.5</v>
          </cell>
          <cell r="D31">
            <v>22.2</v>
          </cell>
          <cell r="E31">
            <v>85.25</v>
          </cell>
          <cell r="F31">
            <v>93</v>
          </cell>
          <cell r="G31">
            <v>61</v>
          </cell>
          <cell r="H31" t="str">
            <v>*</v>
          </cell>
          <cell r="I31" t="str">
            <v>*</v>
          </cell>
          <cell r="J31" t="str">
            <v>*</v>
          </cell>
          <cell r="K31">
            <v>3.6</v>
          </cell>
        </row>
        <row r="32">
          <cell r="B32">
            <v>23.700000000000003</v>
          </cell>
          <cell r="C32">
            <v>24.7</v>
          </cell>
          <cell r="D32">
            <v>22.8</v>
          </cell>
          <cell r="E32">
            <v>91.416666666666671</v>
          </cell>
          <cell r="F32">
            <v>95</v>
          </cell>
          <cell r="G32">
            <v>87</v>
          </cell>
          <cell r="H32" t="str">
            <v>*</v>
          </cell>
          <cell r="I32" t="str">
            <v>*</v>
          </cell>
          <cell r="J32" t="str">
            <v>*</v>
          </cell>
          <cell r="K32">
            <v>9.3999999999999968</v>
          </cell>
        </row>
        <row r="33">
          <cell r="B33">
            <v>23.133333333333336</v>
          </cell>
          <cell r="C33">
            <v>25.6</v>
          </cell>
          <cell r="D33">
            <v>21.5</v>
          </cell>
          <cell r="E33">
            <v>90.333333333333329</v>
          </cell>
          <cell r="F33">
            <v>94</v>
          </cell>
          <cell r="G33">
            <v>74</v>
          </cell>
          <cell r="H33" t="str">
            <v>*</v>
          </cell>
          <cell r="I33" t="str">
            <v>*</v>
          </cell>
          <cell r="J33" t="str">
            <v>*</v>
          </cell>
          <cell r="K33">
            <v>11.6</v>
          </cell>
        </row>
      </sheetData>
      <sheetData sheetId="2">
        <row r="5">
          <cell r="B5">
            <v>25.479166666666668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23.991666666666671</v>
          </cell>
        </row>
      </sheetData>
      <sheetData sheetId="1">
        <row r="5">
          <cell r="B5">
            <v>25.745833333333337</v>
          </cell>
          <cell r="C5">
            <v>32.799999999999997</v>
          </cell>
          <cell r="D5">
            <v>20.8</v>
          </cell>
          <cell r="E5">
            <v>75.208333333333329</v>
          </cell>
          <cell r="F5">
            <v>96</v>
          </cell>
          <cell r="G5">
            <v>39</v>
          </cell>
          <cell r="H5">
            <v>14.04</v>
          </cell>
          <cell r="I5" t="str">
            <v>SE</v>
          </cell>
          <cell r="J5">
            <v>44.28</v>
          </cell>
          <cell r="K5">
            <v>0.4</v>
          </cell>
        </row>
        <row r="6">
          <cell r="B6">
            <v>25.308333333333334</v>
          </cell>
          <cell r="C6">
            <v>32.200000000000003</v>
          </cell>
          <cell r="D6">
            <v>21</v>
          </cell>
          <cell r="E6">
            <v>74.833333333333329</v>
          </cell>
          <cell r="F6">
            <v>92</v>
          </cell>
          <cell r="G6">
            <v>45</v>
          </cell>
          <cell r="H6">
            <v>16.920000000000002</v>
          </cell>
          <cell r="I6" t="str">
            <v>L</v>
          </cell>
          <cell r="J6">
            <v>41.4</v>
          </cell>
          <cell r="K6">
            <v>0.2</v>
          </cell>
        </row>
        <row r="7">
          <cell r="B7">
            <v>25.920833333333331</v>
          </cell>
          <cell r="C7">
            <v>32.6</v>
          </cell>
          <cell r="D7">
            <v>21.1</v>
          </cell>
          <cell r="E7">
            <v>71.791666666666671</v>
          </cell>
          <cell r="F7">
            <v>94</v>
          </cell>
          <cell r="G7">
            <v>39</v>
          </cell>
          <cell r="H7">
            <v>16.2</v>
          </cell>
          <cell r="I7" t="str">
            <v>L</v>
          </cell>
          <cell r="J7">
            <v>30.96</v>
          </cell>
          <cell r="K7">
            <v>0.2</v>
          </cell>
        </row>
        <row r="8">
          <cell r="B8">
            <v>26.383333333333329</v>
          </cell>
          <cell r="C8">
            <v>32.6</v>
          </cell>
          <cell r="D8">
            <v>21.4</v>
          </cell>
          <cell r="E8">
            <v>68.208333333333329</v>
          </cell>
          <cell r="F8">
            <v>92</v>
          </cell>
          <cell r="G8">
            <v>37</v>
          </cell>
          <cell r="H8">
            <v>17.28</v>
          </cell>
          <cell r="I8" t="str">
            <v>N</v>
          </cell>
          <cell r="J8">
            <v>27.36</v>
          </cell>
          <cell r="K8">
            <v>0.2</v>
          </cell>
        </row>
        <row r="9">
          <cell r="B9">
            <v>26.437499999999996</v>
          </cell>
          <cell r="C9">
            <v>32.9</v>
          </cell>
          <cell r="D9">
            <v>21.8</v>
          </cell>
          <cell r="E9">
            <v>71.5</v>
          </cell>
          <cell r="F9">
            <v>90</v>
          </cell>
          <cell r="G9">
            <v>42</v>
          </cell>
          <cell r="H9">
            <v>16.920000000000002</v>
          </cell>
          <cell r="I9" t="str">
            <v>L</v>
          </cell>
          <cell r="J9">
            <v>43.2</v>
          </cell>
          <cell r="K9">
            <v>0.2</v>
          </cell>
        </row>
        <row r="10">
          <cell r="B10">
            <v>25.354166666666668</v>
          </cell>
          <cell r="C10">
            <v>31.7</v>
          </cell>
          <cell r="D10">
            <v>22.3</v>
          </cell>
          <cell r="E10">
            <v>80.875</v>
          </cell>
          <cell r="F10">
            <v>94</v>
          </cell>
          <cell r="G10">
            <v>46</v>
          </cell>
          <cell r="H10">
            <v>22.68</v>
          </cell>
          <cell r="I10" t="str">
            <v>SE</v>
          </cell>
          <cell r="J10">
            <v>42.480000000000004</v>
          </cell>
          <cell r="K10">
            <v>0.2</v>
          </cell>
        </row>
        <row r="11">
          <cell r="B11">
            <v>25.679166666666671</v>
          </cell>
          <cell r="C11">
            <v>31.2</v>
          </cell>
          <cell r="D11">
            <v>22.2</v>
          </cell>
          <cell r="E11">
            <v>81</v>
          </cell>
          <cell r="F11">
            <v>95</v>
          </cell>
          <cell r="G11">
            <v>50</v>
          </cell>
          <cell r="H11">
            <v>18</v>
          </cell>
          <cell r="I11" t="str">
            <v>SO</v>
          </cell>
          <cell r="J11">
            <v>25.2</v>
          </cell>
          <cell r="K11">
            <v>0.2</v>
          </cell>
        </row>
        <row r="12">
          <cell r="B12">
            <v>26.095833333333335</v>
          </cell>
          <cell r="C12">
            <v>34.5</v>
          </cell>
          <cell r="D12">
            <v>20.399999999999999</v>
          </cell>
          <cell r="E12">
            <v>75.375</v>
          </cell>
          <cell r="F12">
            <v>96</v>
          </cell>
          <cell r="G12">
            <v>39</v>
          </cell>
          <cell r="H12">
            <v>22.32</v>
          </cell>
          <cell r="I12" t="str">
            <v>L</v>
          </cell>
          <cell r="J12">
            <v>76.680000000000007</v>
          </cell>
          <cell r="K12">
            <v>0.4</v>
          </cell>
        </row>
        <row r="13">
          <cell r="B13">
            <v>24.904166666666669</v>
          </cell>
          <cell r="C13">
            <v>31.5</v>
          </cell>
          <cell r="D13">
            <v>22.3</v>
          </cell>
          <cell r="E13">
            <v>79.708333333333329</v>
          </cell>
          <cell r="F13">
            <v>91</v>
          </cell>
          <cell r="G13">
            <v>53</v>
          </cell>
          <cell r="H13">
            <v>20.16</v>
          </cell>
          <cell r="I13" t="str">
            <v>L</v>
          </cell>
          <cell r="J13">
            <v>41.4</v>
          </cell>
          <cell r="K13">
            <v>0.2</v>
          </cell>
        </row>
        <row r="14">
          <cell r="B14">
            <v>25.212500000000002</v>
          </cell>
          <cell r="C14">
            <v>32.6</v>
          </cell>
          <cell r="D14">
            <v>20.6</v>
          </cell>
          <cell r="E14">
            <v>79.291666666666671</v>
          </cell>
          <cell r="F14">
            <v>95</v>
          </cell>
          <cell r="G14">
            <v>47</v>
          </cell>
          <cell r="H14">
            <v>16.559999999999999</v>
          </cell>
          <cell r="I14" t="str">
            <v>L</v>
          </cell>
          <cell r="J14">
            <v>34.56</v>
          </cell>
          <cell r="K14">
            <v>0.2</v>
          </cell>
        </row>
        <row r="15">
          <cell r="B15">
            <v>26.525000000000002</v>
          </cell>
          <cell r="C15">
            <v>33</v>
          </cell>
          <cell r="D15">
            <v>21.7</v>
          </cell>
          <cell r="E15">
            <v>74.666666666666671</v>
          </cell>
          <cell r="F15">
            <v>93</v>
          </cell>
          <cell r="G15">
            <v>47</v>
          </cell>
          <cell r="H15">
            <v>13.32</v>
          </cell>
          <cell r="I15" t="str">
            <v>L</v>
          </cell>
          <cell r="J15">
            <v>28.44</v>
          </cell>
          <cell r="K15">
            <v>0.4</v>
          </cell>
        </row>
        <row r="16">
          <cell r="B16">
            <v>28</v>
          </cell>
          <cell r="C16">
            <v>34.299999999999997</v>
          </cell>
          <cell r="D16">
            <v>22.5</v>
          </cell>
          <cell r="E16">
            <v>66</v>
          </cell>
          <cell r="F16">
            <v>89</v>
          </cell>
          <cell r="G16">
            <v>35</v>
          </cell>
          <cell r="H16">
            <v>16.2</v>
          </cell>
          <cell r="I16" t="str">
            <v>O</v>
          </cell>
          <cell r="J16">
            <v>28.8</v>
          </cell>
          <cell r="K16">
            <v>0.4</v>
          </cell>
        </row>
        <row r="17">
          <cell r="B17">
            <v>27.229166666666668</v>
          </cell>
          <cell r="C17">
            <v>34</v>
          </cell>
          <cell r="D17">
            <v>23.3</v>
          </cell>
          <cell r="E17">
            <v>71.583333333333329</v>
          </cell>
          <cell r="F17">
            <v>89</v>
          </cell>
          <cell r="G17">
            <v>43</v>
          </cell>
          <cell r="H17">
            <v>12.96</v>
          </cell>
          <cell r="I17" t="str">
            <v>NE</v>
          </cell>
          <cell r="J17">
            <v>30.96</v>
          </cell>
          <cell r="K17">
            <v>0.4</v>
          </cell>
        </row>
        <row r="18">
          <cell r="B18">
            <v>26.275000000000002</v>
          </cell>
          <cell r="C18">
            <v>32.799999999999997</v>
          </cell>
          <cell r="D18">
            <v>23.6</v>
          </cell>
          <cell r="E18">
            <v>76.541666666666671</v>
          </cell>
          <cell r="F18">
            <v>94</v>
          </cell>
          <cell r="G18">
            <v>49</v>
          </cell>
          <cell r="H18">
            <v>15.120000000000001</v>
          </cell>
          <cell r="I18" t="str">
            <v>L</v>
          </cell>
          <cell r="J18">
            <v>35.28</v>
          </cell>
          <cell r="K18">
            <v>0.2</v>
          </cell>
        </row>
        <row r="19">
          <cell r="B19">
            <v>25.191666666666674</v>
          </cell>
          <cell r="C19">
            <v>30.7</v>
          </cell>
          <cell r="D19">
            <v>22.6</v>
          </cell>
          <cell r="E19">
            <v>84.333333333333329</v>
          </cell>
          <cell r="F19">
            <v>96</v>
          </cell>
          <cell r="G19">
            <v>56</v>
          </cell>
          <cell r="H19">
            <v>21.240000000000002</v>
          </cell>
          <cell r="I19" t="str">
            <v>N</v>
          </cell>
          <cell r="J19">
            <v>35.28</v>
          </cell>
          <cell r="K19">
            <v>0.2</v>
          </cell>
        </row>
        <row r="20">
          <cell r="B20">
            <v>25.070833333333336</v>
          </cell>
          <cell r="C20">
            <v>32.799999999999997</v>
          </cell>
          <cell r="D20">
            <v>22.4</v>
          </cell>
          <cell r="E20">
            <v>82.083333333333329</v>
          </cell>
          <cell r="F20">
            <v>94</v>
          </cell>
          <cell r="G20">
            <v>49</v>
          </cell>
          <cell r="H20">
            <v>21.96</v>
          </cell>
          <cell r="I20" t="str">
            <v>NE</v>
          </cell>
          <cell r="J20">
            <v>48.24</v>
          </cell>
          <cell r="K20">
            <v>0</v>
          </cell>
        </row>
        <row r="21">
          <cell r="B21">
            <v>26.291666666666661</v>
          </cell>
          <cell r="C21">
            <v>33.5</v>
          </cell>
          <cell r="D21">
            <v>22.3</v>
          </cell>
          <cell r="E21">
            <v>75.083333333333329</v>
          </cell>
          <cell r="F21">
            <v>92</v>
          </cell>
          <cell r="G21">
            <v>39</v>
          </cell>
          <cell r="H21">
            <v>26.64</v>
          </cell>
          <cell r="I21" t="str">
            <v>NE</v>
          </cell>
          <cell r="J21">
            <v>38.519999999999996</v>
          </cell>
          <cell r="K21">
            <v>0</v>
          </cell>
        </row>
        <row r="22">
          <cell r="B22">
            <v>26.470833333333335</v>
          </cell>
          <cell r="C22">
            <v>33.200000000000003</v>
          </cell>
          <cell r="D22">
            <v>22.7</v>
          </cell>
          <cell r="E22">
            <v>75.75</v>
          </cell>
          <cell r="F22">
            <v>95</v>
          </cell>
          <cell r="G22">
            <v>49</v>
          </cell>
          <cell r="H22">
            <v>24.840000000000003</v>
          </cell>
          <cell r="I22" t="str">
            <v>L</v>
          </cell>
          <cell r="J22">
            <v>43.56</v>
          </cell>
          <cell r="K22">
            <v>0.2</v>
          </cell>
        </row>
        <row r="23">
          <cell r="B23">
            <v>24.720833333333335</v>
          </cell>
          <cell r="C23">
            <v>31</v>
          </cell>
          <cell r="D23">
            <v>22.7</v>
          </cell>
          <cell r="E23">
            <v>85.708333333333329</v>
          </cell>
          <cell r="F23">
            <v>95</v>
          </cell>
          <cell r="G23">
            <v>59</v>
          </cell>
          <cell r="H23">
            <v>16.920000000000002</v>
          </cell>
          <cell r="I23" t="str">
            <v>NE</v>
          </cell>
          <cell r="J23">
            <v>30.96</v>
          </cell>
          <cell r="K23">
            <v>0</v>
          </cell>
        </row>
        <row r="24">
          <cell r="B24">
            <v>25.841666666666665</v>
          </cell>
          <cell r="C24">
            <v>32.799999999999997</v>
          </cell>
          <cell r="D24">
            <v>22.5</v>
          </cell>
          <cell r="E24">
            <v>78.875</v>
          </cell>
          <cell r="F24">
            <v>96</v>
          </cell>
          <cell r="G24">
            <v>40</v>
          </cell>
          <cell r="H24">
            <v>18</v>
          </cell>
          <cell r="I24" t="str">
            <v>L</v>
          </cell>
          <cell r="J24">
            <v>32.4</v>
          </cell>
          <cell r="K24">
            <v>0</v>
          </cell>
        </row>
        <row r="25">
          <cell r="B25">
            <v>25.441666666666663</v>
          </cell>
          <cell r="C25">
            <v>29.8</v>
          </cell>
          <cell r="D25">
            <v>22.3</v>
          </cell>
          <cell r="E25">
            <v>78.291666666666671</v>
          </cell>
          <cell r="F25">
            <v>94</v>
          </cell>
          <cell r="G25">
            <v>59</v>
          </cell>
          <cell r="H25">
            <v>23.400000000000002</v>
          </cell>
          <cell r="I25" t="str">
            <v>SE</v>
          </cell>
          <cell r="J25">
            <v>39.24</v>
          </cell>
          <cell r="K25">
            <v>0.2</v>
          </cell>
        </row>
        <row r="26">
          <cell r="B26">
            <v>25.029166666666665</v>
          </cell>
          <cell r="C26">
            <v>30.2</v>
          </cell>
          <cell r="D26">
            <v>22.3</v>
          </cell>
          <cell r="E26">
            <v>80.125</v>
          </cell>
          <cell r="F26">
            <v>92</v>
          </cell>
          <cell r="G26">
            <v>58</v>
          </cell>
          <cell r="H26">
            <v>19.440000000000001</v>
          </cell>
          <cell r="I26" t="str">
            <v>L</v>
          </cell>
          <cell r="J26">
            <v>31.319999999999997</v>
          </cell>
          <cell r="K26">
            <v>0</v>
          </cell>
        </row>
        <row r="27">
          <cell r="B27">
            <v>25.375</v>
          </cell>
          <cell r="C27">
            <v>31.5</v>
          </cell>
          <cell r="D27">
            <v>22.3</v>
          </cell>
          <cell r="E27">
            <v>74.166666666666671</v>
          </cell>
          <cell r="F27">
            <v>92</v>
          </cell>
          <cell r="G27">
            <v>51</v>
          </cell>
          <cell r="H27">
            <v>16.559999999999999</v>
          </cell>
          <cell r="I27" t="str">
            <v>NE</v>
          </cell>
          <cell r="J27">
            <v>50.76</v>
          </cell>
          <cell r="K27">
            <v>0.2</v>
          </cell>
        </row>
        <row r="28">
          <cell r="B28">
            <v>23.337500000000002</v>
          </cell>
          <cell r="C28">
            <v>27.4</v>
          </cell>
          <cell r="D28">
            <v>20.8</v>
          </cell>
          <cell r="E28">
            <v>87.583333333333329</v>
          </cell>
          <cell r="F28">
            <v>96</v>
          </cell>
          <cell r="G28">
            <v>62</v>
          </cell>
          <cell r="H28">
            <v>15.120000000000001</v>
          </cell>
          <cell r="I28" t="str">
            <v>L</v>
          </cell>
          <cell r="J28">
            <v>24.840000000000003</v>
          </cell>
          <cell r="K28">
            <v>0</v>
          </cell>
        </row>
        <row r="29">
          <cell r="B29">
            <v>24.720833333333335</v>
          </cell>
          <cell r="C29">
            <v>30.3</v>
          </cell>
          <cell r="D29">
            <v>22.5</v>
          </cell>
          <cell r="E29">
            <v>79.833333333333329</v>
          </cell>
          <cell r="F29">
            <v>94</v>
          </cell>
          <cell r="G29">
            <v>53</v>
          </cell>
          <cell r="H29">
            <v>16.2</v>
          </cell>
          <cell r="I29" t="str">
            <v>NE</v>
          </cell>
          <cell r="J29">
            <v>34.56</v>
          </cell>
          <cell r="K29">
            <v>0.2</v>
          </cell>
        </row>
        <row r="30">
          <cell r="B30">
            <v>25.462499999999995</v>
          </cell>
          <cell r="C30">
            <v>30.8</v>
          </cell>
          <cell r="D30">
            <v>22.1</v>
          </cell>
          <cell r="E30">
            <v>78.625</v>
          </cell>
          <cell r="F30">
            <v>94</v>
          </cell>
          <cell r="G30">
            <v>52</v>
          </cell>
          <cell r="H30">
            <v>27.36</v>
          </cell>
          <cell r="I30" t="str">
            <v>NE</v>
          </cell>
          <cell r="J30">
            <v>45.36</v>
          </cell>
          <cell r="K30">
            <v>0</v>
          </cell>
        </row>
        <row r="31">
          <cell r="B31">
            <v>26.137499999999999</v>
          </cell>
          <cell r="C31">
            <v>31.3</v>
          </cell>
          <cell r="D31">
            <v>22.5</v>
          </cell>
          <cell r="E31">
            <v>74.333333333333329</v>
          </cell>
          <cell r="F31">
            <v>89</v>
          </cell>
          <cell r="G31">
            <v>54</v>
          </cell>
          <cell r="H31">
            <v>25.2</v>
          </cell>
          <cell r="I31" t="str">
            <v>NE</v>
          </cell>
          <cell r="J31">
            <v>42.84</v>
          </cell>
          <cell r="K31">
            <v>0</v>
          </cell>
        </row>
        <row r="32">
          <cell r="B32">
            <v>25.108333333333334</v>
          </cell>
          <cell r="C32">
            <v>32.1</v>
          </cell>
          <cell r="D32">
            <v>21.8</v>
          </cell>
          <cell r="E32">
            <v>80.625</v>
          </cell>
          <cell r="F32">
            <v>94</v>
          </cell>
          <cell r="G32">
            <v>55</v>
          </cell>
          <cell r="H32">
            <v>18.36</v>
          </cell>
          <cell r="I32" t="str">
            <v>SE</v>
          </cell>
          <cell r="J32">
            <v>35.64</v>
          </cell>
          <cell r="K32">
            <v>0.2</v>
          </cell>
        </row>
        <row r="33">
          <cell r="B33">
            <v>24.887500000000006</v>
          </cell>
          <cell r="C33">
            <v>30.5</v>
          </cell>
          <cell r="D33">
            <v>21.5</v>
          </cell>
          <cell r="E33">
            <v>80.541666666666671</v>
          </cell>
          <cell r="F33">
            <v>96</v>
          </cell>
          <cell r="G33">
            <v>55</v>
          </cell>
          <cell r="H33">
            <v>19.8</v>
          </cell>
          <cell r="I33" t="str">
            <v>S</v>
          </cell>
          <cell r="J33">
            <v>32.76</v>
          </cell>
          <cell r="K33">
            <v>0</v>
          </cell>
        </row>
      </sheetData>
      <sheetData sheetId="2">
        <row r="5">
          <cell r="B5">
            <v>26.504166666666666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28.654166666666672</v>
          </cell>
          <cell r="C5">
            <v>36</v>
          </cell>
          <cell r="D5">
            <v>22.6</v>
          </cell>
          <cell r="E5">
            <v>63.458333333333336</v>
          </cell>
          <cell r="F5">
            <v>92</v>
          </cell>
          <cell r="G5">
            <v>30</v>
          </cell>
          <cell r="H5">
            <v>10.44</v>
          </cell>
          <cell r="I5" t="str">
            <v>NE</v>
          </cell>
          <cell r="J5">
            <v>23.400000000000002</v>
          </cell>
          <cell r="K5">
            <v>0</v>
          </cell>
        </row>
        <row r="6">
          <cell r="B6">
            <v>29.566666666666663</v>
          </cell>
          <cell r="C6">
            <v>36.700000000000003</v>
          </cell>
          <cell r="D6">
            <v>23.5</v>
          </cell>
          <cell r="E6">
            <v>58.625</v>
          </cell>
          <cell r="F6">
            <v>85</v>
          </cell>
          <cell r="G6">
            <v>31</v>
          </cell>
          <cell r="H6">
            <v>11.16</v>
          </cell>
          <cell r="I6" t="str">
            <v>S</v>
          </cell>
          <cell r="J6">
            <v>24.48</v>
          </cell>
          <cell r="K6">
            <v>0</v>
          </cell>
        </row>
        <row r="7">
          <cell r="B7">
            <v>29.329166666666669</v>
          </cell>
          <cell r="C7">
            <v>36.4</v>
          </cell>
          <cell r="D7">
            <v>24.2</v>
          </cell>
          <cell r="E7">
            <v>62.875</v>
          </cell>
          <cell r="F7">
            <v>85</v>
          </cell>
          <cell r="G7">
            <v>35</v>
          </cell>
          <cell r="H7">
            <v>15.48</v>
          </cell>
          <cell r="I7" t="str">
            <v>S</v>
          </cell>
          <cell r="J7">
            <v>32.04</v>
          </cell>
          <cell r="K7">
            <v>0</v>
          </cell>
        </row>
        <row r="8">
          <cell r="B8">
            <v>27.258333333333326</v>
          </cell>
          <cell r="C8">
            <v>32.799999999999997</v>
          </cell>
          <cell r="D8">
            <v>24</v>
          </cell>
          <cell r="E8">
            <v>70.458333333333329</v>
          </cell>
          <cell r="F8">
            <v>92</v>
          </cell>
          <cell r="G8">
            <v>43</v>
          </cell>
          <cell r="H8">
            <v>11.520000000000001</v>
          </cell>
          <cell r="I8" t="str">
            <v>N</v>
          </cell>
          <cell r="J8">
            <v>28.08</v>
          </cell>
          <cell r="K8">
            <v>2.6</v>
          </cell>
        </row>
        <row r="9">
          <cell r="B9">
            <v>26.804166666666664</v>
          </cell>
          <cell r="C9">
            <v>36</v>
          </cell>
          <cell r="D9">
            <v>22.4</v>
          </cell>
          <cell r="E9">
            <v>73.375</v>
          </cell>
          <cell r="F9">
            <v>88</v>
          </cell>
          <cell r="G9">
            <v>37</v>
          </cell>
          <cell r="H9">
            <v>6.48</v>
          </cell>
          <cell r="I9" t="str">
            <v>S</v>
          </cell>
          <cell r="J9">
            <v>42.12</v>
          </cell>
          <cell r="K9">
            <v>5.8</v>
          </cell>
        </row>
        <row r="10">
          <cell r="B10">
            <v>27.191666666666674</v>
          </cell>
          <cell r="C10">
            <v>34.4</v>
          </cell>
          <cell r="D10">
            <v>21.8</v>
          </cell>
          <cell r="E10">
            <v>73.291666666666671</v>
          </cell>
          <cell r="F10">
            <v>94</v>
          </cell>
          <cell r="G10">
            <v>44</v>
          </cell>
          <cell r="H10">
            <v>11.16</v>
          </cell>
          <cell r="I10" t="str">
            <v>N</v>
          </cell>
          <cell r="J10">
            <v>36.36</v>
          </cell>
          <cell r="K10">
            <v>5</v>
          </cell>
        </row>
        <row r="11">
          <cell r="B11">
            <v>29.191666666666666</v>
          </cell>
          <cell r="C11">
            <v>35.200000000000003</v>
          </cell>
          <cell r="D11">
            <v>24.6</v>
          </cell>
          <cell r="E11">
            <v>63.5</v>
          </cell>
          <cell r="F11">
            <v>88</v>
          </cell>
          <cell r="G11">
            <v>35</v>
          </cell>
          <cell r="H11">
            <v>10.08</v>
          </cell>
          <cell r="I11" t="str">
            <v>N</v>
          </cell>
          <cell r="J11">
            <v>28.8</v>
          </cell>
          <cell r="K11">
            <v>0</v>
          </cell>
        </row>
        <row r="12">
          <cell r="B12">
            <v>28.787499999999998</v>
          </cell>
          <cell r="C12">
            <v>33.9</v>
          </cell>
          <cell r="D12">
            <v>24.2</v>
          </cell>
          <cell r="E12">
            <v>67.375</v>
          </cell>
          <cell r="F12">
            <v>85</v>
          </cell>
          <cell r="G12">
            <v>41</v>
          </cell>
          <cell r="H12">
            <v>10.8</v>
          </cell>
          <cell r="I12" t="str">
            <v>NE</v>
          </cell>
          <cell r="J12">
            <v>25.2</v>
          </cell>
          <cell r="K12">
            <v>0</v>
          </cell>
        </row>
        <row r="13">
          <cell r="B13">
            <v>28.883333333333329</v>
          </cell>
          <cell r="C13">
            <v>35.700000000000003</v>
          </cell>
          <cell r="D13">
            <v>23.5</v>
          </cell>
          <cell r="E13">
            <v>65.541666666666671</v>
          </cell>
          <cell r="F13">
            <v>90</v>
          </cell>
          <cell r="G13">
            <v>40</v>
          </cell>
          <cell r="H13">
            <v>11.520000000000001</v>
          </cell>
          <cell r="I13" t="str">
            <v>N</v>
          </cell>
          <cell r="J13">
            <v>27.720000000000002</v>
          </cell>
          <cell r="K13">
            <v>0</v>
          </cell>
        </row>
        <row r="14">
          <cell r="B14">
            <v>28.916666666666661</v>
          </cell>
          <cell r="C14">
            <v>37.200000000000003</v>
          </cell>
          <cell r="D14">
            <v>24.2</v>
          </cell>
          <cell r="E14">
            <v>66.375</v>
          </cell>
          <cell r="F14">
            <v>85</v>
          </cell>
          <cell r="G14">
            <v>35</v>
          </cell>
          <cell r="H14">
            <v>14.4</v>
          </cell>
          <cell r="I14" t="str">
            <v>NO</v>
          </cell>
          <cell r="J14">
            <v>45.36</v>
          </cell>
          <cell r="K14">
            <v>0</v>
          </cell>
        </row>
        <row r="15">
          <cell r="B15">
            <v>28.974999999999994</v>
          </cell>
          <cell r="C15">
            <v>36.799999999999997</v>
          </cell>
          <cell r="D15">
            <v>23.7</v>
          </cell>
          <cell r="E15">
            <v>66.583333333333329</v>
          </cell>
          <cell r="F15">
            <v>90</v>
          </cell>
          <cell r="G15">
            <v>37</v>
          </cell>
          <cell r="H15">
            <v>11.879999999999999</v>
          </cell>
          <cell r="I15" t="str">
            <v>S</v>
          </cell>
          <cell r="J15">
            <v>32.04</v>
          </cell>
          <cell r="K15">
            <v>0</v>
          </cell>
        </row>
        <row r="16">
          <cell r="B16">
            <v>28.350000000000005</v>
          </cell>
          <cell r="C16">
            <v>36.1</v>
          </cell>
          <cell r="D16">
            <v>24.4</v>
          </cell>
          <cell r="E16">
            <v>70.125</v>
          </cell>
          <cell r="F16">
            <v>90</v>
          </cell>
          <cell r="G16">
            <v>44</v>
          </cell>
          <cell r="H16">
            <v>12.96</v>
          </cell>
          <cell r="I16" t="str">
            <v>S</v>
          </cell>
          <cell r="J16">
            <v>38.880000000000003</v>
          </cell>
          <cell r="K16">
            <v>6.4</v>
          </cell>
        </row>
        <row r="17">
          <cell r="B17">
            <v>28.19583333333334</v>
          </cell>
          <cell r="C17">
            <v>36.4</v>
          </cell>
          <cell r="D17">
            <v>24.1</v>
          </cell>
          <cell r="E17">
            <v>74.416666666666671</v>
          </cell>
          <cell r="F17">
            <v>92</v>
          </cell>
          <cell r="G17">
            <v>42</v>
          </cell>
          <cell r="H17">
            <v>9.7200000000000006</v>
          </cell>
          <cell r="I17" t="str">
            <v>SO</v>
          </cell>
          <cell r="J17">
            <v>27</v>
          </cell>
          <cell r="K17">
            <v>0.2</v>
          </cell>
        </row>
        <row r="18">
          <cell r="B18">
            <v>30.445833333333336</v>
          </cell>
          <cell r="C18">
            <v>38.1</v>
          </cell>
          <cell r="D18">
            <v>26.3</v>
          </cell>
          <cell r="E18">
            <v>66.416666666666671</v>
          </cell>
          <cell r="F18">
            <v>85</v>
          </cell>
          <cell r="G18">
            <v>36</v>
          </cell>
          <cell r="H18">
            <v>10.44</v>
          </cell>
          <cell r="I18" t="str">
            <v>L</v>
          </cell>
          <cell r="J18">
            <v>29.16</v>
          </cell>
          <cell r="K18">
            <v>0</v>
          </cell>
        </row>
        <row r="19">
          <cell r="B19">
            <v>29.741666666666671</v>
          </cell>
          <cell r="C19">
            <v>36.200000000000003</v>
          </cell>
          <cell r="D19">
            <v>25</v>
          </cell>
          <cell r="E19">
            <v>68.291666666666671</v>
          </cell>
          <cell r="F19">
            <v>88</v>
          </cell>
          <cell r="G19">
            <v>44</v>
          </cell>
          <cell r="H19">
            <v>10.44</v>
          </cell>
          <cell r="I19" t="str">
            <v>S</v>
          </cell>
          <cell r="J19">
            <v>30.240000000000002</v>
          </cell>
          <cell r="K19">
            <v>0</v>
          </cell>
        </row>
        <row r="20">
          <cell r="B20">
            <v>27.445833333333329</v>
          </cell>
          <cell r="C20">
            <v>33.200000000000003</v>
          </cell>
          <cell r="D20">
            <v>23.9</v>
          </cell>
          <cell r="E20">
            <v>76.375</v>
          </cell>
          <cell r="F20">
            <v>94</v>
          </cell>
          <cell r="G20">
            <v>51</v>
          </cell>
          <cell r="H20">
            <v>11.520000000000001</v>
          </cell>
          <cell r="I20" t="str">
            <v>NE</v>
          </cell>
          <cell r="J20">
            <v>24.48</v>
          </cell>
          <cell r="K20">
            <v>5.2</v>
          </cell>
        </row>
        <row r="21">
          <cell r="B21">
            <v>30.516666666666676</v>
          </cell>
          <cell r="C21">
            <v>37.4</v>
          </cell>
          <cell r="D21">
            <v>25.1</v>
          </cell>
          <cell r="E21">
            <v>58.958333333333336</v>
          </cell>
          <cell r="F21">
            <v>83</v>
          </cell>
          <cell r="G21">
            <v>30</v>
          </cell>
          <cell r="H21">
            <v>11.879999999999999</v>
          </cell>
          <cell r="I21" t="str">
            <v>N</v>
          </cell>
          <cell r="J21">
            <v>31.680000000000003</v>
          </cell>
          <cell r="K21">
            <v>0</v>
          </cell>
        </row>
        <row r="22">
          <cell r="B22">
            <v>27.99166666666666</v>
          </cell>
          <cell r="C22">
            <v>36</v>
          </cell>
          <cell r="D22">
            <v>22.3</v>
          </cell>
          <cell r="E22">
            <v>73.833333333333329</v>
          </cell>
          <cell r="F22">
            <v>94</v>
          </cell>
          <cell r="G22">
            <v>46</v>
          </cell>
          <cell r="H22">
            <v>15.840000000000002</v>
          </cell>
          <cell r="I22" t="str">
            <v>S</v>
          </cell>
          <cell r="J22">
            <v>49.32</v>
          </cell>
          <cell r="K22">
            <v>19.200000000000003</v>
          </cell>
        </row>
        <row r="23">
          <cell r="B23">
            <v>27.174999999999997</v>
          </cell>
          <cell r="C23">
            <v>34.9</v>
          </cell>
          <cell r="D23">
            <v>22.5</v>
          </cell>
          <cell r="E23">
            <v>74.083333333333329</v>
          </cell>
          <cell r="F23">
            <v>94</v>
          </cell>
          <cell r="G23">
            <v>43</v>
          </cell>
          <cell r="H23">
            <v>5.4</v>
          </cell>
          <cell r="I23" t="str">
            <v>NO</v>
          </cell>
          <cell r="J23">
            <v>17.64</v>
          </cell>
          <cell r="K23">
            <v>0</v>
          </cell>
        </row>
        <row r="24">
          <cell r="B24">
            <v>27.737500000000001</v>
          </cell>
          <cell r="C24">
            <v>34.4</v>
          </cell>
          <cell r="D24">
            <v>23.9</v>
          </cell>
          <cell r="E24">
            <v>71.541666666666671</v>
          </cell>
          <cell r="F24">
            <v>89</v>
          </cell>
          <cell r="G24">
            <v>47</v>
          </cell>
          <cell r="H24">
            <v>20.52</v>
          </cell>
          <cell r="I24" t="str">
            <v>N</v>
          </cell>
          <cell r="J24">
            <v>52.2</v>
          </cell>
          <cell r="K24">
            <v>0</v>
          </cell>
        </row>
        <row r="25">
          <cell r="B25">
            <v>26.541666666666668</v>
          </cell>
          <cell r="C25">
            <v>31.9</v>
          </cell>
          <cell r="D25">
            <v>23.8</v>
          </cell>
          <cell r="E25">
            <v>79.708333333333329</v>
          </cell>
          <cell r="F25">
            <v>93</v>
          </cell>
          <cell r="G25">
            <v>56</v>
          </cell>
          <cell r="H25">
            <v>9.7200000000000006</v>
          </cell>
          <cell r="I25" t="str">
            <v>N</v>
          </cell>
          <cell r="J25">
            <v>21.6</v>
          </cell>
          <cell r="K25">
            <v>1.4000000000000001</v>
          </cell>
        </row>
        <row r="26">
          <cell r="B26">
            <v>25.179166666666664</v>
          </cell>
          <cell r="C26">
            <v>30.5</v>
          </cell>
          <cell r="D26">
            <v>22.2</v>
          </cell>
          <cell r="E26">
            <v>81.125</v>
          </cell>
          <cell r="F26">
            <v>94</v>
          </cell>
          <cell r="G26">
            <v>60</v>
          </cell>
          <cell r="H26">
            <v>7.5600000000000005</v>
          </cell>
          <cell r="I26" t="str">
            <v>NE</v>
          </cell>
          <cell r="J26">
            <v>41.04</v>
          </cell>
          <cell r="K26">
            <v>11.6</v>
          </cell>
        </row>
        <row r="27">
          <cell r="B27">
            <v>24.370833333333326</v>
          </cell>
          <cell r="C27">
            <v>30.3</v>
          </cell>
          <cell r="D27">
            <v>21.8</v>
          </cell>
          <cell r="E27">
            <v>87.375</v>
          </cell>
          <cell r="F27">
            <v>95</v>
          </cell>
          <cell r="G27">
            <v>62</v>
          </cell>
          <cell r="H27">
            <v>9.7200000000000006</v>
          </cell>
          <cell r="I27" t="str">
            <v>NE</v>
          </cell>
          <cell r="J27">
            <v>33.480000000000004</v>
          </cell>
          <cell r="K27">
            <v>31.399999999999995</v>
          </cell>
        </row>
        <row r="28">
          <cell r="B28">
            <v>23.504166666666666</v>
          </cell>
          <cell r="C28">
            <v>28</v>
          </cell>
          <cell r="D28">
            <v>21.7</v>
          </cell>
          <cell r="E28">
            <v>87.75</v>
          </cell>
          <cell r="F28">
            <v>95</v>
          </cell>
          <cell r="G28">
            <v>69</v>
          </cell>
          <cell r="H28">
            <v>11.879999999999999</v>
          </cell>
          <cell r="I28" t="str">
            <v>N</v>
          </cell>
          <cell r="J28">
            <v>41.04</v>
          </cell>
          <cell r="K28">
            <v>12.4</v>
          </cell>
        </row>
        <row r="29">
          <cell r="B29">
            <v>24.791666666666668</v>
          </cell>
          <cell r="C29">
            <v>31.5</v>
          </cell>
          <cell r="D29">
            <v>22.2</v>
          </cell>
          <cell r="E29">
            <v>84.958333333333329</v>
          </cell>
          <cell r="F29">
            <v>94</v>
          </cell>
          <cell r="G29">
            <v>56</v>
          </cell>
          <cell r="H29">
            <v>9.7200000000000006</v>
          </cell>
          <cell r="I29" t="str">
            <v>N</v>
          </cell>
          <cell r="J29">
            <v>46.800000000000004</v>
          </cell>
          <cell r="K29">
            <v>12.2</v>
          </cell>
        </row>
        <row r="30">
          <cell r="B30">
            <v>26.554166666666664</v>
          </cell>
          <cell r="C30">
            <v>35</v>
          </cell>
          <cell r="D30">
            <v>22.7</v>
          </cell>
          <cell r="E30">
            <v>77.833333333333329</v>
          </cell>
          <cell r="F30">
            <v>93</v>
          </cell>
          <cell r="G30">
            <v>43</v>
          </cell>
          <cell r="H30">
            <v>12.6</v>
          </cell>
          <cell r="I30" t="str">
            <v>N</v>
          </cell>
          <cell r="J30">
            <v>55.080000000000005</v>
          </cell>
          <cell r="K30">
            <v>10.6</v>
          </cell>
        </row>
        <row r="31">
          <cell r="B31">
            <v>26.966666666666669</v>
          </cell>
          <cell r="C31">
            <v>34.6</v>
          </cell>
          <cell r="D31">
            <v>23.6</v>
          </cell>
          <cell r="E31">
            <v>77.708333333333329</v>
          </cell>
          <cell r="F31">
            <v>92</v>
          </cell>
          <cell r="G31">
            <v>44</v>
          </cell>
          <cell r="H31">
            <v>20.88</v>
          </cell>
          <cell r="I31" t="str">
            <v>N</v>
          </cell>
          <cell r="J31">
            <v>39.24</v>
          </cell>
          <cell r="K31">
            <v>0.8</v>
          </cell>
        </row>
        <row r="32">
          <cell r="B32">
            <v>25.579166666666669</v>
          </cell>
          <cell r="C32">
            <v>32.299999999999997</v>
          </cell>
          <cell r="D32">
            <v>23.5</v>
          </cell>
          <cell r="E32">
            <v>82.333333333333329</v>
          </cell>
          <cell r="F32">
            <v>94</v>
          </cell>
          <cell r="G32">
            <v>56</v>
          </cell>
          <cell r="H32">
            <v>11.16</v>
          </cell>
          <cell r="I32" t="str">
            <v>N</v>
          </cell>
          <cell r="J32">
            <v>28.44</v>
          </cell>
          <cell r="K32">
            <v>13.799999999999999</v>
          </cell>
        </row>
        <row r="33">
          <cell r="B33">
            <v>25.095833333333331</v>
          </cell>
          <cell r="C33">
            <v>28.2</v>
          </cell>
          <cell r="D33">
            <v>23.7</v>
          </cell>
          <cell r="E33">
            <v>86.75</v>
          </cell>
          <cell r="F33">
            <v>95</v>
          </cell>
          <cell r="G33">
            <v>68</v>
          </cell>
          <cell r="H33">
            <v>7.9200000000000008</v>
          </cell>
          <cell r="I33" t="str">
            <v>SE</v>
          </cell>
          <cell r="J33">
            <v>27.720000000000002</v>
          </cell>
          <cell r="K33">
            <v>1.4</v>
          </cell>
        </row>
      </sheetData>
      <sheetData sheetId="2">
        <row r="5">
          <cell r="B5">
            <v>25.954166666666669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26.466666666666665</v>
          </cell>
        </row>
      </sheetData>
      <sheetData sheetId="1">
        <row r="5">
          <cell r="B5">
            <v>27.162500000000005</v>
          </cell>
          <cell r="C5">
            <v>34.9</v>
          </cell>
          <cell r="D5">
            <v>23.2</v>
          </cell>
          <cell r="E5">
            <v>79.416666666666671</v>
          </cell>
          <cell r="F5">
            <v>96</v>
          </cell>
          <cell r="G5">
            <v>46</v>
          </cell>
          <cell r="H5">
            <v>8.2799999999999994</v>
          </cell>
          <cell r="I5" t="str">
            <v>SE</v>
          </cell>
          <cell r="J5">
            <v>22.32</v>
          </cell>
          <cell r="K5">
            <v>0.60000000000000009</v>
          </cell>
        </row>
        <row r="6">
          <cell r="B6">
            <v>27.258333333333329</v>
          </cell>
          <cell r="C6">
            <v>34</v>
          </cell>
          <cell r="D6">
            <v>23.4</v>
          </cell>
          <cell r="E6">
            <v>76.541666666666671</v>
          </cell>
          <cell r="F6">
            <v>89</v>
          </cell>
          <cell r="G6">
            <v>51</v>
          </cell>
          <cell r="H6">
            <v>14.4</v>
          </cell>
          <cell r="I6" t="str">
            <v>SE</v>
          </cell>
          <cell r="J6">
            <v>48.6</v>
          </cell>
          <cell r="K6">
            <v>5.4</v>
          </cell>
        </row>
        <row r="7">
          <cell r="B7">
            <v>27.275000000000002</v>
          </cell>
          <cell r="C7">
            <v>34.5</v>
          </cell>
          <cell r="D7">
            <v>21.5</v>
          </cell>
          <cell r="E7">
            <v>75.041666666666671</v>
          </cell>
          <cell r="F7">
            <v>95</v>
          </cell>
          <cell r="G7">
            <v>49</v>
          </cell>
          <cell r="H7">
            <v>13.32</v>
          </cell>
          <cell r="I7" t="str">
            <v>NO</v>
          </cell>
          <cell r="J7">
            <v>32.76</v>
          </cell>
          <cell r="K7">
            <v>9.8000000000000007</v>
          </cell>
        </row>
        <row r="8">
          <cell r="B8">
            <v>26.583333333333339</v>
          </cell>
          <cell r="C8">
            <v>34.4</v>
          </cell>
          <cell r="D8">
            <v>23.7</v>
          </cell>
          <cell r="E8">
            <v>82</v>
          </cell>
          <cell r="F8">
            <v>95</v>
          </cell>
          <cell r="G8">
            <v>53</v>
          </cell>
          <cell r="H8">
            <v>10.8</v>
          </cell>
          <cell r="I8" t="str">
            <v>SE</v>
          </cell>
          <cell r="J8">
            <v>31.319999999999997</v>
          </cell>
          <cell r="K8">
            <v>0.2</v>
          </cell>
        </row>
        <row r="9">
          <cell r="B9">
            <v>28.474999999999998</v>
          </cell>
          <cell r="C9">
            <v>35.9</v>
          </cell>
          <cell r="D9">
            <v>22.6</v>
          </cell>
          <cell r="E9">
            <v>68.375</v>
          </cell>
          <cell r="F9">
            <v>92</v>
          </cell>
          <cell r="G9">
            <v>43</v>
          </cell>
          <cell r="H9">
            <v>13.68</v>
          </cell>
          <cell r="I9" t="str">
            <v>SE</v>
          </cell>
          <cell r="J9">
            <v>26.28</v>
          </cell>
          <cell r="K9">
            <v>0</v>
          </cell>
        </row>
        <row r="10">
          <cell r="B10">
            <v>26.433333333333334</v>
          </cell>
          <cell r="C10">
            <v>33.1</v>
          </cell>
          <cell r="D10">
            <v>22.7</v>
          </cell>
          <cell r="E10">
            <v>79.833333333333329</v>
          </cell>
          <cell r="F10">
            <v>96</v>
          </cell>
          <cell r="G10">
            <v>46</v>
          </cell>
          <cell r="H10">
            <v>6.84</v>
          </cell>
          <cell r="I10" t="str">
            <v>SE</v>
          </cell>
          <cell r="J10">
            <v>25.2</v>
          </cell>
          <cell r="K10">
            <v>38.000000000000007</v>
          </cell>
        </row>
        <row r="11">
          <cell r="B11">
            <v>28.191666666666663</v>
          </cell>
          <cell r="C11">
            <v>34.700000000000003</v>
          </cell>
          <cell r="D11">
            <v>23.8</v>
          </cell>
          <cell r="E11">
            <v>76.75</v>
          </cell>
          <cell r="F11">
            <v>95</v>
          </cell>
          <cell r="G11">
            <v>48</v>
          </cell>
          <cell r="H11">
            <v>8.2799999999999994</v>
          </cell>
          <cell r="I11" t="str">
            <v>NO</v>
          </cell>
          <cell r="J11">
            <v>21.96</v>
          </cell>
          <cell r="K11">
            <v>0.2</v>
          </cell>
        </row>
        <row r="12">
          <cell r="B12">
            <v>29.612500000000001</v>
          </cell>
          <cell r="C12">
            <v>37.1</v>
          </cell>
          <cell r="D12">
            <v>23.6</v>
          </cell>
          <cell r="E12">
            <v>70.916666666666671</v>
          </cell>
          <cell r="F12">
            <v>95</v>
          </cell>
          <cell r="G12">
            <v>41</v>
          </cell>
          <cell r="H12">
            <v>11.879999999999999</v>
          </cell>
          <cell r="I12" t="str">
            <v>N</v>
          </cell>
          <cell r="J12">
            <v>28.08</v>
          </cell>
          <cell r="K12">
            <v>0.2</v>
          </cell>
        </row>
        <row r="13">
          <cell r="B13">
            <v>29.395833333333332</v>
          </cell>
          <cell r="C13">
            <v>34.5</v>
          </cell>
          <cell r="D13">
            <v>24.6</v>
          </cell>
          <cell r="E13">
            <v>69.416666666666671</v>
          </cell>
          <cell r="F13">
            <v>90</v>
          </cell>
          <cell r="G13">
            <v>51</v>
          </cell>
          <cell r="H13">
            <v>9.7200000000000006</v>
          </cell>
          <cell r="I13" t="str">
            <v>N</v>
          </cell>
          <cell r="J13">
            <v>27.36</v>
          </cell>
          <cell r="K13">
            <v>0.2</v>
          </cell>
        </row>
        <row r="14">
          <cell r="B14">
            <v>27.933333333333334</v>
          </cell>
          <cell r="C14">
            <v>33.799999999999997</v>
          </cell>
          <cell r="D14">
            <v>23.6</v>
          </cell>
          <cell r="E14">
            <v>78.416666666666671</v>
          </cell>
          <cell r="F14">
            <v>96</v>
          </cell>
          <cell r="G14">
            <v>52</v>
          </cell>
          <cell r="H14">
            <v>10.44</v>
          </cell>
          <cell r="I14" t="str">
            <v>NO</v>
          </cell>
          <cell r="J14">
            <v>26.64</v>
          </cell>
          <cell r="K14">
            <v>33.800000000000004</v>
          </cell>
        </row>
        <row r="15">
          <cell r="B15">
            <v>28.708333333333329</v>
          </cell>
          <cell r="C15">
            <v>36</v>
          </cell>
          <cell r="D15">
            <v>24.7</v>
          </cell>
          <cell r="E15">
            <v>77.208333333333329</v>
          </cell>
          <cell r="F15">
            <v>96</v>
          </cell>
          <cell r="G15">
            <v>47</v>
          </cell>
          <cell r="H15">
            <v>11.16</v>
          </cell>
          <cell r="I15" t="str">
            <v>NO</v>
          </cell>
          <cell r="J15">
            <v>34.92</v>
          </cell>
          <cell r="K15">
            <v>0</v>
          </cell>
        </row>
        <row r="16">
          <cell r="B16">
            <v>29.499999999999996</v>
          </cell>
          <cell r="C16">
            <v>36.1</v>
          </cell>
          <cell r="D16">
            <v>24</v>
          </cell>
          <cell r="E16">
            <v>72.125</v>
          </cell>
          <cell r="F16">
            <v>95</v>
          </cell>
          <cell r="G16">
            <v>43</v>
          </cell>
          <cell r="H16">
            <v>11.520000000000001</v>
          </cell>
          <cell r="I16" t="str">
            <v>NO</v>
          </cell>
          <cell r="J16">
            <v>27</v>
          </cell>
          <cell r="K16">
            <v>0</v>
          </cell>
        </row>
        <row r="17">
          <cell r="B17">
            <v>29.924999999999997</v>
          </cell>
          <cell r="C17">
            <v>36.5</v>
          </cell>
          <cell r="D17">
            <v>24.5</v>
          </cell>
          <cell r="E17">
            <v>69.833333333333329</v>
          </cell>
          <cell r="F17">
            <v>94</v>
          </cell>
          <cell r="G17">
            <v>41</v>
          </cell>
          <cell r="H17">
            <v>14.04</v>
          </cell>
          <cell r="I17" t="str">
            <v>NO</v>
          </cell>
          <cell r="J17">
            <v>30.240000000000002</v>
          </cell>
          <cell r="K17">
            <v>0</v>
          </cell>
        </row>
        <row r="18">
          <cell r="B18">
            <v>29.775000000000006</v>
          </cell>
          <cell r="C18">
            <v>37.4</v>
          </cell>
          <cell r="D18">
            <v>24.4</v>
          </cell>
          <cell r="E18">
            <v>71.791666666666671</v>
          </cell>
          <cell r="F18">
            <v>95</v>
          </cell>
          <cell r="G18">
            <v>40</v>
          </cell>
          <cell r="H18">
            <v>10.08</v>
          </cell>
          <cell r="I18" t="str">
            <v>NE</v>
          </cell>
          <cell r="J18">
            <v>28.8</v>
          </cell>
          <cell r="K18">
            <v>0</v>
          </cell>
        </row>
        <row r="19">
          <cell r="B19">
            <v>28</v>
          </cell>
          <cell r="C19">
            <v>35.6</v>
          </cell>
          <cell r="D19">
            <v>25.2</v>
          </cell>
          <cell r="E19">
            <v>79.625</v>
          </cell>
          <cell r="F19">
            <v>95</v>
          </cell>
          <cell r="G19">
            <v>51</v>
          </cell>
          <cell r="H19">
            <v>14.76</v>
          </cell>
          <cell r="I19" t="str">
            <v>SE</v>
          </cell>
          <cell r="J19">
            <v>32.04</v>
          </cell>
          <cell r="K19">
            <v>0</v>
          </cell>
        </row>
        <row r="20">
          <cell r="B20">
            <v>28.299999999999997</v>
          </cell>
          <cell r="C20">
            <v>34.6</v>
          </cell>
          <cell r="D20">
            <v>24.4</v>
          </cell>
          <cell r="E20">
            <v>77.208333333333329</v>
          </cell>
          <cell r="F20">
            <v>95</v>
          </cell>
          <cell r="G20">
            <v>50</v>
          </cell>
          <cell r="H20">
            <v>22.68</v>
          </cell>
          <cell r="I20" t="str">
            <v>N</v>
          </cell>
          <cell r="J20">
            <v>48.24</v>
          </cell>
          <cell r="K20">
            <v>0.4</v>
          </cell>
        </row>
        <row r="21">
          <cell r="B21">
            <v>28.279166666666665</v>
          </cell>
          <cell r="C21">
            <v>35.6</v>
          </cell>
          <cell r="D21">
            <v>24.2</v>
          </cell>
          <cell r="E21">
            <v>76.041666666666671</v>
          </cell>
          <cell r="F21">
            <v>93</v>
          </cell>
          <cell r="G21">
            <v>50</v>
          </cell>
          <cell r="H21">
            <v>16.2</v>
          </cell>
          <cell r="I21" t="str">
            <v>N</v>
          </cell>
          <cell r="J21">
            <v>42.84</v>
          </cell>
          <cell r="K21">
            <v>7</v>
          </cell>
        </row>
        <row r="22">
          <cell r="B22">
            <v>29.833333333333343</v>
          </cell>
          <cell r="C22">
            <v>36.700000000000003</v>
          </cell>
          <cell r="D22">
            <v>24.8</v>
          </cell>
          <cell r="E22">
            <v>74.166666666666671</v>
          </cell>
          <cell r="F22">
            <v>95</v>
          </cell>
          <cell r="G22">
            <v>45</v>
          </cell>
          <cell r="H22">
            <v>9.3600000000000012</v>
          </cell>
          <cell r="I22" t="str">
            <v>NE</v>
          </cell>
          <cell r="J22">
            <v>30.6</v>
          </cell>
          <cell r="K22">
            <v>0</v>
          </cell>
        </row>
        <row r="23">
          <cell r="B23">
            <v>27.950000000000003</v>
          </cell>
          <cell r="C23">
            <v>35</v>
          </cell>
          <cell r="D23">
            <v>22.5</v>
          </cell>
          <cell r="E23">
            <v>76.5</v>
          </cell>
          <cell r="F23">
            <v>96</v>
          </cell>
          <cell r="G23">
            <v>50</v>
          </cell>
          <cell r="H23">
            <v>23.400000000000002</v>
          </cell>
          <cell r="I23" t="str">
            <v>NO</v>
          </cell>
          <cell r="J23">
            <v>44.64</v>
          </cell>
          <cell r="K23">
            <v>11.999999999999998</v>
          </cell>
        </row>
        <row r="24">
          <cell r="B24">
            <v>28.379166666666666</v>
          </cell>
          <cell r="C24">
            <v>34.299999999999997</v>
          </cell>
          <cell r="D24">
            <v>24.1</v>
          </cell>
          <cell r="E24">
            <v>74.708333333333329</v>
          </cell>
          <cell r="F24">
            <v>93</v>
          </cell>
          <cell r="G24">
            <v>47</v>
          </cell>
          <cell r="H24">
            <v>7.9200000000000008</v>
          </cell>
          <cell r="I24" t="str">
            <v>N</v>
          </cell>
          <cell r="J24">
            <v>23.400000000000002</v>
          </cell>
          <cell r="K24">
            <v>6.8</v>
          </cell>
        </row>
        <row r="25">
          <cell r="B25">
            <v>26.950000000000003</v>
          </cell>
          <cell r="C25">
            <v>33.6</v>
          </cell>
          <cell r="D25">
            <v>22.9</v>
          </cell>
          <cell r="E25">
            <v>80.416666666666671</v>
          </cell>
          <cell r="F25">
            <v>94</v>
          </cell>
          <cell r="G25">
            <v>47</v>
          </cell>
          <cell r="H25">
            <v>8.64</v>
          </cell>
          <cell r="I25" t="str">
            <v>NO</v>
          </cell>
          <cell r="J25">
            <v>29.880000000000003</v>
          </cell>
          <cell r="K25">
            <v>1.9999999999999998</v>
          </cell>
        </row>
        <row r="26">
          <cell r="B26">
            <v>26.054166666666674</v>
          </cell>
          <cell r="C26">
            <v>32.200000000000003</v>
          </cell>
          <cell r="D26">
            <v>22.5</v>
          </cell>
          <cell r="E26">
            <v>85.625</v>
          </cell>
          <cell r="F26">
            <v>96</v>
          </cell>
          <cell r="G26">
            <v>57</v>
          </cell>
          <cell r="H26">
            <v>17.28</v>
          </cell>
          <cell r="I26" t="str">
            <v>N</v>
          </cell>
          <cell r="J26">
            <v>62.28</v>
          </cell>
          <cell r="K26">
            <v>13</v>
          </cell>
        </row>
        <row r="27">
          <cell r="B27">
            <v>24.970833333333331</v>
          </cell>
          <cell r="C27">
            <v>28.1</v>
          </cell>
          <cell r="D27">
            <v>23.8</v>
          </cell>
          <cell r="E27">
            <v>90.291666666666671</v>
          </cell>
          <cell r="F27">
            <v>95</v>
          </cell>
          <cell r="G27">
            <v>78</v>
          </cell>
          <cell r="H27">
            <v>15.48</v>
          </cell>
          <cell r="I27" t="str">
            <v>NO</v>
          </cell>
          <cell r="J27">
            <v>42.12</v>
          </cell>
          <cell r="K27">
            <v>3</v>
          </cell>
        </row>
        <row r="28">
          <cell r="B28">
            <v>24.766666666666666</v>
          </cell>
          <cell r="C28">
            <v>28</v>
          </cell>
          <cell r="D28">
            <v>22.8</v>
          </cell>
          <cell r="E28">
            <v>88.541666666666671</v>
          </cell>
          <cell r="F28">
            <v>96</v>
          </cell>
          <cell r="G28">
            <v>70</v>
          </cell>
          <cell r="H28">
            <v>19.079999999999998</v>
          </cell>
          <cell r="I28" t="str">
            <v>N</v>
          </cell>
          <cell r="J28">
            <v>44.64</v>
          </cell>
          <cell r="K28">
            <v>18.399999999999999</v>
          </cell>
        </row>
        <row r="29">
          <cell r="B29">
            <v>25.829166666666669</v>
          </cell>
          <cell r="C29">
            <v>32.1</v>
          </cell>
          <cell r="D29">
            <v>22.4</v>
          </cell>
          <cell r="E29">
            <v>87.375</v>
          </cell>
          <cell r="F29">
            <v>96</v>
          </cell>
          <cell r="G29">
            <v>62</v>
          </cell>
          <cell r="H29">
            <v>11.520000000000001</v>
          </cell>
          <cell r="I29" t="str">
            <v>N</v>
          </cell>
          <cell r="J29">
            <v>30.6</v>
          </cell>
          <cell r="K29">
            <v>19.599999999999998</v>
          </cell>
        </row>
        <row r="30">
          <cell r="B30">
            <v>25.770833333333332</v>
          </cell>
          <cell r="C30">
            <v>30.1</v>
          </cell>
          <cell r="D30">
            <v>23.1</v>
          </cell>
          <cell r="E30">
            <v>87.375</v>
          </cell>
          <cell r="F30">
            <v>95</v>
          </cell>
          <cell r="G30">
            <v>70</v>
          </cell>
          <cell r="H30">
            <v>12.96</v>
          </cell>
          <cell r="I30" t="str">
            <v>N</v>
          </cell>
          <cell r="J30">
            <v>41.76</v>
          </cell>
          <cell r="K30">
            <v>9.9999999999999982</v>
          </cell>
        </row>
        <row r="31">
          <cell r="B31">
            <v>26.845833333333335</v>
          </cell>
          <cell r="C31">
            <v>33.700000000000003</v>
          </cell>
          <cell r="D31">
            <v>23.8</v>
          </cell>
          <cell r="E31">
            <v>83.833333333333329</v>
          </cell>
          <cell r="F31">
            <v>95</v>
          </cell>
          <cell r="G31">
            <v>55</v>
          </cell>
          <cell r="H31">
            <v>13.32</v>
          </cell>
          <cell r="I31" t="str">
            <v>N</v>
          </cell>
          <cell r="J31">
            <v>40.680000000000007</v>
          </cell>
          <cell r="K31">
            <v>3.1999999999999997</v>
          </cell>
        </row>
        <row r="32">
          <cell r="B32">
            <v>25.375000000000004</v>
          </cell>
          <cell r="C32">
            <v>27.2</v>
          </cell>
          <cell r="D32">
            <v>23.5</v>
          </cell>
          <cell r="E32">
            <v>90.666666666666671</v>
          </cell>
          <cell r="F32">
            <v>95</v>
          </cell>
          <cell r="G32">
            <v>80</v>
          </cell>
          <cell r="H32">
            <v>12.6</v>
          </cell>
          <cell r="I32" t="str">
            <v>N</v>
          </cell>
          <cell r="J32">
            <v>26.28</v>
          </cell>
          <cell r="K32">
            <v>11.399999999999999</v>
          </cell>
        </row>
        <row r="33">
          <cell r="B33">
            <v>25.950000000000003</v>
          </cell>
          <cell r="C33">
            <v>32.200000000000003</v>
          </cell>
          <cell r="D33">
            <v>23.4</v>
          </cell>
          <cell r="E33">
            <v>86.208333333333329</v>
          </cell>
          <cell r="F33">
            <v>96</v>
          </cell>
          <cell r="G33">
            <v>58</v>
          </cell>
          <cell r="H33">
            <v>12.6</v>
          </cell>
          <cell r="I33" t="str">
            <v>NE</v>
          </cell>
          <cell r="J33">
            <v>39.24</v>
          </cell>
          <cell r="K33">
            <v>9.3999999999999986</v>
          </cell>
        </row>
      </sheetData>
      <sheetData sheetId="2">
        <row r="5">
          <cell r="B5">
            <v>26.837499999999995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>
        <row r="5">
          <cell r="B5">
            <v>27.804166666666664</v>
          </cell>
          <cell r="C5">
            <v>33.799999999999997</v>
          </cell>
          <cell r="D5">
            <v>23.6</v>
          </cell>
          <cell r="E5">
            <v>77.090909090909093</v>
          </cell>
          <cell r="F5">
            <v>100</v>
          </cell>
          <cell r="G5">
            <v>46</v>
          </cell>
          <cell r="H5">
            <v>11.520000000000001</v>
          </cell>
          <cell r="I5" t="str">
            <v>L</v>
          </cell>
          <cell r="J5">
            <v>31.680000000000003</v>
          </cell>
          <cell r="K5">
            <v>0.6</v>
          </cell>
        </row>
        <row r="6">
          <cell r="B6">
            <v>28.450000000000003</v>
          </cell>
          <cell r="C6">
            <v>35.5</v>
          </cell>
          <cell r="D6">
            <v>22.5</v>
          </cell>
          <cell r="E6">
            <v>66.777777777777771</v>
          </cell>
          <cell r="F6">
            <v>100</v>
          </cell>
          <cell r="G6">
            <v>40</v>
          </cell>
          <cell r="H6">
            <v>18.36</v>
          </cell>
          <cell r="I6" t="str">
            <v>S</v>
          </cell>
          <cell r="J6">
            <v>31.680000000000003</v>
          </cell>
          <cell r="K6">
            <v>0</v>
          </cell>
        </row>
        <row r="7">
          <cell r="B7">
            <v>27.383333333333329</v>
          </cell>
          <cell r="C7">
            <v>34.799999999999997</v>
          </cell>
          <cell r="D7">
            <v>23.1</v>
          </cell>
          <cell r="E7">
            <v>72.666666666666671</v>
          </cell>
          <cell r="F7">
            <v>100</v>
          </cell>
          <cell r="G7">
            <v>49</v>
          </cell>
          <cell r="H7">
            <v>16.559999999999999</v>
          </cell>
          <cell r="I7" t="str">
            <v>S</v>
          </cell>
          <cell r="J7">
            <v>41.04</v>
          </cell>
          <cell r="K7">
            <v>3.8</v>
          </cell>
        </row>
        <row r="8">
          <cell r="B8">
            <v>26.008333333333329</v>
          </cell>
          <cell r="C8">
            <v>34.1</v>
          </cell>
          <cell r="D8">
            <v>20.3</v>
          </cell>
          <cell r="E8">
            <v>86.5</v>
          </cell>
          <cell r="F8">
            <v>100</v>
          </cell>
          <cell r="G8">
            <v>48</v>
          </cell>
          <cell r="H8">
            <v>14.76</v>
          </cell>
          <cell r="I8" t="str">
            <v>SE</v>
          </cell>
          <cell r="J8">
            <v>78.48</v>
          </cell>
          <cell r="K8">
            <v>26.599999999999998</v>
          </cell>
        </row>
        <row r="9">
          <cell r="B9">
            <v>27.020833333333332</v>
          </cell>
          <cell r="C9">
            <v>33.799999999999997</v>
          </cell>
          <cell r="D9">
            <v>23.4</v>
          </cell>
          <cell r="E9">
            <v>68.166666666666671</v>
          </cell>
          <cell r="F9">
            <v>100</v>
          </cell>
          <cell r="G9">
            <v>51</v>
          </cell>
          <cell r="H9">
            <v>17.28</v>
          </cell>
          <cell r="I9" t="str">
            <v>L</v>
          </cell>
          <cell r="J9">
            <v>30.240000000000002</v>
          </cell>
          <cell r="K9">
            <v>0</v>
          </cell>
        </row>
        <row r="10">
          <cell r="B10">
            <v>28.125</v>
          </cell>
          <cell r="C10">
            <v>34.799999999999997</v>
          </cell>
          <cell r="D10">
            <v>23</v>
          </cell>
          <cell r="E10">
            <v>66.944444444444443</v>
          </cell>
          <cell r="F10">
            <v>100</v>
          </cell>
          <cell r="G10">
            <v>38</v>
          </cell>
          <cell r="H10">
            <v>13.32</v>
          </cell>
          <cell r="I10" t="str">
            <v>N</v>
          </cell>
          <cell r="J10">
            <v>23.400000000000002</v>
          </cell>
          <cell r="K10">
            <v>0</v>
          </cell>
        </row>
        <row r="11">
          <cell r="B11">
            <v>28.104166666666661</v>
          </cell>
          <cell r="C11">
            <v>33.9</v>
          </cell>
          <cell r="D11">
            <v>24.3</v>
          </cell>
          <cell r="E11">
            <v>74.285714285714292</v>
          </cell>
          <cell r="F11">
            <v>100</v>
          </cell>
          <cell r="G11">
            <v>43</v>
          </cell>
          <cell r="H11">
            <v>12.96</v>
          </cell>
          <cell r="I11" t="str">
            <v>SE</v>
          </cell>
          <cell r="J11">
            <v>34.200000000000003</v>
          </cell>
          <cell r="K11">
            <v>0</v>
          </cell>
        </row>
        <row r="12">
          <cell r="B12">
            <v>27.458333333333332</v>
          </cell>
          <cell r="C12">
            <v>33.9</v>
          </cell>
          <cell r="D12">
            <v>23.1</v>
          </cell>
          <cell r="E12">
            <v>79.411764705882348</v>
          </cell>
          <cell r="F12">
            <v>100</v>
          </cell>
          <cell r="G12">
            <v>51</v>
          </cell>
          <cell r="H12">
            <v>23.040000000000003</v>
          </cell>
          <cell r="I12" t="str">
            <v>L</v>
          </cell>
          <cell r="J12">
            <v>51.480000000000004</v>
          </cell>
          <cell r="K12">
            <v>24.599999999999998</v>
          </cell>
        </row>
        <row r="13">
          <cell r="B13">
            <v>27.779166666666665</v>
          </cell>
          <cell r="C13">
            <v>34.4</v>
          </cell>
          <cell r="D13">
            <v>24</v>
          </cell>
          <cell r="E13">
            <v>80.260869565217391</v>
          </cell>
          <cell r="F13">
            <v>100</v>
          </cell>
          <cell r="G13">
            <v>48</v>
          </cell>
          <cell r="H13">
            <v>22.68</v>
          </cell>
          <cell r="I13" t="str">
            <v>NO</v>
          </cell>
          <cell r="J13">
            <v>44.28</v>
          </cell>
          <cell r="K13">
            <v>8.6000000000000014</v>
          </cell>
        </row>
        <row r="14">
          <cell r="B14">
            <v>27.562500000000004</v>
          </cell>
          <cell r="C14">
            <v>35.299999999999997</v>
          </cell>
          <cell r="D14">
            <v>23.2</v>
          </cell>
          <cell r="E14">
            <v>75.82352941176471</v>
          </cell>
          <cell r="F14">
            <v>100</v>
          </cell>
          <cell r="G14">
            <v>44</v>
          </cell>
          <cell r="H14">
            <v>21.6</v>
          </cell>
          <cell r="I14" t="str">
            <v>NO</v>
          </cell>
          <cell r="J14">
            <v>45.36</v>
          </cell>
          <cell r="K14">
            <v>2.4000000000000004</v>
          </cell>
        </row>
        <row r="15">
          <cell r="B15">
            <v>26.795833333333334</v>
          </cell>
          <cell r="C15">
            <v>33.6</v>
          </cell>
          <cell r="D15">
            <v>23.6</v>
          </cell>
          <cell r="E15">
            <v>82.058823529411768</v>
          </cell>
          <cell r="F15">
            <v>100</v>
          </cell>
          <cell r="G15">
            <v>53</v>
          </cell>
          <cell r="H15">
            <v>16.559999999999999</v>
          </cell>
          <cell r="I15" t="str">
            <v>N</v>
          </cell>
          <cell r="J15">
            <v>27</v>
          </cell>
          <cell r="K15">
            <v>0</v>
          </cell>
        </row>
        <row r="16">
          <cell r="B16">
            <v>27.150000000000006</v>
          </cell>
          <cell r="C16">
            <v>33.200000000000003</v>
          </cell>
          <cell r="D16">
            <v>23.9</v>
          </cell>
          <cell r="E16">
            <v>85.458333333333329</v>
          </cell>
          <cell r="F16">
            <v>100</v>
          </cell>
          <cell r="G16">
            <v>55</v>
          </cell>
          <cell r="H16">
            <v>16.920000000000002</v>
          </cell>
          <cell r="I16" t="str">
            <v>L</v>
          </cell>
          <cell r="J16">
            <v>37.800000000000004</v>
          </cell>
          <cell r="K16">
            <v>0</v>
          </cell>
        </row>
        <row r="17">
          <cell r="B17">
            <v>28.458333333333332</v>
          </cell>
          <cell r="C17">
            <v>35.4</v>
          </cell>
          <cell r="D17">
            <v>23.9</v>
          </cell>
          <cell r="E17">
            <v>79.125</v>
          </cell>
          <cell r="F17">
            <v>100</v>
          </cell>
          <cell r="G17">
            <v>41</v>
          </cell>
          <cell r="H17">
            <v>13.32</v>
          </cell>
          <cell r="I17" t="str">
            <v>L</v>
          </cell>
          <cell r="J17">
            <v>25.56</v>
          </cell>
          <cell r="K17">
            <v>0</v>
          </cell>
        </row>
        <row r="18">
          <cell r="B18">
            <v>29.008333333333329</v>
          </cell>
          <cell r="C18">
            <v>35.5</v>
          </cell>
          <cell r="D18">
            <v>26</v>
          </cell>
          <cell r="E18">
            <v>78.75</v>
          </cell>
          <cell r="F18">
            <v>100</v>
          </cell>
          <cell r="G18">
            <v>49</v>
          </cell>
          <cell r="H18">
            <v>20.52</v>
          </cell>
          <cell r="I18" t="str">
            <v>SE</v>
          </cell>
          <cell r="J18">
            <v>43.2</v>
          </cell>
          <cell r="K18">
            <v>0</v>
          </cell>
        </row>
        <row r="19">
          <cell r="B19">
            <v>28.329166666666666</v>
          </cell>
          <cell r="C19">
            <v>34.700000000000003</v>
          </cell>
          <cell r="D19">
            <v>24.5</v>
          </cell>
          <cell r="E19">
            <v>79.5</v>
          </cell>
          <cell r="F19">
            <v>99</v>
          </cell>
          <cell r="G19">
            <v>51</v>
          </cell>
          <cell r="H19">
            <v>13.32</v>
          </cell>
          <cell r="I19" t="str">
            <v>L</v>
          </cell>
          <cell r="J19">
            <v>32.04</v>
          </cell>
          <cell r="K19">
            <v>0.4</v>
          </cell>
        </row>
        <row r="20">
          <cell r="B20">
            <v>26.695833333333336</v>
          </cell>
          <cell r="C20">
            <v>32.200000000000003</v>
          </cell>
          <cell r="D20">
            <v>22.9</v>
          </cell>
          <cell r="E20">
            <v>85.958333333333329</v>
          </cell>
          <cell r="F20">
            <v>100</v>
          </cell>
          <cell r="G20">
            <v>55</v>
          </cell>
          <cell r="H20">
            <v>20.16</v>
          </cell>
          <cell r="I20" t="str">
            <v>N</v>
          </cell>
          <cell r="J20">
            <v>34.56</v>
          </cell>
          <cell r="K20">
            <v>18.400000000000002</v>
          </cell>
        </row>
        <row r="21">
          <cell r="B21">
            <v>28.158333333333321</v>
          </cell>
          <cell r="C21">
            <v>35</v>
          </cell>
          <cell r="D21">
            <v>24.1</v>
          </cell>
          <cell r="E21">
            <v>80.75</v>
          </cell>
          <cell r="F21">
            <v>100</v>
          </cell>
          <cell r="G21">
            <v>46</v>
          </cell>
          <cell r="H21">
            <v>21.6</v>
          </cell>
          <cell r="I21" t="str">
            <v>N</v>
          </cell>
          <cell r="J21">
            <v>47.88</v>
          </cell>
          <cell r="K21">
            <v>2.2000000000000002</v>
          </cell>
        </row>
        <row r="22">
          <cell r="B22">
            <v>27.054166666666664</v>
          </cell>
          <cell r="C22">
            <v>34.700000000000003</v>
          </cell>
          <cell r="D22">
            <v>23.8</v>
          </cell>
          <cell r="E22">
            <v>89.416666666666671</v>
          </cell>
          <cell r="F22">
            <v>100</v>
          </cell>
          <cell r="G22">
            <v>52</v>
          </cell>
          <cell r="H22">
            <v>18.720000000000002</v>
          </cell>
          <cell r="I22" t="str">
            <v>NE</v>
          </cell>
          <cell r="J22">
            <v>39.24</v>
          </cell>
          <cell r="K22">
            <v>4.5999999999999996</v>
          </cell>
        </row>
        <row r="23">
          <cell r="B23">
            <v>26.645833333333329</v>
          </cell>
          <cell r="C23">
            <v>33.299999999999997</v>
          </cell>
          <cell r="D23">
            <v>22.5</v>
          </cell>
          <cell r="E23">
            <v>85.416666666666671</v>
          </cell>
          <cell r="F23">
            <v>100</v>
          </cell>
          <cell r="G23">
            <v>54</v>
          </cell>
          <cell r="H23">
            <v>11.879999999999999</v>
          </cell>
          <cell r="I23" t="str">
            <v>NE</v>
          </cell>
          <cell r="J23">
            <v>23.759999999999998</v>
          </cell>
          <cell r="K23">
            <v>0</v>
          </cell>
        </row>
        <row r="24">
          <cell r="B24">
            <v>28.816666666666663</v>
          </cell>
          <cell r="C24">
            <v>34.200000000000003</v>
          </cell>
          <cell r="D24">
            <v>23.7</v>
          </cell>
          <cell r="E24">
            <v>77.791666666666671</v>
          </cell>
          <cell r="F24">
            <v>100</v>
          </cell>
          <cell r="G24">
            <v>49</v>
          </cell>
          <cell r="H24">
            <v>18</v>
          </cell>
          <cell r="I24" t="str">
            <v>L</v>
          </cell>
          <cell r="J24">
            <v>30.96</v>
          </cell>
          <cell r="K24">
            <v>0</v>
          </cell>
        </row>
        <row r="25">
          <cell r="B25">
            <v>25.733333333333334</v>
          </cell>
          <cell r="C25">
            <v>30.3</v>
          </cell>
          <cell r="D25">
            <v>23</v>
          </cell>
          <cell r="E25">
            <v>89.666666666666671</v>
          </cell>
          <cell r="F25">
            <v>100</v>
          </cell>
          <cell r="G25">
            <v>69</v>
          </cell>
          <cell r="H25">
            <v>21.6</v>
          </cell>
          <cell r="I25" t="str">
            <v>NE</v>
          </cell>
          <cell r="J25">
            <v>31.680000000000003</v>
          </cell>
          <cell r="K25">
            <v>9.6</v>
          </cell>
        </row>
        <row r="26">
          <cell r="B26">
            <v>24.0625</v>
          </cell>
          <cell r="C26">
            <v>28.6</v>
          </cell>
          <cell r="D26">
            <v>21.9</v>
          </cell>
          <cell r="E26">
            <v>96.083333333333329</v>
          </cell>
          <cell r="F26">
            <v>100</v>
          </cell>
          <cell r="G26">
            <v>73</v>
          </cell>
          <cell r="H26">
            <v>18</v>
          </cell>
          <cell r="I26" t="str">
            <v>NE</v>
          </cell>
          <cell r="J26">
            <v>38.519999999999996</v>
          </cell>
          <cell r="K26">
            <v>16.2</v>
          </cell>
        </row>
        <row r="27">
          <cell r="B27">
            <v>23.504166666666666</v>
          </cell>
          <cell r="C27">
            <v>27.7</v>
          </cell>
          <cell r="D27">
            <v>21.7</v>
          </cell>
          <cell r="E27">
            <v>96.458333333333329</v>
          </cell>
          <cell r="F27">
            <v>100</v>
          </cell>
          <cell r="G27">
            <v>71</v>
          </cell>
          <cell r="H27">
            <v>17.28</v>
          </cell>
          <cell r="I27" t="str">
            <v>NE</v>
          </cell>
          <cell r="J27">
            <v>41.04</v>
          </cell>
          <cell r="K27">
            <v>7.6000000000000005</v>
          </cell>
        </row>
        <row r="28">
          <cell r="B28">
            <v>23.391666666666676</v>
          </cell>
          <cell r="C28">
            <v>27.5</v>
          </cell>
          <cell r="D28">
            <v>21.6</v>
          </cell>
          <cell r="E28">
            <v>97.041666666666671</v>
          </cell>
          <cell r="F28">
            <v>100</v>
          </cell>
          <cell r="G28">
            <v>76</v>
          </cell>
          <cell r="H28">
            <v>25.2</v>
          </cell>
          <cell r="I28" t="str">
            <v>NE</v>
          </cell>
          <cell r="J28">
            <v>32.4</v>
          </cell>
          <cell r="K28">
            <v>0.4</v>
          </cell>
        </row>
        <row r="29">
          <cell r="B29">
            <v>25.141666666666666</v>
          </cell>
          <cell r="C29">
            <v>29.9</v>
          </cell>
          <cell r="D29">
            <v>22.9</v>
          </cell>
          <cell r="E29">
            <v>91.375</v>
          </cell>
          <cell r="F29">
            <v>100</v>
          </cell>
          <cell r="G29">
            <v>61</v>
          </cell>
          <cell r="H29">
            <v>24.48</v>
          </cell>
          <cell r="I29" t="str">
            <v>NE</v>
          </cell>
          <cell r="J29">
            <v>45</v>
          </cell>
          <cell r="K29">
            <v>4.3999999999999995</v>
          </cell>
        </row>
        <row r="30">
          <cell r="B30">
            <v>26.354166666666668</v>
          </cell>
          <cell r="C30">
            <v>34.1</v>
          </cell>
          <cell r="D30">
            <v>22.7</v>
          </cell>
          <cell r="E30">
            <v>85.083333333333329</v>
          </cell>
          <cell r="F30">
            <v>100</v>
          </cell>
          <cell r="G30">
            <v>48</v>
          </cell>
          <cell r="H30">
            <v>16.559999999999999</v>
          </cell>
          <cell r="I30" t="str">
            <v>NE</v>
          </cell>
          <cell r="J30">
            <v>39.6</v>
          </cell>
          <cell r="K30">
            <v>1.8</v>
          </cell>
        </row>
        <row r="31">
          <cell r="B31">
            <v>26.641666666666676</v>
          </cell>
          <cell r="C31">
            <v>32.9</v>
          </cell>
          <cell r="D31">
            <v>23.9</v>
          </cell>
          <cell r="E31">
            <v>86.375</v>
          </cell>
          <cell r="F31">
            <v>100</v>
          </cell>
          <cell r="G31">
            <v>50</v>
          </cell>
          <cell r="H31">
            <v>12.96</v>
          </cell>
          <cell r="I31" t="str">
            <v>NE</v>
          </cell>
          <cell r="J31">
            <v>37.080000000000005</v>
          </cell>
          <cell r="K31">
            <v>2.8</v>
          </cell>
        </row>
        <row r="32">
          <cell r="B32">
            <v>24.362499999999997</v>
          </cell>
          <cell r="C32">
            <v>27.3</v>
          </cell>
          <cell r="D32">
            <v>22.6</v>
          </cell>
          <cell r="E32">
            <v>97.083333333333329</v>
          </cell>
          <cell r="F32">
            <v>100</v>
          </cell>
          <cell r="G32">
            <v>79</v>
          </cell>
          <cell r="H32">
            <v>12.6</v>
          </cell>
          <cell r="I32" t="str">
            <v>NO</v>
          </cell>
          <cell r="J32">
            <v>34.200000000000003</v>
          </cell>
          <cell r="K32">
            <v>17.599999999999998</v>
          </cell>
        </row>
        <row r="33">
          <cell r="B33">
            <v>24.391666666666669</v>
          </cell>
          <cell r="C33">
            <v>26.5</v>
          </cell>
          <cell r="D33">
            <v>23.3</v>
          </cell>
          <cell r="E33">
            <v>96.541666666666671</v>
          </cell>
          <cell r="F33">
            <v>100</v>
          </cell>
          <cell r="G33">
            <v>76</v>
          </cell>
          <cell r="H33">
            <v>12.96</v>
          </cell>
          <cell r="I33" t="str">
            <v>SE</v>
          </cell>
          <cell r="J33">
            <v>18.36</v>
          </cell>
          <cell r="K33">
            <v>3.5999999999999996</v>
          </cell>
        </row>
      </sheetData>
      <sheetData sheetId="2">
        <row r="5">
          <cell r="B5">
            <v>24.891666666666662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>
        <row r="5">
          <cell r="B5">
            <v>23.887499999999999</v>
          </cell>
          <cell r="C5">
            <v>27.3</v>
          </cell>
          <cell r="D5">
            <v>22.6</v>
          </cell>
          <cell r="E5">
            <v>91.083333333333329</v>
          </cell>
          <cell r="F5">
            <v>95</v>
          </cell>
          <cell r="G5">
            <v>77</v>
          </cell>
          <cell r="H5">
            <v>10.08</v>
          </cell>
          <cell r="I5" t="str">
            <v>N</v>
          </cell>
          <cell r="J5">
            <v>21.6</v>
          </cell>
          <cell r="K5">
            <v>11.4</v>
          </cell>
        </row>
        <row r="6">
          <cell r="B6">
            <v>24.679166666666664</v>
          </cell>
          <cell r="C6">
            <v>32.4</v>
          </cell>
          <cell r="D6">
            <v>21.5</v>
          </cell>
          <cell r="E6">
            <v>84.041666666666671</v>
          </cell>
          <cell r="F6">
            <v>96</v>
          </cell>
          <cell r="G6">
            <v>53</v>
          </cell>
          <cell r="H6">
            <v>18</v>
          </cell>
          <cell r="I6" t="str">
            <v>SE</v>
          </cell>
          <cell r="J6">
            <v>57.24</v>
          </cell>
          <cell r="K6">
            <v>16.399999999999999</v>
          </cell>
        </row>
        <row r="7">
          <cell r="B7">
            <v>25.079166666666666</v>
          </cell>
          <cell r="C7">
            <v>32.9</v>
          </cell>
          <cell r="D7">
            <v>21.9</v>
          </cell>
          <cell r="E7">
            <v>83.125</v>
          </cell>
          <cell r="F7">
            <v>95</v>
          </cell>
          <cell r="G7">
            <v>54</v>
          </cell>
          <cell r="H7">
            <v>13.68</v>
          </cell>
          <cell r="I7" t="str">
            <v>N</v>
          </cell>
          <cell r="J7">
            <v>42.12</v>
          </cell>
          <cell r="K7">
            <v>14.4</v>
          </cell>
        </row>
        <row r="8">
          <cell r="B8">
            <v>24.2</v>
          </cell>
          <cell r="C8">
            <v>31.7</v>
          </cell>
          <cell r="D8">
            <v>22.5</v>
          </cell>
          <cell r="E8">
            <v>89.5</v>
          </cell>
          <cell r="F8">
            <v>95</v>
          </cell>
          <cell r="G8">
            <v>65</v>
          </cell>
          <cell r="H8">
            <v>18.720000000000002</v>
          </cell>
          <cell r="I8" t="str">
            <v>NE</v>
          </cell>
          <cell r="J8">
            <v>40.680000000000007</v>
          </cell>
          <cell r="K8">
            <v>5.4</v>
          </cell>
        </row>
        <row r="9">
          <cell r="B9">
            <v>25.783333333333335</v>
          </cell>
          <cell r="C9">
            <v>34.6</v>
          </cell>
          <cell r="D9">
            <v>21.1</v>
          </cell>
          <cell r="E9">
            <v>79.833333333333329</v>
          </cell>
          <cell r="F9">
            <v>96</v>
          </cell>
          <cell r="G9">
            <v>47</v>
          </cell>
          <cell r="H9">
            <v>17.28</v>
          </cell>
          <cell r="I9" t="str">
            <v>N</v>
          </cell>
          <cell r="J9">
            <v>40.680000000000007</v>
          </cell>
          <cell r="K9">
            <v>0</v>
          </cell>
        </row>
        <row r="10">
          <cell r="B10">
            <v>27.041666666666668</v>
          </cell>
          <cell r="C10">
            <v>33.1</v>
          </cell>
          <cell r="D10">
            <v>23.5</v>
          </cell>
          <cell r="E10">
            <v>78.375</v>
          </cell>
          <cell r="F10">
            <v>95</v>
          </cell>
          <cell r="G10">
            <v>53</v>
          </cell>
          <cell r="H10">
            <v>19.079999999999998</v>
          </cell>
          <cell r="I10" t="str">
            <v>NE</v>
          </cell>
          <cell r="J10">
            <v>34.92</v>
          </cell>
          <cell r="K10">
            <v>0</v>
          </cell>
        </row>
        <row r="11">
          <cell r="B11">
            <v>27.016666666666666</v>
          </cell>
          <cell r="C11">
            <v>34.6</v>
          </cell>
          <cell r="D11">
            <v>22.7</v>
          </cell>
          <cell r="E11">
            <v>78.375</v>
          </cell>
          <cell r="F11">
            <v>94</v>
          </cell>
          <cell r="G11">
            <v>50</v>
          </cell>
          <cell r="H11">
            <v>15.120000000000001</v>
          </cell>
          <cell r="I11" t="str">
            <v>NE</v>
          </cell>
          <cell r="J11">
            <v>28.08</v>
          </cell>
          <cell r="K11">
            <v>1</v>
          </cell>
        </row>
        <row r="12">
          <cell r="B12">
            <v>28.666666666666657</v>
          </cell>
          <cell r="C12">
            <v>36</v>
          </cell>
          <cell r="D12">
            <v>22.6</v>
          </cell>
          <cell r="E12">
            <v>72.916666666666671</v>
          </cell>
          <cell r="F12">
            <v>95</v>
          </cell>
          <cell r="G12">
            <v>44</v>
          </cell>
          <cell r="H12">
            <v>15.48</v>
          </cell>
          <cell r="I12" t="str">
            <v>NE</v>
          </cell>
          <cell r="J12">
            <v>37.440000000000005</v>
          </cell>
          <cell r="K12">
            <v>0</v>
          </cell>
        </row>
        <row r="13">
          <cell r="B13">
            <v>28.808333333333334</v>
          </cell>
          <cell r="C13">
            <v>36.299999999999997</v>
          </cell>
          <cell r="D13">
            <v>24.9</v>
          </cell>
          <cell r="E13">
            <v>74.375</v>
          </cell>
          <cell r="F13">
            <v>92</v>
          </cell>
          <cell r="G13">
            <v>43</v>
          </cell>
          <cell r="H13">
            <v>15.120000000000001</v>
          </cell>
          <cell r="I13" t="str">
            <v>NE</v>
          </cell>
          <cell r="J13">
            <v>29.16</v>
          </cell>
          <cell r="K13">
            <v>0</v>
          </cell>
        </row>
        <row r="14">
          <cell r="B14">
            <v>27.762499999999999</v>
          </cell>
          <cell r="C14">
            <v>34.9</v>
          </cell>
          <cell r="D14">
            <v>23.1</v>
          </cell>
          <cell r="E14">
            <v>77.541666666666671</v>
          </cell>
          <cell r="F14">
            <v>93</v>
          </cell>
          <cell r="G14">
            <v>50</v>
          </cell>
          <cell r="H14">
            <v>12.96</v>
          </cell>
          <cell r="I14" t="str">
            <v>N</v>
          </cell>
          <cell r="J14">
            <v>28.44</v>
          </cell>
          <cell r="K14">
            <v>1</v>
          </cell>
        </row>
        <row r="15">
          <cell r="B15">
            <v>28.120833333333337</v>
          </cell>
          <cell r="C15">
            <v>34.700000000000003</v>
          </cell>
          <cell r="D15">
            <v>23.1</v>
          </cell>
          <cell r="E15">
            <v>77.333333333333329</v>
          </cell>
          <cell r="F15">
            <v>95</v>
          </cell>
          <cell r="G15">
            <v>49</v>
          </cell>
          <cell r="H15">
            <v>16.2</v>
          </cell>
          <cell r="I15" t="str">
            <v>N</v>
          </cell>
          <cell r="J15">
            <v>29.16</v>
          </cell>
          <cell r="K15">
            <v>0.2</v>
          </cell>
        </row>
        <row r="16">
          <cell r="B16">
            <v>28.983333333333334</v>
          </cell>
          <cell r="C16">
            <v>35.4</v>
          </cell>
          <cell r="D16">
            <v>23.6</v>
          </cell>
          <cell r="E16">
            <v>74.833333333333329</v>
          </cell>
          <cell r="F16">
            <v>94</v>
          </cell>
          <cell r="G16">
            <v>47</v>
          </cell>
          <cell r="H16">
            <v>15.48</v>
          </cell>
          <cell r="I16" t="str">
            <v>NE</v>
          </cell>
          <cell r="J16">
            <v>33.119999999999997</v>
          </cell>
          <cell r="K16">
            <v>0</v>
          </cell>
        </row>
        <row r="17">
          <cell r="B17">
            <v>29.504166666666663</v>
          </cell>
          <cell r="C17">
            <v>36.1</v>
          </cell>
          <cell r="D17">
            <v>24.3</v>
          </cell>
          <cell r="E17">
            <v>70.791666666666671</v>
          </cell>
          <cell r="F17">
            <v>92</v>
          </cell>
          <cell r="G17">
            <v>39</v>
          </cell>
          <cell r="H17">
            <v>18</v>
          </cell>
          <cell r="I17" t="str">
            <v>NE</v>
          </cell>
          <cell r="J17">
            <v>37.080000000000005</v>
          </cell>
          <cell r="K17">
            <v>0</v>
          </cell>
        </row>
        <row r="18">
          <cell r="B18">
            <v>28.575000000000003</v>
          </cell>
          <cell r="C18">
            <v>34.799999999999997</v>
          </cell>
          <cell r="D18">
            <v>23</v>
          </cell>
          <cell r="E18">
            <v>74.5</v>
          </cell>
          <cell r="F18">
            <v>95</v>
          </cell>
          <cell r="G18">
            <v>50</v>
          </cell>
          <cell r="H18">
            <v>11.16</v>
          </cell>
          <cell r="I18" t="str">
            <v>NE</v>
          </cell>
          <cell r="J18">
            <v>21.6</v>
          </cell>
          <cell r="K18">
            <v>0</v>
          </cell>
        </row>
        <row r="19">
          <cell r="B19">
            <v>28.658333333333331</v>
          </cell>
          <cell r="C19">
            <v>37.6</v>
          </cell>
          <cell r="D19">
            <v>22.8</v>
          </cell>
          <cell r="E19">
            <v>74.625</v>
          </cell>
          <cell r="F19">
            <v>95</v>
          </cell>
          <cell r="G19">
            <v>32</v>
          </cell>
          <cell r="H19">
            <v>17.64</v>
          </cell>
          <cell r="I19" t="str">
            <v>NE</v>
          </cell>
          <cell r="J19">
            <v>46.080000000000005</v>
          </cell>
          <cell r="K19">
            <v>0</v>
          </cell>
        </row>
        <row r="20">
          <cell r="B20">
            <v>27.283333333333335</v>
          </cell>
          <cell r="C20">
            <v>34.4</v>
          </cell>
          <cell r="D20">
            <v>23.9</v>
          </cell>
          <cell r="E20">
            <v>80.458333333333329</v>
          </cell>
          <cell r="F20">
            <v>91</v>
          </cell>
          <cell r="G20">
            <v>54</v>
          </cell>
          <cell r="H20">
            <v>16.920000000000002</v>
          </cell>
          <cell r="I20" t="str">
            <v>NE</v>
          </cell>
          <cell r="J20">
            <v>34.56</v>
          </cell>
          <cell r="K20">
            <v>0</v>
          </cell>
        </row>
        <row r="21">
          <cell r="B21">
            <v>28.995833333333337</v>
          </cell>
          <cell r="C21">
            <v>35.6</v>
          </cell>
          <cell r="D21">
            <v>24.2</v>
          </cell>
          <cell r="E21">
            <v>73.791666666666671</v>
          </cell>
          <cell r="F21">
            <v>91</v>
          </cell>
          <cell r="G21">
            <v>47</v>
          </cell>
          <cell r="H21">
            <v>18.720000000000002</v>
          </cell>
          <cell r="I21" t="str">
            <v>NE</v>
          </cell>
          <cell r="J21">
            <v>47.519999999999996</v>
          </cell>
          <cell r="K21">
            <v>0</v>
          </cell>
        </row>
        <row r="22">
          <cell r="B22">
            <v>30.179166666666664</v>
          </cell>
          <cell r="C22">
            <v>37.4</v>
          </cell>
          <cell r="D22">
            <v>23.5</v>
          </cell>
          <cell r="E22">
            <v>69.708333333333329</v>
          </cell>
          <cell r="F22">
            <v>94</v>
          </cell>
          <cell r="G22">
            <v>39</v>
          </cell>
          <cell r="H22">
            <v>11.879999999999999</v>
          </cell>
          <cell r="I22" t="str">
            <v>NE</v>
          </cell>
          <cell r="J22">
            <v>30.240000000000002</v>
          </cell>
          <cell r="K22">
            <v>0</v>
          </cell>
        </row>
        <row r="23">
          <cell r="B23">
            <v>27.966666666666665</v>
          </cell>
          <cell r="C23">
            <v>35.799999999999997</v>
          </cell>
          <cell r="D23">
            <v>23.2</v>
          </cell>
          <cell r="E23">
            <v>76.041666666666671</v>
          </cell>
          <cell r="F23">
            <v>93</v>
          </cell>
          <cell r="G23">
            <v>47</v>
          </cell>
          <cell r="H23">
            <v>15.840000000000002</v>
          </cell>
          <cell r="I23" t="str">
            <v>NE</v>
          </cell>
          <cell r="J23">
            <v>35.28</v>
          </cell>
          <cell r="K23">
            <v>0.4</v>
          </cell>
        </row>
        <row r="24">
          <cell r="B24">
            <v>28.054166666666674</v>
          </cell>
          <cell r="C24">
            <v>35.5</v>
          </cell>
          <cell r="D24">
            <v>24.8</v>
          </cell>
          <cell r="E24">
            <v>77.75</v>
          </cell>
          <cell r="F24">
            <v>94</v>
          </cell>
          <cell r="G24">
            <v>49</v>
          </cell>
          <cell r="H24">
            <v>12.96</v>
          </cell>
          <cell r="I24" t="str">
            <v>NE</v>
          </cell>
          <cell r="J24">
            <v>26.64</v>
          </cell>
          <cell r="K24">
            <v>0.2</v>
          </cell>
        </row>
        <row r="25">
          <cell r="B25">
            <v>25.683333333333326</v>
          </cell>
          <cell r="C25">
            <v>34.1</v>
          </cell>
          <cell r="D25">
            <v>22.3</v>
          </cell>
          <cell r="E25">
            <v>84.666666666666671</v>
          </cell>
          <cell r="F25">
            <v>95</v>
          </cell>
          <cell r="G25">
            <v>55</v>
          </cell>
          <cell r="H25">
            <v>13.68</v>
          </cell>
          <cell r="I25" t="str">
            <v>N</v>
          </cell>
          <cell r="J25">
            <v>30.6</v>
          </cell>
          <cell r="K25">
            <v>2.4</v>
          </cell>
        </row>
        <row r="26">
          <cell r="B26">
            <v>24.100000000000005</v>
          </cell>
          <cell r="C26">
            <v>28.8</v>
          </cell>
          <cell r="D26">
            <v>22.8</v>
          </cell>
          <cell r="E26">
            <v>91.791666666666671</v>
          </cell>
          <cell r="F26">
            <v>95</v>
          </cell>
          <cell r="G26">
            <v>77</v>
          </cell>
          <cell r="H26">
            <v>11.520000000000001</v>
          </cell>
          <cell r="I26" t="str">
            <v>NE</v>
          </cell>
          <cell r="J26">
            <v>21.240000000000002</v>
          </cell>
          <cell r="K26">
            <v>18.199999999999996</v>
          </cell>
        </row>
        <row r="27">
          <cell r="B27">
            <v>23.395833333333332</v>
          </cell>
          <cell r="C27">
            <v>27.7</v>
          </cell>
          <cell r="D27">
            <v>21.1</v>
          </cell>
          <cell r="E27">
            <v>92.625</v>
          </cell>
          <cell r="F27">
            <v>95</v>
          </cell>
          <cell r="G27">
            <v>78</v>
          </cell>
          <cell r="H27">
            <v>14.4</v>
          </cell>
          <cell r="I27" t="str">
            <v>NE</v>
          </cell>
          <cell r="J27">
            <v>33.480000000000004</v>
          </cell>
          <cell r="K27">
            <v>53.599999999999994</v>
          </cell>
        </row>
        <row r="28">
          <cell r="B28">
            <v>23.783333333333335</v>
          </cell>
          <cell r="C28">
            <v>28.3</v>
          </cell>
          <cell r="D28">
            <v>21.1</v>
          </cell>
          <cell r="E28">
            <v>90.458333333333329</v>
          </cell>
          <cell r="F28">
            <v>95</v>
          </cell>
          <cell r="G28">
            <v>76</v>
          </cell>
          <cell r="H28">
            <v>20.16</v>
          </cell>
          <cell r="I28" t="str">
            <v>N</v>
          </cell>
          <cell r="J28">
            <v>38.880000000000003</v>
          </cell>
          <cell r="K28">
            <v>9.1999999999999993</v>
          </cell>
        </row>
        <row r="29">
          <cell r="B29">
            <v>26.612499999999997</v>
          </cell>
          <cell r="C29">
            <v>33.9</v>
          </cell>
          <cell r="D29">
            <v>22.6</v>
          </cell>
          <cell r="E29">
            <v>81.083333333333329</v>
          </cell>
          <cell r="F29">
            <v>95</v>
          </cell>
          <cell r="G29">
            <v>49</v>
          </cell>
          <cell r="H29">
            <v>11.520000000000001</v>
          </cell>
          <cell r="I29" t="str">
            <v>NE</v>
          </cell>
          <cell r="J29">
            <v>24.840000000000003</v>
          </cell>
          <cell r="K29">
            <v>6</v>
          </cell>
        </row>
        <row r="30">
          <cell r="B30">
            <v>26.787499999999998</v>
          </cell>
          <cell r="C30">
            <v>32.700000000000003</v>
          </cell>
          <cell r="D30">
            <v>23.8</v>
          </cell>
          <cell r="E30">
            <v>83.833333333333329</v>
          </cell>
          <cell r="F30">
            <v>94</v>
          </cell>
          <cell r="G30">
            <v>65</v>
          </cell>
          <cell r="H30">
            <v>18.36</v>
          </cell>
          <cell r="I30" t="str">
            <v>N</v>
          </cell>
          <cell r="J30">
            <v>49.32</v>
          </cell>
          <cell r="K30">
            <v>11.600000000000001</v>
          </cell>
        </row>
        <row r="31">
          <cell r="B31">
            <v>27.041666666666668</v>
          </cell>
          <cell r="C31">
            <v>31.3</v>
          </cell>
          <cell r="D31">
            <v>24.8</v>
          </cell>
          <cell r="E31">
            <v>83.666666666666671</v>
          </cell>
          <cell r="F31">
            <v>93</v>
          </cell>
          <cell r="G31">
            <v>63</v>
          </cell>
          <cell r="H31">
            <v>13.32</v>
          </cell>
          <cell r="I31" t="str">
            <v>N</v>
          </cell>
          <cell r="J31">
            <v>28.08</v>
          </cell>
          <cell r="K31">
            <v>2.8000000000000003</v>
          </cell>
        </row>
        <row r="32">
          <cell r="B32">
            <v>24.420833333333331</v>
          </cell>
          <cell r="C32">
            <v>28.6</v>
          </cell>
          <cell r="D32">
            <v>22.3</v>
          </cell>
          <cell r="E32">
            <v>90.125</v>
          </cell>
          <cell r="F32">
            <v>95</v>
          </cell>
          <cell r="G32">
            <v>75</v>
          </cell>
          <cell r="H32">
            <v>16.920000000000002</v>
          </cell>
          <cell r="I32" t="str">
            <v>NE</v>
          </cell>
          <cell r="J32">
            <v>34.56</v>
          </cell>
          <cell r="K32">
            <v>41.20000000000001</v>
          </cell>
        </row>
        <row r="33">
          <cell r="B33">
            <v>25.641666666666666</v>
          </cell>
          <cell r="C33">
            <v>32.6</v>
          </cell>
          <cell r="D33">
            <v>23.3</v>
          </cell>
          <cell r="E33">
            <v>86.333333333333329</v>
          </cell>
          <cell r="F33">
            <v>95</v>
          </cell>
          <cell r="G33">
            <v>56</v>
          </cell>
          <cell r="H33">
            <v>14.4</v>
          </cell>
          <cell r="I33" t="str">
            <v>NE</v>
          </cell>
          <cell r="J33">
            <v>26.64</v>
          </cell>
          <cell r="K33">
            <v>11.4</v>
          </cell>
        </row>
      </sheetData>
      <sheetData sheetId="2">
        <row r="5">
          <cell r="B5">
            <v>25.829166666666676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24.375</v>
          </cell>
        </row>
      </sheetData>
      <sheetData sheetId="1">
        <row r="5">
          <cell r="B5">
            <v>25.829166666666669</v>
          </cell>
          <cell r="C5">
            <v>32.700000000000003</v>
          </cell>
          <cell r="D5">
            <v>21</v>
          </cell>
          <cell r="E5">
            <v>71.791666666666671</v>
          </cell>
          <cell r="F5">
            <v>91</v>
          </cell>
          <cell r="G5">
            <v>42</v>
          </cell>
          <cell r="H5">
            <v>12.96</v>
          </cell>
          <cell r="I5" t="str">
            <v>N</v>
          </cell>
          <cell r="J5">
            <v>26.64</v>
          </cell>
          <cell r="K5">
            <v>0</v>
          </cell>
        </row>
        <row r="6">
          <cell r="B6">
            <v>25.0625</v>
          </cell>
          <cell r="C6">
            <v>33.1</v>
          </cell>
          <cell r="D6">
            <v>20.3</v>
          </cell>
          <cell r="E6">
            <v>76.25</v>
          </cell>
          <cell r="F6">
            <v>87</v>
          </cell>
          <cell r="G6">
            <v>42</v>
          </cell>
          <cell r="H6">
            <v>22.68</v>
          </cell>
          <cell r="I6" t="str">
            <v>SE</v>
          </cell>
          <cell r="J6">
            <v>60.12</v>
          </cell>
          <cell r="K6">
            <v>5.8</v>
          </cell>
        </row>
        <row r="7">
          <cell r="B7">
            <v>24.5625</v>
          </cell>
          <cell r="C7">
            <v>31.8</v>
          </cell>
          <cell r="D7">
            <v>20.8</v>
          </cell>
          <cell r="E7">
            <v>79.958333333333329</v>
          </cell>
          <cell r="F7">
            <v>94</v>
          </cell>
          <cell r="G7">
            <v>48</v>
          </cell>
          <cell r="H7">
            <v>16.2</v>
          </cell>
          <cell r="I7" t="str">
            <v>NE</v>
          </cell>
          <cell r="J7">
            <v>40.32</v>
          </cell>
          <cell r="K7">
            <v>30</v>
          </cell>
        </row>
        <row r="8">
          <cell r="B8">
            <v>24.608333333333331</v>
          </cell>
          <cell r="C8">
            <v>32.5</v>
          </cell>
          <cell r="D8">
            <v>21.6</v>
          </cell>
          <cell r="E8">
            <v>79.083333333333329</v>
          </cell>
          <cell r="F8">
            <v>91</v>
          </cell>
          <cell r="G8">
            <v>48</v>
          </cell>
          <cell r="H8">
            <v>18</v>
          </cell>
          <cell r="I8" t="str">
            <v>L</v>
          </cell>
          <cell r="J8">
            <v>31.680000000000003</v>
          </cell>
          <cell r="K8">
            <v>1.4</v>
          </cell>
        </row>
        <row r="9">
          <cell r="B9">
            <v>25.583333333333329</v>
          </cell>
          <cell r="C9">
            <v>32.799999999999997</v>
          </cell>
          <cell r="D9">
            <v>22.1</v>
          </cell>
          <cell r="E9">
            <v>72.333333333333329</v>
          </cell>
          <cell r="F9">
            <v>86</v>
          </cell>
          <cell r="G9">
            <v>50</v>
          </cell>
          <cell r="H9">
            <v>22.68</v>
          </cell>
          <cell r="I9" t="str">
            <v>SE</v>
          </cell>
          <cell r="J9">
            <v>39.24</v>
          </cell>
          <cell r="K9">
            <v>0.2</v>
          </cell>
        </row>
        <row r="10">
          <cell r="B10">
            <v>25.804166666666664</v>
          </cell>
          <cell r="C10">
            <v>32.299999999999997</v>
          </cell>
          <cell r="D10">
            <v>21.6</v>
          </cell>
          <cell r="E10">
            <v>73.083333333333329</v>
          </cell>
          <cell r="F10">
            <v>89</v>
          </cell>
          <cell r="G10">
            <v>51</v>
          </cell>
          <cell r="H10">
            <v>18</v>
          </cell>
          <cell r="I10" t="str">
            <v>N</v>
          </cell>
          <cell r="J10">
            <v>31.319999999999997</v>
          </cell>
          <cell r="K10">
            <v>0.2</v>
          </cell>
        </row>
        <row r="11">
          <cell r="B11">
            <v>25.512500000000003</v>
          </cell>
          <cell r="C11">
            <v>31.4</v>
          </cell>
          <cell r="D11">
            <v>21.3</v>
          </cell>
          <cell r="E11">
            <v>74.958333333333329</v>
          </cell>
          <cell r="F11">
            <v>94</v>
          </cell>
          <cell r="G11">
            <v>50</v>
          </cell>
          <cell r="H11">
            <v>15.120000000000001</v>
          </cell>
          <cell r="I11" t="str">
            <v>N</v>
          </cell>
          <cell r="J11">
            <v>31.319999999999997</v>
          </cell>
          <cell r="K11">
            <v>3.6</v>
          </cell>
        </row>
        <row r="12">
          <cell r="B12">
            <v>27.600000000000005</v>
          </cell>
          <cell r="C12">
            <v>34.200000000000003</v>
          </cell>
          <cell r="D12">
            <v>21.9</v>
          </cell>
          <cell r="E12">
            <v>66.583333333333329</v>
          </cell>
          <cell r="F12">
            <v>88</v>
          </cell>
          <cell r="G12">
            <v>41</v>
          </cell>
          <cell r="H12">
            <v>13.68</v>
          </cell>
          <cell r="I12" t="str">
            <v>N</v>
          </cell>
          <cell r="J12">
            <v>27.720000000000002</v>
          </cell>
          <cell r="K12">
            <v>0</v>
          </cell>
        </row>
        <row r="13">
          <cell r="B13">
            <v>26.645833333333332</v>
          </cell>
          <cell r="C13">
            <v>30.9</v>
          </cell>
          <cell r="D13">
            <v>22.9</v>
          </cell>
          <cell r="E13">
            <v>72</v>
          </cell>
          <cell r="F13">
            <v>90</v>
          </cell>
          <cell r="G13">
            <v>51</v>
          </cell>
          <cell r="H13">
            <v>17.64</v>
          </cell>
          <cell r="I13" t="str">
            <v>N</v>
          </cell>
          <cell r="J13">
            <v>33.119999999999997</v>
          </cell>
          <cell r="K13">
            <v>0</v>
          </cell>
        </row>
        <row r="14">
          <cell r="B14">
            <v>26.058333333333337</v>
          </cell>
          <cell r="C14">
            <v>31.6</v>
          </cell>
          <cell r="D14">
            <v>21.4</v>
          </cell>
          <cell r="E14">
            <v>77.166666666666671</v>
          </cell>
          <cell r="F14">
            <v>94</v>
          </cell>
          <cell r="G14">
            <v>54</v>
          </cell>
          <cell r="H14">
            <v>14.4</v>
          </cell>
          <cell r="I14" t="str">
            <v>N</v>
          </cell>
          <cell r="J14">
            <v>30.240000000000002</v>
          </cell>
          <cell r="K14">
            <v>0.2</v>
          </cell>
        </row>
        <row r="15">
          <cell r="B15">
            <v>26.941666666666663</v>
          </cell>
          <cell r="C15">
            <v>32.700000000000003</v>
          </cell>
          <cell r="D15">
            <v>21.9</v>
          </cell>
          <cell r="E15">
            <v>71.875</v>
          </cell>
          <cell r="F15">
            <v>92</v>
          </cell>
          <cell r="G15">
            <v>45</v>
          </cell>
          <cell r="H15">
            <v>16.559999999999999</v>
          </cell>
          <cell r="I15" t="str">
            <v>N</v>
          </cell>
          <cell r="J15">
            <v>36</v>
          </cell>
          <cell r="K15">
            <v>0</v>
          </cell>
        </row>
        <row r="16">
          <cell r="B16">
            <v>27.412499999999998</v>
          </cell>
          <cell r="C16">
            <v>33.4</v>
          </cell>
          <cell r="D16">
            <v>22.9</v>
          </cell>
          <cell r="E16">
            <v>69.291666666666671</v>
          </cell>
          <cell r="F16">
            <v>89</v>
          </cell>
          <cell r="G16">
            <v>42</v>
          </cell>
          <cell r="H16">
            <v>14.4</v>
          </cell>
          <cell r="I16" t="str">
            <v>N</v>
          </cell>
          <cell r="J16">
            <v>33.480000000000004</v>
          </cell>
          <cell r="K16">
            <v>0</v>
          </cell>
        </row>
        <row r="17">
          <cell r="B17">
            <v>27.679166666666671</v>
          </cell>
          <cell r="C17">
            <v>34.200000000000003</v>
          </cell>
          <cell r="D17">
            <v>22.7</v>
          </cell>
          <cell r="E17">
            <v>66.75</v>
          </cell>
          <cell r="F17">
            <v>87</v>
          </cell>
          <cell r="G17">
            <v>38</v>
          </cell>
          <cell r="H17">
            <v>15.120000000000001</v>
          </cell>
          <cell r="I17" t="str">
            <v>N</v>
          </cell>
          <cell r="J17">
            <v>36.36</v>
          </cell>
          <cell r="K17">
            <v>0</v>
          </cell>
        </row>
        <row r="18">
          <cell r="B18">
            <v>28.083333333333339</v>
          </cell>
          <cell r="C18">
            <v>34.9</v>
          </cell>
          <cell r="D18">
            <v>22.8</v>
          </cell>
          <cell r="E18">
            <v>67.25</v>
          </cell>
          <cell r="F18">
            <v>89</v>
          </cell>
          <cell r="G18">
            <v>36</v>
          </cell>
          <cell r="H18">
            <v>10.44</v>
          </cell>
          <cell r="I18" t="str">
            <v>N</v>
          </cell>
          <cell r="J18">
            <v>27</v>
          </cell>
          <cell r="K18">
            <v>0</v>
          </cell>
        </row>
        <row r="19">
          <cell r="B19">
            <v>25.662499999999998</v>
          </cell>
          <cell r="C19">
            <v>30.4</v>
          </cell>
          <cell r="D19">
            <v>23.2</v>
          </cell>
          <cell r="E19">
            <v>79.625</v>
          </cell>
          <cell r="F19">
            <v>92</v>
          </cell>
          <cell r="G19">
            <v>62</v>
          </cell>
          <cell r="H19">
            <v>14.76</v>
          </cell>
          <cell r="I19" t="str">
            <v>N</v>
          </cell>
          <cell r="J19">
            <v>37.080000000000005</v>
          </cell>
          <cell r="K19">
            <v>1.2</v>
          </cell>
        </row>
        <row r="20">
          <cell r="B20">
            <v>25.766666666666666</v>
          </cell>
          <cell r="C20">
            <v>30.8</v>
          </cell>
          <cell r="D20">
            <v>22.8</v>
          </cell>
          <cell r="E20">
            <v>79.166666666666671</v>
          </cell>
          <cell r="F20">
            <v>90</v>
          </cell>
          <cell r="G20">
            <v>57</v>
          </cell>
          <cell r="H20">
            <v>18.720000000000002</v>
          </cell>
          <cell r="I20" t="str">
            <v>N</v>
          </cell>
          <cell r="J20">
            <v>51.84</v>
          </cell>
          <cell r="K20">
            <v>3.0000000000000004</v>
          </cell>
        </row>
        <row r="21">
          <cell r="B21">
            <v>26.166666666666671</v>
          </cell>
          <cell r="C21">
            <v>32.6</v>
          </cell>
          <cell r="D21">
            <v>22.4</v>
          </cell>
          <cell r="E21">
            <v>73.958333333333329</v>
          </cell>
          <cell r="F21">
            <v>92</v>
          </cell>
          <cell r="G21">
            <v>47</v>
          </cell>
          <cell r="H21">
            <v>19.079999999999998</v>
          </cell>
          <cell r="I21" t="str">
            <v>N</v>
          </cell>
          <cell r="J21">
            <v>41.4</v>
          </cell>
          <cell r="K21">
            <v>0.6</v>
          </cell>
        </row>
        <row r="22">
          <cell r="B22">
            <v>26.904166666666665</v>
          </cell>
          <cell r="C22">
            <v>33.6</v>
          </cell>
          <cell r="D22">
            <v>21.8</v>
          </cell>
          <cell r="E22">
            <v>72.041666666666671</v>
          </cell>
          <cell r="F22">
            <v>95</v>
          </cell>
          <cell r="G22">
            <v>45</v>
          </cell>
          <cell r="H22">
            <v>17.28</v>
          </cell>
          <cell r="I22" t="str">
            <v>N</v>
          </cell>
          <cell r="J22">
            <v>62.28</v>
          </cell>
          <cell r="K22">
            <v>27.8</v>
          </cell>
        </row>
        <row r="23">
          <cell r="B23">
            <v>25.1875</v>
          </cell>
          <cell r="C23">
            <v>32.200000000000003</v>
          </cell>
          <cell r="D23">
            <v>20.9</v>
          </cell>
          <cell r="E23">
            <v>79.458333333333329</v>
          </cell>
          <cell r="F23">
            <v>94</v>
          </cell>
          <cell r="G23">
            <v>48</v>
          </cell>
          <cell r="H23">
            <v>24.12</v>
          </cell>
          <cell r="I23" t="str">
            <v>N</v>
          </cell>
          <cell r="J23">
            <v>40.680000000000007</v>
          </cell>
          <cell r="K23">
            <v>7.6000000000000005</v>
          </cell>
        </row>
        <row r="24">
          <cell r="B24">
            <v>25.804166666666664</v>
          </cell>
          <cell r="C24">
            <v>31.5</v>
          </cell>
          <cell r="D24">
            <v>22.7</v>
          </cell>
          <cell r="E24">
            <v>78.041666666666671</v>
          </cell>
          <cell r="F24">
            <v>93</v>
          </cell>
          <cell r="G24">
            <v>47</v>
          </cell>
          <cell r="H24">
            <v>14.76</v>
          </cell>
          <cell r="I24" t="str">
            <v>N</v>
          </cell>
          <cell r="J24">
            <v>27.36</v>
          </cell>
          <cell r="K24">
            <v>0</v>
          </cell>
        </row>
        <row r="25">
          <cell r="B25">
            <v>25.116666666666664</v>
          </cell>
          <cell r="C25">
            <v>31.1</v>
          </cell>
          <cell r="D25">
            <v>22.5</v>
          </cell>
          <cell r="E25">
            <v>82.166666666666671</v>
          </cell>
          <cell r="F25">
            <v>94</v>
          </cell>
          <cell r="G25">
            <v>56</v>
          </cell>
          <cell r="H25">
            <v>19.079999999999998</v>
          </cell>
          <cell r="I25" t="str">
            <v>N</v>
          </cell>
          <cell r="J25">
            <v>34.56</v>
          </cell>
          <cell r="K25">
            <v>16.2</v>
          </cell>
        </row>
        <row r="26">
          <cell r="B26">
            <v>23.649999999999995</v>
          </cell>
          <cell r="C26">
            <v>30</v>
          </cell>
          <cell r="D26">
            <v>21</v>
          </cell>
          <cell r="E26">
            <v>87.291666666666671</v>
          </cell>
          <cell r="F26">
            <v>95</v>
          </cell>
          <cell r="G26">
            <v>60</v>
          </cell>
          <cell r="H26">
            <v>20.52</v>
          </cell>
          <cell r="I26" t="str">
            <v>N</v>
          </cell>
          <cell r="J26">
            <v>45.36</v>
          </cell>
          <cell r="K26">
            <v>17</v>
          </cell>
        </row>
        <row r="27">
          <cell r="B27">
            <v>23.204166666666666</v>
          </cell>
          <cell r="C27">
            <v>28.4</v>
          </cell>
          <cell r="D27">
            <v>21.6</v>
          </cell>
          <cell r="E27">
            <v>87.583333333333329</v>
          </cell>
          <cell r="F27">
            <v>95</v>
          </cell>
          <cell r="G27">
            <v>67</v>
          </cell>
          <cell r="H27">
            <v>16.920000000000002</v>
          </cell>
          <cell r="I27" t="str">
            <v>N</v>
          </cell>
          <cell r="J27">
            <v>37.440000000000005</v>
          </cell>
          <cell r="K27">
            <v>2.1999999999999997</v>
          </cell>
        </row>
        <row r="28">
          <cell r="B28">
            <v>22.670833333333331</v>
          </cell>
          <cell r="C28">
            <v>26.6</v>
          </cell>
          <cell r="D28">
            <v>20.100000000000001</v>
          </cell>
          <cell r="E28">
            <v>86.125</v>
          </cell>
          <cell r="F28">
            <v>94</v>
          </cell>
          <cell r="G28">
            <v>72</v>
          </cell>
          <cell r="H28">
            <v>25.2</v>
          </cell>
          <cell r="I28" t="str">
            <v>N</v>
          </cell>
          <cell r="J28">
            <v>50.04</v>
          </cell>
          <cell r="K28">
            <v>8</v>
          </cell>
        </row>
        <row r="29">
          <cell r="B29">
            <v>23.820833333333336</v>
          </cell>
          <cell r="C29">
            <v>29.6</v>
          </cell>
          <cell r="D29">
            <v>21.3</v>
          </cell>
          <cell r="E29">
            <v>79.666666666666671</v>
          </cell>
          <cell r="F29">
            <v>91</v>
          </cell>
          <cell r="G29">
            <v>61</v>
          </cell>
          <cell r="H29">
            <v>14.04</v>
          </cell>
          <cell r="I29" t="str">
            <v>N</v>
          </cell>
          <cell r="J29">
            <v>36</v>
          </cell>
          <cell r="K29">
            <v>0</v>
          </cell>
        </row>
        <row r="30">
          <cell r="B30">
            <v>23.858333333333334</v>
          </cell>
          <cell r="C30">
            <v>29.4</v>
          </cell>
          <cell r="D30">
            <v>21.2</v>
          </cell>
          <cell r="E30">
            <v>83.833333333333329</v>
          </cell>
          <cell r="F30">
            <v>93</v>
          </cell>
          <cell r="G30">
            <v>62</v>
          </cell>
          <cell r="H30">
            <v>19.079999999999998</v>
          </cell>
          <cell r="I30" t="str">
            <v>N</v>
          </cell>
          <cell r="J30">
            <v>47.16</v>
          </cell>
          <cell r="K30">
            <v>14.599999999999998</v>
          </cell>
        </row>
        <row r="31">
          <cell r="B31">
            <v>25.612500000000001</v>
          </cell>
          <cell r="C31">
            <v>30.6</v>
          </cell>
          <cell r="D31">
            <v>22</v>
          </cell>
          <cell r="E31">
            <v>77.083333333333329</v>
          </cell>
          <cell r="F31">
            <v>92</v>
          </cell>
          <cell r="G31">
            <v>57</v>
          </cell>
          <cell r="H31">
            <v>18</v>
          </cell>
          <cell r="I31" t="str">
            <v>N</v>
          </cell>
          <cell r="J31">
            <v>43.92</v>
          </cell>
          <cell r="K31">
            <v>1</v>
          </cell>
        </row>
        <row r="32">
          <cell r="B32">
            <v>24.020833333333339</v>
          </cell>
          <cell r="C32">
            <v>27.1</v>
          </cell>
          <cell r="D32">
            <v>22.2</v>
          </cell>
          <cell r="E32">
            <v>84.166666666666671</v>
          </cell>
          <cell r="F32">
            <v>92</v>
          </cell>
          <cell r="G32">
            <v>68</v>
          </cell>
          <cell r="H32">
            <v>12.96</v>
          </cell>
          <cell r="I32" t="str">
            <v>N</v>
          </cell>
          <cell r="J32">
            <v>41.4</v>
          </cell>
          <cell r="K32">
            <v>1.8</v>
          </cell>
        </row>
        <row r="33">
          <cell r="B33">
            <v>23.154166666666665</v>
          </cell>
          <cell r="C33">
            <v>27.2</v>
          </cell>
          <cell r="D33">
            <v>20.7</v>
          </cell>
          <cell r="E33">
            <v>86.75</v>
          </cell>
          <cell r="F33">
            <v>95</v>
          </cell>
          <cell r="G33">
            <v>69</v>
          </cell>
          <cell r="H33">
            <v>15.48</v>
          </cell>
          <cell r="I33" t="str">
            <v>L</v>
          </cell>
          <cell r="J33">
            <v>45.72</v>
          </cell>
          <cell r="K33">
            <v>42.800000000000004</v>
          </cell>
        </row>
      </sheetData>
      <sheetData sheetId="2">
        <row r="5">
          <cell r="B5">
            <v>25.3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24.741666666666664</v>
          </cell>
        </row>
      </sheetData>
      <sheetData sheetId="1">
        <row r="5">
          <cell r="B5">
            <v>27.579166666666669</v>
          </cell>
          <cell r="C5">
            <v>35.1</v>
          </cell>
          <cell r="D5">
            <v>22.5</v>
          </cell>
          <cell r="E5">
            <v>61.625</v>
          </cell>
          <cell r="F5">
            <v>89</v>
          </cell>
          <cell r="G5">
            <v>28</v>
          </cell>
          <cell r="H5">
            <v>12.6</v>
          </cell>
          <cell r="I5" t="str">
            <v>L</v>
          </cell>
          <cell r="J5">
            <v>28.8</v>
          </cell>
          <cell r="K5">
            <v>2.4</v>
          </cell>
        </row>
        <row r="6">
          <cell r="B6">
            <v>27.504166666666666</v>
          </cell>
          <cell r="C6">
            <v>36.1</v>
          </cell>
          <cell r="D6">
            <v>19.600000000000001</v>
          </cell>
          <cell r="E6">
            <v>60.041666666666664</v>
          </cell>
          <cell r="F6">
            <v>90</v>
          </cell>
          <cell r="G6">
            <v>31</v>
          </cell>
          <cell r="H6">
            <v>13.32</v>
          </cell>
          <cell r="I6" t="str">
            <v>SO</v>
          </cell>
          <cell r="J6">
            <v>24.48</v>
          </cell>
          <cell r="K6">
            <v>1.5999999999999999</v>
          </cell>
        </row>
        <row r="7">
          <cell r="B7">
            <v>27.445833333333336</v>
          </cell>
          <cell r="C7">
            <v>34.6</v>
          </cell>
          <cell r="D7">
            <v>22.7</v>
          </cell>
          <cell r="E7">
            <v>64.958333333333329</v>
          </cell>
          <cell r="F7">
            <v>85</v>
          </cell>
          <cell r="G7">
            <v>37</v>
          </cell>
          <cell r="H7">
            <v>15.48</v>
          </cell>
          <cell r="I7" t="str">
            <v>NO</v>
          </cell>
          <cell r="J7">
            <v>30.240000000000002</v>
          </cell>
          <cell r="K7">
            <v>1</v>
          </cell>
        </row>
        <row r="8">
          <cell r="B8">
            <v>27.112500000000001</v>
          </cell>
          <cell r="C8">
            <v>34.9</v>
          </cell>
          <cell r="D8">
            <v>21.1</v>
          </cell>
          <cell r="E8">
            <v>67.375</v>
          </cell>
          <cell r="F8">
            <v>95</v>
          </cell>
          <cell r="G8">
            <v>29</v>
          </cell>
          <cell r="H8">
            <v>8.64</v>
          </cell>
          <cell r="I8" t="str">
            <v>O</v>
          </cell>
          <cell r="J8">
            <v>23.759999999999998</v>
          </cell>
          <cell r="K8">
            <v>0.4</v>
          </cell>
        </row>
        <row r="9">
          <cell r="B9">
            <v>26.716666666666665</v>
          </cell>
          <cell r="C9">
            <v>35</v>
          </cell>
          <cell r="D9">
            <v>22.2</v>
          </cell>
          <cell r="E9">
            <v>69</v>
          </cell>
          <cell r="F9">
            <v>90</v>
          </cell>
          <cell r="G9">
            <v>35</v>
          </cell>
          <cell r="H9">
            <v>12.96</v>
          </cell>
          <cell r="I9" t="str">
            <v>L</v>
          </cell>
          <cell r="J9">
            <v>49.32</v>
          </cell>
          <cell r="K9">
            <v>0.4</v>
          </cell>
        </row>
        <row r="10">
          <cell r="B10">
            <v>26.595833333333331</v>
          </cell>
          <cell r="C10">
            <v>34.700000000000003</v>
          </cell>
          <cell r="D10">
            <v>21.8</v>
          </cell>
          <cell r="E10">
            <v>73.208333333333329</v>
          </cell>
          <cell r="F10">
            <v>96</v>
          </cell>
          <cell r="G10">
            <v>35</v>
          </cell>
          <cell r="H10">
            <v>14.76</v>
          </cell>
          <cell r="I10" t="str">
            <v>L</v>
          </cell>
          <cell r="J10">
            <v>28.8</v>
          </cell>
          <cell r="K10">
            <v>0.2</v>
          </cell>
        </row>
        <row r="11">
          <cell r="B11">
            <v>25.854166666666661</v>
          </cell>
          <cell r="C11">
            <v>31.5</v>
          </cell>
          <cell r="D11">
            <v>21</v>
          </cell>
          <cell r="E11">
            <v>72.833333333333329</v>
          </cell>
          <cell r="F11">
            <v>96</v>
          </cell>
          <cell r="G11">
            <v>45</v>
          </cell>
          <cell r="H11">
            <v>15.840000000000002</v>
          </cell>
          <cell r="I11" t="str">
            <v>L</v>
          </cell>
          <cell r="J11">
            <v>37.440000000000005</v>
          </cell>
          <cell r="K11">
            <v>0.2</v>
          </cell>
        </row>
        <row r="12">
          <cell r="B12">
            <v>26.375</v>
          </cell>
          <cell r="C12">
            <v>33.9</v>
          </cell>
          <cell r="D12">
            <v>22.4</v>
          </cell>
          <cell r="E12">
            <v>74.666666666666671</v>
          </cell>
          <cell r="F12">
            <v>94</v>
          </cell>
          <cell r="G12">
            <v>42</v>
          </cell>
          <cell r="H12">
            <v>18.720000000000002</v>
          </cell>
          <cell r="I12" t="str">
            <v>SO</v>
          </cell>
          <cell r="J12">
            <v>39.6</v>
          </cell>
          <cell r="K12">
            <v>0.4</v>
          </cell>
        </row>
        <row r="13">
          <cell r="B13">
            <v>26.320833333333336</v>
          </cell>
          <cell r="C13">
            <v>33.299999999999997</v>
          </cell>
          <cell r="D13">
            <v>21.4</v>
          </cell>
          <cell r="E13">
            <v>72.416666666666671</v>
          </cell>
          <cell r="F13">
            <v>95</v>
          </cell>
          <cell r="G13">
            <v>40</v>
          </cell>
          <cell r="H13">
            <v>12.24</v>
          </cell>
          <cell r="I13" t="str">
            <v>NE</v>
          </cell>
          <cell r="J13">
            <v>23.400000000000002</v>
          </cell>
          <cell r="K13">
            <v>0.2</v>
          </cell>
        </row>
        <row r="14">
          <cell r="B14">
            <v>27.779166666666665</v>
          </cell>
          <cell r="C14">
            <v>34.5</v>
          </cell>
          <cell r="D14">
            <v>22.7</v>
          </cell>
          <cell r="E14">
            <v>69.166666666666671</v>
          </cell>
          <cell r="F14">
            <v>94</v>
          </cell>
          <cell r="G14">
            <v>40</v>
          </cell>
          <cell r="H14">
            <v>10.44</v>
          </cell>
          <cell r="I14" t="str">
            <v>NO</v>
          </cell>
          <cell r="J14">
            <v>17.64</v>
          </cell>
          <cell r="K14">
            <v>0.4</v>
          </cell>
        </row>
        <row r="15">
          <cell r="B15">
            <v>27.07083333333334</v>
          </cell>
          <cell r="C15">
            <v>34.4</v>
          </cell>
          <cell r="D15">
            <v>23</v>
          </cell>
          <cell r="E15">
            <v>72.75</v>
          </cell>
          <cell r="F15">
            <v>95</v>
          </cell>
          <cell r="G15">
            <v>44</v>
          </cell>
          <cell r="H15">
            <v>19.079999999999998</v>
          </cell>
          <cell r="I15" t="str">
            <v>NO</v>
          </cell>
          <cell r="J15">
            <v>39.96</v>
          </cell>
          <cell r="K15">
            <v>0.2</v>
          </cell>
        </row>
        <row r="16">
          <cell r="B16">
            <v>27.324999999999999</v>
          </cell>
          <cell r="C16">
            <v>35.6</v>
          </cell>
          <cell r="D16">
            <v>22.3</v>
          </cell>
          <cell r="E16">
            <v>74.5</v>
          </cell>
          <cell r="F16">
            <v>95</v>
          </cell>
          <cell r="G16">
            <v>35</v>
          </cell>
          <cell r="H16">
            <v>12.96</v>
          </cell>
          <cell r="I16" t="str">
            <v>NO</v>
          </cell>
          <cell r="J16">
            <v>36</v>
          </cell>
          <cell r="K16">
            <v>0.2</v>
          </cell>
        </row>
        <row r="17">
          <cell r="B17">
            <v>27.120833333333334</v>
          </cell>
          <cell r="C17">
            <v>34.700000000000003</v>
          </cell>
          <cell r="D17">
            <v>23</v>
          </cell>
          <cell r="E17">
            <v>76.833333333333329</v>
          </cell>
          <cell r="F17">
            <v>96</v>
          </cell>
          <cell r="G17">
            <v>40</v>
          </cell>
          <cell r="H17">
            <v>9.7200000000000006</v>
          </cell>
          <cell r="I17" t="str">
            <v>L</v>
          </cell>
          <cell r="J17">
            <v>19.440000000000001</v>
          </cell>
          <cell r="K17">
            <v>0.2</v>
          </cell>
        </row>
        <row r="18">
          <cell r="B18">
            <v>27.791666666666671</v>
          </cell>
          <cell r="C18">
            <v>34.5</v>
          </cell>
          <cell r="D18">
            <v>23.3</v>
          </cell>
          <cell r="E18">
            <v>72.666666666666671</v>
          </cell>
          <cell r="F18">
            <v>92</v>
          </cell>
          <cell r="G18">
            <v>47</v>
          </cell>
          <cell r="H18">
            <v>18.36</v>
          </cell>
          <cell r="I18" t="str">
            <v>O</v>
          </cell>
          <cell r="J18">
            <v>48.6</v>
          </cell>
          <cell r="K18">
            <v>0.4</v>
          </cell>
        </row>
        <row r="19">
          <cell r="B19">
            <v>26.516666666666676</v>
          </cell>
          <cell r="C19">
            <v>33.700000000000003</v>
          </cell>
          <cell r="D19">
            <v>22.5</v>
          </cell>
          <cell r="E19">
            <v>75.416666666666671</v>
          </cell>
          <cell r="F19">
            <v>94</v>
          </cell>
          <cell r="G19">
            <v>47</v>
          </cell>
          <cell r="H19">
            <v>15.120000000000001</v>
          </cell>
          <cell r="I19" t="str">
            <v>NO</v>
          </cell>
          <cell r="J19">
            <v>46.800000000000004</v>
          </cell>
          <cell r="K19">
            <v>0.2</v>
          </cell>
        </row>
        <row r="20">
          <cell r="B20">
            <v>27.099999999999998</v>
          </cell>
          <cell r="C20">
            <v>33.4</v>
          </cell>
          <cell r="D20">
            <v>22.4</v>
          </cell>
          <cell r="E20">
            <v>66.916666666666671</v>
          </cell>
          <cell r="F20">
            <v>86</v>
          </cell>
          <cell r="G20">
            <v>42</v>
          </cell>
          <cell r="H20">
            <v>12.24</v>
          </cell>
          <cell r="I20" t="str">
            <v>NO</v>
          </cell>
          <cell r="J20">
            <v>36.72</v>
          </cell>
          <cell r="K20">
            <v>0.2</v>
          </cell>
        </row>
        <row r="21">
          <cell r="B21">
            <v>27.962500000000006</v>
          </cell>
          <cell r="C21">
            <v>35.299999999999997</v>
          </cell>
          <cell r="D21">
            <v>21.5</v>
          </cell>
          <cell r="E21">
            <v>64.875</v>
          </cell>
          <cell r="F21">
            <v>91</v>
          </cell>
          <cell r="G21">
            <v>31</v>
          </cell>
          <cell r="H21">
            <v>12.6</v>
          </cell>
          <cell r="I21" t="str">
            <v>O</v>
          </cell>
          <cell r="J21">
            <v>26.64</v>
          </cell>
          <cell r="K21">
            <v>0.2</v>
          </cell>
        </row>
        <row r="22">
          <cell r="B22">
            <v>26.745833333333334</v>
          </cell>
          <cell r="C22">
            <v>34.700000000000003</v>
          </cell>
          <cell r="D22">
            <v>22.4</v>
          </cell>
          <cell r="E22">
            <v>73.125</v>
          </cell>
          <cell r="F22">
            <v>95</v>
          </cell>
          <cell r="G22">
            <v>39</v>
          </cell>
          <cell r="H22">
            <v>16.920000000000002</v>
          </cell>
          <cell r="I22" t="str">
            <v>L</v>
          </cell>
          <cell r="J22">
            <v>52.92</v>
          </cell>
          <cell r="K22">
            <v>0</v>
          </cell>
        </row>
        <row r="23">
          <cell r="B23">
            <v>25.633333333333336</v>
          </cell>
          <cell r="C23">
            <v>33.9</v>
          </cell>
          <cell r="D23">
            <v>21.3</v>
          </cell>
          <cell r="E23">
            <v>77.458333333333329</v>
          </cell>
          <cell r="F23">
            <v>97</v>
          </cell>
          <cell r="G23">
            <v>43</v>
          </cell>
          <cell r="H23">
            <v>13.32</v>
          </cell>
          <cell r="I23" t="str">
            <v>NE</v>
          </cell>
          <cell r="J23">
            <v>32.04</v>
          </cell>
          <cell r="K23">
            <v>0.2</v>
          </cell>
        </row>
        <row r="24">
          <cell r="B24">
            <v>25.291666666666661</v>
          </cell>
          <cell r="C24">
            <v>31.3</v>
          </cell>
          <cell r="D24">
            <v>22.5</v>
          </cell>
          <cell r="E24">
            <v>81.25</v>
          </cell>
          <cell r="F24">
            <v>96</v>
          </cell>
          <cell r="G24">
            <v>55</v>
          </cell>
          <cell r="H24">
            <v>24.48</v>
          </cell>
          <cell r="I24" t="str">
            <v>O</v>
          </cell>
          <cell r="J24">
            <v>50.04</v>
          </cell>
          <cell r="K24">
            <v>0.2</v>
          </cell>
        </row>
        <row r="25">
          <cell r="B25">
            <v>25.841666666666669</v>
          </cell>
          <cell r="C25">
            <v>31.6</v>
          </cell>
          <cell r="D25">
            <v>22.8</v>
          </cell>
          <cell r="E25">
            <v>77.25</v>
          </cell>
          <cell r="F25">
            <v>96</v>
          </cell>
          <cell r="G25">
            <v>48</v>
          </cell>
          <cell r="H25">
            <v>9.3600000000000012</v>
          </cell>
          <cell r="I25" t="str">
            <v>O</v>
          </cell>
          <cell r="J25">
            <v>21.240000000000002</v>
          </cell>
          <cell r="K25">
            <v>0</v>
          </cell>
        </row>
        <row r="26">
          <cell r="B26">
            <v>24.0625</v>
          </cell>
          <cell r="C26">
            <v>31.3</v>
          </cell>
          <cell r="D26">
            <v>21.3</v>
          </cell>
          <cell r="E26">
            <v>82.25</v>
          </cell>
          <cell r="F26">
            <v>96</v>
          </cell>
          <cell r="G26">
            <v>53</v>
          </cell>
          <cell r="H26">
            <v>23.040000000000003</v>
          </cell>
          <cell r="I26" t="str">
            <v>L</v>
          </cell>
          <cell r="J26">
            <v>46.800000000000004</v>
          </cell>
          <cell r="K26">
            <v>0.2</v>
          </cell>
        </row>
        <row r="27">
          <cell r="B27">
            <v>24.137499999999999</v>
          </cell>
          <cell r="C27">
            <v>31</v>
          </cell>
          <cell r="D27">
            <v>21.2</v>
          </cell>
          <cell r="E27">
            <v>85.208333333333329</v>
          </cell>
          <cell r="F27">
            <v>97</v>
          </cell>
          <cell r="G27">
            <v>56</v>
          </cell>
          <cell r="H27">
            <v>12.96</v>
          </cell>
          <cell r="I27" t="str">
            <v>L</v>
          </cell>
          <cell r="J27">
            <v>51.84</v>
          </cell>
          <cell r="K27">
            <v>0.2</v>
          </cell>
        </row>
        <row r="28">
          <cell r="B28">
            <v>23.045833333333334</v>
          </cell>
          <cell r="C28">
            <v>27.1</v>
          </cell>
          <cell r="D28">
            <v>21.1</v>
          </cell>
          <cell r="E28">
            <v>89.375</v>
          </cell>
          <cell r="F28">
            <v>97</v>
          </cell>
          <cell r="G28">
            <v>69</v>
          </cell>
          <cell r="H28">
            <v>8.2799999999999994</v>
          </cell>
          <cell r="I28" t="str">
            <v>O</v>
          </cell>
          <cell r="J28">
            <v>34.92</v>
          </cell>
          <cell r="K28">
            <v>0</v>
          </cell>
        </row>
        <row r="29">
          <cell r="B29">
            <v>25.587500000000002</v>
          </cell>
          <cell r="C29">
            <v>31.5</v>
          </cell>
          <cell r="D29">
            <v>22.2</v>
          </cell>
          <cell r="E29">
            <v>77.791666666666671</v>
          </cell>
          <cell r="F29">
            <v>97</v>
          </cell>
          <cell r="G29">
            <v>39</v>
          </cell>
          <cell r="H29">
            <v>11.16</v>
          </cell>
          <cell r="I29" t="str">
            <v>NO</v>
          </cell>
          <cell r="J29">
            <v>24.840000000000003</v>
          </cell>
          <cell r="K29">
            <v>0.2</v>
          </cell>
        </row>
        <row r="30">
          <cell r="B30">
            <v>25.099999999999994</v>
          </cell>
          <cell r="C30">
            <v>33.6</v>
          </cell>
          <cell r="D30">
            <v>22</v>
          </cell>
          <cell r="E30">
            <v>79.083333333333329</v>
          </cell>
          <cell r="F30">
            <v>95</v>
          </cell>
          <cell r="G30">
            <v>44</v>
          </cell>
          <cell r="H30">
            <v>20.52</v>
          </cell>
          <cell r="I30" t="str">
            <v>O</v>
          </cell>
          <cell r="J30">
            <v>50.76</v>
          </cell>
          <cell r="K30">
            <v>0</v>
          </cell>
        </row>
        <row r="31">
          <cell r="B31">
            <v>25.241666666666671</v>
          </cell>
          <cell r="C31">
            <v>33.299999999999997</v>
          </cell>
          <cell r="D31">
            <v>22.1</v>
          </cell>
          <cell r="E31">
            <v>80.5</v>
          </cell>
          <cell r="F31">
            <v>96</v>
          </cell>
          <cell r="G31">
            <v>47</v>
          </cell>
          <cell r="H31">
            <v>18.36</v>
          </cell>
          <cell r="I31" t="str">
            <v>SO</v>
          </cell>
          <cell r="J31">
            <v>39.96</v>
          </cell>
          <cell r="K31">
            <v>0.2</v>
          </cell>
        </row>
        <row r="32">
          <cell r="B32">
            <v>25.8125</v>
          </cell>
          <cell r="C32">
            <v>32.799999999999997</v>
          </cell>
          <cell r="D32">
            <v>22.2</v>
          </cell>
          <cell r="E32">
            <v>79.583333333333329</v>
          </cell>
          <cell r="F32">
            <v>96</v>
          </cell>
          <cell r="G32">
            <v>45</v>
          </cell>
          <cell r="H32">
            <v>13.32</v>
          </cell>
          <cell r="I32" t="str">
            <v>L</v>
          </cell>
          <cell r="J32">
            <v>45</v>
          </cell>
          <cell r="K32">
            <v>0.2</v>
          </cell>
        </row>
        <row r="33">
          <cell r="B33">
            <v>24.258333333333329</v>
          </cell>
          <cell r="C33">
            <v>30.4</v>
          </cell>
          <cell r="D33">
            <v>21.6</v>
          </cell>
          <cell r="E33">
            <v>84.083333333333329</v>
          </cell>
          <cell r="F33">
            <v>97</v>
          </cell>
          <cell r="G33">
            <v>51</v>
          </cell>
          <cell r="H33">
            <v>9.3600000000000012</v>
          </cell>
          <cell r="I33" t="str">
            <v>SE</v>
          </cell>
          <cell r="J33">
            <v>30.240000000000002</v>
          </cell>
          <cell r="K33">
            <v>0</v>
          </cell>
        </row>
      </sheetData>
      <sheetData sheetId="2">
        <row r="5">
          <cell r="B5">
            <v>25.641666666666669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22.445833333333329</v>
          </cell>
        </row>
      </sheetData>
      <sheetData sheetId="1">
        <row r="5">
          <cell r="B5">
            <v>24.637499999999999</v>
          </cell>
          <cell r="C5">
            <v>31</v>
          </cell>
          <cell r="D5">
            <v>18.899999999999999</v>
          </cell>
          <cell r="E5">
            <v>67.333333333333329</v>
          </cell>
          <cell r="F5">
            <v>90</v>
          </cell>
          <cell r="G5">
            <v>35</v>
          </cell>
          <cell r="H5">
            <v>11.879999999999999</v>
          </cell>
          <cell r="I5" t="str">
            <v>NO</v>
          </cell>
          <cell r="J5">
            <v>24.48</v>
          </cell>
          <cell r="K5">
            <v>0</v>
          </cell>
        </row>
        <row r="6">
          <cell r="B6">
            <v>25.808333333333337</v>
          </cell>
          <cell r="C6">
            <v>31.5</v>
          </cell>
          <cell r="D6">
            <v>21</v>
          </cell>
          <cell r="E6">
            <v>58.5</v>
          </cell>
          <cell r="F6">
            <v>72</v>
          </cell>
          <cell r="G6">
            <v>39</v>
          </cell>
          <cell r="H6">
            <v>12.24</v>
          </cell>
          <cell r="I6" t="str">
            <v>O</v>
          </cell>
          <cell r="J6">
            <v>31.680000000000003</v>
          </cell>
          <cell r="K6">
            <v>0</v>
          </cell>
        </row>
        <row r="7">
          <cell r="B7">
            <v>23.399999999999995</v>
          </cell>
          <cell r="C7">
            <v>31.9</v>
          </cell>
          <cell r="D7">
            <v>18.5</v>
          </cell>
          <cell r="E7">
            <v>77.541666666666671</v>
          </cell>
          <cell r="F7">
            <v>94</v>
          </cell>
          <cell r="G7">
            <v>44</v>
          </cell>
          <cell r="H7">
            <v>13.32</v>
          </cell>
          <cell r="I7" t="str">
            <v>SO</v>
          </cell>
          <cell r="J7">
            <v>72.360000000000014</v>
          </cell>
          <cell r="K7">
            <v>30.000000000000004</v>
          </cell>
        </row>
        <row r="8">
          <cell r="B8">
            <v>24.42916666666666</v>
          </cell>
          <cell r="C8">
            <v>30.7</v>
          </cell>
          <cell r="D8">
            <v>20</v>
          </cell>
          <cell r="E8">
            <v>71.708333333333329</v>
          </cell>
          <cell r="F8">
            <v>89</v>
          </cell>
          <cell r="G8">
            <v>44</v>
          </cell>
          <cell r="H8">
            <v>15.120000000000001</v>
          </cell>
          <cell r="I8" t="str">
            <v>S</v>
          </cell>
          <cell r="J8">
            <v>35.64</v>
          </cell>
          <cell r="K8">
            <v>0</v>
          </cell>
        </row>
        <row r="9">
          <cell r="B9">
            <v>23.950000000000003</v>
          </cell>
          <cell r="C9">
            <v>31.3</v>
          </cell>
          <cell r="D9">
            <v>19.2</v>
          </cell>
          <cell r="E9">
            <v>75.375</v>
          </cell>
          <cell r="F9">
            <v>92</v>
          </cell>
          <cell r="G9">
            <v>42</v>
          </cell>
          <cell r="H9">
            <v>14.4</v>
          </cell>
          <cell r="I9" t="str">
            <v>O</v>
          </cell>
          <cell r="J9">
            <v>34.56</v>
          </cell>
          <cell r="K9">
            <v>0</v>
          </cell>
        </row>
        <row r="10">
          <cell r="B10">
            <v>23.658333333333335</v>
          </cell>
          <cell r="C10">
            <v>30.5</v>
          </cell>
          <cell r="D10">
            <v>18.3</v>
          </cell>
          <cell r="E10">
            <v>79</v>
          </cell>
          <cell r="F10">
            <v>94</v>
          </cell>
          <cell r="G10">
            <v>50</v>
          </cell>
          <cell r="H10">
            <v>13.68</v>
          </cell>
          <cell r="I10" t="str">
            <v>NO</v>
          </cell>
          <cell r="J10">
            <v>54</v>
          </cell>
          <cell r="K10">
            <v>0</v>
          </cell>
        </row>
        <row r="11">
          <cell r="B11">
            <v>23.099999999999994</v>
          </cell>
          <cell r="C11">
            <v>30.2</v>
          </cell>
          <cell r="D11">
            <v>18.100000000000001</v>
          </cell>
          <cell r="E11">
            <v>79.208333333333329</v>
          </cell>
          <cell r="F11">
            <v>95</v>
          </cell>
          <cell r="G11">
            <v>47</v>
          </cell>
          <cell r="H11">
            <v>26.28</v>
          </cell>
          <cell r="I11" t="str">
            <v>SO</v>
          </cell>
          <cell r="J11">
            <v>66.239999999999995</v>
          </cell>
          <cell r="K11">
            <v>50.6</v>
          </cell>
        </row>
        <row r="12">
          <cell r="B12">
            <v>24.104166666666668</v>
          </cell>
          <cell r="C12">
            <v>31.1</v>
          </cell>
          <cell r="D12">
            <v>19.899999999999999</v>
          </cell>
          <cell r="E12">
            <v>74.583333333333329</v>
          </cell>
          <cell r="F12">
            <v>91</v>
          </cell>
          <cell r="G12">
            <v>42</v>
          </cell>
          <cell r="H12">
            <v>14.4</v>
          </cell>
          <cell r="I12" t="str">
            <v>SO</v>
          </cell>
          <cell r="J12">
            <v>35.28</v>
          </cell>
          <cell r="K12">
            <v>0</v>
          </cell>
        </row>
        <row r="13">
          <cell r="B13">
            <v>23.912499999999998</v>
          </cell>
          <cell r="C13">
            <v>30</v>
          </cell>
          <cell r="D13">
            <v>19.8</v>
          </cell>
          <cell r="E13">
            <v>75.958333333333329</v>
          </cell>
          <cell r="F13">
            <v>92</v>
          </cell>
          <cell r="G13">
            <v>47</v>
          </cell>
          <cell r="H13">
            <v>14.76</v>
          </cell>
          <cell r="I13" t="str">
            <v>S</v>
          </cell>
          <cell r="J13">
            <v>34.56</v>
          </cell>
          <cell r="K13">
            <v>0</v>
          </cell>
        </row>
        <row r="14">
          <cell r="B14">
            <v>24.916666666666671</v>
          </cell>
          <cell r="C14">
            <v>31.5</v>
          </cell>
          <cell r="D14">
            <v>20.399999999999999</v>
          </cell>
          <cell r="E14">
            <v>73.916666666666671</v>
          </cell>
          <cell r="F14">
            <v>95</v>
          </cell>
          <cell r="G14">
            <v>45</v>
          </cell>
          <cell r="H14">
            <v>18</v>
          </cell>
          <cell r="I14" t="str">
            <v>SE</v>
          </cell>
          <cell r="J14">
            <v>29.880000000000003</v>
          </cell>
          <cell r="K14">
            <v>0</v>
          </cell>
        </row>
        <row r="15">
          <cell r="B15">
            <v>25.025000000000002</v>
          </cell>
          <cell r="C15">
            <v>31.2</v>
          </cell>
          <cell r="D15">
            <v>20.8</v>
          </cell>
          <cell r="E15">
            <v>74.666666666666671</v>
          </cell>
          <cell r="F15">
            <v>93</v>
          </cell>
          <cell r="G15">
            <v>49</v>
          </cell>
          <cell r="H15">
            <v>10.44</v>
          </cell>
          <cell r="I15" t="str">
            <v>SE</v>
          </cell>
          <cell r="J15">
            <v>27.720000000000002</v>
          </cell>
          <cell r="K15">
            <v>0</v>
          </cell>
        </row>
        <row r="16">
          <cell r="B16">
            <v>26.487500000000001</v>
          </cell>
          <cell r="C16">
            <v>32</v>
          </cell>
          <cell r="D16">
            <v>21.9</v>
          </cell>
          <cell r="E16">
            <v>68.333333333333329</v>
          </cell>
          <cell r="F16">
            <v>90</v>
          </cell>
          <cell r="G16">
            <v>40</v>
          </cell>
          <cell r="H16">
            <v>12.96</v>
          </cell>
          <cell r="I16" t="str">
            <v>L</v>
          </cell>
          <cell r="J16">
            <v>28.08</v>
          </cell>
          <cell r="K16">
            <v>0</v>
          </cell>
        </row>
        <row r="17">
          <cell r="B17">
            <v>26.233333333333334</v>
          </cell>
          <cell r="C17">
            <v>32.6</v>
          </cell>
          <cell r="D17">
            <v>21.4</v>
          </cell>
          <cell r="E17">
            <v>68.833333333333329</v>
          </cell>
          <cell r="F17">
            <v>94</v>
          </cell>
          <cell r="G17">
            <v>33</v>
          </cell>
          <cell r="H17">
            <v>13.32</v>
          </cell>
          <cell r="I17" t="str">
            <v>L</v>
          </cell>
          <cell r="J17">
            <v>27.36</v>
          </cell>
          <cell r="K17">
            <v>0</v>
          </cell>
        </row>
        <row r="18">
          <cell r="B18">
            <v>26.316666666666663</v>
          </cell>
          <cell r="C18">
            <v>32.6</v>
          </cell>
          <cell r="D18">
            <v>22.2</v>
          </cell>
          <cell r="E18">
            <v>70.125</v>
          </cell>
          <cell r="F18">
            <v>88</v>
          </cell>
          <cell r="G18">
            <v>43</v>
          </cell>
          <cell r="H18">
            <v>15.840000000000002</v>
          </cell>
          <cell r="I18" t="str">
            <v>L</v>
          </cell>
          <cell r="J18">
            <v>37.800000000000004</v>
          </cell>
          <cell r="K18">
            <v>0</v>
          </cell>
        </row>
        <row r="19">
          <cell r="B19">
            <v>24.55416666666666</v>
          </cell>
          <cell r="C19">
            <v>31.7</v>
          </cell>
          <cell r="D19">
            <v>20.6</v>
          </cell>
          <cell r="E19">
            <v>77.125</v>
          </cell>
          <cell r="F19">
            <v>93</v>
          </cell>
          <cell r="G19">
            <v>47</v>
          </cell>
          <cell r="H19">
            <v>18</v>
          </cell>
          <cell r="I19" t="str">
            <v>SO</v>
          </cell>
          <cell r="J19">
            <v>43.92</v>
          </cell>
          <cell r="K19">
            <v>0</v>
          </cell>
        </row>
        <row r="20">
          <cell r="B20">
            <v>24.624999999999996</v>
          </cell>
          <cell r="C20">
            <v>31.3</v>
          </cell>
          <cell r="D20">
            <v>20.5</v>
          </cell>
          <cell r="E20">
            <v>70.583333333333329</v>
          </cell>
          <cell r="F20">
            <v>87</v>
          </cell>
          <cell r="G20">
            <v>41</v>
          </cell>
          <cell r="H20">
            <v>18.720000000000002</v>
          </cell>
          <cell r="I20" t="str">
            <v>S</v>
          </cell>
          <cell r="J20">
            <v>37.080000000000005</v>
          </cell>
          <cell r="K20">
            <v>0</v>
          </cell>
        </row>
        <row r="21">
          <cell r="B21">
            <v>26.091666666666669</v>
          </cell>
          <cell r="C21">
            <v>33</v>
          </cell>
          <cell r="D21">
            <v>20.6</v>
          </cell>
          <cell r="E21">
            <v>62.791666666666664</v>
          </cell>
          <cell r="F21">
            <v>86</v>
          </cell>
          <cell r="G21">
            <v>30</v>
          </cell>
          <cell r="H21">
            <v>17.28</v>
          </cell>
          <cell r="I21" t="str">
            <v>SO</v>
          </cell>
          <cell r="J21">
            <v>33.119999999999997</v>
          </cell>
          <cell r="K21">
            <v>0</v>
          </cell>
        </row>
        <row r="22">
          <cell r="B22">
            <v>26.095833333333335</v>
          </cell>
          <cell r="C22">
            <v>32.700000000000003</v>
          </cell>
          <cell r="D22">
            <v>22.6</v>
          </cell>
          <cell r="E22">
            <v>65.708333333333329</v>
          </cell>
          <cell r="F22">
            <v>85</v>
          </cell>
          <cell r="G22">
            <v>40</v>
          </cell>
          <cell r="H22">
            <v>11.520000000000001</v>
          </cell>
          <cell r="I22" t="str">
            <v>S</v>
          </cell>
          <cell r="J22">
            <v>24.840000000000003</v>
          </cell>
          <cell r="K22">
            <v>0</v>
          </cell>
        </row>
        <row r="23">
          <cell r="B23">
            <v>24.125</v>
          </cell>
          <cell r="C23">
            <v>32.299999999999997</v>
          </cell>
          <cell r="D23">
            <v>20.3</v>
          </cell>
          <cell r="E23">
            <v>77.541666666666671</v>
          </cell>
          <cell r="F23">
            <v>94</v>
          </cell>
          <cell r="G23">
            <v>45</v>
          </cell>
          <cell r="H23">
            <v>15.840000000000002</v>
          </cell>
          <cell r="I23" t="str">
            <v>SO</v>
          </cell>
          <cell r="J23">
            <v>41.04</v>
          </cell>
          <cell r="K23">
            <v>25.2</v>
          </cell>
        </row>
        <row r="24">
          <cell r="B24">
            <v>23.3</v>
          </cell>
          <cell r="C24">
            <v>29.8</v>
          </cell>
          <cell r="D24">
            <v>21</v>
          </cell>
          <cell r="E24">
            <v>84.458333333333329</v>
          </cell>
          <cell r="F24">
            <v>94</v>
          </cell>
          <cell r="G24">
            <v>55</v>
          </cell>
          <cell r="H24">
            <v>9.7200000000000006</v>
          </cell>
          <cell r="I24" t="str">
            <v>SO</v>
          </cell>
          <cell r="J24">
            <v>45.36</v>
          </cell>
          <cell r="K24">
            <v>10.6</v>
          </cell>
        </row>
        <row r="25">
          <cell r="B25">
            <v>24.941666666666666</v>
          </cell>
          <cell r="C25">
            <v>30.8</v>
          </cell>
          <cell r="D25">
            <v>21.3</v>
          </cell>
          <cell r="E25">
            <v>70.708333333333329</v>
          </cell>
          <cell r="F25">
            <v>92</v>
          </cell>
          <cell r="G25">
            <v>37</v>
          </cell>
          <cell r="H25">
            <v>16.920000000000002</v>
          </cell>
          <cell r="I25" t="str">
            <v>SO</v>
          </cell>
          <cell r="J25">
            <v>26.28</v>
          </cell>
          <cell r="K25">
            <v>0.4</v>
          </cell>
        </row>
        <row r="26">
          <cell r="B26">
            <v>23.541666666666668</v>
          </cell>
          <cell r="C26">
            <v>30.1</v>
          </cell>
          <cell r="D26">
            <v>19.8</v>
          </cell>
          <cell r="E26">
            <v>77.75</v>
          </cell>
          <cell r="F26">
            <v>95</v>
          </cell>
          <cell r="G26">
            <v>41</v>
          </cell>
          <cell r="H26">
            <v>19.440000000000001</v>
          </cell>
          <cell r="I26" t="str">
            <v>SO</v>
          </cell>
          <cell r="J26">
            <v>37.800000000000004</v>
          </cell>
          <cell r="K26">
            <v>18</v>
          </cell>
        </row>
        <row r="27">
          <cell r="B27">
            <v>22.554166666666664</v>
          </cell>
          <cell r="C27">
            <v>29.5</v>
          </cell>
          <cell r="D27">
            <v>19.3</v>
          </cell>
          <cell r="E27">
            <v>84.75</v>
          </cell>
          <cell r="F27">
            <v>95</v>
          </cell>
          <cell r="G27">
            <v>55</v>
          </cell>
          <cell r="H27">
            <v>17.64</v>
          </cell>
          <cell r="I27" t="str">
            <v>SO</v>
          </cell>
          <cell r="J27">
            <v>57.24</v>
          </cell>
          <cell r="K27">
            <v>5.8</v>
          </cell>
        </row>
        <row r="28">
          <cell r="B28">
            <v>21.154166666666665</v>
          </cell>
          <cell r="C28">
            <v>23.7</v>
          </cell>
          <cell r="D28">
            <v>19.600000000000001</v>
          </cell>
          <cell r="E28">
            <v>87.166666666666671</v>
          </cell>
          <cell r="F28">
            <v>94</v>
          </cell>
          <cell r="G28">
            <v>79</v>
          </cell>
          <cell r="H28">
            <v>16.559999999999999</v>
          </cell>
          <cell r="I28" t="str">
            <v>S</v>
          </cell>
          <cell r="J28">
            <v>26.28</v>
          </cell>
          <cell r="K28">
            <v>0</v>
          </cell>
        </row>
        <row r="29">
          <cell r="B29">
            <v>23.054166666666671</v>
          </cell>
          <cell r="C29">
            <v>29.2</v>
          </cell>
          <cell r="D29">
            <v>20.100000000000001</v>
          </cell>
          <cell r="E29">
            <v>78.416666666666671</v>
          </cell>
          <cell r="F29">
            <v>93</v>
          </cell>
          <cell r="G29">
            <v>48</v>
          </cell>
          <cell r="H29">
            <v>11.520000000000001</v>
          </cell>
          <cell r="I29" t="str">
            <v>SO</v>
          </cell>
          <cell r="J29">
            <v>32.4</v>
          </cell>
          <cell r="K29">
            <v>0</v>
          </cell>
        </row>
        <row r="30">
          <cell r="B30">
            <v>23.875</v>
          </cell>
          <cell r="C30">
            <v>30.4</v>
          </cell>
          <cell r="D30">
            <v>21</v>
          </cell>
          <cell r="E30">
            <v>78.541666666666671</v>
          </cell>
          <cell r="F30">
            <v>91</v>
          </cell>
          <cell r="G30">
            <v>50</v>
          </cell>
          <cell r="H30">
            <v>24.12</v>
          </cell>
          <cell r="I30" t="str">
            <v>S</v>
          </cell>
          <cell r="J30">
            <v>47.519999999999996</v>
          </cell>
          <cell r="K30">
            <v>0</v>
          </cell>
        </row>
        <row r="31">
          <cell r="B31">
            <v>23.258333333333329</v>
          </cell>
          <cell r="C31">
            <v>30.3</v>
          </cell>
          <cell r="D31">
            <v>20.2</v>
          </cell>
          <cell r="E31">
            <v>82.708333333333329</v>
          </cell>
          <cell r="F31">
            <v>95</v>
          </cell>
          <cell r="G31">
            <v>54</v>
          </cell>
          <cell r="H31">
            <v>14.04</v>
          </cell>
          <cell r="I31" t="str">
            <v>SO</v>
          </cell>
          <cell r="J31">
            <v>45.36</v>
          </cell>
          <cell r="K31">
            <v>0</v>
          </cell>
        </row>
        <row r="32">
          <cell r="B32">
            <v>23.562500000000004</v>
          </cell>
          <cell r="C32">
            <v>30.9</v>
          </cell>
          <cell r="D32">
            <v>20.5</v>
          </cell>
          <cell r="E32">
            <v>80.75</v>
          </cell>
          <cell r="F32">
            <v>94</v>
          </cell>
          <cell r="G32">
            <v>47</v>
          </cell>
          <cell r="H32">
            <v>26.28</v>
          </cell>
          <cell r="I32" t="str">
            <v>S</v>
          </cell>
          <cell r="J32">
            <v>51.12</v>
          </cell>
          <cell r="K32">
            <v>3.8</v>
          </cell>
        </row>
        <row r="33">
          <cell r="B33">
            <v>22.633333333333329</v>
          </cell>
          <cell r="C33">
            <v>28</v>
          </cell>
          <cell r="D33">
            <v>19.600000000000001</v>
          </cell>
          <cell r="E33">
            <v>84.291666666666671</v>
          </cell>
          <cell r="F33">
            <v>95</v>
          </cell>
          <cell r="G33">
            <v>59</v>
          </cell>
          <cell r="H33">
            <v>15.840000000000002</v>
          </cell>
          <cell r="I33" t="str">
            <v>O</v>
          </cell>
          <cell r="J33">
            <v>32.76</v>
          </cell>
          <cell r="K33">
            <v>24.4</v>
          </cell>
        </row>
      </sheetData>
      <sheetData sheetId="2">
        <row r="5">
          <cell r="B5">
            <v>23.683333333333326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28.141666666666669</v>
          </cell>
        </row>
      </sheetData>
      <sheetData sheetId="1">
        <row r="5">
          <cell r="B5">
            <v>25.1875</v>
          </cell>
          <cell r="C5">
            <v>28.5</v>
          </cell>
          <cell r="D5">
            <v>23.4</v>
          </cell>
          <cell r="E5">
            <v>87.083333333333329</v>
          </cell>
          <cell r="F5">
            <v>93</v>
          </cell>
          <cell r="G5">
            <v>71</v>
          </cell>
          <cell r="H5">
            <v>17.64</v>
          </cell>
          <cell r="I5" t="str">
            <v>L</v>
          </cell>
          <cell r="J5">
            <v>33.119999999999997</v>
          </cell>
          <cell r="K5">
            <v>5.6</v>
          </cell>
        </row>
        <row r="6">
          <cell r="B6">
            <v>26.204166666666669</v>
          </cell>
          <cell r="C6">
            <v>31</v>
          </cell>
          <cell r="D6">
            <v>22.8</v>
          </cell>
          <cell r="E6">
            <v>82.625</v>
          </cell>
          <cell r="F6">
            <v>92</v>
          </cell>
          <cell r="G6">
            <v>61</v>
          </cell>
          <cell r="H6">
            <v>9.3600000000000012</v>
          </cell>
          <cell r="I6" t="str">
            <v>NO</v>
          </cell>
          <cell r="J6">
            <v>32.4</v>
          </cell>
          <cell r="K6">
            <v>4.4000000000000004</v>
          </cell>
        </row>
        <row r="7">
          <cell r="B7">
            <v>26.987499999999997</v>
          </cell>
          <cell r="C7">
            <v>32.299999999999997</v>
          </cell>
          <cell r="D7">
            <v>24.1</v>
          </cell>
          <cell r="E7">
            <v>79.541666666666671</v>
          </cell>
          <cell r="F7">
            <v>93</v>
          </cell>
          <cell r="G7">
            <v>60</v>
          </cell>
          <cell r="H7">
            <v>9.7200000000000006</v>
          </cell>
          <cell r="I7" t="str">
            <v>L</v>
          </cell>
          <cell r="J7">
            <v>42.84</v>
          </cell>
          <cell r="K7">
            <v>2</v>
          </cell>
        </row>
        <row r="8">
          <cell r="B8">
            <v>26.975000000000005</v>
          </cell>
          <cell r="C8">
            <v>31.8</v>
          </cell>
          <cell r="D8">
            <v>24.6</v>
          </cell>
          <cell r="E8">
            <v>80.416666666666671</v>
          </cell>
          <cell r="F8">
            <v>91</v>
          </cell>
          <cell r="G8">
            <v>62</v>
          </cell>
          <cell r="H8">
            <v>9</v>
          </cell>
          <cell r="I8" t="str">
            <v>SE</v>
          </cell>
          <cell r="J8">
            <v>34.56</v>
          </cell>
          <cell r="K8">
            <v>9</v>
          </cell>
        </row>
        <row r="9">
          <cell r="B9">
            <v>28.370833333333337</v>
          </cell>
          <cell r="C9">
            <v>34.1</v>
          </cell>
          <cell r="D9">
            <v>25</v>
          </cell>
          <cell r="E9">
            <v>76.5</v>
          </cell>
          <cell r="F9">
            <v>92</v>
          </cell>
          <cell r="G9">
            <v>50</v>
          </cell>
          <cell r="H9">
            <v>12.96</v>
          </cell>
          <cell r="I9" t="str">
            <v>N</v>
          </cell>
          <cell r="J9">
            <v>29.52</v>
          </cell>
          <cell r="K9">
            <v>0</v>
          </cell>
        </row>
        <row r="10">
          <cell r="B10">
            <v>28.416666666666668</v>
          </cell>
          <cell r="C10">
            <v>33.9</v>
          </cell>
          <cell r="D10">
            <v>25.5</v>
          </cell>
          <cell r="E10">
            <v>76.708333333333329</v>
          </cell>
          <cell r="F10">
            <v>90</v>
          </cell>
          <cell r="G10">
            <v>50</v>
          </cell>
          <cell r="H10">
            <v>14.4</v>
          </cell>
          <cell r="I10" t="str">
            <v>L</v>
          </cell>
          <cell r="J10">
            <v>28.8</v>
          </cell>
          <cell r="K10">
            <v>0.2</v>
          </cell>
        </row>
        <row r="11">
          <cell r="B11">
            <v>28.262499999999999</v>
          </cell>
          <cell r="C11">
            <v>34.299999999999997</v>
          </cell>
          <cell r="D11">
            <v>24.9</v>
          </cell>
          <cell r="E11">
            <v>77.125</v>
          </cell>
          <cell r="F11">
            <v>90</v>
          </cell>
          <cell r="G11">
            <v>50</v>
          </cell>
          <cell r="H11">
            <v>9.3600000000000012</v>
          </cell>
          <cell r="I11" t="str">
            <v>L</v>
          </cell>
          <cell r="J11">
            <v>19.8</v>
          </cell>
          <cell r="K11">
            <v>0</v>
          </cell>
        </row>
        <row r="12">
          <cell r="B12">
            <v>30.383333333333329</v>
          </cell>
          <cell r="C12">
            <v>36</v>
          </cell>
          <cell r="D12">
            <v>26.5</v>
          </cell>
          <cell r="E12">
            <v>69.416666666666671</v>
          </cell>
          <cell r="F12">
            <v>87</v>
          </cell>
          <cell r="G12">
            <v>46</v>
          </cell>
          <cell r="H12">
            <v>10.44</v>
          </cell>
          <cell r="I12" t="str">
            <v>L</v>
          </cell>
          <cell r="J12">
            <v>26.28</v>
          </cell>
          <cell r="K12">
            <v>0</v>
          </cell>
        </row>
        <row r="13">
          <cell r="B13">
            <v>28.766666666666669</v>
          </cell>
          <cell r="C13">
            <v>35</v>
          </cell>
          <cell r="D13">
            <v>24.9</v>
          </cell>
          <cell r="E13">
            <v>77.083333333333329</v>
          </cell>
          <cell r="F13">
            <v>93</v>
          </cell>
          <cell r="G13">
            <v>53</v>
          </cell>
          <cell r="H13">
            <v>19.079999999999998</v>
          </cell>
          <cell r="I13" t="str">
            <v>L</v>
          </cell>
          <cell r="J13">
            <v>39.6</v>
          </cell>
          <cell r="K13">
            <v>15.399999999999999</v>
          </cell>
        </row>
        <row r="14">
          <cell r="B14">
            <v>26.392857142857146</v>
          </cell>
          <cell r="C14">
            <v>29.5</v>
          </cell>
          <cell r="D14">
            <v>25</v>
          </cell>
          <cell r="E14">
            <v>85.714285714285708</v>
          </cell>
          <cell r="F14">
            <v>91</v>
          </cell>
          <cell r="G14">
            <v>72</v>
          </cell>
          <cell r="H14">
            <v>13.32</v>
          </cell>
          <cell r="I14" t="str">
            <v>L</v>
          </cell>
          <cell r="J14">
            <v>24.48</v>
          </cell>
          <cell r="K14">
            <v>1.4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</sheetData>
      <sheetData sheetId="2">
        <row r="5">
          <cell r="B5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zoomScale="90" zoomScaleNormal="90" workbookViewId="0">
      <selection activeCell="AI25" sqref="AI25:AI26"/>
    </sheetView>
  </sheetViews>
  <sheetFormatPr defaultRowHeight="12.75" x14ac:dyDescent="0.2"/>
  <cols>
    <col min="1" max="1" width="19.140625" style="2" bestFit="1" customWidth="1"/>
    <col min="2" max="3" width="5.42578125" style="2" customWidth="1"/>
    <col min="4" max="4" width="6" style="2" customWidth="1"/>
    <col min="5" max="26" width="5.42578125" style="2" customWidth="1"/>
    <col min="27" max="27" width="5.5703125" style="2" customWidth="1"/>
    <col min="28" max="30" width="5.42578125" style="2" customWidth="1"/>
    <col min="31" max="31" width="6.5703125" style="9" bestFit="1" customWidth="1"/>
    <col min="32" max="32" width="9.140625" style="1"/>
  </cols>
  <sheetData>
    <row r="1" spans="1:36" ht="20.100000000000001" customHeight="1" x14ac:dyDescent="0.2">
      <c r="A1" s="124" t="s">
        <v>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</row>
    <row r="2" spans="1:36" s="4" customFormat="1" ht="20.100000000000001" customHeight="1" x14ac:dyDescent="0.2">
      <c r="A2" s="125" t="s">
        <v>21</v>
      </c>
      <c r="B2" s="121" t="s">
        <v>141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3"/>
      <c r="AF2" s="7"/>
    </row>
    <row r="3" spans="1:36" s="5" customFormat="1" ht="20.100000000000001" customHeight="1" x14ac:dyDescent="0.2">
      <c r="A3" s="125"/>
      <c r="B3" s="126">
        <v>1</v>
      </c>
      <c r="C3" s="126">
        <f>SUM(B3+1)</f>
        <v>2</v>
      </c>
      <c r="D3" s="126">
        <f t="shared" ref="D3:AC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19">
        <v>29</v>
      </c>
      <c r="AE3" s="35" t="s">
        <v>40</v>
      </c>
      <c r="AF3" s="8"/>
    </row>
    <row r="4" spans="1:36" s="5" customFormat="1" ht="20.100000000000001" customHeight="1" x14ac:dyDescent="0.2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0"/>
      <c r="AE4" s="35" t="s">
        <v>39</v>
      </c>
      <c r="AF4" s="8"/>
    </row>
    <row r="5" spans="1:36" s="5" customFormat="1" ht="20.100000000000001" customHeight="1" x14ac:dyDescent="0.2">
      <c r="A5" s="14" t="s">
        <v>45</v>
      </c>
      <c r="B5" s="15">
        <f>[1]Fevereiro!$B$5</f>
        <v>28.037499999999994</v>
      </c>
      <c r="C5" s="15">
        <f>[1]Fevereiro!$B$6</f>
        <v>28.966666666666665</v>
      </c>
      <c r="D5" s="15">
        <f>[1]Fevereiro!$B$7</f>
        <v>26.945833333333336</v>
      </c>
      <c r="E5" s="15">
        <f>[1]Fevereiro!$B$8</f>
        <v>25.954166666666666</v>
      </c>
      <c r="F5" s="15">
        <f>[1]Fevereiro!$B$9</f>
        <v>26.1875</v>
      </c>
      <c r="G5" s="15">
        <f>[1]Fevereiro!$B$10</f>
        <v>26.854166666666668</v>
      </c>
      <c r="H5" s="15">
        <f>[1]Fevereiro!$B$11</f>
        <v>27.795833333333334</v>
      </c>
      <c r="I5" s="15">
        <f>[1]Fevereiro!$B$12</f>
        <v>28.337500000000002</v>
      </c>
      <c r="J5" s="15">
        <f>[1]Fevereiro!$B$13</f>
        <v>28.316666666666663</v>
      </c>
      <c r="K5" s="15">
        <f>[1]Fevereiro!$B$14</f>
        <v>27.354166666666661</v>
      </c>
      <c r="L5" s="15">
        <f>[1]Fevereiro!$B$15</f>
        <v>28.624999999999996</v>
      </c>
      <c r="M5" s="15">
        <f>[1]Fevereiro!$B$16</f>
        <v>28.150000000000002</v>
      </c>
      <c r="N5" s="15">
        <f>[1]Fevereiro!$B$17</f>
        <v>28.899999999999991</v>
      </c>
      <c r="O5" s="15">
        <f>[1]Fevereiro!$B$18</f>
        <v>28.887499999999999</v>
      </c>
      <c r="P5" s="15">
        <f>[1]Fevereiro!$B$19</f>
        <v>29.045833333333334</v>
      </c>
      <c r="Q5" s="15">
        <f>[1]Fevereiro!$B$20</f>
        <v>28.349999999999994</v>
      </c>
      <c r="R5" s="15">
        <f>[1]Fevereiro!$B$21</f>
        <v>28.829166666666666</v>
      </c>
      <c r="S5" s="15">
        <f>[1]Fevereiro!$B$22</f>
        <v>27.058333333333337</v>
      </c>
      <c r="T5" s="15">
        <f>[1]Fevereiro!$B$23</f>
        <v>27.708333333333332</v>
      </c>
      <c r="U5" s="15">
        <f>[1]Fevereiro!$B$24</f>
        <v>28.270833333333343</v>
      </c>
      <c r="V5" s="15">
        <f>[1]Fevereiro!$B$25</f>
        <v>26.595833333333331</v>
      </c>
      <c r="W5" s="15">
        <f>[1]Fevereiro!$B$26</f>
        <v>24.729166666666668</v>
      </c>
      <c r="X5" s="15">
        <f>[1]Fevereiro!$B$27</f>
        <v>24.554166666666664</v>
      </c>
      <c r="Y5" s="15">
        <f>[1]Fevereiro!$B$28</f>
        <v>24.725000000000005</v>
      </c>
      <c r="Z5" s="15">
        <f>[1]Fevereiro!$B$29</f>
        <v>26.316666666666666</v>
      </c>
      <c r="AA5" s="15">
        <f>[1]Fevereiro!$B$30</f>
        <v>26.029166666666665</v>
      </c>
      <c r="AB5" s="15">
        <f>[1]Fevereiro!$B$31</f>
        <v>27.150000000000002</v>
      </c>
      <c r="AC5" s="15">
        <f>[1]Fevereiro!$B$32</f>
        <v>25.533333333333335</v>
      </c>
      <c r="AD5" s="15">
        <f>[1]Fevereiro!$B$33</f>
        <v>24.087499999999991</v>
      </c>
      <c r="AE5" s="36">
        <f>AVERAGE(B5:AD5)</f>
        <v>27.182614942528733</v>
      </c>
      <c r="AF5" s="8"/>
    </row>
    <row r="6" spans="1:36" ht="17.100000000000001" customHeight="1" x14ac:dyDescent="0.2">
      <c r="A6" s="14" t="s">
        <v>0</v>
      </c>
      <c r="B6" s="16" t="str">
        <f>[2]Fevereiro!$B$5</f>
        <v>*</v>
      </c>
      <c r="C6" s="16">
        <f>[2]Fevereiro!$B$6</f>
        <v>25.709999999999997</v>
      </c>
      <c r="D6" s="16">
        <f>[2]Fevereiro!$B$7</f>
        <v>24.279166666666669</v>
      </c>
      <c r="E6" s="16">
        <f>[2]Fevereiro!$B$8</f>
        <v>23.066666666666666</v>
      </c>
      <c r="F6" s="16">
        <f>[2]Fevereiro!$B$9</f>
        <v>23.745833333333334</v>
      </c>
      <c r="G6" s="16">
        <f>[2]Fevereiro!$B$10</f>
        <v>24.616666666666664</v>
      </c>
      <c r="H6" s="16">
        <f>[2]Fevereiro!$B$11</f>
        <v>26.329166666666666</v>
      </c>
      <c r="I6" s="16">
        <f>[2]Fevereiro!$B$12</f>
        <v>28.129166666666663</v>
      </c>
      <c r="J6" s="16">
        <f>[2]Fevereiro!$B$13</f>
        <v>26.741666666666664</v>
      </c>
      <c r="K6" s="16">
        <f>[2]Fevereiro!$B$14</f>
        <v>26.425000000000001</v>
      </c>
      <c r="L6" s="16">
        <f>[2]Fevereiro!$B$15</f>
        <v>24.400000000000002</v>
      </c>
      <c r="M6" s="16">
        <f>[2]Fevereiro!$B$16</f>
        <v>25.083333333333339</v>
      </c>
      <c r="N6" s="16">
        <f>[2]Fevereiro!$B$17</f>
        <v>28.420833333333338</v>
      </c>
      <c r="O6" s="16">
        <f>[2]Fevereiro!$B$18</f>
        <v>28.495833333333337</v>
      </c>
      <c r="P6" s="16">
        <f>[2]Fevereiro!$B$19</f>
        <v>25.429166666666671</v>
      </c>
      <c r="Q6" s="16">
        <f>[2]Fevereiro!$B$20</f>
        <v>25.337499999999995</v>
      </c>
      <c r="R6" s="16">
        <f>[2]Fevereiro!$B$21</f>
        <v>27.487500000000001</v>
      </c>
      <c r="S6" s="16">
        <f>[2]Fevereiro!$B$22</f>
        <v>28.329166666666666</v>
      </c>
      <c r="T6" s="16">
        <f>[2]Fevereiro!$B$23</f>
        <v>27.258333333333329</v>
      </c>
      <c r="U6" s="16">
        <f>[2]Fevereiro!$B$24</f>
        <v>27.304166666666664</v>
      </c>
      <c r="V6" s="16">
        <f>[2]Fevereiro!$B$25</f>
        <v>24.495833333333334</v>
      </c>
      <c r="W6" s="16">
        <f>[2]Fevereiro!$B$26</f>
        <v>23.091666666666669</v>
      </c>
      <c r="X6" s="16">
        <f>[2]Fevereiro!$B$27</f>
        <v>21.809999999999995</v>
      </c>
      <c r="Y6" s="16">
        <f>[2]Fevereiro!$B$28</f>
        <v>24.408333333333335</v>
      </c>
      <c r="Z6" s="16">
        <f>[2]Fevereiro!$B$29</f>
        <v>26.26</v>
      </c>
      <c r="AA6" s="16">
        <f>[2]Fevereiro!$B$30</f>
        <v>25.870833333333326</v>
      </c>
      <c r="AB6" s="16">
        <f>[2]Fevereiro!$B$31</f>
        <v>24.958333333333332</v>
      </c>
      <c r="AC6" s="16">
        <f>[2]Fevereiro!$B$32</f>
        <v>22.808333333333334</v>
      </c>
      <c r="AD6" s="16">
        <f>[2]Fevereiro!$B$33</f>
        <v>23.320833333333329</v>
      </c>
      <c r="AE6" s="36">
        <f t="shared" ref="AE6:AE32" si="1">AVERAGE(B6:AD6)</f>
        <v>25.486190476190473</v>
      </c>
    </row>
    <row r="7" spans="1:36" ht="17.100000000000001" customHeight="1" x14ac:dyDescent="0.2">
      <c r="A7" s="14" t="s">
        <v>1</v>
      </c>
      <c r="B7" s="16">
        <f>[3]Fevereiro!$B$5</f>
        <v>27.162500000000005</v>
      </c>
      <c r="C7" s="16">
        <f>[3]Fevereiro!$B$6</f>
        <v>27.258333333333329</v>
      </c>
      <c r="D7" s="16">
        <f>[3]Fevereiro!$B$7</f>
        <v>27.275000000000002</v>
      </c>
      <c r="E7" s="16">
        <f>[3]Fevereiro!$B$8</f>
        <v>26.583333333333339</v>
      </c>
      <c r="F7" s="16">
        <f>[3]Fevereiro!$B$9</f>
        <v>28.474999999999998</v>
      </c>
      <c r="G7" s="16">
        <f>[3]Fevereiro!$B$10</f>
        <v>26.433333333333334</v>
      </c>
      <c r="H7" s="16">
        <f>[3]Fevereiro!$B$11</f>
        <v>28.191666666666663</v>
      </c>
      <c r="I7" s="16">
        <f>[3]Fevereiro!$B$12</f>
        <v>29.612500000000001</v>
      </c>
      <c r="J7" s="16">
        <f>[3]Fevereiro!$B$13</f>
        <v>29.395833333333332</v>
      </c>
      <c r="K7" s="16">
        <f>[3]Fevereiro!$B$14</f>
        <v>27.933333333333334</v>
      </c>
      <c r="L7" s="16">
        <f>[3]Fevereiro!$B$15</f>
        <v>28.708333333333329</v>
      </c>
      <c r="M7" s="16">
        <f>[3]Fevereiro!$B$16</f>
        <v>29.499999999999996</v>
      </c>
      <c r="N7" s="16">
        <f>[3]Fevereiro!$B$17</f>
        <v>29.924999999999997</v>
      </c>
      <c r="O7" s="16">
        <f>[3]Fevereiro!$B$18</f>
        <v>29.775000000000006</v>
      </c>
      <c r="P7" s="16">
        <f>[3]Fevereiro!$B$19</f>
        <v>28</v>
      </c>
      <c r="Q7" s="16">
        <f>[3]Fevereiro!$B$20</f>
        <v>28.299999999999997</v>
      </c>
      <c r="R7" s="16">
        <f>[3]Fevereiro!$B$21</f>
        <v>28.279166666666665</v>
      </c>
      <c r="S7" s="16">
        <f>[3]Fevereiro!$B$22</f>
        <v>29.833333333333343</v>
      </c>
      <c r="T7" s="16">
        <f>[3]Fevereiro!$B$23</f>
        <v>27.950000000000003</v>
      </c>
      <c r="U7" s="16">
        <f>[3]Fevereiro!$B$24</f>
        <v>28.379166666666666</v>
      </c>
      <c r="V7" s="16">
        <f>[3]Fevereiro!$B$25</f>
        <v>26.950000000000003</v>
      </c>
      <c r="W7" s="16">
        <f>[3]Fevereiro!$B$26</f>
        <v>26.054166666666674</v>
      </c>
      <c r="X7" s="16">
        <f>[3]Fevereiro!$B$27</f>
        <v>24.970833333333331</v>
      </c>
      <c r="Y7" s="16">
        <f>[3]Fevereiro!$B$28</f>
        <v>24.766666666666666</v>
      </c>
      <c r="Z7" s="16">
        <f>[3]Fevereiro!$B$29</f>
        <v>25.829166666666669</v>
      </c>
      <c r="AA7" s="16">
        <f>[3]Fevereiro!$B$30</f>
        <v>25.770833333333332</v>
      </c>
      <c r="AB7" s="16">
        <f>[3]Fevereiro!$B$31</f>
        <v>26.845833333333335</v>
      </c>
      <c r="AC7" s="16">
        <f>[3]Fevereiro!$B$32</f>
        <v>25.375000000000004</v>
      </c>
      <c r="AD7" s="16">
        <f>[3]Fevereiro!$B$33</f>
        <v>25.950000000000003</v>
      </c>
      <c r="AE7" s="36">
        <f t="shared" si="1"/>
        <v>27.568390804597708</v>
      </c>
      <c r="AH7" t="s">
        <v>50</v>
      </c>
    </row>
    <row r="8" spans="1:36" ht="17.100000000000001" customHeight="1" x14ac:dyDescent="0.2">
      <c r="A8" s="14" t="s">
        <v>63</v>
      </c>
      <c r="B8" s="16">
        <f>[4]Fevereiro!$B$5</f>
        <v>27.804166666666664</v>
      </c>
      <c r="C8" s="16">
        <f>[4]Fevereiro!$B$6</f>
        <v>28.450000000000003</v>
      </c>
      <c r="D8" s="16">
        <f>[4]Fevereiro!$B$7</f>
        <v>27.383333333333329</v>
      </c>
      <c r="E8" s="16">
        <f>[4]Fevereiro!$B$8</f>
        <v>26.008333333333329</v>
      </c>
      <c r="F8" s="16">
        <f>[4]Fevereiro!$B$9</f>
        <v>27.020833333333332</v>
      </c>
      <c r="G8" s="16">
        <f>[4]Fevereiro!$B$10</f>
        <v>28.125</v>
      </c>
      <c r="H8" s="16">
        <f>[4]Fevereiro!$B$11</f>
        <v>28.104166666666661</v>
      </c>
      <c r="I8" s="16">
        <f>[4]Fevereiro!$B$12</f>
        <v>27.458333333333332</v>
      </c>
      <c r="J8" s="16">
        <f>[4]Fevereiro!$B$13</f>
        <v>27.779166666666665</v>
      </c>
      <c r="K8" s="16">
        <f>[4]Fevereiro!$B$14</f>
        <v>27.562500000000004</v>
      </c>
      <c r="L8" s="16">
        <f>[4]Fevereiro!$B$15</f>
        <v>26.795833333333334</v>
      </c>
      <c r="M8" s="16">
        <f>[4]Fevereiro!$B$16</f>
        <v>27.150000000000006</v>
      </c>
      <c r="N8" s="16">
        <f>[4]Fevereiro!$B$17</f>
        <v>28.458333333333332</v>
      </c>
      <c r="O8" s="16">
        <f>[4]Fevereiro!$B$18</f>
        <v>29.008333333333329</v>
      </c>
      <c r="P8" s="16">
        <f>[4]Fevereiro!$B$19</f>
        <v>28.329166666666666</v>
      </c>
      <c r="Q8" s="16">
        <f>[4]Fevereiro!$B$20</f>
        <v>26.695833333333336</v>
      </c>
      <c r="R8" s="16">
        <f>[4]Fevereiro!$B$21</f>
        <v>28.158333333333321</v>
      </c>
      <c r="S8" s="16">
        <f>[4]Fevereiro!$B$22</f>
        <v>27.054166666666664</v>
      </c>
      <c r="T8" s="16">
        <f>[4]Fevereiro!$B$23</f>
        <v>26.645833333333329</v>
      </c>
      <c r="U8" s="16">
        <f>[4]Fevereiro!$B$24</f>
        <v>28.816666666666663</v>
      </c>
      <c r="V8" s="16">
        <f>[4]Fevereiro!$B$25</f>
        <v>25.733333333333334</v>
      </c>
      <c r="W8" s="16">
        <f>[4]Fevereiro!$B$26</f>
        <v>24.0625</v>
      </c>
      <c r="X8" s="16">
        <f>[4]Fevereiro!$B$27</f>
        <v>23.504166666666666</v>
      </c>
      <c r="Y8" s="16">
        <f>[4]Fevereiro!$B$28</f>
        <v>23.391666666666676</v>
      </c>
      <c r="Z8" s="16">
        <f>[4]Fevereiro!$B$29</f>
        <v>25.141666666666666</v>
      </c>
      <c r="AA8" s="16">
        <f>[4]Fevereiro!$B$30</f>
        <v>26.354166666666668</v>
      </c>
      <c r="AB8" s="16">
        <f>[4]Fevereiro!$B$31</f>
        <v>26.641666666666676</v>
      </c>
      <c r="AC8" s="16">
        <f>[4]Fevereiro!$B$32</f>
        <v>24.362499999999997</v>
      </c>
      <c r="AD8" s="16">
        <f>[4]Fevereiro!$B$33</f>
        <v>24.391666666666669</v>
      </c>
      <c r="AE8" s="36">
        <f t="shared" si="1"/>
        <v>26.772126436781601</v>
      </c>
      <c r="AF8" s="45"/>
      <c r="AG8" s="45"/>
    </row>
    <row r="9" spans="1:36" ht="17.100000000000001" customHeight="1" x14ac:dyDescent="0.2">
      <c r="A9" s="14" t="s">
        <v>46</v>
      </c>
      <c r="B9" s="16">
        <f>[5]Fevereiro!$B$5</f>
        <v>23.887499999999999</v>
      </c>
      <c r="C9" s="16">
        <f>[5]Fevereiro!$B$6</f>
        <v>24.679166666666664</v>
      </c>
      <c r="D9" s="16">
        <f>[5]Fevereiro!$B$7</f>
        <v>25.079166666666666</v>
      </c>
      <c r="E9" s="16">
        <f>[5]Fevereiro!$B$8</f>
        <v>24.2</v>
      </c>
      <c r="F9" s="16">
        <f>[5]Fevereiro!$B$9</f>
        <v>25.783333333333335</v>
      </c>
      <c r="G9" s="16">
        <f>[5]Fevereiro!$B$10</f>
        <v>27.041666666666668</v>
      </c>
      <c r="H9" s="16">
        <f>[5]Fevereiro!$B$11</f>
        <v>27.016666666666666</v>
      </c>
      <c r="I9" s="16">
        <f>[5]Fevereiro!$B$12</f>
        <v>28.666666666666657</v>
      </c>
      <c r="J9" s="16">
        <f>[5]Fevereiro!$B$13</f>
        <v>28.808333333333334</v>
      </c>
      <c r="K9" s="16">
        <f>[5]Fevereiro!$B$14</f>
        <v>27.762499999999999</v>
      </c>
      <c r="L9" s="16">
        <f>[5]Fevereiro!$B$15</f>
        <v>28.120833333333337</v>
      </c>
      <c r="M9" s="16">
        <f>[5]Fevereiro!$B$16</f>
        <v>28.983333333333334</v>
      </c>
      <c r="N9" s="16">
        <f>[5]Fevereiro!$B$17</f>
        <v>29.504166666666663</v>
      </c>
      <c r="O9" s="16">
        <f>[5]Fevereiro!$B$18</f>
        <v>28.575000000000003</v>
      </c>
      <c r="P9" s="16">
        <f>[5]Fevereiro!$B$19</f>
        <v>28.658333333333331</v>
      </c>
      <c r="Q9" s="16">
        <f>[5]Fevereiro!$B$20</f>
        <v>27.283333333333335</v>
      </c>
      <c r="R9" s="16">
        <f>[5]Fevereiro!$B$21</f>
        <v>28.995833333333337</v>
      </c>
      <c r="S9" s="16">
        <f>[5]Fevereiro!$B$22</f>
        <v>30.179166666666664</v>
      </c>
      <c r="T9" s="16">
        <f>[5]Fevereiro!$B$23</f>
        <v>27.966666666666665</v>
      </c>
      <c r="U9" s="16">
        <f>[5]Fevereiro!$B$24</f>
        <v>28.054166666666674</v>
      </c>
      <c r="V9" s="16">
        <f>[5]Fevereiro!$B$25</f>
        <v>25.683333333333326</v>
      </c>
      <c r="W9" s="16">
        <f>[5]Fevereiro!$B$26</f>
        <v>24.100000000000005</v>
      </c>
      <c r="X9" s="16">
        <f>[5]Fevereiro!$B$27</f>
        <v>23.395833333333332</v>
      </c>
      <c r="Y9" s="16">
        <f>[5]Fevereiro!$B$28</f>
        <v>23.783333333333335</v>
      </c>
      <c r="Z9" s="16">
        <f>[5]Fevereiro!$B$29</f>
        <v>26.612499999999997</v>
      </c>
      <c r="AA9" s="16">
        <f>[5]Fevereiro!$B$30</f>
        <v>26.787499999999998</v>
      </c>
      <c r="AB9" s="16">
        <f>[5]Fevereiro!$B$31</f>
        <v>27.041666666666668</v>
      </c>
      <c r="AC9" s="16">
        <f>[5]Fevereiro!$B$32</f>
        <v>24.420833333333331</v>
      </c>
      <c r="AD9" s="16">
        <f>[5]Fevereiro!$B$33</f>
        <v>25.641666666666666</v>
      </c>
      <c r="AE9" s="36">
        <f t="shared" si="1"/>
        <v>26.783189655172414</v>
      </c>
      <c r="AH9" t="s">
        <v>50</v>
      </c>
    </row>
    <row r="10" spans="1:36" ht="17.100000000000001" customHeight="1" x14ac:dyDescent="0.2">
      <c r="A10" s="14" t="s">
        <v>2</v>
      </c>
      <c r="B10" s="16">
        <f>[6]Fevereiro!$B$5</f>
        <v>25.829166666666669</v>
      </c>
      <c r="C10" s="16">
        <f>[6]Fevereiro!$B$6</f>
        <v>25.0625</v>
      </c>
      <c r="D10" s="16">
        <f>[6]Fevereiro!$B$7</f>
        <v>24.5625</v>
      </c>
      <c r="E10" s="16">
        <f>[6]Fevereiro!$B$8</f>
        <v>24.608333333333331</v>
      </c>
      <c r="F10" s="16">
        <f>[6]Fevereiro!$B$9</f>
        <v>25.583333333333329</v>
      </c>
      <c r="G10" s="16">
        <f>[6]Fevereiro!$B$10</f>
        <v>25.804166666666664</v>
      </c>
      <c r="H10" s="16">
        <f>[6]Fevereiro!$B$11</f>
        <v>25.512500000000003</v>
      </c>
      <c r="I10" s="16">
        <f>[6]Fevereiro!$B$12</f>
        <v>27.600000000000005</v>
      </c>
      <c r="J10" s="16">
        <f>[6]Fevereiro!$B$13</f>
        <v>26.645833333333332</v>
      </c>
      <c r="K10" s="16">
        <f>[6]Fevereiro!$B$14</f>
        <v>26.058333333333337</v>
      </c>
      <c r="L10" s="16">
        <f>[6]Fevereiro!$B$15</f>
        <v>26.941666666666663</v>
      </c>
      <c r="M10" s="16">
        <f>[6]Fevereiro!$B$16</f>
        <v>27.412499999999998</v>
      </c>
      <c r="N10" s="16">
        <f>[6]Fevereiro!$B$17</f>
        <v>27.679166666666671</v>
      </c>
      <c r="O10" s="16">
        <f>[6]Fevereiro!$B$18</f>
        <v>28.083333333333339</v>
      </c>
      <c r="P10" s="16">
        <f>[6]Fevereiro!$B$19</f>
        <v>25.662499999999998</v>
      </c>
      <c r="Q10" s="16">
        <f>[6]Fevereiro!$B$20</f>
        <v>25.766666666666666</v>
      </c>
      <c r="R10" s="16">
        <f>[6]Fevereiro!$B$21</f>
        <v>26.166666666666671</v>
      </c>
      <c r="S10" s="16">
        <f>[6]Fevereiro!$B$22</f>
        <v>26.904166666666665</v>
      </c>
      <c r="T10" s="16">
        <f>[6]Fevereiro!$B$23</f>
        <v>25.1875</v>
      </c>
      <c r="U10" s="16">
        <f>[6]Fevereiro!$B$24</f>
        <v>25.804166666666664</v>
      </c>
      <c r="V10" s="16">
        <f>[6]Fevereiro!$B$25</f>
        <v>25.116666666666664</v>
      </c>
      <c r="W10" s="16">
        <f>[6]Fevereiro!$B$26</f>
        <v>23.649999999999995</v>
      </c>
      <c r="X10" s="16">
        <f>[6]Fevereiro!$B$27</f>
        <v>23.204166666666666</v>
      </c>
      <c r="Y10" s="16">
        <f>[6]Fevereiro!$B$28</f>
        <v>22.670833333333331</v>
      </c>
      <c r="Z10" s="16">
        <f>[6]Fevereiro!$B$29</f>
        <v>23.820833333333336</v>
      </c>
      <c r="AA10" s="16">
        <f>[6]Fevereiro!$B$30</f>
        <v>23.858333333333334</v>
      </c>
      <c r="AB10" s="16">
        <f>[6]Fevereiro!$B$31</f>
        <v>25.612500000000001</v>
      </c>
      <c r="AC10" s="16">
        <f>[6]Fevereiro!$B$32</f>
        <v>24.020833333333339</v>
      </c>
      <c r="AD10" s="16">
        <f>[6]Fevereiro!$B$33</f>
        <v>23.154166666666665</v>
      </c>
      <c r="AE10" s="36">
        <f t="shared" si="1"/>
        <v>25.447701149425288</v>
      </c>
    </row>
    <row r="11" spans="1:36" ht="17.100000000000001" customHeight="1" x14ac:dyDescent="0.2">
      <c r="A11" s="14" t="s">
        <v>3</v>
      </c>
      <c r="B11" s="16">
        <f>[7]Fevereiro!$B$5</f>
        <v>27.579166666666669</v>
      </c>
      <c r="C11" s="16">
        <f>[7]Fevereiro!$B$6</f>
        <v>27.504166666666666</v>
      </c>
      <c r="D11" s="16">
        <f>[7]Fevereiro!$B$7</f>
        <v>27.445833333333336</v>
      </c>
      <c r="E11" s="16">
        <f>[7]Fevereiro!$B$8</f>
        <v>27.112500000000001</v>
      </c>
      <c r="F11" s="16">
        <f>[7]Fevereiro!$B$9</f>
        <v>26.716666666666665</v>
      </c>
      <c r="G11" s="16">
        <f>[7]Fevereiro!$B$10</f>
        <v>26.595833333333331</v>
      </c>
      <c r="H11" s="16">
        <f>[7]Fevereiro!$B$11</f>
        <v>25.854166666666661</v>
      </c>
      <c r="I11" s="16">
        <f>[7]Fevereiro!$B$12</f>
        <v>26.375</v>
      </c>
      <c r="J11" s="16">
        <f>[7]Fevereiro!$B$13</f>
        <v>26.320833333333336</v>
      </c>
      <c r="K11" s="16">
        <f>[7]Fevereiro!$B$14</f>
        <v>27.779166666666665</v>
      </c>
      <c r="L11" s="16">
        <f>[7]Fevereiro!$B$15</f>
        <v>27.07083333333334</v>
      </c>
      <c r="M11" s="16">
        <f>[7]Fevereiro!$B$16</f>
        <v>27.324999999999999</v>
      </c>
      <c r="N11" s="16">
        <f>[7]Fevereiro!$B$17</f>
        <v>27.120833333333334</v>
      </c>
      <c r="O11" s="16">
        <f>[7]Fevereiro!$B$18</f>
        <v>27.791666666666671</v>
      </c>
      <c r="P11" s="16">
        <f>[7]Fevereiro!$B$19</f>
        <v>26.516666666666676</v>
      </c>
      <c r="Q11" s="16">
        <f>[7]Fevereiro!$B$20</f>
        <v>27.099999999999998</v>
      </c>
      <c r="R11" s="16">
        <f>[7]Fevereiro!$B$21</f>
        <v>27.962500000000006</v>
      </c>
      <c r="S11" s="16">
        <f>[7]Fevereiro!$B$22</f>
        <v>26.745833333333334</v>
      </c>
      <c r="T11" s="16">
        <f>[7]Fevereiro!$B$23</f>
        <v>25.633333333333336</v>
      </c>
      <c r="U11" s="16">
        <f>[7]Fevereiro!$B$24</f>
        <v>25.291666666666661</v>
      </c>
      <c r="V11" s="16">
        <f>[7]Fevereiro!$B$25</f>
        <v>25.841666666666669</v>
      </c>
      <c r="W11" s="16">
        <f>[7]Fevereiro!$B$26</f>
        <v>24.0625</v>
      </c>
      <c r="X11" s="16">
        <f>[7]Fevereiro!$B$27</f>
        <v>24.137499999999999</v>
      </c>
      <c r="Y11" s="16">
        <f>[7]Fevereiro!$B$28</f>
        <v>23.045833333333334</v>
      </c>
      <c r="Z11" s="16">
        <f>[7]Fevereiro!$B$29</f>
        <v>25.587500000000002</v>
      </c>
      <c r="AA11" s="16">
        <f>[7]Fevereiro!$B$30</f>
        <v>25.099999999999994</v>
      </c>
      <c r="AB11" s="16">
        <f>[7]Fevereiro!$B$31</f>
        <v>25.241666666666671</v>
      </c>
      <c r="AC11" s="16">
        <f>[7]Fevereiro!$B$32</f>
        <v>25.8125</v>
      </c>
      <c r="AD11" s="16">
        <f>[7]Fevereiro!$B$33</f>
        <v>24.258333333333329</v>
      </c>
      <c r="AE11" s="36">
        <f t="shared" si="1"/>
        <v>26.238936781609201</v>
      </c>
      <c r="AG11" s="25" t="s">
        <v>50</v>
      </c>
    </row>
    <row r="12" spans="1:36" ht="17.100000000000001" customHeight="1" x14ac:dyDescent="0.2">
      <c r="A12" s="14" t="s">
        <v>4</v>
      </c>
      <c r="B12" s="16">
        <f>[8]Fevereiro!$B$5</f>
        <v>24.637499999999999</v>
      </c>
      <c r="C12" s="16">
        <f>[8]Fevereiro!$B$6</f>
        <v>25.808333333333337</v>
      </c>
      <c r="D12" s="16">
        <f>[8]Fevereiro!$B$7</f>
        <v>23.399999999999995</v>
      </c>
      <c r="E12" s="16">
        <f>[8]Fevereiro!$B$8</f>
        <v>24.42916666666666</v>
      </c>
      <c r="F12" s="16">
        <f>[8]Fevereiro!$B$9</f>
        <v>23.950000000000003</v>
      </c>
      <c r="G12" s="16">
        <f>[8]Fevereiro!$B$10</f>
        <v>23.658333333333335</v>
      </c>
      <c r="H12" s="16">
        <f>[8]Fevereiro!$B$11</f>
        <v>23.099999999999994</v>
      </c>
      <c r="I12" s="16">
        <f>[8]Fevereiro!$B$12</f>
        <v>24.104166666666668</v>
      </c>
      <c r="J12" s="16">
        <f>[8]Fevereiro!$B$13</f>
        <v>23.912499999999998</v>
      </c>
      <c r="K12" s="16">
        <f>[8]Fevereiro!$B$14</f>
        <v>24.916666666666671</v>
      </c>
      <c r="L12" s="16">
        <f>[8]Fevereiro!$B$15</f>
        <v>25.025000000000002</v>
      </c>
      <c r="M12" s="16">
        <f>[8]Fevereiro!$B$16</f>
        <v>26.487500000000001</v>
      </c>
      <c r="N12" s="16">
        <f>[8]Fevereiro!$B$17</f>
        <v>26.233333333333334</v>
      </c>
      <c r="O12" s="16">
        <f>[8]Fevereiro!$B$18</f>
        <v>26.316666666666663</v>
      </c>
      <c r="P12" s="16">
        <f>[8]Fevereiro!$B$19</f>
        <v>24.55416666666666</v>
      </c>
      <c r="Q12" s="16">
        <f>[8]Fevereiro!$B$20</f>
        <v>24.624999999999996</v>
      </c>
      <c r="R12" s="16">
        <f>[8]Fevereiro!$B$21</f>
        <v>26.091666666666669</v>
      </c>
      <c r="S12" s="16">
        <f>[8]Fevereiro!$B$22</f>
        <v>26.095833333333335</v>
      </c>
      <c r="T12" s="16">
        <f>[8]Fevereiro!$B$23</f>
        <v>24.125</v>
      </c>
      <c r="U12" s="16">
        <f>[8]Fevereiro!$B$24</f>
        <v>23.3</v>
      </c>
      <c r="V12" s="16">
        <f>[8]Fevereiro!$B$25</f>
        <v>24.941666666666666</v>
      </c>
      <c r="W12" s="16">
        <f>[8]Fevereiro!$B$26</f>
        <v>23.541666666666668</v>
      </c>
      <c r="X12" s="16">
        <f>[8]Fevereiro!$B$27</f>
        <v>22.554166666666664</v>
      </c>
      <c r="Y12" s="16">
        <f>[8]Fevereiro!$B$28</f>
        <v>21.154166666666665</v>
      </c>
      <c r="Z12" s="16">
        <f>[8]Fevereiro!$B$29</f>
        <v>23.054166666666671</v>
      </c>
      <c r="AA12" s="16">
        <f>[8]Fevereiro!$B$30</f>
        <v>23.875</v>
      </c>
      <c r="AB12" s="16">
        <f>[8]Fevereiro!$B$31</f>
        <v>23.258333333333329</v>
      </c>
      <c r="AC12" s="16">
        <f>[8]Fevereiro!$B$32</f>
        <v>23.562500000000004</v>
      </c>
      <c r="AD12" s="16">
        <f>[8]Fevereiro!$B$33</f>
        <v>22.633333333333329</v>
      </c>
      <c r="AE12" s="36">
        <f t="shared" si="1"/>
        <v>24.253304597701153</v>
      </c>
      <c r="AH12" s="25" t="s">
        <v>50</v>
      </c>
      <c r="AI12" t="s">
        <v>50</v>
      </c>
      <c r="AJ12" t="s">
        <v>50</v>
      </c>
    </row>
    <row r="13" spans="1:36" ht="17.100000000000001" customHeight="1" x14ac:dyDescent="0.2">
      <c r="A13" s="14" t="s">
        <v>5</v>
      </c>
      <c r="B13" s="16">
        <f>[9]Fevereiro!$B$5</f>
        <v>25.1875</v>
      </c>
      <c r="C13" s="16">
        <f>[9]Fevereiro!$B$6</f>
        <v>26.204166666666669</v>
      </c>
      <c r="D13" s="16">
        <f>[9]Fevereiro!$B$7</f>
        <v>26.987499999999997</v>
      </c>
      <c r="E13" s="16">
        <f>[9]Fevereiro!$B$8</f>
        <v>26.975000000000005</v>
      </c>
      <c r="F13" s="16">
        <f>[9]Fevereiro!$B$9</f>
        <v>28.370833333333337</v>
      </c>
      <c r="G13" s="16">
        <f>[9]Fevereiro!$B$10</f>
        <v>28.416666666666668</v>
      </c>
      <c r="H13" s="16">
        <f>[9]Fevereiro!$B$11</f>
        <v>28.262499999999999</v>
      </c>
      <c r="I13" s="16">
        <f>[9]Fevereiro!$B$12</f>
        <v>30.383333333333329</v>
      </c>
      <c r="J13" s="16">
        <f>[9]Fevereiro!$B$13</f>
        <v>28.766666666666669</v>
      </c>
      <c r="K13" s="16">
        <f>[9]Fevereiro!$B$14</f>
        <v>26.392857142857146</v>
      </c>
      <c r="L13" s="16" t="str">
        <f>[9]Fevereiro!$B$15</f>
        <v>*</v>
      </c>
      <c r="M13" s="16" t="str">
        <f>[9]Fevereiro!$B$16</f>
        <v>*</v>
      </c>
      <c r="N13" s="16" t="str">
        <f>[9]Fevereiro!$B$17</f>
        <v>*</v>
      </c>
      <c r="O13" s="16" t="str">
        <f>[9]Fevereiro!$B$18</f>
        <v>*</v>
      </c>
      <c r="P13" s="16" t="str">
        <f>[9]Fevereiro!$B$19</f>
        <v>*</v>
      </c>
      <c r="Q13" s="16" t="str">
        <f>[9]Fevereiro!$B$20</f>
        <v>*</v>
      </c>
      <c r="R13" s="16" t="str">
        <f>[9]Fevereiro!$B$21</f>
        <v>*</v>
      </c>
      <c r="S13" s="16" t="str">
        <f>[9]Fevereiro!$B$22</f>
        <v>*</v>
      </c>
      <c r="T13" s="16" t="str">
        <f>[9]Fevereiro!$B$23</f>
        <v>*</v>
      </c>
      <c r="U13" s="16" t="str">
        <f>[9]Fevereiro!$B$24</f>
        <v>*</v>
      </c>
      <c r="V13" s="16" t="str">
        <f>[9]Fevereiro!$B$25</f>
        <v>*</v>
      </c>
      <c r="W13" s="16" t="str">
        <f>[9]Fevereiro!$B$26</f>
        <v>*</v>
      </c>
      <c r="X13" s="16" t="str">
        <f>[9]Fevereiro!$B$27</f>
        <v>*</v>
      </c>
      <c r="Y13" s="16" t="str">
        <f>[9]Fevereiro!$B$28</f>
        <v>*</v>
      </c>
      <c r="Z13" s="16" t="str">
        <f>[9]Fevereiro!$B$29</f>
        <v>*</v>
      </c>
      <c r="AA13" s="16" t="str">
        <f>[9]Fevereiro!$B$30</f>
        <v>*</v>
      </c>
      <c r="AB13" s="16" t="str">
        <f>[9]Fevereiro!$B$31</f>
        <v>*</v>
      </c>
      <c r="AC13" s="16" t="str">
        <f>[9]Fevereiro!$B$32</f>
        <v>*</v>
      </c>
      <c r="AD13" s="16" t="str">
        <f>[9]Fevereiro!$B$33</f>
        <v>*</v>
      </c>
      <c r="AE13" s="36">
        <f t="shared" si="1"/>
        <v>27.594702380952384</v>
      </c>
      <c r="AI13" t="s">
        <v>50</v>
      </c>
      <c r="AJ13" t="s">
        <v>50</v>
      </c>
    </row>
    <row r="14" spans="1:36" ht="17.100000000000001" customHeight="1" x14ac:dyDescent="0.2">
      <c r="A14" s="14" t="s">
        <v>48</v>
      </c>
      <c r="B14" s="16">
        <f>[10]Fevereiro!$B$5</f>
        <v>25.416666666666668</v>
      </c>
      <c r="C14" s="16">
        <f>[10]Fevereiro!$B$6</f>
        <v>25.712499999999995</v>
      </c>
      <c r="D14" s="16">
        <f>[10]Fevereiro!$B$7</f>
        <v>23.425000000000001</v>
      </c>
      <c r="E14" s="16">
        <f>[10]Fevereiro!$B$8</f>
        <v>25.041666666666668</v>
      </c>
      <c r="F14" s="16">
        <f>[10]Fevereiro!$B$9</f>
        <v>24.137499999999992</v>
      </c>
      <c r="G14" s="16">
        <f>[10]Fevereiro!$B$10</f>
        <v>24.583333333333332</v>
      </c>
      <c r="H14" s="16">
        <f>[10]Fevereiro!$B$11</f>
        <v>23.708333333333332</v>
      </c>
      <c r="I14" s="16">
        <f>[10]Fevereiro!$B$12</f>
        <v>24.412499999999998</v>
      </c>
      <c r="J14" s="16">
        <f>[10]Fevereiro!$B$13</f>
        <v>24.587499999999995</v>
      </c>
      <c r="K14" s="16">
        <f>[10]Fevereiro!$B$14</f>
        <v>24.616666666666664</v>
      </c>
      <c r="L14" s="16">
        <f>[10]Fevereiro!$B$15</f>
        <v>25.945833333333336</v>
      </c>
      <c r="M14" s="16">
        <f>[10]Fevereiro!$B$16</f>
        <v>26.920833333333334</v>
      </c>
      <c r="N14" s="16">
        <f>[10]Fevereiro!$B$17</f>
        <v>26.733333333333331</v>
      </c>
      <c r="O14" s="16">
        <f>[10]Fevereiro!$B$18</f>
        <v>25.454166666666669</v>
      </c>
      <c r="P14" s="16">
        <f>[10]Fevereiro!$B$19</f>
        <v>25.212500000000002</v>
      </c>
      <c r="Q14" s="16">
        <f>[10]Fevereiro!$B$20</f>
        <v>25.408333333333342</v>
      </c>
      <c r="R14" s="16">
        <f>[10]Fevereiro!$B$21</f>
        <v>26.399999999999995</v>
      </c>
      <c r="S14" s="16">
        <f>[10]Fevereiro!$B$22</f>
        <v>26.195833333333329</v>
      </c>
      <c r="T14" s="16">
        <f>[10]Fevereiro!$B$23</f>
        <v>25.216666666666669</v>
      </c>
      <c r="U14" s="16">
        <f>[10]Fevereiro!$B$24</f>
        <v>24.795833333333334</v>
      </c>
      <c r="V14" s="16">
        <f>[10]Fevereiro!$B$25</f>
        <v>25.283333333333331</v>
      </c>
      <c r="W14" s="16">
        <f>[10]Fevereiro!$B$26</f>
        <v>24.158333333333328</v>
      </c>
      <c r="X14" s="16">
        <f>[10]Fevereiro!$B$27</f>
        <v>22.895833333333332</v>
      </c>
      <c r="Y14" s="16">
        <f>[10]Fevereiro!$B$28</f>
        <v>21.633333333333336</v>
      </c>
      <c r="Z14" s="16">
        <f>[10]Fevereiro!$B$29</f>
        <v>24.270833333333332</v>
      </c>
      <c r="AA14" s="16">
        <f>[10]Fevereiro!$B$30</f>
        <v>24.704166666666666</v>
      </c>
      <c r="AB14" s="16">
        <f>[10]Fevereiro!$B$31</f>
        <v>23.8</v>
      </c>
      <c r="AC14" s="16">
        <f>[10]Fevereiro!$B$32</f>
        <v>24.595833333333335</v>
      </c>
      <c r="AD14" s="16">
        <f>[10]Fevereiro!$B$33</f>
        <v>23.754166666666663</v>
      </c>
      <c r="AE14" s="36">
        <f t="shared" si="1"/>
        <v>24.793821839080458</v>
      </c>
      <c r="AH14" s="25" t="s">
        <v>50</v>
      </c>
    </row>
    <row r="15" spans="1:36" ht="17.100000000000001" customHeight="1" x14ac:dyDescent="0.2">
      <c r="A15" s="14" t="s">
        <v>6</v>
      </c>
      <c r="B15" s="16">
        <f>[11]Fevereiro!$B$5</f>
        <v>26.695833333333336</v>
      </c>
      <c r="C15" s="16">
        <f>[11]Fevereiro!$B$6</f>
        <v>27.19583333333334</v>
      </c>
      <c r="D15" s="16">
        <f>[11]Fevereiro!$B$7</f>
        <v>27.249999999999996</v>
      </c>
      <c r="E15" s="16">
        <f>[11]Fevereiro!$B$8</f>
        <v>27.279166666666665</v>
      </c>
      <c r="F15" s="16">
        <f>[11]Fevereiro!$B$9</f>
        <v>27.241666666666664</v>
      </c>
      <c r="G15" s="16">
        <f>[11]Fevereiro!$B$10</f>
        <v>27.579166666666669</v>
      </c>
      <c r="H15" s="16">
        <f>[11]Fevereiro!$B$11</f>
        <v>27.058333333333334</v>
      </c>
      <c r="I15" s="16">
        <f>[11]Fevereiro!$B$12</f>
        <v>27.137500000000003</v>
      </c>
      <c r="J15" s="16">
        <f>[11]Fevereiro!$B$13</f>
        <v>26.358333333333334</v>
      </c>
      <c r="K15" s="16">
        <f>[11]Fevereiro!$B$14</f>
        <v>27.558333333333334</v>
      </c>
      <c r="L15" s="16">
        <f>[11]Fevereiro!$B$15</f>
        <v>28.391666666666666</v>
      </c>
      <c r="M15" s="16">
        <f>[11]Fevereiro!$B$16</f>
        <v>28.745833333333326</v>
      </c>
      <c r="N15" s="16">
        <f>[11]Fevereiro!$B$17</f>
        <v>28.537499999999998</v>
      </c>
      <c r="O15" s="16">
        <f>[11]Fevereiro!$B$18</f>
        <v>28.645833333333329</v>
      </c>
      <c r="P15" s="16">
        <f>[11]Fevereiro!$B$19</f>
        <v>28.195833333333329</v>
      </c>
      <c r="Q15" s="16">
        <f>[11]Fevereiro!$B$20</f>
        <v>26.25833333333334</v>
      </c>
      <c r="R15" s="16">
        <f>[11]Fevereiro!$B$21</f>
        <v>27.024999999999995</v>
      </c>
      <c r="S15" s="16">
        <f>[11]Fevereiro!$B$22</f>
        <v>27.787500000000005</v>
      </c>
      <c r="T15" s="16">
        <f>[11]Fevereiro!$B$23</f>
        <v>27.012499999999999</v>
      </c>
      <c r="U15" s="16">
        <f>[11]Fevereiro!$B$24</f>
        <v>26.570833333333329</v>
      </c>
      <c r="V15" s="16">
        <f>[11]Fevereiro!$B$25</f>
        <v>25</v>
      </c>
      <c r="W15" s="16">
        <f>[11]Fevereiro!$B$26</f>
        <v>25.237500000000001</v>
      </c>
      <c r="X15" s="16">
        <f>[11]Fevereiro!$B$27</f>
        <v>26.545833333333324</v>
      </c>
      <c r="Y15" s="16">
        <f>[11]Fevereiro!$B$28</f>
        <v>24.437500000000004</v>
      </c>
      <c r="Z15" s="16">
        <f>[11]Fevereiro!$B$29</f>
        <v>25.599999999999998</v>
      </c>
      <c r="AA15" s="16">
        <f>[11]Fevereiro!$B$30</f>
        <v>26.120833333333334</v>
      </c>
      <c r="AB15" s="16">
        <f>[11]Fevereiro!$B$31</f>
        <v>26.508333333333329</v>
      </c>
      <c r="AC15" s="16">
        <f>[11]Fevereiro!$B$32</f>
        <v>26.141666666666666</v>
      </c>
      <c r="AD15" s="16">
        <f>[11]Fevereiro!$B$33</f>
        <v>25.954166666666666</v>
      </c>
      <c r="AE15" s="36">
        <f t="shared" si="1"/>
        <v>26.898994252873564</v>
      </c>
      <c r="AI15" t="s">
        <v>50</v>
      </c>
    </row>
    <row r="16" spans="1:36" ht="17.100000000000001" customHeight="1" x14ac:dyDescent="0.2">
      <c r="A16" s="14" t="s">
        <v>7</v>
      </c>
      <c r="B16" s="16">
        <f>[12]Fevereiro!$B$5</f>
        <v>23.850000000000005</v>
      </c>
      <c r="C16" s="16">
        <f>[12]Fevereiro!$B$6</f>
        <v>23.633333333333329</v>
      </c>
      <c r="D16" s="16">
        <f>[12]Fevereiro!$B$7</f>
        <v>24.104166666666668</v>
      </c>
      <c r="E16" s="16">
        <f>[12]Fevereiro!$B$8</f>
        <v>23.758333333333329</v>
      </c>
      <c r="F16" s="16">
        <f>[12]Fevereiro!$B$9</f>
        <v>23.4375</v>
      </c>
      <c r="G16" s="16">
        <f>[12]Fevereiro!$B$10</f>
        <v>25.687500000000004</v>
      </c>
      <c r="H16" s="16">
        <f>[12]Fevereiro!$B$11</f>
        <v>26.141666666666666</v>
      </c>
      <c r="I16" s="16">
        <f>[12]Fevereiro!$B$12</f>
        <v>28.587499999999995</v>
      </c>
      <c r="J16" s="16">
        <f>[12]Fevereiro!$B$13</f>
        <v>27.412499999999994</v>
      </c>
      <c r="K16" s="16">
        <f>[12]Fevereiro!$B$14</f>
        <v>26.320833333333329</v>
      </c>
      <c r="L16" s="16">
        <f>[12]Fevereiro!$B$15</f>
        <v>26.662500000000005</v>
      </c>
      <c r="M16" s="16">
        <f>[12]Fevereiro!$B$16</f>
        <v>26.662500000000005</v>
      </c>
      <c r="N16" s="16">
        <f>[12]Fevereiro!$B$17</f>
        <v>28.362499999999997</v>
      </c>
      <c r="O16" s="16">
        <f>[12]Fevereiro!$B$18</f>
        <v>29.416666666666661</v>
      </c>
      <c r="P16" s="16">
        <f>[12]Fevereiro!$B$19</f>
        <v>27.208333333333329</v>
      </c>
      <c r="Q16" s="16">
        <f>[12]Fevereiro!$B$20</f>
        <v>25.425000000000001</v>
      </c>
      <c r="R16" s="16">
        <f>[12]Fevereiro!$B$21</f>
        <v>27.316666666666666</v>
      </c>
      <c r="S16" s="16">
        <f>[12]Fevereiro!$B$22</f>
        <v>27.916666666666668</v>
      </c>
      <c r="T16" s="16">
        <f>[12]Fevereiro!$B$23</f>
        <v>26.437499999999996</v>
      </c>
      <c r="U16" s="16">
        <f>[12]Fevereiro!$B$24</f>
        <v>27.579166666666666</v>
      </c>
      <c r="V16" s="16">
        <f>[12]Fevereiro!$B$25</f>
        <v>25.329166666666666</v>
      </c>
      <c r="W16" s="16">
        <f>[12]Fevereiro!$B$26</f>
        <v>22.729166666666668</v>
      </c>
      <c r="X16" s="16">
        <f>[12]Fevereiro!$B$27</f>
        <v>21.562500000000004</v>
      </c>
      <c r="Y16" s="16">
        <f>[12]Fevereiro!$B$28</f>
        <v>22.654166666666669</v>
      </c>
      <c r="Z16" s="16">
        <f>[12]Fevereiro!$B$29</f>
        <v>24.774999999999991</v>
      </c>
      <c r="AA16" s="16">
        <f>[12]Fevereiro!$B$30</f>
        <v>24.625000000000004</v>
      </c>
      <c r="AB16" s="16">
        <f>[12]Fevereiro!$B$31</f>
        <v>24.683333333333337</v>
      </c>
      <c r="AC16" s="16">
        <f>[12]Fevereiro!$B$32</f>
        <v>22.579166666666676</v>
      </c>
      <c r="AD16" s="16">
        <f>[12]Fevereiro!$B$33</f>
        <v>22.862500000000001</v>
      </c>
      <c r="AE16" s="36">
        <f t="shared" si="1"/>
        <v>25.438649425287355</v>
      </c>
      <c r="AG16" s="25" t="s">
        <v>50</v>
      </c>
      <c r="AH16" t="s">
        <v>50</v>
      </c>
    </row>
    <row r="17" spans="1:35" ht="17.100000000000001" customHeight="1" x14ac:dyDescent="0.2">
      <c r="A17" s="14" t="s">
        <v>8</v>
      </c>
      <c r="B17" s="16">
        <f>[13]Fevereiro!$B$5</f>
        <v>24.520833333333329</v>
      </c>
      <c r="C17" s="16">
        <f>[13]Fevereiro!$B$6</f>
        <v>23.862500000000001</v>
      </c>
      <c r="D17" s="16">
        <f>[13]Fevereiro!$B$7</f>
        <v>24.824999999999992</v>
      </c>
      <c r="E17" s="16">
        <f>[13]Fevereiro!$B$8</f>
        <v>24.475000000000005</v>
      </c>
      <c r="F17" s="16">
        <f>[13]Fevereiro!$B$9</f>
        <v>24.979166666666668</v>
      </c>
      <c r="G17" s="16">
        <f>[13]Fevereiro!$B$10</f>
        <v>25.670833333333334</v>
      </c>
      <c r="H17" s="16">
        <f>[13]Fevereiro!$B$11</f>
        <v>26.358333333333331</v>
      </c>
      <c r="I17" s="16">
        <f>[13]Fevereiro!$B$12</f>
        <v>27.495833333333334</v>
      </c>
      <c r="J17" s="16">
        <f>[13]Fevereiro!$B$13</f>
        <v>27.404166666666669</v>
      </c>
      <c r="K17" s="16">
        <f>[13]Fevereiro!$B$14</f>
        <v>25.641666666666666</v>
      </c>
      <c r="L17" s="16">
        <f>[13]Fevereiro!$B$15</f>
        <v>25.466666666666669</v>
      </c>
      <c r="M17" s="16">
        <f>[13]Fevereiro!$B$16</f>
        <v>25.766666666666662</v>
      </c>
      <c r="N17" s="16">
        <f>[13]Fevereiro!$B$17</f>
        <v>27.612500000000001</v>
      </c>
      <c r="O17" s="16">
        <f>[13]Fevereiro!$B$18</f>
        <v>29.320833333333336</v>
      </c>
      <c r="P17" s="16">
        <f>[13]Fevereiro!$B$19</f>
        <v>28.691666666666674</v>
      </c>
      <c r="Q17" s="16">
        <f>[13]Fevereiro!$B$20</f>
        <v>25.362499999999997</v>
      </c>
      <c r="R17" s="16">
        <f>[13]Fevereiro!$B$21</f>
        <v>27.591666666666665</v>
      </c>
      <c r="S17" s="16">
        <f>[13]Fevereiro!$B$22</f>
        <v>28.266666666666676</v>
      </c>
      <c r="T17" s="16">
        <f>[13]Fevereiro!$B$23</f>
        <v>26.920833333333331</v>
      </c>
      <c r="U17" s="16">
        <f>[13]Fevereiro!$B$24</f>
        <v>28.804166666666664</v>
      </c>
      <c r="V17" s="16">
        <f>[13]Fevereiro!$B$25</f>
        <v>25.529166666666669</v>
      </c>
      <c r="W17" s="16">
        <f>[13]Fevereiro!$B$26</f>
        <v>23.520833333333339</v>
      </c>
      <c r="X17" s="16">
        <f>[13]Fevereiro!$B$27</f>
        <v>22.325000000000003</v>
      </c>
      <c r="Y17" s="16">
        <f>[13]Fevereiro!$B$28</f>
        <v>22.820833333333329</v>
      </c>
      <c r="Z17" s="16">
        <f>[13]Fevereiro!$B$29</f>
        <v>24.716666666666669</v>
      </c>
      <c r="AA17" s="16">
        <f>[13]Fevereiro!$B$30</f>
        <v>25.974999999999998</v>
      </c>
      <c r="AB17" s="16">
        <f>[13]Fevereiro!$B$31</f>
        <v>25.074999999999999</v>
      </c>
      <c r="AC17" s="16">
        <f>[13]Fevereiro!$B$32</f>
        <v>24.116666666666671</v>
      </c>
      <c r="AD17" s="16">
        <f>[13]Fevereiro!$B$33</f>
        <v>24.633333333333326</v>
      </c>
      <c r="AE17" s="36">
        <f t="shared" si="1"/>
        <v>25.784482758620694</v>
      </c>
    </row>
    <row r="18" spans="1:35" ht="17.100000000000001" customHeight="1" x14ac:dyDescent="0.2">
      <c r="A18" s="14" t="s">
        <v>9</v>
      </c>
      <c r="B18" s="16">
        <f>[14]Fevereiro!$B$5</f>
        <v>25.979166666666668</v>
      </c>
      <c r="C18" s="16">
        <f>[14]Fevereiro!$B$6</f>
        <v>26.091666666666669</v>
      </c>
      <c r="D18" s="16">
        <f>[14]Fevereiro!$B$7</f>
        <v>25.112499999999997</v>
      </c>
      <c r="E18" s="16">
        <f>[14]Fevereiro!$B$8</f>
        <v>24.895833333333332</v>
      </c>
      <c r="F18" s="16">
        <f>[14]Fevereiro!$B$9</f>
        <v>24.991666666666671</v>
      </c>
      <c r="G18" s="16">
        <f>[14]Fevereiro!$B$10</f>
        <v>26.624999999999996</v>
      </c>
      <c r="H18" s="16">
        <f>[14]Fevereiro!$B$11</f>
        <v>27.295833333333334</v>
      </c>
      <c r="I18" s="16">
        <f>[14]Fevereiro!$B$12</f>
        <v>28.295833333333331</v>
      </c>
      <c r="J18" s="16">
        <f>[14]Fevereiro!$B$13</f>
        <v>28.933333333333326</v>
      </c>
      <c r="K18" s="16">
        <f>[14]Fevereiro!$B$14</f>
        <v>26.633333333333336</v>
      </c>
      <c r="L18" s="16">
        <f>[14]Fevereiro!$B$15</f>
        <v>26.262500000000003</v>
      </c>
      <c r="M18" s="16">
        <f>[14]Fevereiro!$B$16</f>
        <v>26.691666666666663</v>
      </c>
      <c r="N18" s="16">
        <f>[14]Fevereiro!$B$17</f>
        <v>28.541666666666668</v>
      </c>
      <c r="O18" s="16">
        <f>[14]Fevereiro!$B$18</f>
        <v>30.220833333333335</v>
      </c>
      <c r="P18" s="16">
        <f>[14]Fevereiro!$B$19</f>
        <v>28.458333333333332</v>
      </c>
      <c r="Q18" s="16">
        <f>[14]Fevereiro!$B$20</f>
        <v>27.026315789473685</v>
      </c>
      <c r="R18" s="16">
        <f>[14]Fevereiro!$B$21</f>
        <v>30.720000000000002</v>
      </c>
      <c r="S18" s="16">
        <f>[14]Fevereiro!$B$22</f>
        <v>27.936842105263157</v>
      </c>
      <c r="T18" s="16">
        <f>[14]Fevereiro!$B$23</f>
        <v>29.530769230769231</v>
      </c>
      <c r="U18" s="16">
        <f>[14]Fevereiro!$B$24</f>
        <v>28.781818181818178</v>
      </c>
      <c r="V18" s="16">
        <f>[14]Fevereiro!$B$25</f>
        <v>26.68888888888889</v>
      </c>
      <c r="W18" s="16">
        <f>[14]Fevereiro!$B$26</f>
        <v>24.533333333333331</v>
      </c>
      <c r="X18" s="16">
        <f>[14]Fevereiro!$B$27</f>
        <v>22.58</v>
      </c>
      <c r="Y18" s="16">
        <f>[14]Fevereiro!$B$28</f>
        <v>24.788888888888891</v>
      </c>
      <c r="Z18" s="16">
        <f>[14]Fevereiro!$B$29</f>
        <v>27.790000000000003</v>
      </c>
      <c r="AA18" s="16">
        <f>[14]Fevereiro!$B$30</f>
        <v>26.785714285714281</v>
      </c>
      <c r="AB18" s="16">
        <f>[14]Fevereiro!$B$31</f>
        <v>25.388888888888889</v>
      </c>
      <c r="AC18" s="16">
        <f>[14]Fevereiro!$B$32</f>
        <v>23.44</v>
      </c>
      <c r="AD18" s="16">
        <f>[14]Fevereiro!$B$33</f>
        <v>24.9</v>
      </c>
      <c r="AE18" s="36">
        <f t="shared" si="1"/>
        <v>26.755883664127769</v>
      </c>
    </row>
    <row r="19" spans="1:35" ht="17.100000000000001" customHeight="1" x14ac:dyDescent="0.2">
      <c r="A19" s="14" t="s">
        <v>47</v>
      </c>
      <c r="B19" s="16">
        <f>[15]Fevereiro!$B$5</f>
        <v>25.329166666666666</v>
      </c>
      <c r="C19" s="16">
        <f>[15]Fevereiro!$B$6</f>
        <v>25.645833333333332</v>
      </c>
      <c r="D19" s="16">
        <f>[15]Fevereiro!$B$7</f>
        <v>25.170833333333338</v>
      </c>
      <c r="E19" s="16">
        <f>[15]Fevereiro!$B$8</f>
        <v>24.045833333333324</v>
      </c>
      <c r="F19" s="16">
        <f>[15]Fevereiro!$B$9</f>
        <v>26.862500000000001</v>
      </c>
      <c r="G19" s="16">
        <f>[15]Fevereiro!$B$10</f>
        <v>26.991666666666671</v>
      </c>
      <c r="H19" s="16">
        <f>[15]Fevereiro!$B$11</f>
        <v>27.591666666666669</v>
      </c>
      <c r="I19" s="16">
        <f>[15]Fevereiro!$B$12</f>
        <v>29.108333333333331</v>
      </c>
      <c r="J19" s="16">
        <f>[15]Fevereiro!$B$13</f>
        <v>29.508333333333336</v>
      </c>
      <c r="K19" s="16">
        <f>[15]Fevereiro!$B$14</f>
        <v>27.520833333333332</v>
      </c>
      <c r="L19" s="16">
        <f>[15]Fevereiro!$B$15</f>
        <v>28.391666666666669</v>
      </c>
      <c r="M19" s="16">
        <f>[15]Fevereiro!$B$16</f>
        <v>29.325000000000003</v>
      </c>
      <c r="N19" s="16">
        <f>[15]Fevereiro!$B$17</f>
        <v>29.533333333333331</v>
      </c>
      <c r="O19" s="16">
        <f>[15]Fevereiro!$B$18</f>
        <v>29.395833333333329</v>
      </c>
      <c r="P19" s="16">
        <f>[15]Fevereiro!$B$19</f>
        <v>28.270833333333332</v>
      </c>
      <c r="Q19" s="16">
        <f>[15]Fevereiro!$B$20</f>
        <v>27.641666666666666</v>
      </c>
      <c r="R19" s="16">
        <f>[15]Fevereiro!$B$21</f>
        <v>27.987500000000008</v>
      </c>
      <c r="S19" s="16">
        <f>[15]Fevereiro!$B$22</f>
        <v>29.316666666666663</v>
      </c>
      <c r="T19" s="16">
        <f>[15]Fevereiro!$B$23</f>
        <v>27.545833333333331</v>
      </c>
      <c r="U19" s="16">
        <f>[15]Fevereiro!$B$24</f>
        <v>27.9375</v>
      </c>
      <c r="V19" s="16">
        <f>[15]Fevereiro!$B$25</f>
        <v>26.708333333333332</v>
      </c>
      <c r="W19" s="16">
        <f>[15]Fevereiro!$B$26</f>
        <v>24.824999999999999</v>
      </c>
      <c r="X19" s="16">
        <f>[15]Fevereiro!$B$27</f>
        <v>23.787499999999998</v>
      </c>
      <c r="Y19" s="16">
        <f>[15]Fevereiro!$B$28</f>
        <v>23.833333333333325</v>
      </c>
      <c r="Z19" s="16">
        <f>[15]Fevereiro!$B$29</f>
        <v>25.637499999999999</v>
      </c>
      <c r="AA19" s="16">
        <f>[15]Fevereiro!$B$30</f>
        <v>26.162500000000005</v>
      </c>
      <c r="AB19" s="16">
        <f>[15]Fevereiro!$B$31</f>
        <v>26.429166666666671</v>
      </c>
      <c r="AC19" s="16">
        <f>[15]Fevereiro!$B$32</f>
        <v>23.787500000000009</v>
      </c>
      <c r="AD19" s="16">
        <f>[15]Fevereiro!$B$32</f>
        <v>23.787500000000009</v>
      </c>
      <c r="AE19" s="36">
        <f t="shared" si="1"/>
        <v>26.830316091954032</v>
      </c>
    </row>
    <row r="20" spans="1:35" ht="17.100000000000001" customHeight="1" x14ac:dyDescent="0.2">
      <c r="A20" s="14" t="s">
        <v>10</v>
      </c>
      <c r="B20" s="16">
        <f>[16]Fevereiro!$B$5</f>
        <v>24.324999999999999</v>
      </c>
      <c r="C20" s="16">
        <f>[16]Fevereiro!$B$6</f>
        <v>24.220833333333331</v>
      </c>
      <c r="D20" s="16">
        <f>[16]Fevereiro!$B$7</f>
        <v>25.066666666666674</v>
      </c>
      <c r="E20" s="16">
        <f>[16]Fevereiro!$B$8</f>
        <v>24.841666666666665</v>
      </c>
      <c r="F20" s="16">
        <f>[16]Fevereiro!$B$9</f>
        <v>24.712500000000002</v>
      </c>
      <c r="G20" s="16">
        <f>[16]Fevereiro!$B$10</f>
        <v>26.399999999999995</v>
      </c>
      <c r="H20" s="16">
        <f>[16]Fevereiro!$B$11</f>
        <v>27.324999999999992</v>
      </c>
      <c r="I20" s="16">
        <f>[16]Fevereiro!$B$12</f>
        <v>28.783333333333331</v>
      </c>
      <c r="J20" s="16">
        <f>[16]Fevereiro!$B$13</f>
        <v>28.420833333333334</v>
      </c>
      <c r="K20" s="16">
        <f>[16]Fevereiro!$B$14</f>
        <v>26.408333333333331</v>
      </c>
      <c r="L20" s="16">
        <f>[16]Fevereiro!$B$15</f>
        <v>25.529166666666672</v>
      </c>
      <c r="M20" s="16">
        <f>[16]Fevereiro!$B$16</f>
        <v>25.245833333333334</v>
      </c>
      <c r="N20" s="16">
        <f>[16]Fevereiro!$B$17</f>
        <v>28.983333333333334</v>
      </c>
      <c r="O20" s="16">
        <f>[16]Fevereiro!$B$18</f>
        <v>28.962500000000002</v>
      </c>
      <c r="P20" s="16">
        <f>[16]Fevereiro!$B$19</f>
        <v>28.149999999999995</v>
      </c>
      <c r="Q20" s="16">
        <f>[16]Fevereiro!$B$20</f>
        <v>26.474999999999998</v>
      </c>
      <c r="R20" s="16">
        <f>[16]Fevereiro!$B$21</f>
        <v>27.508333333333329</v>
      </c>
      <c r="S20" s="16">
        <f>[16]Fevereiro!$B$22</f>
        <v>27.941666666666663</v>
      </c>
      <c r="T20" s="16">
        <f>[16]Fevereiro!$B$23</f>
        <v>26.850000000000005</v>
      </c>
      <c r="U20" s="16">
        <f>[16]Fevereiro!$B$24</f>
        <v>28.808333333333326</v>
      </c>
      <c r="V20" s="16">
        <f>[16]Fevereiro!$B$25</f>
        <v>25.037499999999994</v>
      </c>
      <c r="W20" s="16">
        <f>[16]Fevereiro!$B$26</f>
        <v>23.875</v>
      </c>
      <c r="X20" s="16">
        <f>[16]Fevereiro!$B$27</f>
        <v>22.166666666666668</v>
      </c>
      <c r="Y20" s="16">
        <f>[16]Fevereiro!$B$28</f>
        <v>23.216666666666665</v>
      </c>
      <c r="Z20" s="16">
        <f>[16]Fevereiro!$B$29</f>
        <v>25.608333333333338</v>
      </c>
      <c r="AA20" s="16">
        <f>[16]Fevereiro!$B$30</f>
        <v>26.220833333333331</v>
      </c>
      <c r="AB20" s="16">
        <f>[16]Fevereiro!$B$31</f>
        <v>25.337500000000002</v>
      </c>
      <c r="AC20" s="16">
        <f>[16]Fevereiro!$B$32</f>
        <v>23.474999999999998</v>
      </c>
      <c r="AD20" s="16">
        <f>[16]Fevereiro!$B$33</f>
        <v>24.195833333333329</v>
      </c>
      <c r="AE20" s="36">
        <f t="shared" si="1"/>
        <v>26.003160919540232</v>
      </c>
      <c r="AI20" t="s">
        <v>50</v>
      </c>
    </row>
    <row r="21" spans="1:35" ht="17.100000000000001" customHeight="1" x14ac:dyDescent="0.2">
      <c r="A21" s="14" t="s">
        <v>11</v>
      </c>
      <c r="B21" s="16">
        <f>[17]Fevereiro!$B$5</f>
        <v>30.042857142857141</v>
      </c>
      <c r="C21" s="16">
        <f>[17]Fevereiro!$B$6</f>
        <v>28.549999999999997</v>
      </c>
      <c r="D21" s="16">
        <f>[17]Fevereiro!$B$7</f>
        <v>29.3</v>
      </c>
      <c r="E21" s="16">
        <f>[17]Fevereiro!$B$8</f>
        <v>27.674999999999997</v>
      </c>
      <c r="F21" s="16">
        <f>[17]Fevereiro!$B$9</f>
        <v>29.824999999999999</v>
      </c>
      <c r="G21" s="16">
        <f>[17]Fevereiro!$B$10</f>
        <v>30.814285714285713</v>
      </c>
      <c r="H21" s="16">
        <f>[17]Fevereiro!$B$11</f>
        <v>29.383333333333329</v>
      </c>
      <c r="I21" s="16">
        <f>[17]Fevereiro!$B$12</f>
        <v>33.962500000000006</v>
      </c>
      <c r="J21" s="16">
        <f>[17]Fevereiro!$B$13</f>
        <v>32.157142857142858</v>
      </c>
      <c r="K21" s="16">
        <f>[17]Fevereiro!$B$14</f>
        <v>31.512499999999999</v>
      </c>
      <c r="L21" s="16">
        <f>[17]Fevereiro!$B$15</f>
        <v>32.666666666666664</v>
      </c>
      <c r="M21" s="16">
        <f>[17]Fevereiro!$B$16</f>
        <v>33.166666666666664</v>
      </c>
      <c r="N21" s="16">
        <f>[17]Fevereiro!$B$17</f>
        <v>34.225000000000001</v>
      </c>
      <c r="O21" s="16">
        <f>[17]Fevereiro!$B$18</f>
        <v>34.800000000000004</v>
      </c>
      <c r="P21" s="16" t="str">
        <f>[17]Fevereiro!$B$19</f>
        <v>*</v>
      </c>
      <c r="Q21" s="16" t="str">
        <f>[17]Fevereiro!$B$20</f>
        <v>*</v>
      </c>
      <c r="R21" s="16" t="str">
        <f>[17]Fevereiro!$B$21</f>
        <v>*</v>
      </c>
      <c r="S21" s="16" t="str">
        <f>[17]Fevereiro!$B$22</f>
        <v>*</v>
      </c>
      <c r="T21" s="16" t="str">
        <f>[17]Fevereiro!$B$23</f>
        <v>*</v>
      </c>
      <c r="U21" s="16">
        <f>[17]Fevereiro!$B$24</f>
        <v>32.65</v>
      </c>
      <c r="V21" s="16">
        <f>[17]Fevereiro!$B$25</f>
        <v>30.8</v>
      </c>
      <c r="W21" s="16">
        <f>[17]Fevereiro!$B$26</f>
        <v>28.9</v>
      </c>
      <c r="X21" s="16" t="str">
        <f>[17]Fevereiro!$B$27</f>
        <v>*</v>
      </c>
      <c r="Y21" s="16" t="str">
        <f>[17]Fevereiro!$B$28</f>
        <v>*</v>
      </c>
      <c r="Z21" s="16">
        <f>[17]Fevereiro!$B$29</f>
        <v>29.9</v>
      </c>
      <c r="AA21" s="16">
        <f>[17]Fevereiro!$B$30</f>
        <v>30.299999999999997</v>
      </c>
      <c r="AB21" s="16" t="str">
        <f>[17]Fevereiro!$B$31</f>
        <v>*</v>
      </c>
      <c r="AC21" s="16" t="str">
        <f>[17]Fevereiro!$B$32</f>
        <v>*</v>
      </c>
      <c r="AD21" s="16" t="str">
        <f>[17]Fevereiro!$B$33</f>
        <v>*</v>
      </c>
      <c r="AE21" s="36">
        <f t="shared" si="1"/>
        <v>31.085839598997495</v>
      </c>
    </row>
    <row r="22" spans="1:35" ht="17.100000000000001" customHeight="1" x14ac:dyDescent="0.2">
      <c r="A22" s="14" t="s">
        <v>12</v>
      </c>
      <c r="B22" s="16">
        <f>[18]Fevereiro!$B$5</f>
        <v>26.358333333333334</v>
      </c>
      <c r="C22" s="16">
        <f>[18]Fevereiro!$B$6</f>
        <v>26.866666666666664</v>
      </c>
      <c r="D22" s="16">
        <f>[18]Fevereiro!$B$7</f>
        <v>26.341666666666669</v>
      </c>
      <c r="E22" s="16">
        <f>[18]Fevereiro!$B$8</f>
        <v>25.745833333333334</v>
      </c>
      <c r="F22" s="16">
        <f>[18]Fevereiro!$B$9</f>
        <v>26.925000000000008</v>
      </c>
      <c r="G22" s="16">
        <f>[18]Fevereiro!$B$10</f>
        <v>26.658333333333328</v>
      </c>
      <c r="H22" s="16">
        <f>[18]Fevereiro!$B$11</f>
        <v>27.99166666666666</v>
      </c>
      <c r="I22" s="16">
        <f>[18]Fevereiro!$B$12</f>
        <v>29.479166666666661</v>
      </c>
      <c r="J22" s="16">
        <f>[18]Fevereiro!$B$13</f>
        <v>29.300000000000008</v>
      </c>
      <c r="K22" s="16">
        <f>[18]Fevereiro!$B$14</f>
        <v>27.1875</v>
      </c>
      <c r="L22" s="16">
        <f>[18]Fevereiro!$B$15</f>
        <v>28.575000000000003</v>
      </c>
      <c r="M22" s="16">
        <f>[18]Fevereiro!$B$16</f>
        <v>29.404166666666665</v>
      </c>
      <c r="N22" s="16">
        <f>[18]Fevereiro!$B$17</f>
        <v>29.854166666666668</v>
      </c>
      <c r="O22" s="16">
        <f>[18]Fevereiro!$B$18</f>
        <v>29.737500000000001</v>
      </c>
      <c r="P22" s="16">
        <f>[18]Fevereiro!$B$19</f>
        <v>28.708333333333339</v>
      </c>
      <c r="Q22" s="16">
        <f>[18]Fevereiro!$B$20</f>
        <v>27.929166666666664</v>
      </c>
      <c r="R22" s="16">
        <f>[18]Fevereiro!$B$21</f>
        <v>28.708333333333343</v>
      </c>
      <c r="S22" s="16">
        <f>[18]Fevereiro!$B$22</f>
        <v>29.708333333333339</v>
      </c>
      <c r="T22" s="16">
        <f>[18]Fevereiro!$B$23</f>
        <v>27.800000000000008</v>
      </c>
      <c r="U22" s="16">
        <f>[18]Fevereiro!$B$24</f>
        <v>27.879166666666666</v>
      </c>
      <c r="V22" s="16">
        <f>[18]Fevereiro!$B$25</f>
        <v>26.412499999999998</v>
      </c>
      <c r="W22" s="16">
        <f>[18]Fevereiro!$B$26</f>
        <v>25.916666666666675</v>
      </c>
      <c r="X22" s="16">
        <f>[18]Fevereiro!$B$27</f>
        <v>24.862500000000008</v>
      </c>
      <c r="Y22" s="16">
        <f>[18]Fevereiro!$B$28</f>
        <v>25.041666666666671</v>
      </c>
      <c r="Z22" s="16">
        <f>[18]Fevereiro!$B$29</f>
        <v>26.216666666666665</v>
      </c>
      <c r="AA22" s="16">
        <f>[18]Fevereiro!$B$30</f>
        <v>26.845833333333335</v>
      </c>
      <c r="AB22" s="16">
        <f>[18]Fevereiro!$B$31</f>
        <v>27.650000000000002</v>
      </c>
      <c r="AC22" s="16">
        <f>[18]Fevereiro!$B$32</f>
        <v>25.266666666666666</v>
      </c>
      <c r="AD22" s="16">
        <f>[18]Fevereiro!$B$33</f>
        <v>26.420833333333331</v>
      </c>
      <c r="AE22" s="36">
        <f t="shared" si="1"/>
        <v>27.441091954022983</v>
      </c>
    </row>
    <row r="23" spans="1:35" ht="17.100000000000001" customHeight="1" x14ac:dyDescent="0.2">
      <c r="A23" s="14" t="s">
        <v>13</v>
      </c>
      <c r="B23" s="16" t="str">
        <f>[19]Fevereiro!$B$5</f>
        <v>*</v>
      </c>
      <c r="C23" s="16" t="str">
        <f>[19]Fevereiro!$B$6</f>
        <v>*</v>
      </c>
      <c r="D23" s="16" t="str">
        <f>[19]Fevereiro!$B$7</f>
        <v>*</v>
      </c>
      <c r="E23" s="16" t="str">
        <f>[19]Fevereiro!$B$8</f>
        <v>*</v>
      </c>
      <c r="F23" s="16">
        <f>[19]Fevereiro!$B$9</f>
        <v>31.700000000000003</v>
      </c>
      <c r="G23" s="16">
        <f>[19]Fevereiro!$B$10</f>
        <v>27.099999999999998</v>
      </c>
      <c r="H23" s="16">
        <f>[19]Fevereiro!$B$11</f>
        <v>27.9375</v>
      </c>
      <c r="I23" s="16">
        <f>[19]Fevereiro!$B$12</f>
        <v>29.279166666666665</v>
      </c>
      <c r="J23" s="16">
        <f>[19]Fevereiro!$B$13</f>
        <v>29.045833333333334</v>
      </c>
      <c r="K23" s="16">
        <f>[19]Fevereiro!$B$14</f>
        <v>27.825000000000003</v>
      </c>
      <c r="L23" s="16">
        <f>[19]Fevereiro!$B$15</f>
        <v>28.799999999999994</v>
      </c>
      <c r="M23" s="16">
        <f>[19]Fevereiro!$B$16</f>
        <v>29.179166666666671</v>
      </c>
      <c r="N23" s="16">
        <f>[19]Fevereiro!$B$17</f>
        <v>29.625</v>
      </c>
      <c r="O23" s="16">
        <f>[19]Fevereiro!$B$18</f>
        <v>29.274999999999995</v>
      </c>
      <c r="P23" s="16">
        <f>[19]Fevereiro!$B$19</f>
        <v>28.387499999999999</v>
      </c>
      <c r="Q23" s="16">
        <f>[19]Fevereiro!$B$20</f>
        <v>27.362499999999997</v>
      </c>
      <c r="R23" s="16">
        <f>[19]Fevereiro!$B$21</f>
        <v>29.245833333333337</v>
      </c>
      <c r="S23" s="16">
        <f>[19]Fevereiro!$B$22</f>
        <v>30.120833333333341</v>
      </c>
      <c r="T23" s="16">
        <f>[19]Fevereiro!$B$23</f>
        <v>27.616666666666671</v>
      </c>
      <c r="U23" s="16">
        <f>[19]Fevereiro!$B$24</f>
        <v>27.808333333333334</v>
      </c>
      <c r="V23" s="16">
        <f>[19]Fevereiro!$B$25</f>
        <v>26.083333333333339</v>
      </c>
      <c r="W23" s="16">
        <f>[19]Fevereiro!$B$26</f>
        <v>25.1875</v>
      </c>
      <c r="X23" s="16">
        <f>[19]Fevereiro!$B$27</f>
        <v>26.416666666666668</v>
      </c>
      <c r="Y23" s="16">
        <f>[19]Fevereiro!$B$28</f>
        <v>26.241666666666671</v>
      </c>
      <c r="Z23" s="16">
        <f>[19]Fevereiro!$B$29</f>
        <v>27.066666666666674</v>
      </c>
      <c r="AA23" s="16">
        <f>[19]Fevereiro!$B$30</f>
        <v>26.5625</v>
      </c>
      <c r="AB23" s="16">
        <f>[19]Fevereiro!$B$31</f>
        <v>27.608333333333338</v>
      </c>
      <c r="AC23" s="16">
        <f>[19]Fevereiro!$B$32</f>
        <v>25.675000000000001</v>
      </c>
      <c r="AD23" s="16">
        <f>[19]Fevereiro!$B$33</f>
        <v>26.766666666666666</v>
      </c>
      <c r="AE23" s="36">
        <f t="shared" si="1"/>
        <v>27.916666666666664</v>
      </c>
    </row>
    <row r="24" spans="1:35" ht="17.100000000000001" customHeight="1" x14ac:dyDescent="0.2">
      <c r="A24" s="14" t="s">
        <v>14</v>
      </c>
      <c r="B24" s="16">
        <f>[20]Fevereiro!$B$5</f>
        <v>27.233333333333338</v>
      </c>
      <c r="C24" s="16">
        <f>[20]Fevereiro!$B$6</f>
        <v>28.416666666666654</v>
      </c>
      <c r="D24" s="16">
        <f>[20]Fevereiro!$B$7</f>
        <v>27.950000000000003</v>
      </c>
      <c r="E24" s="16">
        <f>[20]Fevereiro!$B$8</f>
        <v>28.129166666666663</v>
      </c>
      <c r="F24" s="16">
        <f>[20]Fevereiro!$B$9</f>
        <v>28.300000000000008</v>
      </c>
      <c r="G24" s="16">
        <f>[20]Fevereiro!$B$10</f>
        <v>26.541666666666668</v>
      </c>
      <c r="H24" s="16">
        <f>[20]Fevereiro!$B$11</f>
        <v>27.020833333333332</v>
      </c>
      <c r="I24" s="16">
        <f>[20]Fevereiro!$B$12</f>
        <v>27.077272727272724</v>
      </c>
      <c r="J24" s="16">
        <f>[20]Fevereiro!$B$13</f>
        <v>27.245833333333334</v>
      </c>
      <c r="K24" s="16">
        <f>[20]Fevereiro!$B$14</f>
        <v>27.479999999999997</v>
      </c>
      <c r="L24" s="16">
        <f>[20]Fevereiro!$B$15</f>
        <v>26.849999999999994</v>
      </c>
      <c r="M24" s="16">
        <f>[20]Fevereiro!$B$16</f>
        <v>27.658333333333331</v>
      </c>
      <c r="N24" s="16">
        <f>[20]Fevereiro!$B$17</f>
        <v>27.933333333333337</v>
      </c>
      <c r="O24" s="16">
        <f>[20]Fevereiro!$B$18</f>
        <v>29.166666666666671</v>
      </c>
      <c r="P24" s="16">
        <f>[20]Fevereiro!$B$19</f>
        <v>28.254166666666663</v>
      </c>
      <c r="Q24" s="16">
        <f>[20]Fevereiro!$B$20</f>
        <v>28.426086956521743</v>
      </c>
      <c r="R24" s="16">
        <f>[20]Fevereiro!$B$21</f>
        <v>29.265217391304351</v>
      </c>
      <c r="S24" s="16">
        <f>[20]Fevereiro!$B$22</f>
        <v>28.354166666666661</v>
      </c>
      <c r="T24" s="16">
        <f>[20]Fevereiro!$B$23</f>
        <v>27.437500000000004</v>
      </c>
      <c r="U24" s="16">
        <f>[20]Fevereiro!$B$24</f>
        <v>26.650000000000002</v>
      </c>
      <c r="V24" s="16">
        <f>[20]Fevereiro!$B$25</f>
        <v>26.395238095238092</v>
      </c>
      <c r="W24" s="16">
        <f>[20]Fevereiro!$B$26</f>
        <v>25.630434782608695</v>
      </c>
      <c r="X24" s="16">
        <f>[20]Fevereiro!$B$27</f>
        <v>25.299999999999997</v>
      </c>
      <c r="Y24" s="16">
        <f>[20]Fevereiro!$B$28</f>
        <v>22.573913043478257</v>
      </c>
      <c r="Z24" s="16">
        <f>[20]Fevereiro!$B$29</f>
        <v>23.412500000000001</v>
      </c>
      <c r="AA24" s="16">
        <f>[20]Fevereiro!$B$30</f>
        <v>24.929411764705879</v>
      </c>
      <c r="AB24" s="16">
        <f>[20]Fevereiro!$B$31</f>
        <v>25.12222222222222</v>
      </c>
      <c r="AC24" s="16">
        <f>[20]Fevereiro!$B$32</f>
        <v>24.12142857142857</v>
      </c>
      <c r="AD24" s="16">
        <f>[20]Fevereiro!$B$33</f>
        <v>24.261111111111109</v>
      </c>
      <c r="AE24" s="36">
        <f t="shared" si="1"/>
        <v>26.797810459743388</v>
      </c>
    </row>
    <row r="25" spans="1:35" ht="17.100000000000001" customHeight="1" x14ac:dyDescent="0.2">
      <c r="A25" s="14" t="s">
        <v>15</v>
      </c>
      <c r="B25" s="16">
        <f>[21]Fevereiro!$B$5</f>
        <v>21.8125</v>
      </c>
      <c r="C25" s="16">
        <f>[21]Fevereiro!$B$6</f>
        <v>21.670833333333331</v>
      </c>
      <c r="D25" s="16">
        <f>[21]Fevereiro!$B$7</f>
        <v>23.500000000000004</v>
      </c>
      <c r="E25" s="16">
        <f>[21]Fevereiro!$B$8</f>
        <v>23.104166666666671</v>
      </c>
      <c r="F25" s="16">
        <f>[21]Fevereiro!$B$9</f>
        <v>23.345833333333331</v>
      </c>
      <c r="G25" s="16">
        <f>[21]Fevereiro!$B$10</f>
        <v>24.587500000000009</v>
      </c>
      <c r="H25" s="16">
        <f>[21]Fevereiro!$B$11</f>
        <v>25.304166666666671</v>
      </c>
      <c r="I25" s="16">
        <f>[21]Fevereiro!$B$12</f>
        <v>27.016666666666666</v>
      </c>
      <c r="J25" s="16">
        <f>[21]Fevereiro!$B$13</f>
        <v>27.008333333333329</v>
      </c>
      <c r="K25" s="16">
        <f>[21]Fevereiro!$B$14</f>
        <v>26.116666666666664</v>
      </c>
      <c r="L25" s="16">
        <f>[21]Fevereiro!$B$15</f>
        <v>25.758333333333336</v>
      </c>
      <c r="M25" s="16">
        <f>[21]Fevereiro!$B$16</f>
        <v>25.987499999999997</v>
      </c>
      <c r="N25" s="16">
        <f>[21]Fevereiro!$B$17</f>
        <v>27.070833333333329</v>
      </c>
      <c r="O25" s="16">
        <f>[21]Fevereiro!$B$18</f>
        <v>28.375000000000004</v>
      </c>
      <c r="P25" s="16">
        <f>[21]Fevereiro!$B$19</f>
        <v>26.025000000000006</v>
      </c>
      <c r="Q25" s="16">
        <f>[21]Fevereiro!$B$20</f>
        <v>25.262500000000003</v>
      </c>
      <c r="R25" s="16">
        <f>[21]Fevereiro!$B$21</f>
        <v>26.4375</v>
      </c>
      <c r="S25" s="16">
        <f>[21]Fevereiro!$B$22</f>
        <v>28.145833333333332</v>
      </c>
      <c r="T25" s="16">
        <f>[21]Fevereiro!$B$23</f>
        <v>26.533333333333335</v>
      </c>
      <c r="U25" s="16">
        <f>[21]Fevereiro!$B$24</f>
        <v>26.541666666666675</v>
      </c>
      <c r="V25" s="16">
        <f>[21]Fevereiro!$B$25</f>
        <v>22.920833333333331</v>
      </c>
      <c r="W25" s="16">
        <f>[21]Fevereiro!$B$26</f>
        <v>21.779166666666669</v>
      </c>
      <c r="X25" s="16">
        <f>[21]Fevereiro!$B$27</f>
        <v>21.095833333333339</v>
      </c>
      <c r="Y25" s="16">
        <f>[21]Fevereiro!$B$28</f>
        <v>21.458333333333332</v>
      </c>
      <c r="Z25" s="16">
        <f>[21]Fevereiro!$B$29</f>
        <v>24.587499999999995</v>
      </c>
      <c r="AA25" s="16">
        <f>[21]Fevereiro!$B$30</f>
        <v>25.091666666666669</v>
      </c>
      <c r="AB25" s="16">
        <f>[21]Fevereiro!$B$31</f>
        <v>24.262499999999999</v>
      </c>
      <c r="AC25" s="16">
        <f>[21]Fevereiro!$B$32</f>
        <v>21.649999999999995</v>
      </c>
      <c r="AD25" s="16">
        <f>[21]Fevereiro!$B$33</f>
        <v>22.375</v>
      </c>
      <c r="AE25" s="36">
        <f t="shared" si="1"/>
        <v>24.649137931034488</v>
      </c>
    </row>
    <row r="26" spans="1:35" ht="17.100000000000001" customHeight="1" x14ac:dyDescent="0.2">
      <c r="A26" s="14" t="s">
        <v>16</v>
      </c>
      <c r="B26" s="16" t="str">
        <f>[22]Fevereiro!$B$5</f>
        <v>*</v>
      </c>
      <c r="C26" s="16" t="str">
        <f>[22]Fevereiro!$B$6</f>
        <v>*</v>
      </c>
      <c r="D26" s="16">
        <f>[22]Fevereiro!$B$7</f>
        <v>22.639999999999997</v>
      </c>
      <c r="E26" s="16">
        <f>[22]Fevereiro!$B$8</f>
        <v>26.229166666666661</v>
      </c>
      <c r="F26" s="16">
        <f>[22]Fevereiro!$B$9</f>
        <v>27.995833333333326</v>
      </c>
      <c r="G26" s="16">
        <f>[22]Fevereiro!$B$10</f>
        <v>27.245833333333326</v>
      </c>
      <c r="H26" s="16">
        <f>[22]Fevereiro!$B$11</f>
        <v>28.908333333333335</v>
      </c>
      <c r="I26" s="16">
        <f>[22]Fevereiro!$B$12</f>
        <v>30.404166666666669</v>
      </c>
      <c r="J26" s="16">
        <f>[22]Fevereiro!$B$13</f>
        <v>31.024999999999995</v>
      </c>
      <c r="K26" s="16">
        <f>[22]Fevereiro!$B$14</f>
        <v>29.229166666666671</v>
      </c>
      <c r="L26" s="16">
        <f>[22]Fevereiro!$B$15</f>
        <v>29.637500000000003</v>
      </c>
      <c r="M26" s="16">
        <f>[22]Fevereiro!$B$16</f>
        <v>30.783333333333335</v>
      </c>
      <c r="N26" s="16">
        <f>[22]Fevereiro!$B$17</f>
        <v>31.049999999999994</v>
      </c>
      <c r="O26" s="16">
        <f>[22]Fevereiro!$B$18</f>
        <v>30.166666666666668</v>
      </c>
      <c r="P26" s="16">
        <f>[22]Fevereiro!$B$19</f>
        <v>30.67916666666666</v>
      </c>
      <c r="Q26" s="16">
        <f>[22]Fevereiro!$B$20</f>
        <v>30.362499999999994</v>
      </c>
      <c r="R26" s="16">
        <f>[22]Fevereiro!$B$21</f>
        <v>30.508333333333336</v>
      </c>
      <c r="S26" s="16">
        <f>[22]Fevereiro!$B$22</f>
        <v>31.454166666666662</v>
      </c>
      <c r="T26" s="16">
        <f>[22]Fevereiro!$B$23</f>
        <v>31.008333333333329</v>
      </c>
      <c r="U26" s="16">
        <f>[22]Fevereiro!$B$24</f>
        <v>29.158333333333335</v>
      </c>
      <c r="V26" s="16">
        <f>[22]Fevereiro!$B$25</f>
        <v>27.466666666666669</v>
      </c>
      <c r="W26" s="16">
        <f>[22]Fevereiro!$B$26</f>
        <v>25.733333333333334</v>
      </c>
      <c r="X26" s="16">
        <f>[22]Fevereiro!$B$27</f>
        <v>25.945833333333336</v>
      </c>
      <c r="Y26" s="16">
        <f>[22]Fevereiro!$B$28</f>
        <v>25.666666666666661</v>
      </c>
      <c r="Z26" s="16">
        <f>[22]Fevereiro!$B$29</f>
        <v>26.900000000000002</v>
      </c>
      <c r="AA26" s="16">
        <f>[22]Fevereiro!$B$30</f>
        <v>28.537499999999998</v>
      </c>
      <c r="AB26" s="16">
        <f>[22]Fevereiro!$B$31</f>
        <v>28.154166666666665</v>
      </c>
      <c r="AC26" s="16">
        <f>[22]Fevereiro!$B$32</f>
        <v>25.495833333333326</v>
      </c>
      <c r="AD26" s="16">
        <f>[22]Fevereiro!$B$33</f>
        <v>26.349999999999998</v>
      </c>
      <c r="AE26" s="36">
        <f t="shared" si="1"/>
        <v>28.471697530864201</v>
      </c>
    </row>
    <row r="27" spans="1:35" ht="17.100000000000001" customHeight="1" x14ac:dyDescent="0.2">
      <c r="A27" s="14" t="s">
        <v>17</v>
      </c>
      <c r="B27" s="16">
        <f>[23]Fevereiro!$B$5</f>
        <v>27.839999999999996</v>
      </c>
      <c r="C27" s="16">
        <f>[23]Fevereiro!$B$6</f>
        <v>29.333333333333332</v>
      </c>
      <c r="D27" s="16">
        <f>[23]Fevereiro!$B$7</f>
        <v>28.441666666666666</v>
      </c>
      <c r="E27" s="16">
        <f>[23]Fevereiro!$B$8</f>
        <v>24.170833333333338</v>
      </c>
      <c r="F27" s="16">
        <f>[23]Fevereiro!$B$9</f>
        <v>23.908333333333335</v>
      </c>
      <c r="G27" s="16">
        <f>[23]Fevereiro!$B$10</f>
        <v>25.929166666666664</v>
      </c>
      <c r="H27" s="16">
        <f>[23]Fevereiro!$B$11</f>
        <v>26.854166666666657</v>
      </c>
      <c r="I27" s="16">
        <f>[23]Fevereiro!$B$12</f>
        <v>28.799999999999997</v>
      </c>
      <c r="J27" s="16">
        <f>[23]Fevereiro!$B$13</f>
        <v>28.399999999999995</v>
      </c>
      <c r="K27" s="16">
        <f>[23]Fevereiro!$B$14</f>
        <v>27.691666666666666</v>
      </c>
      <c r="L27" s="16">
        <f>[23]Fevereiro!$B$15</f>
        <v>27.200000000000006</v>
      </c>
      <c r="M27" s="16">
        <f>[23]Fevereiro!$B$16</f>
        <v>27.324999999999999</v>
      </c>
      <c r="N27" s="16">
        <f>[23]Fevereiro!$B$17</f>
        <v>29.120833333333337</v>
      </c>
      <c r="O27" s="16">
        <f>[23]Fevereiro!$B$18</f>
        <v>29.529166666666665</v>
      </c>
      <c r="P27" s="16">
        <f>[23]Fevereiro!$B$19</f>
        <v>27.558333333333334</v>
      </c>
      <c r="Q27" s="16">
        <f>[23]Fevereiro!$B$20</f>
        <v>26.229166666666661</v>
      </c>
      <c r="R27" s="16">
        <f>[23]Fevereiro!$B$21</f>
        <v>28.270833333333332</v>
      </c>
      <c r="S27" s="16">
        <f>[23]Fevereiro!$B$22</f>
        <v>28.195833333333329</v>
      </c>
      <c r="T27" s="16">
        <f>[23]Fevereiro!$B$23</f>
        <v>27.374999999999989</v>
      </c>
      <c r="U27" s="16">
        <f>[23]Fevereiro!$B$24</f>
        <v>28.612499999999997</v>
      </c>
      <c r="V27" s="16">
        <f>[23]Fevereiro!$B$25</f>
        <v>26.529166666666665</v>
      </c>
      <c r="W27" s="16">
        <f>[23]Fevereiro!$B$26</f>
        <v>23.595833333333331</v>
      </c>
      <c r="X27" s="16">
        <f>[23]Fevereiro!$B$27</f>
        <v>22.774999999999995</v>
      </c>
      <c r="Y27" s="16">
        <f>[23]Fevereiro!$B$28</f>
        <v>23.645833333333332</v>
      </c>
      <c r="Z27" s="16">
        <f>[23]Fevereiro!$B$29</f>
        <v>25.112500000000001</v>
      </c>
      <c r="AA27" s="16">
        <f>[23]Fevereiro!$B$30</f>
        <v>26.258333333333329</v>
      </c>
      <c r="AB27" s="16">
        <f>[23]Fevereiro!$B$31</f>
        <v>25.620833333333334</v>
      </c>
      <c r="AC27" s="16">
        <f>[23]Fevereiro!$B$32</f>
        <v>23.824999999999999</v>
      </c>
      <c r="AD27" s="16">
        <f>[23]Fevereiro!$B$33</f>
        <v>23.079166666666666</v>
      </c>
      <c r="AE27" s="36">
        <f t="shared" si="1"/>
        <v>26.594051724137927</v>
      </c>
    </row>
    <row r="28" spans="1:35" ht="17.100000000000001" customHeight="1" x14ac:dyDescent="0.2">
      <c r="A28" s="14" t="s">
        <v>18</v>
      </c>
      <c r="B28" s="16">
        <f>[24]Fevereiro!$B$5</f>
        <v>25.387500000000003</v>
      </c>
      <c r="C28" s="16">
        <f>[24]Fevereiro!$B$6</f>
        <v>25.516666666666669</v>
      </c>
      <c r="D28" s="16">
        <f>[24]Fevereiro!$B$7</f>
        <v>24.258333333333329</v>
      </c>
      <c r="E28" s="16">
        <f>[24]Fevereiro!$B$8</f>
        <v>25.462499999999995</v>
      </c>
      <c r="F28" s="16">
        <f>[24]Fevereiro!$B$9</f>
        <v>26.853333333333335</v>
      </c>
      <c r="G28" s="16">
        <f>[24]Fevereiro!$B$10</f>
        <v>24.158333333333335</v>
      </c>
      <c r="H28" s="16">
        <f>[24]Fevereiro!$B$11</f>
        <v>24.3125</v>
      </c>
      <c r="I28" s="16">
        <f>[24]Fevereiro!$B$12</f>
        <v>25.966666666666665</v>
      </c>
      <c r="J28" s="16">
        <f>[24]Fevereiro!$B$13</f>
        <v>25.025000000000002</v>
      </c>
      <c r="K28" s="16">
        <f>[24]Fevereiro!$B$14</f>
        <v>25.515384615384619</v>
      </c>
      <c r="L28" s="16">
        <f>[24]Fevereiro!$B$15</f>
        <v>27.439999999999998</v>
      </c>
      <c r="M28" s="16">
        <f>[24]Fevereiro!$B$16</f>
        <v>27.005000000000003</v>
      </c>
      <c r="N28" s="16">
        <f>[24]Fevereiro!$B$17</f>
        <v>26.270833333333339</v>
      </c>
      <c r="O28" s="16">
        <f>[24]Fevereiro!$B$18</f>
        <v>26.889473684210532</v>
      </c>
      <c r="P28" s="16">
        <f>[24]Fevereiro!$B$19</f>
        <v>27.508333333333329</v>
      </c>
      <c r="Q28" s="16">
        <f>[24]Fevereiro!$B$20</f>
        <v>26.412499999999998</v>
      </c>
      <c r="R28" s="16">
        <f>[24]Fevereiro!$B$21</f>
        <v>29.508333333333329</v>
      </c>
      <c r="S28" s="16">
        <f>[24]Fevereiro!$B$22</f>
        <v>25.166666666666671</v>
      </c>
      <c r="T28" s="16">
        <f>[24]Fevereiro!$B$23</f>
        <v>24.391666666666669</v>
      </c>
      <c r="U28" s="16">
        <f>[24]Fevereiro!$B$24</f>
        <v>24.179166666666664</v>
      </c>
      <c r="V28" s="16">
        <f>[24]Fevereiro!$B$25</f>
        <v>24.174999999999997</v>
      </c>
      <c r="W28" s="16">
        <f>[24]Fevereiro!$B$26</f>
        <v>23.55</v>
      </c>
      <c r="X28" s="16">
        <f>[24]Fevereiro!$B$27</f>
        <v>23.737500000000001</v>
      </c>
      <c r="Y28" s="16">
        <f>[24]Fevereiro!$B$28</f>
        <v>21.970833333333342</v>
      </c>
      <c r="Z28" s="16">
        <f>[24]Fevereiro!$B$29</f>
        <v>23.474999999999998</v>
      </c>
      <c r="AA28" s="16">
        <f>[24]Fevereiro!$B$30</f>
        <v>23.804166666666671</v>
      </c>
      <c r="AB28" s="16">
        <f>[24]Fevereiro!$B$31</f>
        <v>24.783333333333335</v>
      </c>
      <c r="AC28" s="16">
        <f>[24]Fevereiro!$B$32</f>
        <v>23.866666666666671</v>
      </c>
      <c r="AD28" s="16">
        <f>[24]Fevereiro!$B$33</f>
        <v>23.95</v>
      </c>
      <c r="AE28" s="36">
        <f t="shared" si="1"/>
        <v>25.191058332169941</v>
      </c>
      <c r="AH28" t="s">
        <v>50</v>
      </c>
    </row>
    <row r="29" spans="1:35" ht="17.100000000000001" customHeight="1" x14ac:dyDescent="0.2">
      <c r="A29" s="14" t="s">
        <v>19</v>
      </c>
      <c r="B29" s="16">
        <f>[25]Fevereiro!$B$5</f>
        <v>22.729166666666668</v>
      </c>
      <c r="C29" s="16">
        <f>[25]Fevereiro!$B$6</f>
        <v>22.637500000000003</v>
      </c>
      <c r="D29" s="16">
        <f>[25]Fevereiro!$B$7</f>
        <v>23.587500000000002</v>
      </c>
      <c r="E29" s="16">
        <f>[25]Fevereiro!$B$8</f>
        <v>23.141666666666662</v>
      </c>
      <c r="F29" s="16">
        <f>[25]Fevereiro!$B$9</f>
        <v>25.004166666666666</v>
      </c>
      <c r="G29" s="16">
        <f>[25]Fevereiro!$B$10</f>
        <v>25.291666666666661</v>
      </c>
      <c r="H29" s="16">
        <f>[25]Fevereiro!$B$11</f>
        <v>26.312500000000004</v>
      </c>
      <c r="I29" s="16">
        <f>[25]Fevereiro!$B$12</f>
        <v>27.562500000000004</v>
      </c>
      <c r="J29" s="16">
        <f>[25]Fevereiro!$B$13</f>
        <v>28.079166666666662</v>
      </c>
      <c r="K29" s="16">
        <f>[25]Fevereiro!$B$14</f>
        <v>24.712499999999995</v>
      </c>
      <c r="L29" s="16">
        <f>[25]Fevereiro!$B$15</f>
        <v>24.691666666666666</v>
      </c>
      <c r="M29" s="16">
        <f>[25]Fevereiro!$B$16</f>
        <v>25.5625</v>
      </c>
      <c r="N29" s="16">
        <f>[25]Fevereiro!$B$17</f>
        <v>27.866666666666664</v>
      </c>
      <c r="O29" s="16">
        <f>[25]Fevereiro!$B$18</f>
        <v>28.45</v>
      </c>
      <c r="P29" s="16">
        <f>[25]Fevereiro!$B$19</f>
        <v>27.895833333333339</v>
      </c>
      <c r="Q29" s="16">
        <f>[25]Fevereiro!$B$20</f>
        <v>26.500000000000004</v>
      </c>
      <c r="R29" s="16">
        <f>[25]Fevereiro!$B$21</f>
        <v>26.741666666666671</v>
      </c>
      <c r="S29" s="16">
        <f>[25]Fevereiro!$B$22</f>
        <v>28.537499999999998</v>
      </c>
      <c r="T29" s="16">
        <f>[25]Fevereiro!$B$23</f>
        <v>27.066666666666666</v>
      </c>
      <c r="U29" s="16">
        <f>[25]Fevereiro!$B$24</f>
        <v>28.579166666666669</v>
      </c>
      <c r="V29" s="16">
        <f>[25]Fevereiro!$B$25</f>
        <v>24.741666666666671</v>
      </c>
      <c r="W29" s="16">
        <f>[25]Fevereiro!$B$26</f>
        <v>23.333333333333332</v>
      </c>
      <c r="X29" s="16">
        <f>[25]Fevereiro!$B$27</f>
        <v>22.841666666666669</v>
      </c>
      <c r="Y29" s="16">
        <f>[25]Fevereiro!$B$28</f>
        <v>22.929166666666671</v>
      </c>
      <c r="Z29" s="16">
        <f>[25]Fevereiro!$B$29</f>
        <v>25.125000000000011</v>
      </c>
      <c r="AA29" s="16">
        <f>[25]Fevereiro!$B$30</f>
        <v>26.379166666666674</v>
      </c>
      <c r="AB29" s="16">
        <f>[25]Fevereiro!$B$31</f>
        <v>23.595833333333328</v>
      </c>
      <c r="AC29" s="16">
        <f>[25]Fevereiro!$B$32</f>
        <v>23.266666666666669</v>
      </c>
      <c r="AD29" s="16">
        <f>[25]Fevereiro!$B$33</f>
        <v>24.95</v>
      </c>
      <c r="AE29" s="36">
        <f t="shared" si="1"/>
        <v>25.4521551724138</v>
      </c>
    </row>
    <row r="30" spans="1:35" ht="17.100000000000001" customHeight="1" x14ac:dyDescent="0.2">
      <c r="A30" s="14" t="s">
        <v>31</v>
      </c>
      <c r="B30" s="16">
        <f>[26]Fevereiro!$B$5</f>
        <v>25.599999999999998</v>
      </c>
      <c r="C30" s="16">
        <f>[26]Fevereiro!$B$6</f>
        <v>25.670833333333334</v>
      </c>
      <c r="D30" s="16">
        <f>[26]Fevereiro!$B$7</f>
        <v>24.979166666666668</v>
      </c>
      <c r="E30" s="16">
        <f>[26]Fevereiro!$B$8</f>
        <v>23.933333333333334</v>
      </c>
      <c r="F30" s="16">
        <f>[26]Fevereiro!$B$9</f>
        <v>24.799999999999997</v>
      </c>
      <c r="G30" s="16">
        <f>[26]Fevereiro!$B$10</f>
        <v>25.658333333333331</v>
      </c>
      <c r="H30" s="16">
        <f>[26]Fevereiro!$B$11</f>
        <v>26.245833333333334</v>
      </c>
      <c r="I30" s="16">
        <f>[26]Fevereiro!$B$12</f>
        <v>28.170833333333334</v>
      </c>
      <c r="J30" s="16">
        <f>[26]Fevereiro!$B$13</f>
        <v>27.295833333333338</v>
      </c>
      <c r="K30" s="16">
        <f>[26]Fevereiro!$B$14</f>
        <v>26.316666666666663</v>
      </c>
      <c r="L30" s="16">
        <f>[26]Fevereiro!$B$15</f>
        <v>27.454166666666669</v>
      </c>
      <c r="M30" s="16">
        <f>[26]Fevereiro!$B$16</f>
        <v>28.283333333333335</v>
      </c>
      <c r="N30" s="16">
        <f>[26]Fevereiro!$B$17</f>
        <v>28.574999999999999</v>
      </c>
      <c r="O30" s="16">
        <f>[26]Fevereiro!$B$18</f>
        <v>28.900000000000002</v>
      </c>
      <c r="P30" s="16">
        <f>[26]Fevereiro!$B$19</f>
        <v>26.687499999999996</v>
      </c>
      <c r="Q30" s="16">
        <f>[26]Fevereiro!$B$20</f>
        <v>26.308333333333334</v>
      </c>
      <c r="R30" s="16">
        <f>[26]Fevereiro!$B$21</f>
        <v>26.862499999999997</v>
      </c>
      <c r="S30" s="16">
        <f>[26]Fevereiro!$B$22</f>
        <v>27.629166666666666</v>
      </c>
      <c r="T30" s="16">
        <f>[26]Fevereiro!$B$23</f>
        <v>25.908333333333328</v>
      </c>
      <c r="U30" s="16">
        <f>[26]Fevereiro!$B$24</f>
        <v>26.812500000000004</v>
      </c>
      <c r="V30" s="16">
        <f>[26]Fevereiro!$B$25</f>
        <v>26.574999999999999</v>
      </c>
      <c r="W30" s="16">
        <f>[26]Fevereiro!$B$26</f>
        <v>23.966666666666665</v>
      </c>
      <c r="X30" s="16">
        <f>[26]Fevereiro!$B$27</f>
        <v>22.708333333333329</v>
      </c>
      <c r="Y30" s="16">
        <f>[26]Fevereiro!$B$28</f>
        <v>22.529166666666669</v>
      </c>
      <c r="Z30" s="16">
        <f>[26]Fevereiro!$B$29</f>
        <v>23.054166666666664</v>
      </c>
      <c r="AA30" s="16">
        <f>[26]Fevereiro!$B$30</f>
        <v>23.670833333333334</v>
      </c>
      <c r="AB30" s="16">
        <f>[26]Fevereiro!$B$31</f>
        <v>24.9375</v>
      </c>
      <c r="AC30" s="16">
        <f>[26]Fevereiro!$B$32</f>
        <v>23.700000000000003</v>
      </c>
      <c r="AD30" s="16">
        <f>[26]Fevereiro!$B$33</f>
        <v>23.133333333333336</v>
      </c>
      <c r="AE30" s="36">
        <f t="shared" si="1"/>
        <v>25.736781609195411</v>
      </c>
      <c r="AI30" t="s">
        <v>50</v>
      </c>
    </row>
    <row r="31" spans="1:35" ht="17.100000000000001" customHeight="1" x14ac:dyDescent="0.2">
      <c r="A31" s="14" t="s">
        <v>49</v>
      </c>
      <c r="B31" s="16">
        <f>[27]Fevereiro!$B$5</f>
        <v>25.745833333333337</v>
      </c>
      <c r="C31" s="16">
        <f>[27]Fevereiro!$B$6</f>
        <v>25.308333333333334</v>
      </c>
      <c r="D31" s="16">
        <f>[27]Fevereiro!$B$7</f>
        <v>25.920833333333331</v>
      </c>
      <c r="E31" s="16">
        <f>[27]Fevereiro!$B$8</f>
        <v>26.383333333333329</v>
      </c>
      <c r="F31" s="16">
        <f>[27]Fevereiro!$B$9</f>
        <v>26.437499999999996</v>
      </c>
      <c r="G31" s="16">
        <f>[27]Fevereiro!$B$10</f>
        <v>25.354166666666668</v>
      </c>
      <c r="H31" s="16">
        <f>[27]Fevereiro!$B$11</f>
        <v>25.679166666666671</v>
      </c>
      <c r="I31" s="16">
        <f>[27]Fevereiro!$B$12</f>
        <v>26.095833333333335</v>
      </c>
      <c r="J31" s="16">
        <f>[27]Fevereiro!$B$13</f>
        <v>24.904166666666669</v>
      </c>
      <c r="K31" s="16">
        <f>[27]Fevereiro!$B$14</f>
        <v>25.212500000000002</v>
      </c>
      <c r="L31" s="16">
        <f>[27]Fevereiro!$B$15</f>
        <v>26.525000000000002</v>
      </c>
      <c r="M31" s="16">
        <f>[27]Fevereiro!$B$16</f>
        <v>28</v>
      </c>
      <c r="N31" s="16">
        <f>[27]Fevereiro!$B$17</f>
        <v>27.229166666666668</v>
      </c>
      <c r="O31" s="16">
        <f>[27]Fevereiro!$B$18</f>
        <v>26.275000000000002</v>
      </c>
      <c r="P31" s="16">
        <f>[27]Fevereiro!$B$19</f>
        <v>25.191666666666674</v>
      </c>
      <c r="Q31" s="16">
        <f>[27]Fevereiro!$B$20</f>
        <v>25.070833333333336</v>
      </c>
      <c r="R31" s="16">
        <f>[27]Fevereiro!$B$21</f>
        <v>26.291666666666661</v>
      </c>
      <c r="S31" s="16">
        <f>[27]Fevereiro!$B$22</f>
        <v>26.470833333333335</v>
      </c>
      <c r="T31" s="16">
        <f>[27]Fevereiro!$B$23</f>
        <v>24.720833333333335</v>
      </c>
      <c r="U31" s="16">
        <f>[27]Fevereiro!$B$24</f>
        <v>25.841666666666665</v>
      </c>
      <c r="V31" s="16">
        <f>[27]Fevereiro!$B$25</f>
        <v>25.441666666666663</v>
      </c>
      <c r="W31" s="16">
        <f>[27]Fevereiro!$B$26</f>
        <v>25.029166666666665</v>
      </c>
      <c r="X31" s="16">
        <f>[27]Fevereiro!$B$27</f>
        <v>25.375</v>
      </c>
      <c r="Y31" s="16">
        <f>[27]Fevereiro!$B$28</f>
        <v>23.337500000000002</v>
      </c>
      <c r="Z31" s="16">
        <f>[27]Fevereiro!$B$29</f>
        <v>24.720833333333335</v>
      </c>
      <c r="AA31" s="16">
        <f>[27]Fevereiro!$B$30</f>
        <v>25.462499999999995</v>
      </c>
      <c r="AB31" s="16">
        <f>[27]Fevereiro!$B$31</f>
        <v>26.137499999999999</v>
      </c>
      <c r="AC31" s="16">
        <f>[27]Fevereiro!$B$32</f>
        <v>25.108333333333334</v>
      </c>
      <c r="AD31" s="16">
        <f>[27]Fevereiro!$B$33</f>
        <v>24.887500000000006</v>
      </c>
      <c r="AE31" s="36">
        <f t="shared" si="1"/>
        <v>25.660632183908046</v>
      </c>
    </row>
    <row r="32" spans="1:35" ht="17.100000000000001" customHeight="1" x14ac:dyDescent="0.2">
      <c r="A32" s="14" t="s">
        <v>20</v>
      </c>
      <c r="B32" s="16">
        <f>[28]Fevereiro!$B$5</f>
        <v>28.654166666666672</v>
      </c>
      <c r="C32" s="16">
        <f>[28]Fevereiro!$B$6</f>
        <v>29.566666666666663</v>
      </c>
      <c r="D32" s="16">
        <f>[28]Fevereiro!$B$7</f>
        <v>29.329166666666669</v>
      </c>
      <c r="E32" s="16">
        <f>[28]Fevereiro!$B$8</f>
        <v>27.258333333333326</v>
      </c>
      <c r="F32" s="16">
        <f>[28]Fevereiro!$B$9</f>
        <v>26.804166666666664</v>
      </c>
      <c r="G32" s="16">
        <f>[28]Fevereiro!$B$10</f>
        <v>27.191666666666674</v>
      </c>
      <c r="H32" s="16">
        <f>[28]Fevereiro!$B$11</f>
        <v>29.191666666666666</v>
      </c>
      <c r="I32" s="16">
        <f>[28]Fevereiro!$B$12</f>
        <v>28.787499999999998</v>
      </c>
      <c r="J32" s="16">
        <f>[28]Fevereiro!$B$13</f>
        <v>28.883333333333329</v>
      </c>
      <c r="K32" s="16">
        <f>[28]Fevereiro!$B$14</f>
        <v>28.916666666666661</v>
      </c>
      <c r="L32" s="16">
        <f>[28]Fevereiro!$B$15</f>
        <v>28.974999999999994</v>
      </c>
      <c r="M32" s="16">
        <f>[28]Fevereiro!$B$16</f>
        <v>28.350000000000005</v>
      </c>
      <c r="N32" s="16">
        <f>[28]Fevereiro!$B$17</f>
        <v>28.19583333333334</v>
      </c>
      <c r="O32" s="16">
        <f>[28]Fevereiro!$B$18</f>
        <v>30.445833333333336</v>
      </c>
      <c r="P32" s="16">
        <f>[28]Fevereiro!$B$19</f>
        <v>29.741666666666671</v>
      </c>
      <c r="Q32" s="16">
        <f>[28]Fevereiro!$B$20</f>
        <v>27.445833333333329</v>
      </c>
      <c r="R32" s="16">
        <f>[28]Fevereiro!$B$21</f>
        <v>30.516666666666676</v>
      </c>
      <c r="S32" s="16">
        <f>[28]Fevereiro!$B$22</f>
        <v>27.99166666666666</v>
      </c>
      <c r="T32" s="16">
        <f>[28]Fevereiro!$B$23</f>
        <v>27.174999999999997</v>
      </c>
      <c r="U32" s="16">
        <f>[28]Fevereiro!$B$24</f>
        <v>27.737500000000001</v>
      </c>
      <c r="V32" s="16">
        <f>[28]Fevereiro!$B$25</f>
        <v>26.541666666666668</v>
      </c>
      <c r="W32" s="16">
        <f>[28]Fevereiro!$B$26</f>
        <v>25.179166666666664</v>
      </c>
      <c r="X32" s="16">
        <f>[28]Fevereiro!$B$27</f>
        <v>24.370833333333326</v>
      </c>
      <c r="Y32" s="16">
        <f>[28]Fevereiro!$B$28</f>
        <v>23.504166666666666</v>
      </c>
      <c r="Z32" s="16">
        <f>[28]Fevereiro!$B$29</f>
        <v>24.791666666666668</v>
      </c>
      <c r="AA32" s="16">
        <f>[28]Fevereiro!$B$30</f>
        <v>26.554166666666664</v>
      </c>
      <c r="AB32" s="16">
        <f>[28]Fevereiro!$B$31</f>
        <v>26.966666666666669</v>
      </c>
      <c r="AC32" s="16">
        <f>[28]Fevereiro!$B$32</f>
        <v>25.579166666666669</v>
      </c>
      <c r="AD32" s="16">
        <f>[28]Fevereiro!$B$33</f>
        <v>25.095833333333331</v>
      </c>
      <c r="AE32" s="36">
        <f t="shared" si="1"/>
        <v>27.577298850574707</v>
      </c>
    </row>
    <row r="33" spans="1:36" s="5" customFormat="1" ht="17.100000000000001" customHeight="1" thickBot="1" x14ac:dyDescent="0.25">
      <c r="A33" s="76" t="s">
        <v>34</v>
      </c>
      <c r="B33" s="77">
        <f t="shared" ref="B33:AE33" si="2">AVERAGE(B5:B32)</f>
        <v>25.905814285714285</v>
      </c>
      <c r="C33" s="77">
        <f t="shared" si="2"/>
        <v>26.136282051282048</v>
      </c>
      <c r="D33" s="77">
        <f t="shared" si="2"/>
        <v>25.724475308641981</v>
      </c>
      <c r="E33" s="77">
        <f t="shared" si="2"/>
        <v>25.352160493827157</v>
      </c>
      <c r="F33" s="77">
        <f t="shared" si="2"/>
        <v>26.217678571428568</v>
      </c>
      <c r="G33" s="77">
        <f t="shared" si="2"/>
        <v>26.34336734693877</v>
      </c>
      <c r="H33" s="77">
        <f t="shared" si="2"/>
        <v>26.813839285714284</v>
      </c>
      <c r="I33" s="77">
        <f t="shared" si="2"/>
        <v>28.110349025974024</v>
      </c>
      <c r="J33" s="77">
        <f t="shared" si="2"/>
        <v>27.774362244897958</v>
      </c>
      <c r="K33" s="77">
        <f t="shared" si="2"/>
        <v>26.950026491365772</v>
      </c>
      <c r="L33" s="77">
        <f t="shared" si="2"/>
        <v>27.292993827160497</v>
      </c>
      <c r="M33" s="77">
        <f t="shared" si="2"/>
        <v>27.783518518518516</v>
      </c>
      <c r="N33" s="77">
        <f t="shared" si="2"/>
        <v>28.576388888888889</v>
      </c>
      <c r="O33" s="77">
        <f t="shared" si="2"/>
        <v>28.902233593242364</v>
      </c>
      <c r="P33" s="77">
        <f t="shared" si="2"/>
        <v>27.577724358974358</v>
      </c>
      <c r="Q33" s="77">
        <f t="shared" si="2"/>
        <v>26.706342413307517</v>
      </c>
      <c r="R33" s="77">
        <f t="shared" si="2"/>
        <v>28.03372630992196</v>
      </c>
      <c r="S33" s="77">
        <f t="shared" si="2"/>
        <v>28.051417004048581</v>
      </c>
      <c r="T33" s="77">
        <f t="shared" si="2"/>
        <v>26.885478303747536</v>
      </c>
      <c r="U33" s="77">
        <f t="shared" si="2"/>
        <v>27.442536475869801</v>
      </c>
      <c r="V33" s="77">
        <f t="shared" si="2"/>
        <v>25.889535567313342</v>
      </c>
      <c r="W33" s="77">
        <f t="shared" si="2"/>
        <v>24.443411164787975</v>
      </c>
      <c r="X33" s="77">
        <f t="shared" si="2"/>
        <v>23.670128205128208</v>
      </c>
      <c r="Y33" s="77">
        <f t="shared" si="2"/>
        <v>23.470364176885919</v>
      </c>
      <c r="Z33" s="77">
        <f t="shared" si="2"/>
        <v>25.384567901234565</v>
      </c>
      <c r="AA33" s="77">
        <f t="shared" si="2"/>
        <v>25.875405903101985</v>
      </c>
      <c r="AB33" s="77">
        <f t="shared" si="2"/>
        <v>25.723504273504275</v>
      </c>
      <c r="AC33" s="77">
        <f t="shared" si="2"/>
        <v>24.291785714285712</v>
      </c>
      <c r="AD33" s="77">
        <f t="shared" si="2"/>
        <v>24.415170940170945</v>
      </c>
      <c r="AE33" s="78">
        <f t="shared" si="2"/>
        <v>26.514524578220431</v>
      </c>
      <c r="AF33" s="8"/>
    </row>
    <row r="34" spans="1:36" x14ac:dyDescent="0.2">
      <c r="A34" s="79"/>
      <c r="B34" s="80"/>
      <c r="C34" s="81"/>
      <c r="D34" s="81" t="s">
        <v>140</v>
      </c>
      <c r="E34" s="81"/>
      <c r="F34" s="81"/>
      <c r="G34" s="81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5"/>
      <c r="AH34" t="s">
        <v>50</v>
      </c>
    </row>
    <row r="35" spans="1:36" x14ac:dyDescent="0.2">
      <c r="A35" s="82"/>
      <c r="B35" s="83"/>
      <c r="C35" s="84"/>
      <c r="D35" s="84"/>
      <c r="E35" s="84"/>
      <c r="F35" s="84"/>
      <c r="G35" s="84"/>
      <c r="H35" s="83"/>
      <c r="I35" s="83"/>
      <c r="J35" s="83"/>
      <c r="K35" s="83"/>
      <c r="L35" s="83"/>
      <c r="M35" s="83" t="s">
        <v>51</v>
      </c>
      <c r="N35" s="83"/>
      <c r="O35" s="83"/>
      <c r="P35" s="83"/>
      <c r="Q35" s="83"/>
      <c r="R35" s="83"/>
      <c r="S35" s="83"/>
      <c r="T35" s="83"/>
      <c r="U35" s="83"/>
      <c r="V35" s="83" t="s">
        <v>60</v>
      </c>
      <c r="W35" s="83"/>
      <c r="X35" s="83"/>
      <c r="Y35" s="83"/>
      <c r="Z35" s="83"/>
      <c r="AA35" s="83"/>
      <c r="AB35" s="83"/>
      <c r="AC35" s="83"/>
      <c r="AD35" s="83"/>
      <c r="AE35" s="86"/>
      <c r="AF35" s="2" t="s">
        <v>50</v>
      </c>
      <c r="AG35" s="2"/>
      <c r="AH35" s="9"/>
      <c r="AI35" s="2"/>
    </row>
    <row r="36" spans="1:36" x14ac:dyDescent="0.2">
      <c r="A36" s="82"/>
      <c r="B36" s="83"/>
      <c r="C36" s="118"/>
      <c r="D36" s="84" t="s">
        <v>142</v>
      </c>
      <c r="E36" s="84"/>
      <c r="F36" s="84"/>
      <c r="G36" s="84"/>
      <c r="H36" s="83"/>
      <c r="I36" s="83"/>
      <c r="J36" s="87"/>
      <c r="K36" s="87"/>
      <c r="L36" s="87"/>
      <c r="M36" s="87" t="s">
        <v>52</v>
      </c>
      <c r="N36" s="87"/>
      <c r="O36" s="87"/>
      <c r="P36" s="87"/>
      <c r="Q36" s="83"/>
      <c r="R36" s="83"/>
      <c r="S36" s="83"/>
      <c r="T36" s="83"/>
      <c r="U36" s="83"/>
      <c r="V36" s="87" t="s">
        <v>61</v>
      </c>
      <c r="W36" s="87"/>
      <c r="X36" s="83"/>
      <c r="Y36" s="83"/>
      <c r="Z36" s="83"/>
      <c r="AA36" s="83"/>
      <c r="AB36" s="83"/>
      <c r="AC36" s="83"/>
      <c r="AD36" s="83"/>
      <c r="AE36" s="86"/>
      <c r="AF36" s="46" t="s">
        <v>50</v>
      </c>
      <c r="AH36" s="2"/>
      <c r="AI36" s="2"/>
      <c r="AJ36" s="2"/>
    </row>
    <row r="37" spans="1:36" ht="13.5" thickBot="1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1"/>
      <c r="AH37" s="29"/>
      <c r="AI37" s="29"/>
      <c r="AJ37" s="2"/>
    </row>
    <row r="38" spans="1:36" x14ac:dyDescent="0.2">
      <c r="M38" s="2" t="s">
        <v>50</v>
      </c>
    </row>
    <row r="39" spans="1:36" x14ac:dyDescent="0.2"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S39" s="27"/>
      <c r="T39" s="27"/>
      <c r="U39" s="27"/>
      <c r="V39" s="27"/>
      <c r="W39" s="27"/>
      <c r="X39" s="27"/>
      <c r="Y39" s="27"/>
      <c r="Z39" s="27"/>
      <c r="AA39" s="27"/>
      <c r="AC39" s="2" t="s">
        <v>50</v>
      </c>
    </row>
    <row r="42" spans="1:36" x14ac:dyDescent="0.2">
      <c r="D42" s="2" t="s">
        <v>50</v>
      </c>
    </row>
    <row r="43" spans="1:36" x14ac:dyDescent="0.2">
      <c r="B43" s="2" t="s">
        <v>50</v>
      </c>
      <c r="R43" s="2" t="s">
        <v>50</v>
      </c>
    </row>
    <row r="44" spans="1:36" x14ac:dyDescent="0.2">
      <c r="E44" s="2" t="s">
        <v>50</v>
      </c>
    </row>
  </sheetData>
  <mergeCells count="32">
    <mergeCell ref="W3:W4"/>
    <mergeCell ref="X3:X4"/>
    <mergeCell ref="AB3:AB4"/>
    <mergeCell ref="AC3:AC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D3:AD4"/>
    <mergeCell ref="B2:AE2"/>
    <mergeCell ref="A1:AE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zoomScale="90" zoomScaleNormal="90" workbookViewId="0">
      <selection activeCell="T45" sqref="T45"/>
    </sheetView>
  </sheetViews>
  <sheetFormatPr defaultRowHeight="12.75" x14ac:dyDescent="0.2"/>
  <cols>
    <col min="1" max="1" width="19.140625" style="2" bestFit="1" customWidth="1"/>
    <col min="2" max="3" width="6.5703125" style="2" bestFit="1" customWidth="1"/>
    <col min="4" max="4" width="8" style="2" bestFit="1" customWidth="1"/>
    <col min="5" max="6" width="6.5703125" style="2" bestFit="1" customWidth="1"/>
    <col min="7" max="7" width="7.7109375" style="2" bestFit="1" customWidth="1"/>
    <col min="8" max="10" width="8" style="2" bestFit="1" customWidth="1"/>
    <col min="11" max="11" width="6.5703125" style="2" bestFit="1" customWidth="1"/>
    <col min="12" max="12" width="7.7109375" style="2" bestFit="1" customWidth="1"/>
    <col min="13" max="13" width="7.42578125" style="2" bestFit="1" customWidth="1"/>
    <col min="14" max="14" width="7" style="2" customWidth="1"/>
    <col min="15" max="18" width="6.42578125" style="2" customWidth="1"/>
    <col min="19" max="19" width="7.5703125" style="2" customWidth="1"/>
    <col min="20" max="26" width="6.42578125" style="2" customWidth="1"/>
    <col min="27" max="27" width="7.140625" style="2" customWidth="1"/>
    <col min="28" max="28" width="6.28515625" style="2" bestFit="1" customWidth="1"/>
    <col min="29" max="29" width="6.5703125" style="2" bestFit="1" customWidth="1"/>
    <col min="30" max="30" width="6.5703125" style="2" customWidth="1"/>
    <col min="31" max="31" width="8.85546875" style="9" bestFit="1" customWidth="1"/>
    <col min="32" max="32" width="8.28515625" style="1" bestFit="1" customWidth="1"/>
    <col min="33" max="33" width="18.140625" style="13" bestFit="1" customWidth="1"/>
  </cols>
  <sheetData>
    <row r="1" spans="1:35" ht="20.100000000000001" customHeight="1" x14ac:dyDescent="0.2">
      <c r="A1" s="127" t="s">
        <v>30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5" s="4" customFormat="1" ht="20.100000000000001" customHeight="1" x14ac:dyDescent="0.2">
      <c r="A2" s="125" t="s">
        <v>21</v>
      </c>
      <c r="B2" s="128" t="s">
        <v>141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31" t="s">
        <v>58</v>
      </c>
    </row>
    <row r="3" spans="1:35" s="5" customFormat="1" ht="20.100000000000001" customHeight="1" x14ac:dyDescent="0.2">
      <c r="A3" s="125"/>
      <c r="B3" s="126">
        <v>1</v>
      </c>
      <c r="C3" s="126">
        <f>SUM(B3+1)</f>
        <v>2</v>
      </c>
      <c r="D3" s="126">
        <f t="shared" ref="D3:AC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19">
        <v>29</v>
      </c>
      <c r="AE3" s="35" t="s">
        <v>44</v>
      </c>
      <c r="AF3" s="40" t="s">
        <v>41</v>
      </c>
      <c r="AG3" s="31" t="s">
        <v>59</v>
      </c>
    </row>
    <row r="4" spans="1:35" s="5" customFormat="1" ht="20.100000000000001" customHeight="1" x14ac:dyDescent="0.2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0"/>
      <c r="AE4" s="35" t="s">
        <v>39</v>
      </c>
      <c r="AF4" s="40" t="s">
        <v>39</v>
      </c>
      <c r="AG4" s="24"/>
    </row>
    <row r="5" spans="1:35" s="5" customFormat="1" ht="20.100000000000001" customHeight="1" x14ac:dyDescent="0.2">
      <c r="A5" s="14" t="s">
        <v>45</v>
      </c>
      <c r="B5" s="15" t="str">
        <f>[1]Fevereiro!$K$5</f>
        <v>*</v>
      </c>
      <c r="C5" s="15" t="str">
        <f>[1]Fevereiro!$K$6</f>
        <v>*</v>
      </c>
      <c r="D5" s="15" t="str">
        <f>[1]Fevereiro!$K$7</f>
        <v>*</v>
      </c>
      <c r="E5" s="15" t="str">
        <f>[1]Fevereiro!$K$8</f>
        <v>*</v>
      </c>
      <c r="F5" s="15" t="str">
        <f>[1]Fevereiro!$K$9</f>
        <v>*</v>
      </c>
      <c r="G5" s="15" t="str">
        <f>[1]Fevereiro!$K$10</f>
        <v>*</v>
      </c>
      <c r="H5" s="15" t="str">
        <f>[1]Fevereiro!$K$11</f>
        <v>*</v>
      </c>
      <c r="I5" s="15" t="str">
        <f>[1]Fevereiro!$K$12</f>
        <v>*</v>
      </c>
      <c r="J5" s="15" t="str">
        <f>[1]Fevereiro!$K$13</f>
        <v>*</v>
      </c>
      <c r="K5" s="15" t="str">
        <f>[1]Fevereiro!$K$14</f>
        <v>*</v>
      </c>
      <c r="L5" s="15" t="str">
        <f>[1]Fevereiro!$K$15</f>
        <v>*</v>
      </c>
      <c r="M5" s="15" t="str">
        <f>[1]Fevereiro!$K$16</f>
        <v>*</v>
      </c>
      <c r="N5" s="15" t="str">
        <f>[1]Fevereiro!$K$17</f>
        <v>*</v>
      </c>
      <c r="O5" s="15" t="str">
        <f>[1]Fevereiro!$K$18</f>
        <v>*</v>
      </c>
      <c r="P5" s="15" t="str">
        <f>[1]Fevereiro!$K$19</f>
        <v>*</v>
      </c>
      <c r="Q5" s="15" t="str">
        <f>[1]Fevereiro!$K$20</f>
        <v>*</v>
      </c>
      <c r="R5" s="15" t="str">
        <f>[1]Fevereiro!$K$21</f>
        <v>*</v>
      </c>
      <c r="S5" s="15" t="str">
        <f>[1]Fevereiro!$K$22</f>
        <v>*</v>
      </c>
      <c r="T5" s="15" t="str">
        <f>[1]Fevereiro!$K$23</f>
        <v>*</v>
      </c>
      <c r="U5" s="15" t="str">
        <f>[1]Fevereiro!$K$24</f>
        <v>*</v>
      </c>
      <c r="V5" s="15" t="str">
        <f>[1]Fevereiro!$K$25</f>
        <v>*</v>
      </c>
      <c r="W5" s="15" t="str">
        <f>[1]Fevereiro!$K$26</f>
        <v>*</v>
      </c>
      <c r="X5" s="15" t="str">
        <f>[1]Fevereiro!$K$27</f>
        <v>*</v>
      </c>
      <c r="Y5" s="15" t="str">
        <f>[1]Fevereiro!$K$28</f>
        <v>*</v>
      </c>
      <c r="Z5" s="15" t="str">
        <f>[1]Fevereiro!$K$29</f>
        <v>*</v>
      </c>
      <c r="AA5" s="15" t="str">
        <f>[1]Fevereiro!$K$30</f>
        <v>*</v>
      </c>
      <c r="AB5" s="15" t="str">
        <f>[1]Fevereiro!$K$31</f>
        <v>*</v>
      </c>
      <c r="AC5" s="15" t="str">
        <f>[1]Fevereiro!$K$32</f>
        <v>*</v>
      </c>
      <c r="AD5" s="15" t="str">
        <f>[1]Fevereiro!$K$33</f>
        <v>*</v>
      </c>
      <c r="AE5" s="36" t="s">
        <v>143</v>
      </c>
      <c r="AF5" s="38" t="s">
        <v>143</v>
      </c>
      <c r="AG5" s="32">
        <f>COUNTIF(B5:AC5,"=0,0")</f>
        <v>0</v>
      </c>
    </row>
    <row r="6" spans="1:35" ht="17.100000000000001" customHeight="1" x14ac:dyDescent="0.2">
      <c r="A6" s="14" t="s">
        <v>0</v>
      </c>
      <c r="B6" s="16" t="str">
        <f>[2]Fevereiro!$K$5</f>
        <v>*</v>
      </c>
      <c r="C6" s="16">
        <f>[2]Fevereiro!$K$6</f>
        <v>0.8</v>
      </c>
      <c r="D6" s="16">
        <f>[2]Fevereiro!$K$7</f>
        <v>1.4</v>
      </c>
      <c r="E6" s="16">
        <f>[2]Fevereiro!$K$8</f>
        <v>4.8</v>
      </c>
      <c r="F6" s="16">
        <f>[2]Fevereiro!$K$9</f>
        <v>0.4</v>
      </c>
      <c r="G6" s="16">
        <f>[2]Fevereiro!$K$10</f>
        <v>10.8</v>
      </c>
      <c r="H6" s="16">
        <f>[2]Fevereiro!$K$11</f>
        <v>0.4</v>
      </c>
      <c r="I6" s="16">
        <f>[2]Fevereiro!$K$12</f>
        <v>0</v>
      </c>
      <c r="J6" s="16">
        <f>[2]Fevereiro!$K$13</f>
        <v>6</v>
      </c>
      <c r="K6" s="16">
        <f>[2]Fevereiro!$K$14</f>
        <v>0</v>
      </c>
      <c r="L6" s="16">
        <f>[2]Fevereiro!$K$15</f>
        <v>6.4</v>
      </c>
      <c r="M6" s="16">
        <f>[2]Fevereiro!$K$16</f>
        <v>3.6</v>
      </c>
      <c r="N6" s="16">
        <f>[2]Fevereiro!$K$17</f>
        <v>0</v>
      </c>
      <c r="O6" s="16">
        <f>[2]Fevereiro!$K$18</f>
        <v>0</v>
      </c>
      <c r="P6" s="16">
        <f>[2]Fevereiro!$K$19</f>
        <v>1.7999999999999998</v>
      </c>
      <c r="Q6" s="16">
        <f>[2]Fevereiro!$K$20</f>
        <v>2.4</v>
      </c>
      <c r="R6" s="16">
        <f>[2]Fevereiro!$K$21</f>
        <v>0.4</v>
      </c>
      <c r="S6" s="16">
        <f>[2]Fevereiro!$K$22</f>
        <v>0</v>
      </c>
      <c r="T6" s="16">
        <f>[2]Fevereiro!$K$23</f>
        <v>1</v>
      </c>
      <c r="U6" s="16">
        <f>[2]Fevereiro!$K$24</f>
        <v>6.1999999999999993</v>
      </c>
      <c r="V6" s="16">
        <f>[2]Fevereiro!$K$25</f>
        <v>11.6</v>
      </c>
      <c r="W6" s="16">
        <f>[2]Fevereiro!$K$26</f>
        <v>11.799999999999999</v>
      </c>
      <c r="X6" s="16">
        <f>[2]Fevereiro!$K$27</f>
        <v>5.8</v>
      </c>
      <c r="Y6" s="16">
        <f>[2]Fevereiro!$K$28</f>
        <v>10.999999999999998</v>
      </c>
      <c r="Z6" s="16">
        <f>[2]Fevereiro!$K$29</f>
        <v>0.2</v>
      </c>
      <c r="AA6" s="16">
        <f>[2]Fevereiro!$K$30</f>
        <v>3.4000000000000004</v>
      </c>
      <c r="AB6" s="16">
        <f>[2]Fevereiro!$K$31</f>
        <v>18.600000000000001</v>
      </c>
      <c r="AC6" s="16">
        <f>[2]Fevereiro!$K$32</f>
        <v>37.399999999999991</v>
      </c>
      <c r="AD6" s="16">
        <f>[2]Fevereiro!$K$33</f>
        <v>0.4</v>
      </c>
      <c r="AE6" s="37">
        <f>SUM(B6:AD6)</f>
        <v>146.6</v>
      </c>
      <c r="AF6" s="39">
        <f>MAX(B6:AD6)</f>
        <v>37.399999999999991</v>
      </c>
      <c r="AG6" s="32">
        <f t="shared" ref="AG6:AG32" si="1">COUNTIF(B6:AC6,"=0,0")</f>
        <v>5</v>
      </c>
    </row>
    <row r="7" spans="1:35" ht="17.100000000000001" customHeight="1" x14ac:dyDescent="0.2">
      <c r="A7" s="14" t="s">
        <v>1</v>
      </c>
      <c r="B7" s="16">
        <f>[3]Fevereiro!$K$5</f>
        <v>0.60000000000000009</v>
      </c>
      <c r="C7" s="16">
        <f>[3]Fevereiro!$K$6</f>
        <v>5.4</v>
      </c>
      <c r="D7" s="16">
        <f>[3]Fevereiro!$K$7</f>
        <v>9.8000000000000007</v>
      </c>
      <c r="E7" s="16">
        <f>[3]Fevereiro!$K$8</f>
        <v>0.2</v>
      </c>
      <c r="F7" s="16">
        <f>[3]Fevereiro!$K$9</f>
        <v>0</v>
      </c>
      <c r="G7" s="16">
        <f>[3]Fevereiro!$K$10</f>
        <v>38.000000000000007</v>
      </c>
      <c r="H7" s="16">
        <f>[3]Fevereiro!$K$11</f>
        <v>0.2</v>
      </c>
      <c r="I7" s="16">
        <f>[3]Fevereiro!$K$12</f>
        <v>0.2</v>
      </c>
      <c r="J7" s="16">
        <f>[3]Fevereiro!$K$13</f>
        <v>0.2</v>
      </c>
      <c r="K7" s="16">
        <f>[3]Fevereiro!$K$14</f>
        <v>33.800000000000004</v>
      </c>
      <c r="L7" s="16">
        <f>[3]Fevereiro!$K$15</f>
        <v>0</v>
      </c>
      <c r="M7" s="16">
        <f>[3]Fevereiro!$K$16</f>
        <v>0</v>
      </c>
      <c r="N7" s="16">
        <f>[3]Fevereiro!$K$17</f>
        <v>0</v>
      </c>
      <c r="O7" s="16">
        <f>[3]Fevereiro!$K$18</f>
        <v>0</v>
      </c>
      <c r="P7" s="16">
        <f>[3]Fevereiro!$K$19</f>
        <v>0</v>
      </c>
      <c r="Q7" s="16">
        <f>[3]Fevereiro!$K$20</f>
        <v>0.4</v>
      </c>
      <c r="R7" s="16">
        <f>[3]Fevereiro!$K$21</f>
        <v>7</v>
      </c>
      <c r="S7" s="16">
        <f>[3]Fevereiro!$K$22</f>
        <v>0</v>
      </c>
      <c r="T7" s="16">
        <f>[3]Fevereiro!$K$23</f>
        <v>11.999999999999998</v>
      </c>
      <c r="U7" s="16">
        <f>[3]Fevereiro!$K$24</f>
        <v>6.8</v>
      </c>
      <c r="V7" s="16">
        <f>[3]Fevereiro!$K$25</f>
        <v>1.9999999999999998</v>
      </c>
      <c r="W7" s="16">
        <f>[3]Fevereiro!$K$26</f>
        <v>13</v>
      </c>
      <c r="X7" s="16">
        <f>[3]Fevereiro!$K$27</f>
        <v>3</v>
      </c>
      <c r="Y7" s="16">
        <f>[3]Fevereiro!$K$28</f>
        <v>18.399999999999999</v>
      </c>
      <c r="Z7" s="16">
        <f>[3]Fevereiro!$K$29</f>
        <v>19.599999999999998</v>
      </c>
      <c r="AA7" s="16">
        <f>[3]Fevereiro!$K$30</f>
        <v>9.9999999999999982</v>
      </c>
      <c r="AB7" s="16">
        <f>[3]Fevereiro!$K$31</f>
        <v>3.1999999999999997</v>
      </c>
      <c r="AC7" s="16">
        <f>[3]Fevereiro!$K$32</f>
        <v>11.399999999999999</v>
      </c>
      <c r="AD7" s="16">
        <f>[3]Fevereiro!$K$33</f>
        <v>9.3999999999999986</v>
      </c>
      <c r="AE7" s="37">
        <f t="shared" ref="AE7:AE32" si="2">SUM(B7:AD7)</f>
        <v>204.60000000000002</v>
      </c>
      <c r="AF7" s="39">
        <f t="shared" ref="AF7:AF32" si="3">MAX(B7:AD7)</f>
        <v>38.000000000000007</v>
      </c>
      <c r="AG7" s="32">
        <f t="shared" si="1"/>
        <v>7</v>
      </c>
    </row>
    <row r="8" spans="1:35" ht="17.100000000000001" customHeight="1" x14ac:dyDescent="0.2">
      <c r="A8" s="14" t="s">
        <v>63</v>
      </c>
      <c r="B8" s="16">
        <f>[4]Fevereiro!$K$5</f>
        <v>0.6</v>
      </c>
      <c r="C8" s="16">
        <f>[4]Fevereiro!$K$6</f>
        <v>0</v>
      </c>
      <c r="D8" s="16">
        <f>[4]Fevereiro!$K$7</f>
        <v>3.8</v>
      </c>
      <c r="E8" s="16">
        <f>[4]Fevereiro!$K$8</f>
        <v>26.599999999999998</v>
      </c>
      <c r="F8" s="16">
        <f>[4]Fevereiro!$K$9</f>
        <v>0</v>
      </c>
      <c r="G8" s="16">
        <f>[4]Fevereiro!$K$10</f>
        <v>0</v>
      </c>
      <c r="H8" s="16">
        <f>[4]Fevereiro!$K$11</f>
        <v>0</v>
      </c>
      <c r="I8" s="16">
        <f>[4]Fevereiro!$K$12</f>
        <v>24.599999999999998</v>
      </c>
      <c r="J8" s="16">
        <f>[4]Fevereiro!$K$13</f>
        <v>8.6000000000000014</v>
      </c>
      <c r="K8" s="16">
        <f>[4]Fevereiro!$K$14</f>
        <v>2.4000000000000004</v>
      </c>
      <c r="L8" s="16">
        <f>[4]Fevereiro!$K$15</f>
        <v>0</v>
      </c>
      <c r="M8" s="16">
        <f>[4]Fevereiro!$K$16</f>
        <v>0</v>
      </c>
      <c r="N8" s="16">
        <f>[4]Fevereiro!$K$17</f>
        <v>0</v>
      </c>
      <c r="O8" s="16">
        <f>[4]Fevereiro!$K$18</f>
        <v>0</v>
      </c>
      <c r="P8" s="16">
        <f>[4]Fevereiro!$K$19</f>
        <v>0.4</v>
      </c>
      <c r="Q8" s="16">
        <f>[4]Fevereiro!$K$20</f>
        <v>18.400000000000002</v>
      </c>
      <c r="R8" s="16">
        <f>[4]Fevereiro!$K$21</f>
        <v>2.2000000000000002</v>
      </c>
      <c r="S8" s="16">
        <f>[4]Fevereiro!$K$22</f>
        <v>4.5999999999999996</v>
      </c>
      <c r="T8" s="16">
        <f>[4]Fevereiro!$K$23</f>
        <v>0</v>
      </c>
      <c r="U8" s="16">
        <f>[4]Fevereiro!$K$24</f>
        <v>0</v>
      </c>
      <c r="V8" s="16">
        <f>[4]Fevereiro!$K$25</f>
        <v>9.6</v>
      </c>
      <c r="W8" s="16">
        <f>[4]Fevereiro!$K$26</f>
        <v>16.2</v>
      </c>
      <c r="X8" s="16">
        <f>[4]Fevereiro!$K$27</f>
        <v>7.6000000000000005</v>
      </c>
      <c r="Y8" s="16">
        <f>[4]Fevereiro!$K$28</f>
        <v>0.4</v>
      </c>
      <c r="Z8" s="16">
        <f>[4]Fevereiro!$K$29</f>
        <v>4.3999999999999995</v>
      </c>
      <c r="AA8" s="16">
        <f>[4]Fevereiro!$K$30</f>
        <v>1.8</v>
      </c>
      <c r="AB8" s="16">
        <f>[4]Fevereiro!$K$31</f>
        <v>2.8</v>
      </c>
      <c r="AC8" s="16">
        <f>[4]Fevereiro!$K$32</f>
        <v>17.599999999999998</v>
      </c>
      <c r="AD8" s="16">
        <f>[4]Fevereiro!$K$33</f>
        <v>3.5999999999999996</v>
      </c>
      <c r="AE8" s="37">
        <f t="shared" si="2"/>
        <v>156.20000000000002</v>
      </c>
      <c r="AF8" s="39">
        <f t="shared" si="3"/>
        <v>26.599999999999998</v>
      </c>
      <c r="AG8" s="32">
        <f t="shared" ref="AG8:AG9" si="4">COUNTIF(B8:AC8,"=0,0")</f>
        <v>10</v>
      </c>
    </row>
    <row r="9" spans="1:35" ht="17.100000000000001" customHeight="1" x14ac:dyDescent="0.2">
      <c r="A9" s="14" t="s">
        <v>46</v>
      </c>
      <c r="B9" s="17">
        <f>[5]Fevereiro!$K$5</f>
        <v>11.4</v>
      </c>
      <c r="C9" s="17">
        <f>[5]Fevereiro!$K$6</f>
        <v>16.399999999999999</v>
      </c>
      <c r="D9" s="17">
        <f>[5]Fevereiro!$K$7</f>
        <v>14.4</v>
      </c>
      <c r="E9" s="17">
        <f>[5]Fevereiro!$K$8</f>
        <v>5.4</v>
      </c>
      <c r="F9" s="17">
        <f>[5]Fevereiro!$K$9</f>
        <v>0</v>
      </c>
      <c r="G9" s="17">
        <f>[5]Fevereiro!$K$10</f>
        <v>0</v>
      </c>
      <c r="H9" s="17">
        <f>[5]Fevereiro!$K$11</f>
        <v>1</v>
      </c>
      <c r="I9" s="17">
        <f>[5]Fevereiro!$K$12</f>
        <v>0</v>
      </c>
      <c r="J9" s="17">
        <f>[5]Fevereiro!$K$13</f>
        <v>0</v>
      </c>
      <c r="K9" s="17">
        <f>[5]Fevereiro!$K$14</f>
        <v>1</v>
      </c>
      <c r="L9" s="17">
        <f>[5]Fevereiro!$K$15</f>
        <v>0.2</v>
      </c>
      <c r="M9" s="17">
        <f>[5]Fevereiro!$K$16</f>
        <v>0</v>
      </c>
      <c r="N9" s="17">
        <f>[5]Fevereiro!$K$17</f>
        <v>0</v>
      </c>
      <c r="O9" s="17">
        <f>[5]Fevereiro!$K$18</f>
        <v>0</v>
      </c>
      <c r="P9" s="17">
        <f>[5]Fevereiro!$K$19</f>
        <v>0</v>
      </c>
      <c r="Q9" s="17">
        <f>[5]Fevereiro!$K$20</f>
        <v>0</v>
      </c>
      <c r="R9" s="17">
        <f>[5]Fevereiro!$K$21</f>
        <v>0</v>
      </c>
      <c r="S9" s="17">
        <f>[5]Fevereiro!$K$22</f>
        <v>0</v>
      </c>
      <c r="T9" s="17">
        <f>[5]Fevereiro!$K$23</f>
        <v>0.4</v>
      </c>
      <c r="U9" s="17">
        <f>[5]Fevereiro!$K$24</f>
        <v>0.2</v>
      </c>
      <c r="V9" s="17">
        <f>[5]Fevereiro!$K$25</f>
        <v>2.4</v>
      </c>
      <c r="W9" s="17">
        <f>[5]Fevereiro!$K$26</f>
        <v>18.199999999999996</v>
      </c>
      <c r="X9" s="17">
        <f>[5]Fevereiro!$K$27</f>
        <v>53.599999999999994</v>
      </c>
      <c r="Y9" s="17">
        <f>[5]Fevereiro!$K$28</f>
        <v>9.1999999999999993</v>
      </c>
      <c r="Z9" s="17">
        <f>[5]Fevereiro!$K$29</f>
        <v>6</v>
      </c>
      <c r="AA9" s="17">
        <f>[5]Fevereiro!$K$30</f>
        <v>11.600000000000001</v>
      </c>
      <c r="AB9" s="17">
        <f>[5]Fevereiro!$K$31</f>
        <v>2.8000000000000003</v>
      </c>
      <c r="AC9" s="17">
        <f>[5]Fevereiro!$K$32</f>
        <v>41.20000000000001</v>
      </c>
      <c r="AD9" s="17">
        <f>[5]Fevereiro!$K$33</f>
        <v>11.4</v>
      </c>
      <c r="AE9" s="37">
        <f t="shared" si="2"/>
        <v>206.8</v>
      </c>
      <c r="AF9" s="39">
        <f t="shared" si="3"/>
        <v>53.599999999999994</v>
      </c>
      <c r="AG9" s="32">
        <f t="shared" si="4"/>
        <v>11</v>
      </c>
    </row>
    <row r="10" spans="1:35" ht="17.100000000000001" customHeight="1" x14ac:dyDescent="0.2">
      <c r="A10" s="14" t="s">
        <v>2</v>
      </c>
      <c r="B10" s="16">
        <f>[6]Fevereiro!$K$5</f>
        <v>0</v>
      </c>
      <c r="C10" s="16">
        <f>[6]Fevereiro!$K$6</f>
        <v>5.8</v>
      </c>
      <c r="D10" s="16">
        <f>[6]Fevereiro!$K$7</f>
        <v>30</v>
      </c>
      <c r="E10" s="16">
        <f>[6]Fevereiro!$K$8</f>
        <v>1.4</v>
      </c>
      <c r="F10" s="16">
        <f>[6]Fevereiro!$K$9</f>
        <v>0.2</v>
      </c>
      <c r="G10" s="16">
        <f>[6]Fevereiro!$K$10</f>
        <v>0.2</v>
      </c>
      <c r="H10" s="16">
        <f>[6]Fevereiro!$K$11</f>
        <v>3.6</v>
      </c>
      <c r="I10" s="16">
        <f>[6]Fevereiro!$K$12</f>
        <v>0</v>
      </c>
      <c r="J10" s="16">
        <f>[6]Fevereiro!$K$13</f>
        <v>0</v>
      </c>
      <c r="K10" s="16">
        <f>[6]Fevereiro!$K$14</f>
        <v>0.2</v>
      </c>
      <c r="L10" s="16">
        <f>[6]Fevereiro!$K$15</f>
        <v>0</v>
      </c>
      <c r="M10" s="16">
        <f>[6]Fevereiro!$K$16</f>
        <v>0</v>
      </c>
      <c r="N10" s="16">
        <f>[6]Fevereiro!$K$17</f>
        <v>0</v>
      </c>
      <c r="O10" s="16">
        <f>[6]Fevereiro!$K$18</f>
        <v>0</v>
      </c>
      <c r="P10" s="16">
        <f>[6]Fevereiro!$K$19</f>
        <v>1.2</v>
      </c>
      <c r="Q10" s="16">
        <f>[6]Fevereiro!$K$20</f>
        <v>3.0000000000000004</v>
      </c>
      <c r="R10" s="16">
        <f>[6]Fevereiro!$K$21</f>
        <v>0.6</v>
      </c>
      <c r="S10" s="16">
        <f>[6]Fevereiro!$K$22</f>
        <v>27.8</v>
      </c>
      <c r="T10" s="16">
        <f>[6]Fevereiro!$K$23</f>
        <v>7.6000000000000005</v>
      </c>
      <c r="U10" s="16">
        <f>[6]Fevereiro!$K$24</f>
        <v>0</v>
      </c>
      <c r="V10" s="16">
        <f>[6]Fevereiro!$K$25</f>
        <v>16.2</v>
      </c>
      <c r="W10" s="16">
        <f>[6]Fevereiro!$K$26</f>
        <v>17</v>
      </c>
      <c r="X10" s="16">
        <f>[6]Fevereiro!$K$27</f>
        <v>2.1999999999999997</v>
      </c>
      <c r="Y10" s="16">
        <f>[6]Fevereiro!$K$28</f>
        <v>8</v>
      </c>
      <c r="Z10" s="16">
        <f>[6]Fevereiro!$K$29</f>
        <v>0</v>
      </c>
      <c r="AA10" s="16">
        <f>[6]Fevereiro!$K$30</f>
        <v>14.599999999999998</v>
      </c>
      <c r="AB10" s="16">
        <f>[6]Fevereiro!$K$31</f>
        <v>1</v>
      </c>
      <c r="AC10" s="16">
        <f>[6]Fevereiro!$K$32</f>
        <v>1.8</v>
      </c>
      <c r="AD10" s="16">
        <f>[6]Fevereiro!$K$33</f>
        <v>42.800000000000004</v>
      </c>
      <c r="AE10" s="37">
        <f t="shared" si="2"/>
        <v>185.20000000000005</v>
      </c>
      <c r="AF10" s="39">
        <f t="shared" si="3"/>
        <v>42.800000000000004</v>
      </c>
      <c r="AG10" s="32">
        <f t="shared" si="1"/>
        <v>9</v>
      </c>
      <c r="AI10" s="25" t="s">
        <v>50</v>
      </c>
    </row>
    <row r="11" spans="1:35" ht="17.100000000000001" customHeight="1" x14ac:dyDescent="0.2">
      <c r="A11" s="14" t="s">
        <v>3</v>
      </c>
      <c r="B11" s="16">
        <f>[7]Fevereiro!$K$5</f>
        <v>2.4</v>
      </c>
      <c r="C11" s="16">
        <f>[7]Fevereiro!$K$6</f>
        <v>1.5999999999999999</v>
      </c>
      <c r="D11" s="16">
        <f>[7]Fevereiro!$K$7</f>
        <v>1</v>
      </c>
      <c r="E11" s="16">
        <f>[7]Fevereiro!$K$8</f>
        <v>0.4</v>
      </c>
      <c r="F11" s="16">
        <f>[7]Fevereiro!$K$9</f>
        <v>0.4</v>
      </c>
      <c r="G11" s="16">
        <f>[7]Fevereiro!$K$10</f>
        <v>0.2</v>
      </c>
      <c r="H11" s="16">
        <f>[7]Fevereiro!$K$11</f>
        <v>0.2</v>
      </c>
      <c r="I11" s="16">
        <f>[7]Fevereiro!$K$12</f>
        <v>0.4</v>
      </c>
      <c r="J11" s="16">
        <f>[7]Fevereiro!$K$13</f>
        <v>0.2</v>
      </c>
      <c r="K11" s="16">
        <f>[7]Fevereiro!$K$14</f>
        <v>0.4</v>
      </c>
      <c r="L11" s="16">
        <f>[7]Fevereiro!$K$15</f>
        <v>0.2</v>
      </c>
      <c r="M11" s="16">
        <f>[7]Fevereiro!$K$16</f>
        <v>0.2</v>
      </c>
      <c r="N11" s="16">
        <f>[7]Fevereiro!$K$17</f>
        <v>0.2</v>
      </c>
      <c r="O11" s="16">
        <f>[7]Fevereiro!$K$18</f>
        <v>0.4</v>
      </c>
      <c r="P11" s="16">
        <f>[7]Fevereiro!$K$19</f>
        <v>0.2</v>
      </c>
      <c r="Q11" s="16">
        <f>[7]Fevereiro!$K$20</f>
        <v>0.2</v>
      </c>
      <c r="R11" s="16">
        <f>[7]Fevereiro!$K$21</f>
        <v>0.2</v>
      </c>
      <c r="S11" s="16">
        <f>[7]Fevereiro!$K$22</f>
        <v>0</v>
      </c>
      <c r="T11" s="16">
        <f>[7]Fevereiro!$K$23</f>
        <v>0.2</v>
      </c>
      <c r="U11" s="16">
        <f>[7]Fevereiro!$K$24</f>
        <v>0.2</v>
      </c>
      <c r="V11" s="16">
        <f>[7]Fevereiro!$K$25</f>
        <v>0</v>
      </c>
      <c r="W11" s="16">
        <f>[7]Fevereiro!$K$26</f>
        <v>0.2</v>
      </c>
      <c r="X11" s="16">
        <f>[7]Fevereiro!$K$27</f>
        <v>0.2</v>
      </c>
      <c r="Y11" s="16">
        <f>[7]Fevereiro!$K$28</f>
        <v>0</v>
      </c>
      <c r="Z11" s="16">
        <f>[7]Fevereiro!$K$29</f>
        <v>0.2</v>
      </c>
      <c r="AA11" s="16">
        <f>[7]Fevereiro!$K$30</f>
        <v>0</v>
      </c>
      <c r="AB11" s="16">
        <f>[7]Fevereiro!$K$31</f>
        <v>0.2</v>
      </c>
      <c r="AC11" s="16">
        <f>[7]Fevereiro!$K$32</f>
        <v>0.2</v>
      </c>
      <c r="AD11" s="16">
        <f>[7]Fevereiro!$K$33</f>
        <v>0</v>
      </c>
      <c r="AE11" s="37">
        <f t="shared" si="2"/>
        <v>10.199999999999996</v>
      </c>
      <c r="AF11" s="39">
        <f t="shared" si="3"/>
        <v>2.4</v>
      </c>
      <c r="AG11" s="32">
        <f t="shared" si="1"/>
        <v>4</v>
      </c>
    </row>
    <row r="12" spans="1:35" ht="17.100000000000001" customHeight="1" x14ac:dyDescent="0.2">
      <c r="A12" s="14" t="s">
        <v>4</v>
      </c>
      <c r="B12" s="16">
        <f>[8]Fevereiro!$K$5</f>
        <v>0</v>
      </c>
      <c r="C12" s="16">
        <f>[8]Fevereiro!$K$6</f>
        <v>0</v>
      </c>
      <c r="D12" s="16">
        <f>[8]Fevereiro!$K$7</f>
        <v>30.000000000000004</v>
      </c>
      <c r="E12" s="16">
        <f>[8]Fevereiro!$K$8</f>
        <v>0</v>
      </c>
      <c r="F12" s="16">
        <f>[8]Fevereiro!$K$9</f>
        <v>0</v>
      </c>
      <c r="G12" s="16">
        <f>[8]Fevereiro!$K$10</f>
        <v>0</v>
      </c>
      <c r="H12" s="16">
        <f>[8]Fevereiro!$K$11</f>
        <v>50.6</v>
      </c>
      <c r="I12" s="16">
        <f>[8]Fevereiro!$K$12</f>
        <v>0</v>
      </c>
      <c r="J12" s="16">
        <f>[8]Fevereiro!$K$13</f>
        <v>0</v>
      </c>
      <c r="K12" s="16">
        <f>[8]Fevereiro!$K$14</f>
        <v>0</v>
      </c>
      <c r="L12" s="16">
        <f>[8]Fevereiro!$K$15</f>
        <v>0</v>
      </c>
      <c r="M12" s="16">
        <f>[8]Fevereiro!$K$16</f>
        <v>0</v>
      </c>
      <c r="N12" s="16">
        <f>[8]Fevereiro!$K$17</f>
        <v>0</v>
      </c>
      <c r="O12" s="16">
        <f>[8]Fevereiro!$K$18</f>
        <v>0</v>
      </c>
      <c r="P12" s="16">
        <f>[8]Fevereiro!$K$19</f>
        <v>0</v>
      </c>
      <c r="Q12" s="16">
        <f>[8]Fevereiro!$K$20</f>
        <v>0</v>
      </c>
      <c r="R12" s="16">
        <f>[8]Fevereiro!$K$21</f>
        <v>0</v>
      </c>
      <c r="S12" s="16">
        <f>[8]Fevereiro!$K$22</f>
        <v>0</v>
      </c>
      <c r="T12" s="16">
        <f>[8]Fevereiro!$K$23</f>
        <v>25.2</v>
      </c>
      <c r="U12" s="16">
        <f>[8]Fevereiro!$K$24</f>
        <v>10.6</v>
      </c>
      <c r="V12" s="16">
        <f>[8]Fevereiro!$K$25</f>
        <v>0.4</v>
      </c>
      <c r="W12" s="16">
        <f>[8]Fevereiro!$K$26</f>
        <v>18</v>
      </c>
      <c r="X12" s="16">
        <f>[8]Fevereiro!$K$27</f>
        <v>5.8</v>
      </c>
      <c r="Y12" s="16">
        <f>[8]Fevereiro!$K$28</f>
        <v>0</v>
      </c>
      <c r="Z12" s="16">
        <f>[8]Fevereiro!$K$29</f>
        <v>0</v>
      </c>
      <c r="AA12" s="16">
        <f>[8]Fevereiro!$K$30</f>
        <v>0</v>
      </c>
      <c r="AB12" s="16">
        <f>[8]Fevereiro!$K$31</f>
        <v>0</v>
      </c>
      <c r="AC12" s="16">
        <f>[8]Fevereiro!$K$32</f>
        <v>3.8</v>
      </c>
      <c r="AD12" s="16">
        <f>[8]Fevereiro!$K$33</f>
        <v>24.4</v>
      </c>
      <c r="AE12" s="37">
        <f t="shared" si="2"/>
        <v>168.80000000000004</v>
      </c>
      <c r="AF12" s="39">
        <f t="shared" si="3"/>
        <v>50.6</v>
      </c>
      <c r="AG12" s="32">
        <f t="shared" si="1"/>
        <v>20</v>
      </c>
    </row>
    <row r="13" spans="1:35" ht="17.100000000000001" customHeight="1" x14ac:dyDescent="0.2">
      <c r="A13" s="14" t="s">
        <v>5</v>
      </c>
      <c r="B13" s="17">
        <f>[9]Fevereiro!$K$5</f>
        <v>5.6</v>
      </c>
      <c r="C13" s="17">
        <f>[9]Fevereiro!$K$6</f>
        <v>4.4000000000000004</v>
      </c>
      <c r="D13" s="17">
        <f>[9]Fevereiro!$K$7</f>
        <v>2</v>
      </c>
      <c r="E13" s="17">
        <f>[9]Fevereiro!$K$8</f>
        <v>9</v>
      </c>
      <c r="F13" s="17">
        <f>[9]Fevereiro!$K$9</f>
        <v>0</v>
      </c>
      <c r="G13" s="17">
        <f>[9]Fevereiro!$K$10</f>
        <v>0.2</v>
      </c>
      <c r="H13" s="17">
        <f>[9]Fevereiro!$K$11</f>
        <v>0</v>
      </c>
      <c r="I13" s="17">
        <f>[9]Fevereiro!$K$12</f>
        <v>0</v>
      </c>
      <c r="J13" s="17">
        <f>[9]Fevereiro!$K$13</f>
        <v>15.399999999999999</v>
      </c>
      <c r="K13" s="17">
        <f>[9]Fevereiro!$K$14</f>
        <v>1.4</v>
      </c>
      <c r="L13" s="17" t="str">
        <f>[9]Fevereiro!$K$15</f>
        <v>*</v>
      </c>
      <c r="M13" s="17" t="str">
        <f>[9]Fevereiro!$K$16</f>
        <v>*</v>
      </c>
      <c r="N13" s="17" t="str">
        <f>[9]Fevereiro!$K$17</f>
        <v>*</v>
      </c>
      <c r="O13" s="17" t="str">
        <f>[9]Fevereiro!$K$18</f>
        <v>*</v>
      </c>
      <c r="P13" s="17" t="str">
        <f>[9]Fevereiro!$K$19</f>
        <v>*</v>
      </c>
      <c r="Q13" s="17" t="str">
        <f>[9]Fevereiro!$K$20</f>
        <v>*</v>
      </c>
      <c r="R13" s="17" t="str">
        <f>[9]Fevereiro!$K$21</f>
        <v>*</v>
      </c>
      <c r="S13" s="17" t="str">
        <f>[9]Fevereiro!$K$22</f>
        <v>*</v>
      </c>
      <c r="T13" s="17" t="str">
        <f>[9]Fevereiro!$K$23</f>
        <v>*</v>
      </c>
      <c r="U13" s="17" t="str">
        <f>[9]Fevereiro!$K$24</f>
        <v>*</v>
      </c>
      <c r="V13" s="17" t="str">
        <f>[9]Fevereiro!$K$25</f>
        <v>*</v>
      </c>
      <c r="W13" s="17" t="str">
        <f>[9]Fevereiro!$K$26</f>
        <v>*</v>
      </c>
      <c r="X13" s="17" t="str">
        <f>[9]Fevereiro!$K$27</f>
        <v>*</v>
      </c>
      <c r="Y13" s="17" t="str">
        <f>[9]Fevereiro!$K$28</f>
        <v>*</v>
      </c>
      <c r="Z13" s="17" t="str">
        <f>[9]Fevereiro!$K$29</f>
        <v>*</v>
      </c>
      <c r="AA13" s="17" t="str">
        <f>[9]Fevereiro!$K$30</f>
        <v>*</v>
      </c>
      <c r="AB13" s="17" t="str">
        <f>[9]Fevereiro!$K$31</f>
        <v>*</v>
      </c>
      <c r="AC13" s="17" t="str">
        <f>[9]Fevereiro!$K$32</f>
        <v>*</v>
      </c>
      <c r="AD13" s="17" t="str">
        <f>[9]Fevereiro!$K$33</f>
        <v>*</v>
      </c>
      <c r="AE13" s="37">
        <f t="shared" si="2"/>
        <v>37.999999999999993</v>
      </c>
      <c r="AF13" s="39">
        <f t="shared" si="3"/>
        <v>15.399999999999999</v>
      </c>
      <c r="AG13" s="32">
        <f t="shared" si="1"/>
        <v>3</v>
      </c>
    </row>
    <row r="14" spans="1:35" ht="17.100000000000001" customHeight="1" x14ac:dyDescent="0.2">
      <c r="A14" s="14" t="s">
        <v>48</v>
      </c>
      <c r="B14" s="17">
        <f>[10]Fevereiro!$K$5</f>
        <v>0</v>
      </c>
      <c r="C14" s="17">
        <f>[10]Fevereiro!$K$6</f>
        <v>0</v>
      </c>
      <c r="D14" s="17">
        <f>[10]Fevereiro!$K$7</f>
        <v>0.2</v>
      </c>
      <c r="E14" s="17">
        <f>[10]Fevereiro!$K$8</f>
        <v>0</v>
      </c>
      <c r="F14" s="17">
        <f>[10]Fevereiro!$K$9</f>
        <v>7.6000000000000005</v>
      </c>
      <c r="G14" s="17">
        <f>[10]Fevereiro!$K$10</f>
        <v>1</v>
      </c>
      <c r="H14" s="17">
        <f>[10]Fevereiro!$K$11</f>
        <v>48.400000000000006</v>
      </c>
      <c r="I14" s="17">
        <f>[10]Fevereiro!$K$12</f>
        <v>0.2</v>
      </c>
      <c r="J14" s="17">
        <f>[10]Fevereiro!$K$13</f>
        <v>3.8</v>
      </c>
      <c r="K14" s="17">
        <f>[10]Fevereiro!$K$14</f>
        <v>3.8000000000000003</v>
      </c>
      <c r="L14" s="17">
        <f>[10]Fevereiro!$K$15</f>
        <v>0</v>
      </c>
      <c r="M14" s="17">
        <f>[10]Fevereiro!$K$16</f>
        <v>0</v>
      </c>
      <c r="N14" s="17">
        <f>[10]Fevereiro!$K$17</f>
        <v>0</v>
      </c>
      <c r="O14" s="17">
        <f>[10]Fevereiro!$K$18</f>
        <v>2</v>
      </c>
      <c r="P14" s="17">
        <f>[10]Fevereiro!$K$19</f>
        <v>2.4</v>
      </c>
      <c r="Q14" s="17">
        <f>[10]Fevereiro!$K$20</f>
        <v>0</v>
      </c>
      <c r="R14" s="17">
        <f>[10]Fevereiro!$K$21</f>
        <v>0</v>
      </c>
      <c r="S14" s="17">
        <f>[10]Fevereiro!$K$22</f>
        <v>4</v>
      </c>
      <c r="T14" s="17">
        <f>[10]Fevereiro!$K$23</f>
        <v>1.2</v>
      </c>
      <c r="U14" s="17">
        <f>[10]Fevereiro!$K$24</f>
        <v>6.3999999999999995</v>
      </c>
      <c r="V14" s="17">
        <f>[10]Fevereiro!$K$25</f>
        <v>0.6</v>
      </c>
      <c r="W14" s="17">
        <f>[10]Fevereiro!$K$26</f>
        <v>24.799999999999997</v>
      </c>
      <c r="X14" s="17">
        <f>[10]Fevereiro!$K$27</f>
        <v>8.6</v>
      </c>
      <c r="Y14" s="17">
        <f>[10]Fevereiro!$K$28</f>
        <v>15</v>
      </c>
      <c r="Z14" s="17">
        <f>[10]Fevereiro!$K$29</f>
        <v>0</v>
      </c>
      <c r="AA14" s="17">
        <f>[10]Fevereiro!$K$30</f>
        <v>0</v>
      </c>
      <c r="AB14" s="17">
        <f>[10]Fevereiro!$K$31</f>
        <v>1.8</v>
      </c>
      <c r="AC14" s="17">
        <f>[10]Fevereiro!$K$32</f>
        <v>0</v>
      </c>
      <c r="AD14" s="17">
        <f>[10]Fevereiro!$K$33</f>
        <v>5.6</v>
      </c>
      <c r="AE14" s="37">
        <f t="shared" si="2"/>
        <v>137.4</v>
      </c>
      <c r="AF14" s="39">
        <f t="shared" si="3"/>
        <v>48.400000000000006</v>
      </c>
      <c r="AG14" s="32">
        <f t="shared" si="1"/>
        <v>11</v>
      </c>
    </row>
    <row r="15" spans="1:35" ht="17.100000000000001" customHeight="1" x14ac:dyDescent="0.2">
      <c r="A15" s="14" t="s">
        <v>6</v>
      </c>
      <c r="B15" s="17">
        <f>[11]Fevereiro!$K$5</f>
        <v>0</v>
      </c>
      <c r="C15" s="17">
        <f>[11]Fevereiro!$K$6</f>
        <v>0</v>
      </c>
      <c r="D15" s="17">
        <f>[11]Fevereiro!$K$7</f>
        <v>0</v>
      </c>
      <c r="E15" s="17">
        <f>[11]Fevereiro!$K$8</f>
        <v>0</v>
      </c>
      <c r="F15" s="17">
        <f>[11]Fevereiro!$K$9</f>
        <v>0</v>
      </c>
      <c r="G15" s="17">
        <f>[11]Fevereiro!$K$10</f>
        <v>0</v>
      </c>
      <c r="H15" s="17">
        <f>[11]Fevereiro!$K$11</f>
        <v>0</v>
      </c>
      <c r="I15" s="17">
        <f>[11]Fevereiro!$K$12</f>
        <v>13</v>
      </c>
      <c r="J15" s="17">
        <f>[11]Fevereiro!$K$13</f>
        <v>4.2</v>
      </c>
      <c r="K15" s="17">
        <f>[11]Fevereiro!$K$14</f>
        <v>0</v>
      </c>
      <c r="L15" s="17">
        <f>[11]Fevereiro!$K$15</f>
        <v>0</v>
      </c>
      <c r="M15" s="17">
        <f>[11]Fevereiro!$K$16</f>
        <v>0</v>
      </c>
      <c r="N15" s="17">
        <f>[11]Fevereiro!$K$17</f>
        <v>0</v>
      </c>
      <c r="O15" s="17">
        <f>[11]Fevereiro!$K$18</f>
        <v>0</v>
      </c>
      <c r="P15" s="17">
        <f>[11]Fevereiro!$K$19</f>
        <v>0</v>
      </c>
      <c r="Q15" s="17">
        <f>[11]Fevereiro!$K$20</f>
        <v>0.8</v>
      </c>
      <c r="R15" s="17">
        <f>[11]Fevereiro!$K$21</f>
        <v>2</v>
      </c>
      <c r="S15" s="17">
        <f>[11]Fevereiro!$K$22</f>
        <v>0</v>
      </c>
      <c r="T15" s="17">
        <f>[11]Fevereiro!$K$23</f>
        <v>3.6</v>
      </c>
      <c r="U15" s="17">
        <f>[11]Fevereiro!$K$24</f>
        <v>2.6</v>
      </c>
      <c r="V15" s="17">
        <f>[11]Fevereiro!$K$25</f>
        <v>52.2</v>
      </c>
      <c r="W15" s="17">
        <f>[11]Fevereiro!$K$26</f>
        <v>0</v>
      </c>
      <c r="X15" s="17">
        <f>[11]Fevereiro!$K$27</f>
        <v>0.60000000000000009</v>
      </c>
      <c r="Y15" s="17">
        <f>[11]Fevereiro!$K$28</f>
        <v>7.4</v>
      </c>
      <c r="Z15" s="17">
        <f>[11]Fevereiro!$K$29</f>
        <v>0</v>
      </c>
      <c r="AA15" s="17">
        <f>[11]Fevereiro!$K$30</f>
        <v>0.4</v>
      </c>
      <c r="AB15" s="17">
        <f>[11]Fevereiro!$K$31</f>
        <v>0</v>
      </c>
      <c r="AC15" s="17">
        <f>[11]Fevereiro!$K$32</f>
        <v>8.6</v>
      </c>
      <c r="AD15" s="17">
        <f>[11]Fevereiro!$K$33</f>
        <v>4.6000000000000005</v>
      </c>
      <c r="AE15" s="37">
        <f t="shared" si="2"/>
        <v>100</v>
      </c>
      <c r="AF15" s="39">
        <f t="shared" si="3"/>
        <v>52.2</v>
      </c>
      <c r="AG15" s="32">
        <f t="shared" si="1"/>
        <v>17</v>
      </c>
    </row>
    <row r="16" spans="1:35" ht="17.100000000000001" customHeight="1" x14ac:dyDescent="0.2">
      <c r="A16" s="14" t="s">
        <v>7</v>
      </c>
      <c r="B16" s="17">
        <f>[12]Fevereiro!$K$5</f>
        <v>6.8</v>
      </c>
      <c r="C16" s="17">
        <f>[12]Fevereiro!$K$6</f>
        <v>19</v>
      </c>
      <c r="D16" s="17">
        <f>[12]Fevereiro!$K$7</f>
        <v>19.600000000000001</v>
      </c>
      <c r="E16" s="17">
        <f>[12]Fevereiro!$K$8</f>
        <v>17.399999999999999</v>
      </c>
      <c r="F16" s="17">
        <f>[12]Fevereiro!$K$9</f>
        <v>15.2</v>
      </c>
      <c r="G16" s="17">
        <f>[12]Fevereiro!$K$10</f>
        <v>0</v>
      </c>
      <c r="H16" s="17">
        <f>[12]Fevereiro!$K$11</f>
        <v>0</v>
      </c>
      <c r="I16" s="17">
        <f>[12]Fevereiro!$K$12</f>
        <v>0</v>
      </c>
      <c r="J16" s="17">
        <f>[12]Fevereiro!$K$13</f>
        <v>0</v>
      </c>
      <c r="K16" s="17">
        <f>[12]Fevereiro!$K$14</f>
        <v>0</v>
      </c>
      <c r="L16" s="17">
        <f>[12]Fevereiro!$K$15</f>
        <v>0.2</v>
      </c>
      <c r="M16" s="17">
        <f>[12]Fevereiro!$K$16</f>
        <v>14.6</v>
      </c>
      <c r="N16" s="17">
        <f>[12]Fevereiro!$K$17</f>
        <v>0</v>
      </c>
      <c r="O16" s="17">
        <f>[12]Fevereiro!$K$18</f>
        <v>0</v>
      </c>
      <c r="P16" s="17">
        <f>[12]Fevereiro!$K$19</f>
        <v>0</v>
      </c>
      <c r="Q16" s="17">
        <f>[12]Fevereiro!$K$20</f>
        <v>0.8</v>
      </c>
      <c r="R16" s="17">
        <f>[12]Fevereiro!$K$21</f>
        <v>5</v>
      </c>
      <c r="S16" s="17">
        <f>[12]Fevereiro!$K$22</f>
        <v>7.8</v>
      </c>
      <c r="T16" s="17">
        <f>[12]Fevereiro!$K$23</f>
        <v>0</v>
      </c>
      <c r="U16" s="17">
        <f>[12]Fevereiro!$K$24</f>
        <v>2</v>
      </c>
      <c r="V16" s="17">
        <f>[12]Fevereiro!$K$25</f>
        <v>1.6</v>
      </c>
      <c r="W16" s="17">
        <f>[12]Fevereiro!$K$26</f>
        <v>33.4</v>
      </c>
      <c r="X16" s="17">
        <f>[12]Fevereiro!$K$27</f>
        <v>31.6</v>
      </c>
      <c r="Y16" s="17">
        <f>[12]Fevereiro!$K$28</f>
        <v>29.8</v>
      </c>
      <c r="Z16" s="17">
        <f>[12]Fevereiro!$K$29</f>
        <v>0</v>
      </c>
      <c r="AA16" s="17">
        <f>[12]Fevereiro!$K$30</f>
        <v>0.8</v>
      </c>
      <c r="AB16" s="17">
        <f>[12]Fevereiro!$K$31</f>
        <v>12.8</v>
      </c>
      <c r="AC16" s="17">
        <f>[12]Fevereiro!$K$32</f>
        <v>25.8</v>
      </c>
      <c r="AD16" s="17">
        <f>[12]Fevereiro!$K$33</f>
        <v>6.4</v>
      </c>
      <c r="AE16" s="37">
        <f t="shared" si="2"/>
        <v>250.60000000000002</v>
      </c>
      <c r="AF16" s="39">
        <f t="shared" si="3"/>
        <v>33.4</v>
      </c>
      <c r="AG16" s="32">
        <f t="shared" si="1"/>
        <v>10</v>
      </c>
      <c r="AI16" t="s">
        <v>50</v>
      </c>
    </row>
    <row r="17" spans="1:36" ht="17.100000000000001" customHeight="1" x14ac:dyDescent="0.2">
      <c r="A17" s="14" t="s">
        <v>8</v>
      </c>
      <c r="B17" s="16">
        <f>[13]Fevereiro!$K$5</f>
        <v>12.399999999999999</v>
      </c>
      <c r="C17" s="16">
        <f>[13]Fevereiro!$K$6</f>
        <v>4.2</v>
      </c>
      <c r="D17" s="16">
        <f>[13]Fevereiro!$K$7</f>
        <v>5.7999999999999989</v>
      </c>
      <c r="E17" s="16">
        <f>[13]Fevereiro!$K$8</f>
        <v>14.4</v>
      </c>
      <c r="F17" s="16">
        <f>[13]Fevereiro!$K$9</f>
        <v>8.1999999999999993</v>
      </c>
      <c r="G17" s="16">
        <f>[13]Fevereiro!$K$10</f>
        <v>6.3999999999999995</v>
      </c>
      <c r="H17" s="16">
        <f>[13]Fevereiro!$K$11</f>
        <v>0</v>
      </c>
      <c r="I17" s="16">
        <f>[13]Fevereiro!$K$12</f>
        <v>0</v>
      </c>
      <c r="J17" s="16">
        <f>[13]Fevereiro!$K$13</f>
        <v>9.5999999999999943</v>
      </c>
      <c r="K17" s="16">
        <f>[13]Fevereiro!$K$14</f>
        <v>6.200000000000002</v>
      </c>
      <c r="L17" s="16">
        <f>[13]Fevereiro!$K$15</f>
        <v>3.4000000000000008</v>
      </c>
      <c r="M17" s="16">
        <f>[13]Fevereiro!$K$16</f>
        <v>3.0000000000000004</v>
      </c>
      <c r="N17" s="16">
        <f>[13]Fevereiro!$K$17</f>
        <v>5.0000000000000009</v>
      </c>
      <c r="O17" s="16">
        <f>[13]Fevereiro!$K$18</f>
        <v>2.6</v>
      </c>
      <c r="P17" s="16">
        <f>[13]Fevereiro!$K$19</f>
        <v>1.2</v>
      </c>
      <c r="Q17" s="16">
        <f>[13]Fevereiro!$K$20</f>
        <v>0.60000000000000009</v>
      </c>
      <c r="R17" s="16">
        <f>[13]Fevereiro!$K$21</f>
        <v>1.5999999999999999</v>
      </c>
      <c r="S17" s="16">
        <f>[13]Fevereiro!$K$22</f>
        <v>1.5999999999999999</v>
      </c>
      <c r="T17" s="16">
        <f>[13]Fevereiro!$K$23</f>
        <v>1</v>
      </c>
      <c r="U17" s="16">
        <f>[13]Fevereiro!$K$24</f>
        <v>0.8</v>
      </c>
      <c r="V17" s="16">
        <f>[13]Fevereiro!$K$25</f>
        <v>0.60000000000000009</v>
      </c>
      <c r="W17" s="16">
        <f>[13]Fevereiro!$K$26</f>
        <v>1</v>
      </c>
      <c r="X17" s="16">
        <f>[13]Fevereiro!$K$27</f>
        <v>2.1999999999999997</v>
      </c>
      <c r="Y17" s="16">
        <f>[13]Fevereiro!$K$28</f>
        <v>11.000000000000004</v>
      </c>
      <c r="Z17" s="16">
        <f>[13]Fevereiro!$K$29</f>
        <v>39.000000000000014</v>
      </c>
      <c r="AA17" s="16">
        <f>[13]Fevereiro!$K$30</f>
        <v>8.3999999999999986</v>
      </c>
      <c r="AB17" s="16">
        <f>[13]Fevereiro!$K$31</f>
        <v>4.4000000000000004</v>
      </c>
      <c r="AC17" s="16">
        <f>[13]Fevereiro!$K$32</f>
        <v>2.4</v>
      </c>
      <c r="AD17" s="16">
        <f>[13]Fevereiro!$K$33</f>
        <v>1.2</v>
      </c>
      <c r="AE17" s="37">
        <f t="shared" si="2"/>
        <v>158.19999999999999</v>
      </c>
      <c r="AF17" s="39">
        <f t="shared" si="3"/>
        <v>39.000000000000014</v>
      </c>
      <c r="AG17" s="32">
        <f t="shared" si="1"/>
        <v>2</v>
      </c>
    </row>
    <row r="18" spans="1:36" ht="17.100000000000001" customHeight="1" x14ac:dyDescent="0.2">
      <c r="A18" s="14" t="s">
        <v>9</v>
      </c>
      <c r="B18" s="16">
        <f>[14]Fevereiro!$K$5</f>
        <v>0</v>
      </c>
      <c r="C18" s="16">
        <f>[14]Fevereiro!$K$6</f>
        <v>0</v>
      </c>
      <c r="D18" s="16">
        <f>[14]Fevereiro!$K$7</f>
        <v>0</v>
      </c>
      <c r="E18" s="16">
        <f>[14]Fevereiro!$K$8</f>
        <v>0</v>
      </c>
      <c r="F18" s="16">
        <f>[14]Fevereiro!$K$9</f>
        <v>0</v>
      </c>
      <c r="G18" s="16">
        <f>[14]Fevereiro!$K$10</f>
        <v>0</v>
      </c>
      <c r="H18" s="16">
        <f>[14]Fevereiro!$K$11</f>
        <v>0</v>
      </c>
      <c r="I18" s="16">
        <f>[14]Fevereiro!$K$12</f>
        <v>0</v>
      </c>
      <c r="J18" s="16">
        <f>[14]Fevereiro!$K$13</f>
        <v>0</v>
      </c>
      <c r="K18" s="16">
        <f>[14]Fevereiro!$K$14</f>
        <v>0</v>
      </c>
      <c r="L18" s="16">
        <f>[14]Fevereiro!$K$15</f>
        <v>0</v>
      </c>
      <c r="M18" s="17">
        <f>[14]Fevereiro!$K$16</f>
        <v>0</v>
      </c>
      <c r="N18" s="17">
        <f>[14]Fevereiro!$K$17</f>
        <v>0</v>
      </c>
      <c r="O18" s="17">
        <f>[14]Fevereiro!$K$18</f>
        <v>0</v>
      </c>
      <c r="P18" s="17">
        <f>[14]Fevereiro!$K$19</f>
        <v>0</v>
      </c>
      <c r="Q18" s="17">
        <f>[14]Fevereiro!$K$20</f>
        <v>0</v>
      </c>
      <c r="R18" s="17">
        <f>[14]Fevereiro!$K$21</f>
        <v>0</v>
      </c>
      <c r="S18" s="17">
        <f>[14]Fevereiro!$K$22</f>
        <v>0</v>
      </c>
      <c r="T18" s="17">
        <f>[14]Fevereiro!$K$23</f>
        <v>0</v>
      </c>
      <c r="U18" s="17">
        <f>[14]Fevereiro!$K$24</f>
        <v>0</v>
      </c>
      <c r="V18" s="17">
        <f>[14]Fevereiro!$K$25</f>
        <v>0</v>
      </c>
      <c r="W18" s="17">
        <f>[14]Fevereiro!$K$26</f>
        <v>0.4</v>
      </c>
      <c r="X18" s="17">
        <f>[14]Fevereiro!$K$27</f>
        <v>0.4</v>
      </c>
      <c r="Y18" s="17">
        <f>[14]Fevereiro!$K$28</f>
        <v>0</v>
      </c>
      <c r="Z18" s="17">
        <f>[14]Fevereiro!$K$29</f>
        <v>0</v>
      </c>
      <c r="AA18" s="17">
        <f>[14]Fevereiro!$K$30</f>
        <v>0.2</v>
      </c>
      <c r="AB18" s="17">
        <f>[14]Fevereiro!$K$31</f>
        <v>0</v>
      </c>
      <c r="AC18" s="17">
        <f>[14]Fevereiro!$K$32</f>
        <v>0.2</v>
      </c>
      <c r="AD18" s="17">
        <f>[14]Fevereiro!$K$33</f>
        <v>0.60000000000000009</v>
      </c>
      <c r="AE18" s="37">
        <f t="shared" si="2"/>
        <v>1.8</v>
      </c>
      <c r="AF18" s="39">
        <f t="shared" si="3"/>
        <v>0.60000000000000009</v>
      </c>
      <c r="AG18" s="32">
        <f t="shared" si="1"/>
        <v>24</v>
      </c>
      <c r="AH18" s="25" t="s">
        <v>50</v>
      </c>
      <c r="AI18" s="25" t="s">
        <v>50</v>
      </c>
    </row>
    <row r="19" spans="1:36" ht="17.100000000000001" customHeight="1" x14ac:dyDescent="0.2">
      <c r="A19" s="14" t="s">
        <v>47</v>
      </c>
      <c r="B19" s="17">
        <f>[15]Fevereiro!$K$5</f>
        <v>22.599999999999994</v>
      </c>
      <c r="C19" s="17">
        <f>[15]Fevereiro!$K$6</f>
        <v>15.4</v>
      </c>
      <c r="D19" s="17">
        <f>[15]Fevereiro!$K$7</f>
        <v>2</v>
      </c>
      <c r="E19" s="17">
        <f>[15]Fevereiro!$K$8</f>
        <v>14.399999999999997</v>
      </c>
      <c r="F19" s="17">
        <f>[15]Fevereiro!$K$9</f>
        <v>18.8</v>
      </c>
      <c r="G19" s="17">
        <f>[15]Fevereiro!$K$10</f>
        <v>1</v>
      </c>
      <c r="H19" s="17">
        <f>[15]Fevereiro!$K$11</f>
        <v>0</v>
      </c>
      <c r="I19" s="17">
        <f>[15]Fevereiro!$K$12</f>
        <v>0</v>
      </c>
      <c r="J19" s="17">
        <f>[15]Fevereiro!$K$13</f>
        <v>0</v>
      </c>
      <c r="K19" s="17">
        <f>[15]Fevereiro!$K$14</f>
        <v>4</v>
      </c>
      <c r="L19" s="17">
        <f>[15]Fevereiro!$K$15</f>
        <v>0</v>
      </c>
      <c r="M19" s="17">
        <f>[15]Fevereiro!$K$16</f>
        <v>0</v>
      </c>
      <c r="N19" s="17">
        <f>[15]Fevereiro!$K$17</f>
        <v>0</v>
      </c>
      <c r="O19" s="17">
        <f>[15]Fevereiro!$K$18</f>
        <v>0</v>
      </c>
      <c r="P19" s="17">
        <f>[15]Fevereiro!$K$19</f>
        <v>1</v>
      </c>
      <c r="Q19" s="17">
        <f>[15]Fevereiro!$K$20</f>
        <v>0.8</v>
      </c>
      <c r="R19" s="17">
        <f>[15]Fevereiro!$K$21</f>
        <v>0.8</v>
      </c>
      <c r="S19" s="17">
        <f>[15]Fevereiro!$K$22</f>
        <v>0</v>
      </c>
      <c r="T19" s="17">
        <f>[15]Fevereiro!$K$23</f>
        <v>33.200000000000003</v>
      </c>
      <c r="U19" s="17">
        <f>[15]Fevereiro!$K$24</f>
        <v>9.2000000000000011</v>
      </c>
      <c r="V19" s="17">
        <f>[15]Fevereiro!$K$25</f>
        <v>1</v>
      </c>
      <c r="W19" s="17">
        <f>[15]Fevereiro!$K$26</f>
        <v>14.199999999999998</v>
      </c>
      <c r="X19" s="17">
        <f>[15]Fevereiro!$K$27</f>
        <v>12.799999999999999</v>
      </c>
      <c r="Y19" s="17">
        <f>[15]Fevereiro!$K$28</f>
        <v>10.6</v>
      </c>
      <c r="Z19" s="17">
        <f>[15]Fevereiro!$K$29</f>
        <v>10.199999999999999</v>
      </c>
      <c r="AA19" s="17">
        <f>[15]Fevereiro!$K$30</f>
        <v>0.4</v>
      </c>
      <c r="AB19" s="17">
        <f>[15]Fevereiro!$K$31</f>
        <v>16.2</v>
      </c>
      <c r="AC19" s="17">
        <f>[15]Fevereiro!$K$32</f>
        <v>76.600000000000023</v>
      </c>
      <c r="AD19" s="17">
        <f>[15]Fevereiro!$K$33</f>
        <v>51.200000000000031</v>
      </c>
      <c r="AE19" s="37">
        <f t="shared" si="2"/>
        <v>316.40000000000003</v>
      </c>
      <c r="AF19" s="39">
        <f t="shared" si="3"/>
        <v>76.600000000000023</v>
      </c>
      <c r="AG19" s="32">
        <f t="shared" si="1"/>
        <v>8</v>
      </c>
    </row>
    <row r="20" spans="1:36" ht="17.100000000000001" customHeight="1" x14ac:dyDescent="0.2">
      <c r="A20" s="14" t="s">
        <v>10</v>
      </c>
      <c r="B20" s="17">
        <f>[16]Fevereiro!$K$5</f>
        <v>0</v>
      </c>
      <c r="C20" s="17">
        <f>[16]Fevereiro!$K$6</f>
        <v>0</v>
      </c>
      <c r="D20" s="17">
        <f>[16]Fevereiro!$K$7</f>
        <v>0</v>
      </c>
      <c r="E20" s="17">
        <f>[16]Fevereiro!$K$8</f>
        <v>0</v>
      </c>
      <c r="F20" s="17">
        <f>[16]Fevereiro!$K$9</f>
        <v>0</v>
      </c>
      <c r="G20" s="17">
        <f>[16]Fevereiro!$K$10</f>
        <v>0</v>
      </c>
      <c r="H20" s="17">
        <f>[16]Fevereiro!$K$11</f>
        <v>0</v>
      </c>
      <c r="I20" s="17">
        <f>[16]Fevereiro!$K$12</f>
        <v>0</v>
      </c>
      <c r="J20" s="17">
        <f>[16]Fevereiro!$K$13</f>
        <v>0</v>
      </c>
      <c r="K20" s="17">
        <f>[16]Fevereiro!$K$14</f>
        <v>0</v>
      </c>
      <c r="L20" s="17">
        <f>[16]Fevereiro!$K$15</f>
        <v>0</v>
      </c>
      <c r="M20" s="17">
        <f>[16]Fevereiro!$K$16</f>
        <v>0</v>
      </c>
      <c r="N20" s="17">
        <f>[16]Fevereiro!$K$17</f>
        <v>0</v>
      </c>
      <c r="O20" s="17">
        <f>[16]Fevereiro!$K$18</f>
        <v>0</v>
      </c>
      <c r="P20" s="17">
        <f>[16]Fevereiro!$K$19</f>
        <v>0</v>
      </c>
      <c r="Q20" s="17">
        <f>[16]Fevereiro!$K$20</f>
        <v>0</v>
      </c>
      <c r="R20" s="17">
        <f>[16]Fevereiro!$K$21</f>
        <v>0</v>
      </c>
      <c r="S20" s="17">
        <f>[16]Fevereiro!$K$22</f>
        <v>0</v>
      </c>
      <c r="T20" s="17">
        <f>[16]Fevereiro!$K$23</f>
        <v>0</v>
      </c>
      <c r="U20" s="17">
        <f>[16]Fevereiro!$K$24</f>
        <v>0</v>
      </c>
      <c r="V20" s="17">
        <f>[16]Fevereiro!$K$25</f>
        <v>0</v>
      </c>
      <c r="W20" s="17">
        <f>[16]Fevereiro!$K$26</f>
        <v>0</v>
      </c>
      <c r="X20" s="17">
        <f>[16]Fevereiro!$K$27</f>
        <v>0</v>
      </c>
      <c r="Y20" s="17">
        <f>[16]Fevereiro!$K$28</f>
        <v>0</v>
      </c>
      <c r="Z20" s="17">
        <f>[16]Fevereiro!$K$29</f>
        <v>0</v>
      </c>
      <c r="AA20" s="17">
        <f>[16]Fevereiro!$K$30</f>
        <v>0</v>
      </c>
      <c r="AB20" s="17">
        <f>[16]Fevereiro!$K$31</f>
        <v>0</v>
      </c>
      <c r="AC20" s="17">
        <f>[16]Fevereiro!$K$32</f>
        <v>0</v>
      </c>
      <c r="AD20" s="17">
        <f>[16]Fevereiro!$K$33</f>
        <v>0</v>
      </c>
      <c r="AE20" s="37">
        <f t="shared" si="2"/>
        <v>0</v>
      </c>
      <c r="AF20" s="39">
        <f t="shared" si="3"/>
        <v>0</v>
      </c>
      <c r="AG20" s="32">
        <f t="shared" si="1"/>
        <v>28</v>
      </c>
    </row>
    <row r="21" spans="1:36" ht="17.100000000000001" customHeight="1" x14ac:dyDescent="0.2">
      <c r="A21" s="14" t="s">
        <v>11</v>
      </c>
      <c r="B21" s="17">
        <f>[17]Fevereiro!$K$5</f>
        <v>0</v>
      </c>
      <c r="C21" s="17">
        <f>[17]Fevereiro!$K$6</f>
        <v>0</v>
      </c>
      <c r="D21" s="17">
        <f>[17]Fevereiro!$K$7</f>
        <v>0</v>
      </c>
      <c r="E21" s="17">
        <f>[17]Fevereiro!$K$8</f>
        <v>0</v>
      </c>
      <c r="F21" s="17">
        <f>[17]Fevereiro!$K$9</f>
        <v>0</v>
      </c>
      <c r="G21" s="17">
        <f>[17]Fevereiro!$K$10</f>
        <v>0</v>
      </c>
      <c r="H21" s="17">
        <f>[17]Fevereiro!$K$11</f>
        <v>0</v>
      </c>
      <c r="I21" s="17">
        <f>[17]Fevereiro!$K$12</f>
        <v>0</v>
      </c>
      <c r="J21" s="17">
        <f>[17]Fevereiro!$K$13</f>
        <v>3</v>
      </c>
      <c r="K21" s="17">
        <f>[17]Fevereiro!$K$14</f>
        <v>0</v>
      </c>
      <c r="L21" s="17">
        <f>[17]Fevereiro!$K$15</f>
        <v>0</v>
      </c>
      <c r="M21" s="17">
        <f>[17]Fevereiro!$K$16</f>
        <v>0</v>
      </c>
      <c r="N21" s="17">
        <f>[17]Fevereiro!$K$17</f>
        <v>0</v>
      </c>
      <c r="O21" s="17">
        <f>[17]Fevereiro!$K$18</f>
        <v>0</v>
      </c>
      <c r="P21" s="17" t="str">
        <f>[17]Fevereiro!$K$19</f>
        <v>*</v>
      </c>
      <c r="Q21" s="17" t="str">
        <f>[17]Fevereiro!$K$20</f>
        <v>*</v>
      </c>
      <c r="R21" s="17" t="str">
        <f>[17]Fevereiro!$K$21</f>
        <v>*</v>
      </c>
      <c r="S21" s="17" t="str">
        <f>[17]Fevereiro!$K$22</f>
        <v>*</v>
      </c>
      <c r="T21" s="17" t="str">
        <f>[17]Fevereiro!$K$23</f>
        <v>*</v>
      </c>
      <c r="U21" s="17">
        <f>[17]Fevereiro!$K$24</f>
        <v>0</v>
      </c>
      <c r="V21" s="17">
        <f>[17]Fevereiro!$K$25</f>
        <v>0</v>
      </c>
      <c r="W21" s="17">
        <f>[17]Fevereiro!$K$26</f>
        <v>0</v>
      </c>
      <c r="X21" s="17" t="str">
        <f>[17]Fevereiro!$K$27</f>
        <v>*</v>
      </c>
      <c r="Y21" s="17" t="str">
        <f>[17]Fevereiro!$K$28</f>
        <v>*</v>
      </c>
      <c r="Z21" s="17">
        <f>[17]Fevereiro!$K$29</f>
        <v>0</v>
      </c>
      <c r="AA21" s="17">
        <f>[17]Fevereiro!$K$30</f>
        <v>0</v>
      </c>
      <c r="AB21" s="17" t="str">
        <f>[17]Fevereiro!$K$31</f>
        <v>*</v>
      </c>
      <c r="AC21" s="17" t="str">
        <f>[17]Fevereiro!$K$32</f>
        <v>*</v>
      </c>
      <c r="AD21" s="17" t="str">
        <f>[17]Fevereiro!$K$33</f>
        <v>*</v>
      </c>
      <c r="AE21" s="37">
        <f t="shared" si="2"/>
        <v>3</v>
      </c>
      <c r="AF21" s="39">
        <f t="shared" si="3"/>
        <v>3</v>
      </c>
      <c r="AG21" s="32">
        <f t="shared" si="1"/>
        <v>18</v>
      </c>
      <c r="AH21" s="25" t="s">
        <v>50</v>
      </c>
      <c r="AI21" s="25" t="s">
        <v>50</v>
      </c>
    </row>
    <row r="22" spans="1:36" ht="17.100000000000001" customHeight="1" x14ac:dyDescent="0.2">
      <c r="A22" s="14" t="s">
        <v>12</v>
      </c>
      <c r="B22" s="17">
        <f>[18]Fevereiro!$K$5</f>
        <v>5.8000000000000007</v>
      </c>
      <c r="C22" s="17">
        <f>[18]Fevereiro!$K$6</f>
        <v>0.8</v>
      </c>
      <c r="D22" s="17">
        <f>[18]Fevereiro!$K$7</f>
        <v>0</v>
      </c>
      <c r="E22" s="17">
        <f>[18]Fevereiro!$K$8</f>
        <v>16.600000000000001</v>
      </c>
      <c r="F22" s="17">
        <f>[18]Fevereiro!$K$9</f>
        <v>0.4</v>
      </c>
      <c r="G22" s="17">
        <f>[18]Fevereiro!$K$10</f>
        <v>1.6</v>
      </c>
      <c r="H22" s="17">
        <f>[18]Fevereiro!$K$11</f>
        <v>0</v>
      </c>
      <c r="I22" s="17">
        <f>[18]Fevereiro!$K$12</f>
        <v>0</v>
      </c>
      <c r="J22" s="17">
        <f>[18]Fevereiro!$K$13</f>
        <v>0</v>
      </c>
      <c r="K22" s="17">
        <f>[18]Fevereiro!$K$14</f>
        <v>40.999999999999993</v>
      </c>
      <c r="L22" s="17">
        <f>[18]Fevereiro!$K$15</f>
        <v>0</v>
      </c>
      <c r="M22" s="17">
        <f>[18]Fevereiro!$K$16</f>
        <v>0</v>
      </c>
      <c r="N22" s="17">
        <f>[18]Fevereiro!$K$17</f>
        <v>0</v>
      </c>
      <c r="O22" s="17">
        <f>[18]Fevereiro!$K$18</f>
        <v>0</v>
      </c>
      <c r="P22" s="17">
        <f>[18]Fevereiro!$K$19</f>
        <v>0</v>
      </c>
      <c r="Q22" s="17">
        <f>[18]Fevereiro!$K$20</f>
        <v>0</v>
      </c>
      <c r="R22" s="17">
        <f>[18]Fevereiro!$K$21</f>
        <v>0</v>
      </c>
      <c r="S22" s="17">
        <f>[18]Fevereiro!$K$22</f>
        <v>0.2</v>
      </c>
      <c r="T22" s="17">
        <f>[18]Fevereiro!$K$23</f>
        <v>3.0000000000000004</v>
      </c>
      <c r="U22" s="17">
        <f>[18]Fevereiro!$K$24</f>
        <v>0</v>
      </c>
      <c r="V22" s="17">
        <f>[18]Fevereiro!$K$25</f>
        <v>17.600000000000001</v>
      </c>
      <c r="W22" s="17">
        <f>[18]Fevereiro!$K$26</f>
        <v>14</v>
      </c>
      <c r="X22" s="17">
        <f>[18]Fevereiro!$K$27</f>
        <v>13.399999999999999</v>
      </c>
      <c r="Y22" s="17">
        <f>[18]Fevereiro!$K$28</f>
        <v>5.2</v>
      </c>
      <c r="Z22" s="17">
        <f>[18]Fevereiro!$K$29</f>
        <v>0.8</v>
      </c>
      <c r="AA22" s="17">
        <f>[18]Fevereiro!$K$30</f>
        <v>5.4</v>
      </c>
      <c r="AB22" s="17">
        <f>[18]Fevereiro!$K$31</f>
        <v>3.2</v>
      </c>
      <c r="AC22" s="17">
        <f>[18]Fevereiro!$K$32</f>
        <v>19.399999999999999</v>
      </c>
      <c r="AD22" s="17">
        <f>[18]Fevereiro!$K$33</f>
        <v>0.60000000000000009</v>
      </c>
      <c r="AE22" s="37">
        <f t="shared" si="2"/>
        <v>149</v>
      </c>
      <c r="AF22" s="39">
        <f t="shared" si="3"/>
        <v>40.999999999999993</v>
      </c>
      <c r="AG22" s="32">
        <f t="shared" si="1"/>
        <v>12</v>
      </c>
    </row>
    <row r="23" spans="1:36" ht="17.100000000000001" customHeight="1" x14ac:dyDescent="0.2">
      <c r="A23" s="14" t="s">
        <v>13</v>
      </c>
      <c r="B23" s="17" t="str">
        <f>[19]Fevereiro!$K$5</f>
        <v>*</v>
      </c>
      <c r="C23" s="17" t="str">
        <f>[19]Fevereiro!$K$6</f>
        <v>*</v>
      </c>
      <c r="D23" s="17" t="str">
        <f>[19]Fevereiro!$K$7</f>
        <v>*</v>
      </c>
      <c r="E23" s="17" t="str">
        <f>[19]Fevereiro!$K$8</f>
        <v>*</v>
      </c>
      <c r="F23" s="17">
        <f>[19]Fevereiro!$K$9</f>
        <v>2.2000000000000002</v>
      </c>
      <c r="G23" s="17">
        <f>[19]Fevereiro!$K$10</f>
        <v>10.8</v>
      </c>
      <c r="H23" s="17">
        <f>[19]Fevereiro!$K$11</f>
        <v>0.8</v>
      </c>
      <c r="I23" s="17">
        <f>[19]Fevereiro!$K$12</f>
        <v>4.5999999999999996</v>
      </c>
      <c r="J23" s="17">
        <f>[19]Fevereiro!$K$13</f>
        <v>0</v>
      </c>
      <c r="K23" s="17">
        <f>[19]Fevereiro!$K$14</f>
        <v>1.2</v>
      </c>
      <c r="L23" s="17">
        <f>[19]Fevereiro!$K$15</f>
        <v>0</v>
      </c>
      <c r="M23" s="17">
        <f>[19]Fevereiro!$K$16</f>
        <v>0</v>
      </c>
      <c r="N23" s="17">
        <f>[19]Fevereiro!$K$17</f>
        <v>0</v>
      </c>
      <c r="O23" s="17">
        <f>[19]Fevereiro!$K$18</f>
        <v>10</v>
      </c>
      <c r="P23" s="17">
        <f>[19]Fevereiro!$K$19</f>
        <v>0</v>
      </c>
      <c r="Q23" s="17">
        <f>[19]Fevereiro!$K$20</f>
        <v>21.4</v>
      </c>
      <c r="R23" s="17">
        <f>[19]Fevereiro!$K$21</f>
        <v>0</v>
      </c>
      <c r="S23" s="17">
        <f>[19]Fevereiro!$K$22</f>
        <v>0</v>
      </c>
      <c r="T23" s="17">
        <f>[19]Fevereiro!$K$23</f>
        <v>5</v>
      </c>
      <c r="U23" s="17">
        <f>[19]Fevereiro!$K$24</f>
        <v>0</v>
      </c>
      <c r="V23" s="17">
        <f>[19]Fevereiro!$K$25</f>
        <v>7.8</v>
      </c>
      <c r="W23" s="17">
        <f>[19]Fevereiro!$K$26</f>
        <v>19.8</v>
      </c>
      <c r="X23" s="17">
        <f>[19]Fevereiro!$K$27</f>
        <v>0</v>
      </c>
      <c r="Y23" s="17">
        <f>[19]Fevereiro!$K$28</f>
        <v>2</v>
      </c>
      <c r="Z23" s="17">
        <f>[19]Fevereiro!$K$29</f>
        <v>12</v>
      </c>
      <c r="AA23" s="17">
        <f>[19]Fevereiro!$K$30</f>
        <v>6</v>
      </c>
      <c r="AB23" s="17">
        <f>[19]Fevereiro!$K$31</f>
        <v>24.8</v>
      </c>
      <c r="AC23" s="17">
        <f>[19]Fevereiro!$K$32</f>
        <v>7.1999999999999993</v>
      </c>
      <c r="AD23" s="17">
        <f>[19]Fevereiro!$K$33</f>
        <v>1.5999999999999999</v>
      </c>
      <c r="AE23" s="37">
        <f t="shared" si="2"/>
        <v>137.19999999999999</v>
      </c>
      <c r="AF23" s="39">
        <f t="shared" si="3"/>
        <v>24.8</v>
      </c>
      <c r="AG23" s="32">
        <f t="shared" si="1"/>
        <v>9</v>
      </c>
    </row>
    <row r="24" spans="1:36" ht="17.100000000000001" customHeight="1" x14ac:dyDescent="0.2">
      <c r="A24" s="14" t="s">
        <v>14</v>
      </c>
      <c r="B24" s="17">
        <f>[20]Fevereiro!$K$5</f>
        <v>0</v>
      </c>
      <c r="C24" s="17">
        <f>[20]Fevereiro!$K$6</f>
        <v>0</v>
      </c>
      <c r="D24" s="17">
        <f>[20]Fevereiro!$K$7</f>
        <v>4</v>
      </c>
      <c r="E24" s="17">
        <f>[20]Fevereiro!$K$8</f>
        <v>0</v>
      </c>
      <c r="F24" s="17">
        <f>[20]Fevereiro!$K$9</f>
        <v>0</v>
      </c>
      <c r="G24" s="17">
        <f>[20]Fevereiro!$K$10</f>
        <v>17.199999999999996</v>
      </c>
      <c r="H24" s="17">
        <f>[20]Fevereiro!$K$11</f>
        <v>0</v>
      </c>
      <c r="I24" s="17">
        <f>[20]Fevereiro!$K$12</f>
        <v>0</v>
      </c>
      <c r="J24" s="17">
        <f>[20]Fevereiro!$K$13</f>
        <v>0</v>
      </c>
      <c r="K24" s="17">
        <f>[20]Fevereiro!$K$14</f>
        <v>0</v>
      </c>
      <c r="L24" s="17">
        <f>[20]Fevereiro!$K$15</f>
        <v>8.4</v>
      </c>
      <c r="M24" s="17">
        <f>[20]Fevereiro!$K$16</f>
        <v>0</v>
      </c>
      <c r="N24" s="17">
        <f>[20]Fevereiro!$K$17</f>
        <v>0.2</v>
      </c>
      <c r="O24" s="17">
        <f>[20]Fevereiro!$K$18</f>
        <v>0.6</v>
      </c>
      <c r="P24" s="17">
        <f>[20]Fevereiro!$K$19</f>
        <v>8</v>
      </c>
      <c r="Q24" s="17">
        <f>[20]Fevereiro!$K$20</f>
        <v>0</v>
      </c>
      <c r="R24" s="17">
        <f>[20]Fevereiro!$K$21</f>
        <v>0</v>
      </c>
      <c r="S24" s="17">
        <f>[20]Fevereiro!$K$22</f>
        <v>0</v>
      </c>
      <c r="T24" s="17">
        <f>[20]Fevereiro!$K$23</f>
        <v>0</v>
      </c>
      <c r="U24" s="17">
        <f>[20]Fevereiro!$K$24</f>
        <v>11.8</v>
      </c>
      <c r="V24" s="17">
        <f>[20]Fevereiro!$K$25</f>
        <v>0.4</v>
      </c>
      <c r="W24" s="17">
        <f>[20]Fevereiro!$K$26</f>
        <v>10</v>
      </c>
      <c r="X24" s="17">
        <f>[20]Fevereiro!$K$27</f>
        <v>21</v>
      </c>
      <c r="Y24" s="17">
        <f>[20]Fevereiro!$K$28</f>
        <v>8.1999999999999993</v>
      </c>
      <c r="Z24" s="17">
        <f>[20]Fevereiro!$K$29</f>
        <v>0</v>
      </c>
      <c r="AA24" s="17">
        <f>[20]Fevereiro!$K$30</f>
        <v>3.8000000000000003</v>
      </c>
      <c r="AB24" s="17">
        <f>[20]Fevereiro!$K$31</f>
        <v>0</v>
      </c>
      <c r="AC24" s="17">
        <f>[20]Fevereiro!$K$32</f>
        <v>1</v>
      </c>
      <c r="AD24" s="17">
        <f>[20]Fevereiro!$K$33</f>
        <v>6.4</v>
      </c>
      <c r="AE24" s="37">
        <f t="shared" si="2"/>
        <v>101</v>
      </c>
      <c r="AF24" s="39">
        <f t="shared" si="3"/>
        <v>21</v>
      </c>
      <c r="AG24" s="32">
        <f t="shared" si="1"/>
        <v>15</v>
      </c>
    </row>
    <row r="25" spans="1:36" ht="17.100000000000001" customHeight="1" x14ac:dyDescent="0.2">
      <c r="A25" s="14" t="s">
        <v>15</v>
      </c>
      <c r="B25" s="17">
        <f>[21]Fevereiro!$K$5</f>
        <v>11.000000000000002</v>
      </c>
      <c r="C25" s="17">
        <f>[21]Fevereiro!$K$6</f>
        <v>5.1999999999999993</v>
      </c>
      <c r="D25" s="17">
        <f>[21]Fevereiro!$K$7</f>
        <v>1.8</v>
      </c>
      <c r="E25" s="17">
        <f>[21]Fevereiro!$K$8</f>
        <v>8.6000000000000014</v>
      </c>
      <c r="F25" s="17">
        <f>[21]Fevereiro!$K$9</f>
        <v>0.2</v>
      </c>
      <c r="G25" s="17">
        <f>[21]Fevereiro!$K$10</f>
        <v>13.4</v>
      </c>
      <c r="H25" s="17">
        <f>[21]Fevereiro!$K$11</f>
        <v>5.2000000000000011</v>
      </c>
      <c r="I25" s="17">
        <f>[21]Fevereiro!$K$12</f>
        <v>0</v>
      </c>
      <c r="J25" s="17">
        <f>[21]Fevereiro!$K$13</f>
        <v>0</v>
      </c>
      <c r="K25" s="17">
        <f>[21]Fevereiro!$K$14</f>
        <v>0</v>
      </c>
      <c r="L25" s="17">
        <f>[21]Fevereiro!$K$15</f>
        <v>0</v>
      </c>
      <c r="M25" s="17">
        <f>[21]Fevereiro!$K$16</f>
        <v>0</v>
      </c>
      <c r="N25" s="17">
        <f>[21]Fevereiro!$K$17</f>
        <v>0</v>
      </c>
      <c r="O25" s="17">
        <f>[21]Fevereiro!$K$18</f>
        <v>0</v>
      </c>
      <c r="P25" s="17">
        <f>[21]Fevereiro!$K$19</f>
        <v>7.6</v>
      </c>
      <c r="Q25" s="17">
        <f>[21]Fevereiro!$K$20</f>
        <v>0.2</v>
      </c>
      <c r="R25" s="17">
        <f>[21]Fevereiro!$K$21</f>
        <v>0</v>
      </c>
      <c r="S25" s="17">
        <f>[21]Fevereiro!$K$22</f>
        <v>0</v>
      </c>
      <c r="T25" s="17">
        <f>[21]Fevereiro!$K$23</f>
        <v>15</v>
      </c>
      <c r="U25" s="17">
        <f>[21]Fevereiro!$K$24</f>
        <v>4.8</v>
      </c>
      <c r="V25" s="17">
        <f>[21]Fevereiro!$K$25</f>
        <v>48.2</v>
      </c>
      <c r="W25" s="17">
        <f>[21]Fevereiro!$K$26</f>
        <v>20.400000000000002</v>
      </c>
      <c r="X25" s="17">
        <f>[21]Fevereiro!$K$27</f>
        <v>74.600000000000009</v>
      </c>
      <c r="Y25" s="17">
        <f>[21]Fevereiro!$K$28</f>
        <v>44.8</v>
      </c>
      <c r="Z25" s="17">
        <f>[21]Fevereiro!$K$29</f>
        <v>0</v>
      </c>
      <c r="AA25" s="17">
        <f>[21]Fevereiro!$K$30</f>
        <v>0</v>
      </c>
      <c r="AB25" s="17">
        <f>[21]Fevereiro!$K$31</f>
        <v>41.199999999999996</v>
      </c>
      <c r="AC25" s="17">
        <f>[21]Fevereiro!$K$32</f>
        <v>55.6</v>
      </c>
      <c r="AD25" s="17">
        <f>[21]Fevereiro!$K$33</f>
        <v>2</v>
      </c>
      <c r="AE25" s="37">
        <f t="shared" si="2"/>
        <v>359.80000000000007</v>
      </c>
      <c r="AF25" s="39">
        <f t="shared" si="3"/>
        <v>74.600000000000009</v>
      </c>
      <c r="AG25" s="32">
        <f t="shared" si="1"/>
        <v>11</v>
      </c>
    </row>
    <row r="26" spans="1:36" ht="17.100000000000001" customHeight="1" x14ac:dyDescent="0.2">
      <c r="A26" s="14" t="s">
        <v>16</v>
      </c>
      <c r="B26" s="16" t="str">
        <f>[22]Fevereiro!$K$5</f>
        <v>*</v>
      </c>
      <c r="C26" s="16" t="str">
        <f>[22]Fevereiro!$K$6</f>
        <v>*</v>
      </c>
      <c r="D26" s="16">
        <f>[22]Fevereiro!$K$7</f>
        <v>1.7999999999999998</v>
      </c>
      <c r="E26" s="16">
        <f>[22]Fevereiro!$K$8</f>
        <v>1.7999999999999998</v>
      </c>
      <c r="F26" s="16">
        <f>[22]Fevereiro!$K$9</f>
        <v>0.4</v>
      </c>
      <c r="G26" s="16">
        <f>[22]Fevereiro!$K$10</f>
        <v>0</v>
      </c>
      <c r="H26" s="16">
        <f>[22]Fevereiro!$K$11</f>
        <v>0</v>
      </c>
      <c r="I26" s="16">
        <f>[22]Fevereiro!$K$12</f>
        <v>0</v>
      </c>
      <c r="J26" s="16">
        <f>[22]Fevereiro!$K$13</f>
        <v>0</v>
      </c>
      <c r="K26" s="16">
        <f>[22]Fevereiro!$K$14</f>
        <v>0</v>
      </c>
      <c r="L26" s="16">
        <f>[22]Fevereiro!$K$15</f>
        <v>0</v>
      </c>
      <c r="M26" s="16">
        <f>[22]Fevereiro!$K$16</f>
        <v>0</v>
      </c>
      <c r="N26" s="17">
        <f>[22]Fevereiro!$K$17</f>
        <v>0</v>
      </c>
      <c r="O26" s="17">
        <f>[22]Fevereiro!$K$18</f>
        <v>0</v>
      </c>
      <c r="P26" s="17">
        <f>[22]Fevereiro!$K$19</f>
        <v>0</v>
      </c>
      <c r="Q26" s="17">
        <f>[22]Fevereiro!$K$20</f>
        <v>0</v>
      </c>
      <c r="R26" s="17">
        <f>[22]Fevereiro!$K$21</f>
        <v>0</v>
      </c>
      <c r="S26" s="17">
        <f>[22]Fevereiro!$K$22</f>
        <v>0</v>
      </c>
      <c r="T26" s="17">
        <f>[22]Fevereiro!$K$23</f>
        <v>0</v>
      </c>
      <c r="U26" s="17">
        <f>[22]Fevereiro!$K$24</f>
        <v>0.6</v>
      </c>
      <c r="V26" s="17">
        <f>[22]Fevereiro!$K$25</f>
        <v>0.2</v>
      </c>
      <c r="W26" s="17">
        <f>[22]Fevereiro!$K$26</f>
        <v>16.8</v>
      </c>
      <c r="X26" s="17">
        <f>[22]Fevereiro!$K$27</f>
        <v>29.6</v>
      </c>
      <c r="Y26" s="17">
        <f>[22]Fevereiro!$K$28</f>
        <v>31.6</v>
      </c>
      <c r="Z26" s="17">
        <f>[22]Fevereiro!$K$29</f>
        <v>1.6</v>
      </c>
      <c r="AA26" s="17">
        <f>[22]Fevereiro!$K$30</f>
        <v>0.2</v>
      </c>
      <c r="AB26" s="17">
        <f>[22]Fevereiro!$K$31</f>
        <v>23</v>
      </c>
      <c r="AC26" s="17">
        <f>[22]Fevereiro!$K$32</f>
        <v>12.399999999999997</v>
      </c>
      <c r="AD26" s="17">
        <f>[22]Fevereiro!$K$33</f>
        <v>1.2</v>
      </c>
      <c r="AE26" s="37">
        <f t="shared" si="2"/>
        <v>121.2</v>
      </c>
      <c r="AF26" s="39">
        <f t="shared" si="3"/>
        <v>31.6</v>
      </c>
      <c r="AG26" s="32">
        <f t="shared" si="1"/>
        <v>14</v>
      </c>
      <c r="AI26" s="25" t="s">
        <v>50</v>
      </c>
    </row>
    <row r="27" spans="1:36" ht="17.100000000000001" customHeight="1" x14ac:dyDescent="0.2">
      <c r="A27" s="14" t="s">
        <v>17</v>
      </c>
      <c r="B27" s="17">
        <f>[23]Fevereiro!$K$5</f>
        <v>0</v>
      </c>
      <c r="C27" s="17">
        <f>[23]Fevereiro!$K$6</f>
        <v>0</v>
      </c>
      <c r="D27" s="17">
        <f>[23]Fevereiro!$K$7</f>
        <v>1</v>
      </c>
      <c r="E27" s="17">
        <f>[23]Fevereiro!$K$8</f>
        <v>1.6</v>
      </c>
      <c r="F27" s="17">
        <f>[23]Fevereiro!$K$9</f>
        <v>14.000000000000002</v>
      </c>
      <c r="G27" s="17">
        <f>[23]Fevereiro!$K$10</f>
        <v>0</v>
      </c>
      <c r="H27" s="17">
        <f>[23]Fevereiro!$K$11</f>
        <v>0</v>
      </c>
      <c r="I27" s="17">
        <f>[23]Fevereiro!$K$12</f>
        <v>0</v>
      </c>
      <c r="J27" s="17">
        <f>[23]Fevereiro!$K$13</f>
        <v>0.60000000000000009</v>
      </c>
      <c r="K27" s="17">
        <f>[23]Fevereiro!$K$14</f>
        <v>11</v>
      </c>
      <c r="L27" s="17">
        <f>[23]Fevereiro!$K$15</f>
        <v>13</v>
      </c>
      <c r="M27" s="17">
        <f>[23]Fevereiro!$K$16</f>
        <v>0.4</v>
      </c>
      <c r="N27" s="17">
        <f>[23]Fevereiro!$K$17</f>
        <v>0.4</v>
      </c>
      <c r="O27" s="17">
        <f>[23]Fevereiro!$K$18</f>
        <v>0</v>
      </c>
      <c r="P27" s="17">
        <f>[23]Fevereiro!$K$19</f>
        <v>0.4</v>
      </c>
      <c r="Q27" s="17">
        <f>[23]Fevereiro!$K$20</f>
        <v>0.4</v>
      </c>
      <c r="R27" s="17">
        <f>[23]Fevereiro!$K$21</f>
        <v>0</v>
      </c>
      <c r="S27" s="17">
        <f>[23]Fevereiro!$K$22</f>
        <v>0</v>
      </c>
      <c r="T27" s="17">
        <f>[23]Fevereiro!$K$23</f>
        <v>3.8000000000000003</v>
      </c>
      <c r="U27" s="17">
        <f>[23]Fevereiro!$K$24</f>
        <v>0</v>
      </c>
      <c r="V27" s="17">
        <f>[23]Fevereiro!$K$25</f>
        <v>0.8</v>
      </c>
      <c r="W27" s="17">
        <f>[23]Fevereiro!$K$26</f>
        <v>35.200000000000003</v>
      </c>
      <c r="X27" s="17">
        <f>[23]Fevereiro!$K$27</f>
        <v>24.2</v>
      </c>
      <c r="Y27" s="17">
        <f>[23]Fevereiro!$K$28</f>
        <v>11.4</v>
      </c>
      <c r="Z27" s="17">
        <f>[23]Fevereiro!$K$29</f>
        <v>1.2</v>
      </c>
      <c r="AA27" s="17">
        <f>[23]Fevereiro!$K$30</f>
        <v>0</v>
      </c>
      <c r="AB27" s="17">
        <f>[23]Fevereiro!$K$31</f>
        <v>33.4</v>
      </c>
      <c r="AC27" s="17">
        <f>[23]Fevereiro!$K$32</f>
        <v>44.2</v>
      </c>
      <c r="AD27" s="17">
        <f>[23]Fevereiro!$K$33</f>
        <v>77.400000000000006</v>
      </c>
      <c r="AE27" s="37">
        <f t="shared" si="2"/>
        <v>274.39999999999998</v>
      </c>
      <c r="AF27" s="39">
        <f t="shared" si="3"/>
        <v>77.400000000000006</v>
      </c>
      <c r="AG27" s="32">
        <f t="shared" si="1"/>
        <v>10</v>
      </c>
      <c r="AI27" s="25" t="s">
        <v>50</v>
      </c>
    </row>
    <row r="28" spans="1:36" ht="17.100000000000001" customHeight="1" x14ac:dyDescent="0.2">
      <c r="A28" s="14" t="s">
        <v>18</v>
      </c>
      <c r="B28" s="17">
        <f>[24]Fevereiro!$K$5</f>
        <v>4.6000000000000014</v>
      </c>
      <c r="C28" s="17">
        <f>[24]Fevereiro!$K$6</f>
        <v>2.1999999999999997</v>
      </c>
      <c r="D28" s="17">
        <f>[24]Fevereiro!$K$7</f>
        <v>0.8</v>
      </c>
      <c r="E28" s="17">
        <f>[24]Fevereiro!$K$8</f>
        <v>0.8</v>
      </c>
      <c r="F28" s="17">
        <f>[24]Fevereiro!$K$9</f>
        <v>0.4</v>
      </c>
      <c r="G28" s="17">
        <f>[24]Fevereiro!$K$10</f>
        <v>0</v>
      </c>
      <c r="H28" s="17">
        <f>[24]Fevereiro!$K$11</f>
        <v>0.2</v>
      </c>
      <c r="I28" s="17">
        <f>[24]Fevereiro!$K$12</f>
        <v>0.60000000000000009</v>
      </c>
      <c r="J28" s="17">
        <f>[24]Fevereiro!$K$13</f>
        <v>46.599999999999994</v>
      </c>
      <c r="K28" s="17">
        <f>[24]Fevereiro!$K$14</f>
        <v>3.0000000000000004</v>
      </c>
      <c r="L28" s="17">
        <f>[24]Fevereiro!$K$15</f>
        <v>0.2</v>
      </c>
      <c r="M28" s="17">
        <f>[24]Fevereiro!$K$16</f>
        <v>0.4</v>
      </c>
      <c r="N28" s="17">
        <f>[24]Fevereiro!$K$17</f>
        <v>0.4</v>
      </c>
      <c r="O28" s="17">
        <f>[24]Fevereiro!$K$18</f>
        <v>0</v>
      </c>
      <c r="P28" s="17">
        <f>[24]Fevereiro!$K$19</f>
        <v>1.2</v>
      </c>
      <c r="Q28" s="17">
        <f>[24]Fevereiro!$K$20</f>
        <v>0.60000000000000009</v>
      </c>
      <c r="R28" s="17">
        <f>[24]Fevereiro!$K$21</f>
        <v>0.60000000000000009</v>
      </c>
      <c r="S28" s="17">
        <f>[24]Fevereiro!$K$22</f>
        <v>10</v>
      </c>
      <c r="T28" s="17">
        <f>[24]Fevereiro!$K$23</f>
        <v>14.399999999999999</v>
      </c>
      <c r="U28" s="17">
        <f>[24]Fevereiro!$K$24</f>
        <v>16.2</v>
      </c>
      <c r="V28" s="17">
        <f>[24]Fevereiro!$K$25</f>
        <v>4</v>
      </c>
      <c r="W28" s="17">
        <f>[24]Fevereiro!$K$26</f>
        <v>2.6</v>
      </c>
      <c r="X28" s="17">
        <f>[24]Fevereiro!$K$27</f>
        <v>1.4</v>
      </c>
      <c r="Y28" s="17">
        <f>[24]Fevereiro!$K$28</f>
        <v>1.2</v>
      </c>
      <c r="Z28" s="17">
        <f>[24]Fevereiro!$K$29</f>
        <v>0.8</v>
      </c>
      <c r="AA28" s="17">
        <f>[24]Fevereiro!$K$30</f>
        <v>3.0000000000000004</v>
      </c>
      <c r="AB28" s="17">
        <f>[24]Fevereiro!$K$31</f>
        <v>2.4</v>
      </c>
      <c r="AC28" s="17">
        <f>[24]Fevereiro!$K$32</f>
        <v>1</v>
      </c>
      <c r="AD28" s="17">
        <f>[24]Fevereiro!$K$33</f>
        <v>0</v>
      </c>
      <c r="AE28" s="37">
        <f t="shared" si="2"/>
        <v>119.60000000000001</v>
      </c>
      <c r="AF28" s="39">
        <f t="shared" si="3"/>
        <v>46.599999999999994</v>
      </c>
      <c r="AG28" s="32">
        <f t="shared" si="1"/>
        <v>2</v>
      </c>
      <c r="AH28" s="25" t="s">
        <v>50</v>
      </c>
    </row>
    <row r="29" spans="1:36" ht="17.100000000000001" customHeight="1" x14ac:dyDescent="0.2">
      <c r="A29" s="14" t="s">
        <v>19</v>
      </c>
      <c r="B29" s="17">
        <f>[25]Fevereiro!$K$5</f>
        <v>31</v>
      </c>
      <c r="C29" s="17">
        <f>[25]Fevereiro!$K$6</f>
        <v>4.8</v>
      </c>
      <c r="D29" s="17">
        <f>[25]Fevereiro!$K$7</f>
        <v>1</v>
      </c>
      <c r="E29" s="17">
        <f>[25]Fevereiro!$K$8</f>
        <v>24.599999999999998</v>
      </c>
      <c r="F29" s="17">
        <f>[25]Fevereiro!$K$9</f>
        <v>0</v>
      </c>
      <c r="G29" s="17">
        <f>[25]Fevereiro!$K$10</f>
        <v>19.600000000000001</v>
      </c>
      <c r="H29" s="17">
        <f>[25]Fevereiro!$K$11</f>
        <v>0</v>
      </c>
      <c r="I29" s="17">
        <f>[25]Fevereiro!$K$12</f>
        <v>0</v>
      </c>
      <c r="J29" s="17">
        <f>[25]Fevereiro!$K$13</f>
        <v>3.6</v>
      </c>
      <c r="K29" s="17">
        <f>[25]Fevereiro!$K$14</f>
        <v>43.8</v>
      </c>
      <c r="L29" s="17">
        <f>[25]Fevereiro!$K$15</f>
        <v>29.000000000000004</v>
      </c>
      <c r="M29" s="17">
        <f>[25]Fevereiro!$K$16</f>
        <v>0</v>
      </c>
      <c r="N29" s="17">
        <f>[25]Fevereiro!$K$17</f>
        <v>0</v>
      </c>
      <c r="O29" s="17">
        <f>[25]Fevereiro!$K$18</f>
        <v>0</v>
      </c>
      <c r="P29" s="17">
        <f>[25]Fevereiro!$K$19</f>
        <v>0</v>
      </c>
      <c r="Q29" s="17">
        <f>[25]Fevereiro!$K$20</f>
        <v>0</v>
      </c>
      <c r="R29" s="17">
        <f>[25]Fevereiro!$K$21</f>
        <v>8</v>
      </c>
      <c r="S29" s="17">
        <f>[25]Fevereiro!$K$22</f>
        <v>0</v>
      </c>
      <c r="T29" s="17">
        <f>[25]Fevereiro!$K$23</f>
        <v>0</v>
      </c>
      <c r="U29" s="17">
        <f>[25]Fevereiro!$K$24</f>
        <v>0</v>
      </c>
      <c r="V29" s="17">
        <f>[25]Fevereiro!$K$25</f>
        <v>10.4</v>
      </c>
      <c r="W29" s="17">
        <f>[25]Fevereiro!$K$26</f>
        <v>27.2</v>
      </c>
      <c r="X29" s="17">
        <f>[25]Fevereiro!$K$27</f>
        <v>3</v>
      </c>
      <c r="Y29" s="17">
        <f>[25]Fevereiro!$K$28</f>
        <v>6.6000000000000005</v>
      </c>
      <c r="Z29" s="17">
        <f>[25]Fevereiro!$K$29</f>
        <v>0</v>
      </c>
      <c r="AA29" s="17">
        <f>[25]Fevereiro!$K$30</f>
        <v>0.2</v>
      </c>
      <c r="AB29" s="17">
        <f>[25]Fevereiro!$K$31</f>
        <v>29.2</v>
      </c>
      <c r="AC29" s="17">
        <f>[25]Fevereiro!$K$32</f>
        <v>7.2</v>
      </c>
      <c r="AD29" s="17">
        <f>[25]Fevereiro!$K$33</f>
        <v>0.2</v>
      </c>
      <c r="AE29" s="37">
        <f t="shared" si="2"/>
        <v>249.39999999999992</v>
      </c>
      <c r="AF29" s="39">
        <f t="shared" si="3"/>
        <v>43.8</v>
      </c>
      <c r="AG29" s="32">
        <f t="shared" si="1"/>
        <v>12</v>
      </c>
      <c r="AI29" s="25" t="s">
        <v>50</v>
      </c>
      <c r="AJ29" s="25" t="s">
        <v>50</v>
      </c>
    </row>
    <row r="30" spans="1:36" ht="17.100000000000001" customHeight="1" x14ac:dyDescent="0.2">
      <c r="A30" s="14" t="s">
        <v>31</v>
      </c>
      <c r="B30" s="17">
        <f>[26]Fevereiro!$K$5</f>
        <v>0</v>
      </c>
      <c r="C30" s="17">
        <f>[26]Fevereiro!$K$6</f>
        <v>0</v>
      </c>
      <c r="D30" s="17">
        <f>[26]Fevereiro!$K$7</f>
        <v>0</v>
      </c>
      <c r="E30" s="17">
        <f>[26]Fevereiro!$K$8</f>
        <v>0</v>
      </c>
      <c r="F30" s="17">
        <f>[26]Fevereiro!$K$9</f>
        <v>0</v>
      </c>
      <c r="G30" s="17">
        <f>[26]Fevereiro!$K$10</f>
        <v>0</v>
      </c>
      <c r="H30" s="17">
        <f>[26]Fevereiro!$K$11</f>
        <v>0</v>
      </c>
      <c r="I30" s="17">
        <f>[26]Fevereiro!$K$12</f>
        <v>0</v>
      </c>
      <c r="J30" s="17">
        <f>[26]Fevereiro!$K$13</f>
        <v>0</v>
      </c>
      <c r="K30" s="17">
        <f>[26]Fevereiro!$K$14</f>
        <v>0</v>
      </c>
      <c r="L30" s="17">
        <f>[26]Fevereiro!$K$15</f>
        <v>0</v>
      </c>
      <c r="M30" s="17">
        <f>[26]Fevereiro!$K$16</f>
        <v>0</v>
      </c>
      <c r="N30" s="17">
        <f>[26]Fevereiro!$K$17</f>
        <v>0</v>
      </c>
      <c r="O30" s="17">
        <f>[26]Fevereiro!$K$18</f>
        <v>0</v>
      </c>
      <c r="P30" s="17">
        <f>[26]Fevereiro!$K$19</f>
        <v>9.3999999999999986</v>
      </c>
      <c r="Q30" s="17">
        <f>[26]Fevereiro!$K$20</f>
        <v>4.8</v>
      </c>
      <c r="R30" s="17">
        <f>[26]Fevereiro!$K$21</f>
        <v>0</v>
      </c>
      <c r="S30" s="17">
        <f>[26]Fevereiro!$K$22</f>
        <v>32</v>
      </c>
      <c r="T30" s="17">
        <f>[26]Fevereiro!$K$23</f>
        <v>54</v>
      </c>
      <c r="U30" s="17">
        <f>[26]Fevereiro!$K$24</f>
        <v>0</v>
      </c>
      <c r="V30" s="17">
        <f>[26]Fevereiro!$K$25</f>
        <v>0</v>
      </c>
      <c r="W30" s="17">
        <f>[26]Fevereiro!$K$26</f>
        <v>3.8000000000000003</v>
      </c>
      <c r="X30" s="17">
        <f>[26]Fevereiro!$K$27</f>
        <v>24.599999999999998</v>
      </c>
      <c r="Y30" s="17">
        <f>[26]Fevereiro!$K$28</f>
        <v>11.2</v>
      </c>
      <c r="Z30" s="17">
        <f>[26]Fevereiro!$K$29</f>
        <v>12</v>
      </c>
      <c r="AA30" s="17">
        <f>[26]Fevereiro!$K$30</f>
        <v>7.8000000000000007</v>
      </c>
      <c r="AB30" s="17">
        <f>[26]Fevereiro!$K$31</f>
        <v>3.6</v>
      </c>
      <c r="AC30" s="17">
        <f>[26]Fevereiro!$K$32</f>
        <v>9.3999999999999968</v>
      </c>
      <c r="AD30" s="17">
        <f>[26]Fevereiro!$K$33</f>
        <v>11.6</v>
      </c>
      <c r="AE30" s="37">
        <f t="shared" si="2"/>
        <v>184.2</v>
      </c>
      <c r="AF30" s="39">
        <f t="shared" si="3"/>
        <v>54</v>
      </c>
      <c r="AG30" s="32">
        <f t="shared" si="1"/>
        <v>17</v>
      </c>
    </row>
    <row r="31" spans="1:36" ht="17.100000000000001" customHeight="1" x14ac:dyDescent="0.2">
      <c r="A31" s="14" t="s">
        <v>49</v>
      </c>
      <c r="B31" s="17">
        <f>[27]Fevereiro!$K$5</f>
        <v>0.4</v>
      </c>
      <c r="C31" s="17">
        <f>[27]Fevereiro!$K$6</f>
        <v>0.2</v>
      </c>
      <c r="D31" s="17">
        <f>[27]Fevereiro!$K$7</f>
        <v>0.2</v>
      </c>
      <c r="E31" s="17">
        <f>[27]Fevereiro!$K$8</f>
        <v>0.2</v>
      </c>
      <c r="F31" s="17">
        <f>[27]Fevereiro!$K$9</f>
        <v>0.2</v>
      </c>
      <c r="G31" s="17">
        <f>[27]Fevereiro!$K$10</f>
        <v>0.2</v>
      </c>
      <c r="H31" s="17">
        <f>[27]Fevereiro!$K$11</f>
        <v>0.2</v>
      </c>
      <c r="I31" s="17">
        <f>[27]Fevereiro!$K$12</f>
        <v>0.4</v>
      </c>
      <c r="J31" s="17">
        <f>[27]Fevereiro!$K$13</f>
        <v>0.2</v>
      </c>
      <c r="K31" s="17">
        <f>[27]Fevereiro!$K$14</f>
        <v>0.2</v>
      </c>
      <c r="L31" s="17">
        <f>[27]Fevereiro!$K$15</f>
        <v>0.4</v>
      </c>
      <c r="M31" s="17">
        <f>[27]Fevereiro!$K$16</f>
        <v>0.4</v>
      </c>
      <c r="N31" s="17">
        <f>[27]Fevereiro!$K$17</f>
        <v>0.4</v>
      </c>
      <c r="O31" s="17">
        <f>[27]Fevereiro!$K$18</f>
        <v>0.2</v>
      </c>
      <c r="P31" s="17">
        <f>[27]Fevereiro!$K$19</f>
        <v>0.2</v>
      </c>
      <c r="Q31" s="17">
        <f>[27]Fevereiro!$K$20</f>
        <v>0</v>
      </c>
      <c r="R31" s="17">
        <f>[27]Fevereiro!$K$21</f>
        <v>0</v>
      </c>
      <c r="S31" s="17">
        <f>[27]Fevereiro!$K$22</f>
        <v>0.2</v>
      </c>
      <c r="T31" s="17">
        <f>[27]Fevereiro!$K$23</f>
        <v>0</v>
      </c>
      <c r="U31" s="17">
        <f>[27]Fevereiro!$K$24</f>
        <v>0</v>
      </c>
      <c r="V31" s="17">
        <f>[27]Fevereiro!$K$25</f>
        <v>0.2</v>
      </c>
      <c r="W31" s="17">
        <f>[27]Fevereiro!$K$26</f>
        <v>0</v>
      </c>
      <c r="X31" s="17">
        <f>[27]Fevereiro!$K$27</f>
        <v>0.2</v>
      </c>
      <c r="Y31" s="17">
        <f>[27]Fevereiro!$K$28</f>
        <v>0</v>
      </c>
      <c r="Z31" s="17">
        <f>[27]Fevereiro!$K$29</f>
        <v>0.2</v>
      </c>
      <c r="AA31" s="17">
        <f>[27]Fevereiro!$K$30</f>
        <v>0</v>
      </c>
      <c r="AB31" s="17">
        <f>[27]Fevereiro!$K$31</f>
        <v>0</v>
      </c>
      <c r="AC31" s="17">
        <f>[27]Fevereiro!$K$32</f>
        <v>0.2</v>
      </c>
      <c r="AD31" s="17">
        <f>[27]Fevereiro!$K$33</f>
        <v>0</v>
      </c>
      <c r="AE31" s="37">
        <f t="shared" si="2"/>
        <v>5.0000000000000009</v>
      </c>
      <c r="AF31" s="39">
        <f t="shared" si="3"/>
        <v>0.4</v>
      </c>
      <c r="AG31" s="32">
        <f t="shared" si="1"/>
        <v>8</v>
      </c>
    </row>
    <row r="32" spans="1:36" ht="17.100000000000001" customHeight="1" x14ac:dyDescent="0.2">
      <c r="A32" s="14" t="s">
        <v>20</v>
      </c>
      <c r="B32" s="16">
        <f>[28]Fevereiro!$K$5</f>
        <v>0</v>
      </c>
      <c r="C32" s="16">
        <f>[28]Fevereiro!$K$6</f>
        <v>0</v>
      </c>
      <c r="D32" s="16">
        <f>[28]Fevereiro!$K$7</f>
        <v>0</v>
      </c>
      <c r="E32" s="16">
        <f>[28]Fevereiro!$K$8</f>
        <v>2.6</v>
      </c>
      <c r="F32" s="16">
        <f>[28]Fevereiro!$K$9</f>
        <v>5.8</v>
      </c>
      <c r="G32" s="16">
        <f>[28]Fevereiro!$K$10</f>
        <v>5</v>
      </c>
      <c r="H32" s="16">
        <f>[28]Fevereiro!$K$11</f>
        <v>0</v>
      </c>
      <c r="I32" s="16">
        <f>[28]Fevereiro!$K$12</f>
        <v>0</v>
      </c>
      <c r="J32" s="16">
        <f>[28]Fevereiro!$K$13</f>
        <v>0</v>
      </c>
      <c r="K32" s="16">
        <f>[28]Fevereiro!$K$14</f>
        <v>0</v>
      </c>
      <c r="L32" s="16">
        <f>[28]Fevereiro!$K$15</f>
        <v>0</v>
      </c>
      <c r="M32" s="16">
        <f>[28]Fevereiro!$K$16</f>
        <v>6.4</v>
      </c>
      <c r="N32" s="16">
        <f>[28]Fevereiro!$K$17</f>
        <v>0.2</v>
      </c>
      <c r="O32" s="16">
        <f>[28]Fevereiro!$K$18</f>
        <v>0</v>
      </c>
      <c r="P32" s="16">
        <f>[28]Fevereiro!$K$19</f>
        <v>0</v>
      </c>
      <c r="Q32" s="16">
        <f>[28]Fevereiro!$K$20</f>
        <v>5.2</v>
      </c>
      <c r="R32" s="16">
        <f>[28]Fevereiro!$K$21</f>
        <v>0</v>
      </c>
      <c r="S32" s="16">
        <f>[28]Fevereiro!$K$22</f>
        <v>19.200000000000003</v>
      </c>
      <c r="T32" s="16">
        <f>[28]Fevereiro!$K$23</f>
        <v>0</v>
      </c>
      <c r="U32" s="16">
        <f>[28]Fevereiro!$K$24</f>
        <v>0</v>
      </c>
      <c r="V32" s="16">
        <f>[28]Fevereiro!$K$25</f>
        <v>1.4000000000000001</v>
      </c>
      <c r="W32" s="16">
        <f>[28]Fevereiro!$K$26</f>
        <v>11.6</v>
      </c>
      <c r="X32" s="16">
        <f>[28]Fevereiro!$K$27</f>
        <v>31.399999999999995</v>
      </c>
      <c r="Y32" s="16">
        <f>[28]Fevereiro!$K$28</f>
        <v>12.4</v>
      </c>
      <c r="Z32" s="16">
        <f>[28]Fevereiro!$K$29</f>
        <v>12.2</v>
      </c>
      <c r="AA32" s="16">
        <f>[28]Fevereiro!$K$30</f>
        <v>10.6</v>
      </c>
      <c r="AB32" s="16">
        <f>[28]Fevereiro!$K$31</f>
        <v>0.8</v>
      </c>
      <c r="AC32" s="16">
        <f>[28]Fevereiro!$K$32</f>
        <v>13.799999999999999</v>
      </c>
      <c r="AD32" s="16">
        <f>[28]Fevereiro!$K$33</f>
        <v>1.4</v>
      </c>
      <c r="AE32" s="37">
        <f t="shared" si="2"/>
        <v>140</v>
      </c>
      <c r="AF32" s="39">
        <f t="shared" si="3"/>
        <v>31.399999999999995</v>
      </c>
      <c r="AG32" s="32">
        <f t="shared" si="1"/>
        <v>13</v>
      </c>
    </row>
    <row r="33" spans="1:36" s="5" customFormat="1" ht="17.100000000000001" customHeight="1" x14ac:dyDescent="0.2">
      <c r="A33" s="33" t="s">
        <v>33</v>
      </c>
      <c r="B33" s="34">
        <f t="shared" ref="B33:AF33" si="5">MAX(B5:B32)</f>
        <v>31</v>
      </c>
      <c r="C33" s="34">
        <f t="shared" si="5"/>
        <v>19</v>
      </c>
      <c r="D33" s="34">
        <f t="shared" si="5"/>
        <v>30.000000000000004</v>
      </c>
      <c r="E33" s="34">
        <f t="shared" si="5"/>
        <v>26.599999999999998</v>
      </c>
      <c r="F33" s="34">
        <f t="shared" si="5"/>
        <v>18.8</v>
      </c>
      <c r="G33" s="34">
        <f t="shared" si="5"/>
        <v>38.000000000000007</v>
      </c>
      <c r="H33" s="34">
        <f t="shared" si="5"/>
        <v>50.6</v>
      </c>
      <c r="I33" s="34">
        <f t="shared" si="5"/>
        <v>24.599999999999998</v>
      </c>
      <c r="J33" s="34">
        <f t="shared" si="5"/>
        <v>46.599999999999994</v>
      </c>
      <c r="K33" s="34">
        <f t="shared" si="5"/>
        <v>43.8</v>
      </c>
      <c r="L33" s="34">
        <f t="shared" si="5"/>
        <v>29.000000000000004</v>
      </c>
      <c r="M33" s="34">
        <f t="shared" si="5"/>
        <v>14.6</v>
      </c>
      <c r="N33" s="34">
        <f t="shared" si="5"/>
        <v>5.0000000000000009</v>
      </c>
      <c r="O33" s="34">
        <f t="shared" si="5"/>
        <v>10</v>
      </c>
      <c r="P33" s="34">
        <f t="shared" si="5"/>
        <v>9.3999999999999986</v>
      </c>
      <c r="Q33" s="34">
        <f t="shared" si="5"/>
        <v>21.4</v>
      </c>
      <c r="R33" s="34">
        <f t="shared" si="5"/>
        <v>8</v>
      </c>
      <c r="S33" s="34">
        <f t="shared" si="5"/>
        <v>32</v>
      </c>
      <c r="T33" s="34">
        <f t="shared" si="5"/>
        <v>54</v>
      </c>
      <c r="U33" s="34">
        <f t="shared" si="5"/>
        <v>16.2</v>
      </c>
      <c r="V33" s="34">
        <f t="shared" si="5"/>
        <v>52.2</v>
      </c>
      <c r="W33" s="34">
        <f t="shared" si="5"/>
        <v>35.200000000000003</v>
      </c>
      <c r="X33" s="34">
        <f t="shared" si="5"/>
        <v>74.600000000000009</v>
      </c>
      <c r="Y33" s="34">
        <f t="shared" si="5"/>
        <v>44.8</v>
      </c>
      <c r="Z33" s="34">
        <f t="shared" si="5"/>
        <v>39.000000000000014</v>
      </c>
      <c r="AA33" s="34">
        <f t="shared" si="5"/>
        <v>14.599999999999998</v>
      </c>
      <c r="AB33" s="34">
        <f t="shared" si="5"/>
        <v>41.199999999999996</v>
      </c>
      <c r="AC33" s="34">
        <f t="shared" si="5"/>
        <v>76.600000000000023</v>
      </c>
      <c r="AD33" s="34">
        <f t="shared" si="5"/>
        <v>77.400000000000006</v>
      </c>
      <c r="AE33" s="36">
        <f t="shared" si="5"/>
        <v>359.80000000000007</v>
      </c>
      <c r="AF33" s="38">
        <f t="shared" si="5"/>
        <v>77.400000000000006</v>
      </c>
      <c r="AG33" s="132"/>
    </row>
    <row r="34" spans="1:36" s="11" customFormat="1" ht="13.5" thickBot="1" x14ac:dyDescent="0.25">
      <c r="A34" s="107" t="s">
        <v>36</v>
      </c>
      <c r="B34" s="108">
        <f t="shared" ref="B34:AE34" si="6">SUM(B5:B32)</f>
        <v>115.19999999999999</v>
      </c>
      <c r="C34" s="108">
        <f t="shared" si="6"/>
        <v>86.2</v>
      </c>
      <c r="D34" s="108">
        <f t="shared" si="6"/>
        <v>130.60000000000002</v>
      </c>
      <c r="E34" s="108">
        <f t="shared" si="6"/>
        <v>150.79999999999995</v>
      </c>
      <c r="F34" s="108">
        <f t="shared" si="6"/>
        <v>74.400000000000006</v>
      </c>
      <c r="G34" s="108">
        <f t="shared" si="6"/>
        <v>125.60000000000001</v>
      </c>
      <c r="H34" s="108">
        <f t="shared" si="6"/>
        <v>110.80000000000001</v>
      </c>
      <c r="I34" s="108">
        <f t="shared" si="6"/>
        <v>43.999999999999993</v>
      </c>
      <c r="J34" s="108">
        <f t="shared" si="6"/>
        <v>101.99999999999999</v>
      </c>
      <c r="K34" s="108">
        <f t="shared" si="6"/>
        <v>153.39999999999998</v>
      </c>
      <c r="L34" s="108">
        <f t="shared" si="6"/>
        <v>61.400000000000013</v>
      </c>
      <c r="M34" s="108">
        <f t="shared" si="6"/>
        <v>28.999999999999993</v>
      </c>
      <c r="N34" s="108">
        <f t="shared" si="6"/>
        <v>6.8000000000000025</v>
      </c>
      <c r="O34" s="108">
        <f t="shared" si="6"/>
        <v>15.799999999999999</v>
      </c>
      <c r="P34" s="108">
        <f t="shared" si="6"/>
        <v>35</v>
      </c>
      <c r="Q34" s="108">
        <f t="shared" si="6"/>
        <v>60.000000000000007</v>
      </c>
      <c r="R34" s="108">
        <f t="shared" si="6"/>
        <v>28.400000000000002</v>
      </c>
      <c r="S34" s="108">
        <f t="shared" si="6"/>
        <v>107.4</v>
      </c>
      <c r="T34" s="108">
        <f t="shared" si="6"/>
        <v>180.6</v>
      </c>
      <c r="U34" s="108">
        <f t="shared" si="6"/>
        <v>78.399999999999991</v>
      </c>
      <c r="V34" s="108">
        <f t="shared" si="6"/>
        <v>189.2</v>
      </c>
      <c r="W34" s="108">
        <f t="shared" si="6"/>
        <v>329.60000000000008</v>
      </c>
      <c r="X34" s="108">
        <f t="shared" si="6"/>
        <v>357.8</v>
      </c>
      <c r="Y34" s="108">
        <f t="shared" si="6"/>
        <v>255.39999999999998</v>
      </c>
      <c r="Z34" s="108">
        <f t="shared" si="6"/>
        <v>120.4</v>
      </c>
      <c r="AA34" s="108">
        <f t="shared" si="6"/>
        <v>88.6</v>
      </c>
      <c r="AB34" s="108">
        <f t="shared" si="6"/>
        <v>225.4</v>
      </c>
      <c r="AC34" s="108">
        <f t="shared" si="6"/>
        <v>398.39999999999992</v>
      </c>
      <c r="AD34" s="108">
        <f t="shared" si="6"/>
        <v>264</v>
      </c>
      <c r="AE34" s="78">
        <f t="shared" si="6"/>
        <v>3924.6</v>
      </c>
      <c r="AF34" s="109"/>
      <c r="AG34" s="133"/>
    </row>
    <row r="35" spans="1:36" x14ac:dyDescent="0.2">
      <c r="A35" s="79"/>
      <c r="B35" s="80"/>
      <c r="C35" s="80"/>
      <c r="D35" s="81"/>
      <c r="E35" s="81" t="s">
        <v>140</v>
      </c>
      <c r="F35" s="81"/>
      <c r="G35" s="81"/>
      <c r="H35" s="81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93"/>
      <c r="AF35" s="110"/>
      <c r="AG35" s="111"/>
    </row>
    <row r="36" spans="1:36" x14ac:dyDescent="0.2">
      <c r="A36" s="82"/>
      <c r="B36" s="83"/>
      <c r="C36" s="84"/>
      <c r="D36" s="84"/>
      <c r="E36" s="84"/>
      <c r="F36" s="84"/>
      <c r="G36" s="84"/>
      <c r="H36" s="83"/>
      <c r="I36" s="83"/>
      <c r="J36" s="83"/>
      <c r="K36" s="83"/>
      <c r="L36" s="83"/>
      <c r="M36" s="83" t="s">
        <v>51</v>
      </c>
      <c r="N36" s="83"/>
      <c r="O36" s="83"/>
      <c r="P36" s="83"/>
      <c r="Q36" s="83"/>
      <c r="R36" s="83"/>
      <c r="S36" s="83"/>
      <c r="T36" s="83"/>
      <c r="U36" s="83"/>
      <c r="V36" s="83" t="s">
        <v>60</v>
      </c>
      <c r="W36" s="83"/>
      <c r="X36" s="83"/>
      <c r="Y36" s="83"/>
      <c r="Z36" s="83"/>
      <c r="AA36" s="83"/>
      <c r="AB36" s="83"/>
      <c r="AC36" s="83"/>
      <c r="AD36" s="83"/>
      <c r="AE36" s="95"/>
      <c r="AF36" s="83" t="s">
        <v>50</v>
      </c>
      <c r="AG36" s="96"/>
      <c r="AH36" s="9"/>
      <c r="AI36" s="2"/>
    </row>
    <row r="37" spans="1:36" x14ac:dyDescent="0.2">
      <c r="A37" s="82"/>
      <c r="B37" s="82"/>
      <c r="C37" s="83"/>
      <c r="D37" s="118"/>
      <c r="E37" s="84" t="s">
        <v>142</v>
      </c>
      <c r="F37" s="84"/>
      <c r="G37" s="84"/>
      <c r="H37" s="84"/>
      <c r="I37" s="83"/>
      <c r="J37" s="87"/>
      <c r="K37" s="87"/>
      <c r="L37" s="87"/>
      <c r="M37" s="87" t="s">
        <v>52</v>
      </c>
      <c r="N37" s="87"/>
      <c r="O37" s="87"/>
      <c r="P37" s="87"/>
      <c r="Q37" s="83"/>
      <c r="R37" s="83"/>
      <c r="S37" s="83"/>
      <c r="T37" s="83"/>
      <c r="U37" s="83"/>
      <c r="V37" s="87" t="s">
        <v>61</v>
      </c>
      <c r="W37" s="87"/>
      <c r="X37" s="83"/>
      <c r="Y37" s="83"/>
      <c r="Z37" s="83"/>
      <c r="AA37" s="83"/>
      <c r="AB37" s="83"/>
      <c r="AC37" s="83"/>
      <c r="AD37" s="83"/>
      <c r="AE37" s="95"/>
      <c r="AF37" s="112"/>
      <c r="AG37" s="113"/>
      <c r="AH37" s="2"/>
      <c r="AI37" s="2"/>
      <c r="AJ37" s="2"/>
    </row>
    <row r="38" spans="1:36" ht="13.5" thickBot="1" x14ac:dyDescent="0.25">
      <c r="A38" s="98"/>
      <c r="B38" s="90"/>
      <c r="C38" s="114"/>
      <c r="D38" s="114"/>
      <c r="E38" s="114"/>
      <c r="F38" s="114"/>
      <c r="G38" s="114"/>
      <c r="H38" s="114"/>
      <c r="I38" s="114"/>
      <c r="J38" s="114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 t="s">
        <v>50</v>
      </c>
      <c r="AC38" s="90" t="s">
        <v>50</v>
      </c>
      <c r="AD38" s="90"/>
      <c r="AE38" s="99"/>
      <c r="AF38" s="115"/>
      <c r="AG38" s="116"/>
    </row>
    <row r="39" spans="1:36" x14ac:dyDescent="0.2">
      <c r="AG39"/>
    </row>
    <row r="40" spans="1:36" x14ac:dyDescent="0.2">
      <c r="A40" s="27"/>
      <c r="B40" s="27"/>
      <c r="C40" s="27"/>
      <c r="H40" s="30"/>
      <c r="I40" s="30"/>
      <c r="J40" s="28" t="s">
        <v>50</v>
      </c>
      <c r="K40" s="30"/>
      <c r="L40" s="30"/>
      <c r="M40" s="30"/>
      <c r="N40" s="30"/>
      <c r="O40" s="30" t="s">
        <v>50</v>
      </c>
      <c r="P40" s="28"/>
      <c r="Q40" s="30"/>
      <c r="R40" s="30"/>
      <c r="S40" s="30"/>
      <c r="T40" s="30"/>
      <c r="U40" s="30"/>
      <c r="V40" s="30"/>
      <c r="W40" s="30"/>
      <c r="X40" s="30"/>
      <c r="Y40" s="30"/>
      <c r="Z40" s="30"/>
      <c r="AE40" s="9" t="s">
        <v>50</v>
      </c>
    </row>
    <row r="42" spans="1:36" x14ac:dyDescent="0.2">
      <c r="K42" s="2" t="s">
        <v>50</v>
      </c>
    </row>
    <row r="43" spans="1:36" x14ac:dyDescent="0.2">
      <c r="E43" s="2" t="s">
        <v>50</v>
      </c>
      <c r="L43" s="2" t="s">
        <v>50</v>
      </c>
    </row>
    <row r="44" spans="1:36" x14ac:dyDescent="0.2">
      <c r="I44" s="2" t="s">
        <v>50</v>
      </c>
      <c r="N44" s="2" t="s">
        <v>50</v>
      </c>
      <c r="V44" s="2" t="s">
        <v>50</v>
      </c>
      <c r="AB44" s="2" t="s">
        <v>50</v>
      </c>
    </row>
    <row r="46" spans="1:36" x14ac:dyDescent="0.2">
      <c r="E46" s="2" t="s">
        <v>50</v>
      </c>
      <c r="G46" s="2" t="s">
        <v>50</v>
      </c>
    </row>
  </sheetData>
  <sheetProtection password="C6EC" sheet="1" objects="1" scenarios="1"/>
  <mergeCells count="33">
    <mergeCell ref="A1:AF1"/>
    <mergeCell ref="B2:AF2"/>
    <mergeCell ref="X3:X4"/>
    <mergeCell ref="AB3:AB4"/>
    <mergeCell ref="AC3:AC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G33:AG34"/>
    <mergeCell ref="M3:M4"/>
    <mergeCell ref="N3:N4"/>
    <mergeCell ref="O3:O4"/>
    <mergeCell ref="AA3:AA4"/>
    <mergeCell ref="T3:T4"/>
    <mergeCell ref="S3:S4"/>
    <mergeCell ref="R3:R4"/>
    <mergeCell ref="Q3:Q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workbookViewId="0">
      <selection sqref="A1:XFD1048576"/>
    </sheetView>
  </sheetViews>
  <sheetFormatPr defaultRowHeight="12.75" x14ac:dyDescent="0.2"/>
  <cols>
    <col min="1" max="1" width="30.28515625" customWidth="1"/>
    <col min="2" max="2" width="9.5703125" style="74" customWidth="1"/>
    <col min="3" max="3" width="9.5703125" style="75" customWidth="1"/>
    <col min="4" max="4" width="9.5703125" style="74" customWidth="1"/>
    <col min="5" max="5" width="9.85546875" style="74" customWidth="1"/>
    <col min="6" max="6" width="9.5703125" style="74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49" customFormat="1" ht="42.75" customHeight="1" x14ac:dyDescent="0.2">
      <c r="A1" s="47" t="s">
        <v>64</v>
      </c>
      <c r="B1" s="47" t="s">
        <v>65</v>
      </c>
      <c r="C1" s="47" t="s">
        <v>66</v>
      </c>
      <c r="D1" s="47" t="s">
        <v>67</v>
      </c>
      <c r="E1" s="47" t="s">
        <v>68</v>
      </c>
      <c r="F1" s="47" t="s">
        <v>69</v>
      </c>
      <c r="G1" s="47" t="s">
        <v>70</v>
      </c>
      <c r="H1" s="47" t="s">
        <v>71</v>
      </c>
      <c r="I1" s="47" t="s">
        <v>72</v>
      </c>
      <c r="J1" s="48"/>
      <c r="K1" s="48"/>
      <c r="L1" s="48"/>
      <c r="M1" s="48"/>
    </row>
    <row r="2" spans="1:13" s="54" customFormat="1" x14ac:dyDescent="0.2">
      <c r="A2" s="50" t="s">
        <v>73</v>
      </c>
      <c r="B2" s="50" t="s">
        <v>74</v>
      </c>
      <c r="C2" s="51" t="s">
        <v>75</v>
      </c>
      <c r="D2" s="51">
        <v>-20.444199999999999</v>
      </c>
      <c r="E2" s="51">
        <v>-52.875599999999999</v>
      </c>
      <c r="F2" s="51">
        <v>388</v>
      </c>
      <c r="G2" s="52">
        <v>40405</v>
      </c>
      <c r="H2" s="53">
        <v>1</v>
      </c>
      <c r="I2" s="51" t="s">
        <v>76</v>
      </c>
      <c r="J2" s="48"/>
      <c r="K2" s="48"/>
      <c r="L2" s="48"/>
      <c r="M2" s="48"/>
    </row>
    <row r="3" spans="1:13" ht="12.75" customHeight="1" x14ac:dyDescent="0.2">
      <c r="A3" s="50" t="s">
        <v>0</v>
      </c>
      <c r="B3" s="50" t="s">
        <v>74</v>
      </c>
      <c r="C3" s="51" t="s">
        <v>77</v>
      </c>
      <c r="D3" s="53">
        <v>-23.002500000000001</v>
      </c>
      <c r="E3" s="53">
        <v>-55.3294</v>
      </c>
      <c r="F3" s="53">
        <v>431</v>
      </c>
      <c r="G3" s="55">
        <v>39611</v>
      </c>
      <c r="H3" s="53">
        <v>1</v>
      </c>
      <c r="I3" s="51" t="s">
        <v>78</v>
      </c>
      <c r="J3" s="56"/>
      <c r="K3" s="56"/>
      <c r="L3" s="56"/>
      <c r="M3" s="56"/>
    </row>
    <row r="4" spans="1:13" x14ac:dyDescent="0.2">
      <c r="A4" s="50" t="s">
        <v>1</v>
      </c>
      <c r="B4" s="50" t="s">
        <v>74</v>
      </c>
      <c r="C4" s="51" t="s">
        <v>79</v>
      </c>
      <c r="D4" s="57">
        <v>-20.4756</v>
      </c>
      <c r="E4" s="57">
        <v>-55.783900000000003</v>
      </c>
      <c r="F4" s="57">
        <v>155</v>
      </c>
      <c r="G4" s="55">
        <v>39022</v>
      </c>
      <c r="H4" s="53">
        <v>1</v>
      </c>
      <c r="I4" s="51" t="s">
        <v>80</v>
      </c>
      <c r="J4" s="56"/>
      <c r="K4" s="56"/>
      <c r="L4" s="56"/>
      <c r="M4" s="56"/>
    </row>
    <row r="5" spans="1:13" s="59" customFormat="1" x14ac:dyDescent="0.2">
      <c r="A5" s="50" t="s">
        <v>46</v>
      </c>
      <c r="B5" s="50" t="s">
        <v>74</v>
      </c>
      <c r="C5" s="51" t="s">
        <v>81</v>
      </c>
      <c r="D5" s="57">
        <v>-22.1008</v>
      </c>
      <c r="E5" s="57">
        <v>-56.54</v>
      </c>
      <c r="F5" s="57">
        <v>208</v>
      </c>
      <c r="G5" s="55">
        <v>40764</v>
      </c>
      <c r="H5" s="53">
        <v>1</v>
      </c>
      <c r="I5" s="58" t="s">
        <v>82</v>
      </c>
      <c r="J5" s="56"/>
      <c r="K5" s="56"/>
      <c r="L5" s="56"/>
      <c r="M5" s="56"/>
    </row>
    <row r="6" spans="1:13" s="59" customFormat="1" x14ac:dyDescent="0.2">
      <c r="A6" s="50" t="s">
        <v>63</v>
      </c>
      <c r="B6" s="50" t="s">
        <v>74</v>
      </c>
      <c r="C6" s="51" t="s">
        <v>83</v>
      </c>
      <c r="D6" s="57">
        <v>-21.7514</v>
      </c>
      <c r="E6" s="57">
        <v>-52.470599999999997</v>
      </c>
      <c r="F6" s="57">
        <v>387</v>
      </c>
      <c r="G6" s="55">
        <v>41354</v>
      </c>
      <c r="H6" s="53">
        <v>1</v>
      </c>
      <c r="I6" s="58" t="s">
        <v>84</v>
      </c>
      <c r="J6" s="56"/>
      <c r="K6" s="56"/>
      <c r="L6" s="56"/>
      <c r="M6" s="56"/>
    </row>
    <row r="7" spans="1:13" x14ac:dyDescent="0.2">
      <c r="A7" s="50" t="s">
        <v>2</v>
      </c>
      <c r="B7" s="50" t="s">
        <v>74</v>
      </c>
      <c r="C7" s="51" t="s">
        <v>85</v>
      </c>
      <c r="D7" s="57">
        <v>-20.45</v>
      </c>
      <c r="E7" s="57">
        <v>-54.616599999999998</v>
      </c>
      <c r="F7" s="57">
        <v>530</v>
      </c>
      <c r="G7" s="55">
        <v>37145</v>
      </c>
      <c r="H7" s="53">
        <v>1</v>
      </c>
      <c r="I7" s="51" t="s">
        <v>86</v>
      </c>
      <c r="J7" s="56"/>
      <c r="K7" s="56"/>
      <c r="L7" s="56"/>
      <c r="M7" s="56"/>
    </row>
    <row r="8" spans="1:13" x14ac:dyDescent="0.2">
      <c r="A8" s="50" t="s">
        <v>3</v>
      </c>
      <c r="B8" s="50" t="s">
        <v>74</v>
      </c>
      <c r="C8" s="51" t="s">
        <v>87</v>
      </c>
      <c r="D8" s="53">
        <v>-19.122499999999999</v>
      </c>
      <c r="E8" s="53">
        <v>-51.720799999999997</v>
      </c>
      <c r="F8" s="57">
        <v>516</v>
      </c>
      <c r="G8" s="55">
        <v>39515</v>
      </c>
      <c r="H8" s="53">
        <v>1</v>
      </c>
      <c r="I8" s="51" t="s">
        <v>88</v>
      </c>
      <c r="J8" s="56"/>
      <c r="K8" s="56"/>
      <c r="L8" s="56"/>
      <c r="M8" s="56"/>
    </row>
    <row r="9" spans="1:13" x14ac:dyDescent="0.2">
      <c r="A9" s="50" t="s">
        <v>4</v>
      </c>
      <c r="B9" s="50" t="s">
        <v>74</v>
      </c>
      <c r="C9" s="51" t="s">
        <v>89</v>
      </c>
      <c r="D9" s="57">
        <v>-18.802199999999999</v>
      </c>
      <c r="E9" s="57">
        <v>-52.602800000000002</v>
      </c>
      <c r="F9" s="57">
        <v>818</v>
      </c>
      <c r="G9" s="55">
        <v>39070</v>
      </c>
      <c r="H9" s="53">
        <v>1</v>
      </c>
      <c r="I9" s="51" t="s">
        <v>90</v>
      </c>
      <c r="J9" s="56"/>
      <c r="K9" s="56"/>
      <c r="L9" s="56"/>
      <c r="M9" s="56"/>
    </row>
    <row r="10" spans="1:13" ht="13.5" customHeight="1" x14ac:dyDescent="0.2">
      <c r="A10" s="50" t="s">
        <v>5</v>
      </c>
      <c r="B10" s="50" t="s">
        <v>74</v>
      </c>
      <c r="C10" s="51" t="s">
        <v>91</v>
      </c>
      <c r="D10" s="57">
        <v>-18.996700000000001</v>
      </c>
      <c r="E10" s="57">
        <v>-57.637500000000003</v>
      </c>
      <c r="F10" s="57">
        <v>126</v>
      </c>
      <c r="G10" s="55">
        <v>39017</v>
      </c>
      <c r="H10" s="53">
        <v>1</v>
      </c>
      <c r="I10" s="51" t="s">
        <v>92</v>
      </c>
      <c r="J10" s="56"/>
      <c r="K10" s="56"/>
      <c r="L10" s="56"/>
      <c r="M10" s="56"/>
    </row>
    <row r="11" spans="1:13" ht="13.5" customHeight="1" x14ac:dyDescent="0.2">
      <c r="A11" s="50" t="s">
        <v>48</v>
      </c>
      <c r="B11" s="50" t="s">
        <v>74</v>
      </c>
      <c r="C11" s="51" t="s">
        <v>93</v>
      </c>
      <c r="D11" s="57">
        <v>-18.4922</v>
      </c>
      <c r="E11" s="57">
        <v>-53.167200000000001</v>
      </c>
      <c r="F11" s="57">
        <v>730</v>
      </c>
      <c r="G11" s="55">
        <v>41247</v>
      </c>
      <c r="H11" s="53">
        <v>1</v>
      </c>
      <c r="I11" s="58" t="s">
        <v>94</v>
      </c>
      <c r="J11" s="56"/>
      <c r="K11" s="56"/>
      <c r="L11" s="56"/>
      <c r="M11" s="56"/>
    </row>
    <row r="12" spans="1:13" x14ac:dyDescent="0.2">
      <c r="A12" s="50" t="s">
        <v>6</v>
      </c>
      <c r="B12" s="50" t="s">
        <v>74</v>
      </c>
      <c r="C12" s="51" t="s">
        <v>95</v>
      </c>
      <c r="D12" s="57">
        <v>-18.304400000000001</v>
      </c>
      <c r="E12" s="57">
        <v>-54.440899999999999</v>
      </c>
      <c r="F12" s="57">
        <v>252</v>
      </c>
      <c r="G12" s="55">
        <v>39028</v>
      </c>
      <c r="H12" s="53">
        <v>1</v>
      </c>
      <c r="I12" s="51" t="s">
        <v>96</v>
      </c>
      <c r="J12" s="56"/>
      <c r="K12" s="56"/>
      <c r="L12" s="56"/>
      <c r="M12" s="56"/>
    </row>
    <row r="13" spans="1:13" x14ac:dyDescent="0.2">
      <c r="A13" s="50" t="s">
        <v>7</v>
      </c>
      <c r="B13" s="50" t="s">
        <v>74</v>
      </c>
      <c r="C13" s="51" t="s">
        <v>97</v>
      </c>
      <c r="D13" s="57">
        <v>-22.193899999999999</v>
      </c>
      <c r="E13" s="60">
        <v>-54.9114</v>
      </c>
      <c r="F13" s="57">
        <v>469</v>
      </c>
      <c r="G13" s="55">
        <v>39011</v>
      </c>
      <c r="H13" s="53">
        <v>1</v>
      </c>
      <c r="I13" s="51" t="s">
        <v>98</v>
      </c>
      <c r="J13" s="56"/>
      <c r="K13" s="56"/>
      <c r="L13" s="56"/>
      <c r="M13" s="56"/>
    </row>
    <row r="14" spans="1:13" x14ac:dyDescent="0.2">
      <c r="A14" s="50" t="s">
        <v>99</v>
      </c>
      <c r="B14" s="50" t="s">
        <v>74</v>
      </c>
      <c r="C14" s="51" t="s">
        <v>100</v>
      </c>
      <c r="D14" s="53">
        <v>-23.449400000000001</v>
      </c>
      <c r="E14" s="53">
        <v>-54.181699999999999</v>
      </c>
      <c r="F14" s="53">
        <v>336</v>
      </c>
      <c r="G14" s="55">
        <v>39598</v>
      </c>
      <c r="H14" s="53">
        <v>1</v>
      </c>
      <c r="I14" s="51" t="s">
        <v>101</v>
      </c>
      <c r="J14" s="56"/>
      <c r="K14" s="56"/>
      <c r="L14" s="56"/>
      <c r="M14" s="56"/>
    </row>
    <row r="15" spans="1:13" x14ac:dyDescent="0.2">
      <c r="A15" s="50" t="s">
        <v>9</v>
      </c>
      <c r="B15" s="50" t="s">
        <v>74</v>
      </c>
      <c r="C15" s="51" t="s">
        <v>102</v>
      </c>
      <c r="D15" s="57">
        <v>-22.3</v>
      </c>
      <c r="E15" s="57">
        <v>-53.816600000000001</v>
      </c>
      <c r="F15" s="57">
        <v>373.29</v>
      </c>
      <c r="G15" s="55">
        <v>37662</v>
      </c>
      <c r="H15" s="53">
        <v>1</v>
      </c>
      <c r="I15" s="51" t="s">
        <v>103</v>
      </c>
      <c r="J15" s="56"/>
      <c r="K15" s="56"/>
      <c r="L15" s="56"/>
      <c r="M15" s="56"/>
    </row>
    <row r="16" spans="1:13" s="59" customFormat="1" x14ac:dyDescent="0.2">
      <c r="A16" s="50" t="s">
        <v>47</v>
      </c>
      <c r="B16" s="50" t="s">
        <v>74</v>
      </c>
      <c r="C16" s="51" t="s">
        <v>104</v>
      </c>
      <c r="D16" s="57">
        <v>-21.478200000000001</v>
      </c>
      <c r="E16" s="57">
        <v>-56.136899999999997</v>
      </c>
      <c r="F16" s="57">
        <v>249</v>
      </c>
      <c r="G16" s="55">
        <v>40759</v>
      </c>
      <c r="H16" s="53">
        <v>1</v>
      </c>
      <c r="I16" s="58" t="s">
        <v>105</v>
      </c>
      <c r="J16" s="56"/>
      <c r="K16" s="56"/>
      <c r="L16" s="56"/>
      <c r="M16" s="56"/>
    </row>
    <row r="17" spans="1:13" x14ac:dyDescent="0.2">
      <c r="A17" s="50" t="s">
        <v>10</v>
      </c>
      <c r="B17" s="50" t="s">
        <v>74</v>
      </c>
      <c r="C17" s="51" t="s">
        <v>106</v>
      </c>
      <c r="D17" s="53">
        <v>-22.857199999999999</v>
      </c>
      <c r="E17" s="53">
        <v>-54.605600000000003</v>
      </c>
      <c r="F17" s="53">
        <v>379</v>
      </c>
      <c r="G17" s="55">
        <v>39617</v>
      </c>
      <c r="H17" s="53">
        <v>1</v>
      </c>
      <c r="I17" s="51" t="s">
        <v>107</v>
      </c>
      <c r="J17" s="56"/>
      <c r="K17" s="56"/>
      <c r="L17" s="56"/>
      <c r="M17" s="56"/>
    </row>
    <row r="18" spans="1:13" ht="12.75" customHeight="1" x14ac:dyDescent="0.2">
      <c r="A18" s="50" t="s">
        <v>11</v>
      </c>
      <c r="B18" s="50" t="s">
        <v>74</v>
      </c>
      <c r="C18" s="51" t="s">
        <v>108</v>
      </c>
      <c r="D18" s="57">
        <v>-21.609200000000001</v>
      </c>
      <c r="E18" s="57">
        <v>-55.177799999999998</v>
      </c>
      <c r="F18" s="57">
        <v>401</v>
      </c>
      <c r="G18" s="55">
        <v>39065</v>
      </c>
      <c r="H18" s="53">
        <v>1</v>
      </c>
      <c r="I18" s="51" t="s">
        <v>109</v>
      </c>
      <c r="J18" s="56"/>
      <c r="K18" s="56"/>
      <c r="L18" s="56"/>
      <c r="M18" s="56"/>
    </row>
    <row r="19" spans="1:13" s="59" customFormat="1" x14ac:dyDescent="0.2">
      <c r="A19" s="50" t="s">
        <v>12</v>
      </c>
      <c r="B19" s="50" t="s">
        <v>74</v>
      </c>
      <c r="C19" s="51" t="s">
        <v>110</v>
      </c>
      <c r="D19" s="57">
        <v>-20.395600000000002</v>
      </c>
      <c r="E19" s="57">
        <v>-56.431699999999999</v>
      </c>
      <c r="F19" s="57">
        <v>140</v>
      </c>
      <c r="G19" s="55">
        <v>39023</v>
      </c>
      <c r="H19" s="53">
        <v>1</v>
      </c>
      <c r="I19" s="51" t="s">
        <v>111</v>
      </c>
      <c r="J19" s="56"/>
      <c r="K19" s="56"/>
      <c r="L19" s="56"/>
      <c r="M19" s="56"/>
    </row>
    <row r="20" spans="1:13" x14ac:dyDescent="0.2">
      <c r="A20" s="50" t="s">
        <v>112</v>
      </c>
      <c r="B20" s="50" t="s">
        <v>74</v>
      </c>
      <c r="C20" s="51" t="s">
        <v>113</v>
      </c>
      <c r="D20" s="57">
        <v>-18.988900000000001</v>
      </c>
      <c r="E20" s="57">
        <v>-56.623100000000001</v>
      </c>
      <c r="F20" s="57">
        <v>104</v>
      </c>
      <c r="G20" s="55">
        <v>38932</v>
      </c>
      <c r="H20" s="53">
        <v>1</v>
      </c>
      <c r="I20" s="51" t="s">
        <v>114</v>
      </c>
      <c r="J20" s="56"/>
      <c r="K20" s="56"/>
      <c r="L20" s="56"/>
      <c r="M20" s="56"/>
    </row>
    <row r="21" spans="1:13" s="59" customFormat="1" x14ac:dyDescent="0.2">
      <c r="A21" s="50" t="s">
        <v>14</v>
      </c>
      <c r="B21" s="50" t="s">
        <v>74</v>
      </c>
      <c r="C21" s="51" t="s">
        <v>115</v>
      </c>
      <c r="D21" s="57">
        <v>-19.414300000000001</v>
      </c>
      <c r="E21" s="57">
        <v>-51.1053</v>
      </c>
      <c r="F21" s="57">
        <v>424</v>
      </c>
      <c r="G21" s="55" t="s">
        <v>116</v>
      </c>
      <c r="H21" s="53">
        <v>1</v>
      </c>
      <c r="I21" s="51" t="s">
        <v>117</v>
      </c>
      <c r="J21" s="56"/>
      <c r="K21" s="56"/>
      <c r="L21" s="56"/>
      <c r="M21" s="56"/>
    </row>
    <row r="22" spans="1:13" x14ac:dyDescent="0.2">
      <c r="A22" s="50" t="s">
        <v>15</v>
      </c>
      <c r="B22" s="50" t="s">
        <v>74</v>
      </c>
      <c r="C22" s="51" t="s">
        <v>118</v>
      </c>
      <c r="D22" s="57">
        <v>-22.533300000000001</v>
      </c>
      <c r="E22" s="57">
        <v>-55.533299999999997</v>
      </c>
      <c r="F22" s="57">
        <v>650</v>
      </c>
      <c r="G22" s="55">
        <v>37140</v>
      </c>
      <c r="H22" s="53">
        <v>1</v>
      </c>
      <c r="I22" s="51" t="s">
        <v>119</v>
      </c>
      <c r="J22" s="56"/>
      <c r="K22" s="56"/>
      <c r="L22" s="56"/>
      <c r="M22" s="56"/>
    </row>
    <row r="23" spans="1:13" x14ac:dyDescent="0.2">
      <c r="A23" s="50" t="s">
        <v>16</v>
      </c>
      <c r="B23" s="50" t="s">
        <v>74</v>
      </c>
      <c r="C23" s="51" t="s">
        <v>120</v>
      </c>
      <c r="D23" s="57">
        <v>-21.7058</v>
      </c>
      <c r="E23" s="57">
        <v>-57.5533</v>
      </c>
      <c r="F23" s="57">
        <v>85</v>
      </c>
      <c r="G23" s="55">
        <v>39014</v>
      </c>
      <c r="H23" s="53">
        <v>1</v>
      </c>
      <c r="I23" s="51" t="s">
        <v>121</v>
      </c>
      <c r="J23" s="56"/>
      <c r="K23" s="56"/>
      <c r="L23" s="56"/>
      <c r="M23" s="56"/>
    </row>
    <row r="24" spans="1:13" s="59" customFormat="1" x14ac:dyDescent="0.2">
      <c r="A24" s="50" t="s">
        <v>18</v>
      </c>
      <c r="B24" s="50" t="s">
        <v>74</v>
      </c>
      <c r="C24" s="51" t="s">
        <v>122</v>
      </c>
      <c r="D24" s="57">
        <v>-19.420100000000001</v>
      </c>
      <c r="E24" s="57">
        <v>-54.553100000000001</v>
      </c>
      <c r="F24" s="57">
        <v>647</v>
      </c>
      <c r="G24" s="55">
        <v>39067</v>
      </c>
      <c r="H24" s="53">
        <v>1</v>
      </c>
      <c r="I24" s="51" t="s">
        <v>123</v>
      </c>
      <c r="J24" s="56"/>
      <c r="K24" s="56"/>
      <c r="L24" s="56"/>
      <c r="M24" s="56"/>
    </row>
    <row r="25" spans="1:13" x14ac:dyDescent="0.2">
      <c r="A25" s="50" t="s">
        <v>124</v>
      </c>
      <c r="B25" s="50" t="s">
        <v>74</v>
      </c>
      <c r="C25" s="51" t="s">
        <v>125</v>
      </c>
      <c r="D25" s="53">
        <v>-21.774999999999999</v>
      </c>
      <c r="E25" s="53">
        <v>-54.528100000000002</v>
      </c>
      <c r="F25" s="53">
        <v>329</v>
      </c>
      <c r="G25" s="55">
        <v>39625</v>
      </c>
      <c r="H25" s="53">
        <v>1</v>
      </c>
      <c r="I25" s="51" t="s">
        <v>126</v>
      </c>
      <c r="J25" s="56"/>
      <c r="K25" s="56"/>
      <c r="L25" s="56"/>
      <c r="M25" s="56"/>
    </row>
    <row r="26" spans="1:13" s="64" customFormat="1" ht="15" customHeight="1" x14ac:dyDescent="0.2">
      <c r="A26" s="61" t="s">
        <v>31</v>
      </c>
      <c r="B26" s="61" t="s">
        <v>74</v>
      </c>
      <c r="C26" s="51" t="s">
        <v>127</v>
      </c>
      <c r="D26" s="62">
        <v>-20.9817</v>
      </c>
      <c r="E26" s="62">
        <v>-54.971899999999998</v>
      </c>
      <c r="F26" s="62">
        <v>464</v>
      </c>
      <c r="G26" s="52" t="s">
        <v>128</v>
      </c>
      <c r="H26" s="51">
        <v>1</v>
      </c>
      <c r="I26" s="61" t="s">
        <v>129</v>
      </c>
      <c r="J26" s="63"/>
      <c r="K26" s="63"/>
      <c r="L26" s="63"/>
      <c r="M26" s="63"/>
    </row>
    <row r="27" spans="1:13" s="59" customFormat="1" x14ac:dyDescent="0.2">
      <c r="A27" s="50" t="s">
        <v>19</v>
      </c>
      <c r="B27" s="50" t="s">
        <v>74</v>
      </c>
      <c r="C27" s="51" t="s">
        <v>130</v>
      </c>
      <c r="D27" s="53">
        <v>-23.966899999999999</v>
      </c>
      <c r="E27" s="53">
        <v>-55.0242</v>
      </c>
      <c r="F27" s="53">
        <v>402</v>
      </c>
      <c r="G27" s="55">
        <v>39605</v>
      </c>
      <c r="H27" s="53">
        <v>1</v>
      </c>
      <c r="I27" s="51" t="s">
        <v>131</v>
      </c>
      <c r="J27" s="56"/>
      <c r="K27" s="56"/>
      <c r="L27" s="56"/>
      <c r="M27" s="56"/>
    </row>
    <row r="28" spans="1:13" s="66" customFormat="1" x14ac:dyDescent="0.2">
      <c r="A28" s="61" t="s">
        <v>49</v>
      </c>
      <c r="B28" s="61" t="s">
        <v>74</v>
      </c>
      <c r="C28" s="51" t="s">
        <v>132</v>
      </c>
      <c r="D28" s="51">
        <v>-17.634699999999999</v>
      </c>
      <c r="E28" s="51">
        <v>-54.760100000000001</v>
      </c>
      <c r="F28" s="51">
        <v>486</v>
      </c>
      <c r="G28" s="52" t="s">
        <v>133</v>
      </c>
      <c r="H28" s="51">
        <v>1</v>
      </c>
      <c r="I28" s="53" t="s">
        <v>134</v>
      </c>
      <c r="J28" s="65"/>
      <c r="K28" s="65"/>
      <c r="L28" s="65"/>
      <c r="M28" s="65"/>
    </row>
    <row r="29" spans="1:13" x14ac:dyDescent="0.2">
      <c r="A29" s="50" t="s">
        <v>20</v>
      </c>
      <c r="B29" s="50" t="s">
        <v>74</v>
      </c>
      <c r="C29" s="51" t="s">
        <v>135</v>
      </c>
      <c r="D29" s="53">
        <v>-20.783300000000001</v>
      </c>
      <c r="E29" s="53">
        <v>-51.7</v>
      </c>
      <c r="F29" s="53">
        <v>313</v>
      </c>
      <c r="G29" s="55">
        <v>37137</v>
      </c>
      <c r="H29" s="53">
        <v>1</v>
      </c>
      <c r="I29" s="51" t="s">
        <v>136</v>
      </c>
      <c r="J29" s="56"/>
      <c r="K29" s="56"/>
      <c r="L29" s="56"/>
      <c r="M29" s="56"/>
    </row>
    <row r="30" spans="1:13" ht="18" customHeight="1" x14ac:dyDescent="0.2">
      <c r="A30" s="67"/>
      <c r="B30" s="68"/>
      <c r="C30" s="69"/>
      <c r="D30" s="69"/>
      <c r="E30" s="69"/>
      <c r="F30" s="69"/>
      <c r="G30" s="47" t="s">
        <v>137</v>
      </c>
      <c r="H30" s="51">
        <f>SUM(H2:H29)</f>
        <v>28</v>
      </c>
      <c r="I30" s="67"/>
      <c r="J30" s="56"/>
      <c r="K30" s="56"/>
      <c r="L30" s="56"/>
      <c r="M30" s="56"/>
    </row>
    <row r="31" spans="1:13" x14ac:dyDescent="0.2">
      <c r="A31" s="56" t="s">
        <v>138</v>
      </c>
      <c r="B31" s="70"/>
      <c r="C31" s="70"/>
      <c r="D31" s="70"/>
      <c r="E31" s="70"/>
      <c r="F31" s="70"/>
      <c r="G31" s="56"/>
      <c r="H31" s="71"/>
      <c r="I31" s="56"/>
      <c r="J31" s="56"/>
      <c r="K31" s="56"/>
      <c r="L31" s="56"/>
      <c r="M31" s="56"/>
    </row>
    <row r="32" spans="1:13" x14ac:dyDescent="0.2">
      <c r="A32" s="72" t="s">
        <v>139</v>
      </c>
      <c r="B32" s="73"/>
      <c r="C32" s="73"/>
      <c r="D32" s="73"/>
      <c r="E32" s="73"/>
      <c r="F32" s="73"/>
      <c r="G32" s="56"/>
      <c r="H32" s="56"/>
      <c r="I32" s="56"/>
      <c r="J32" s="56"/>
      <c r="K32" s="56"/>
      <c r="L32" s="56"/>
      <c r="M32" s="56"/>
    </row>
    <row r="33" spans="1:13" x14ac:dyDescent="0.2">
      <c r="A33" s="56"/>
      <c r="B33" s="73"/>
      <c r="C33" s="73"/>
      <c r="D33" s="73"/>
      <c r="E33" s="73"/>
      <c r="F33" s="73"/>
      <c r="G33" s="56"/>
      <c r="H33" s="56"/>
      <c r="I33" s="56"/>
      <c r="J33" s="56"/>
      <c r="K33" s="56"/>
      <c r="L33" s="56"/>
      <c r="M33" s="56"/>
    </row>
    <row r="34" spans="1:13" x14ac:dyDescent="0.2">
      <c r="A34" s="56"/>
      <c r="B34" s="73"/>
      <c r="C34" s="73"/>
      <c r="D34" s="73"/>
      <c r="E34" s="73"/>
      <c r="F34" s="73"/>
      <c r="G34" s="56"/>
      <c r="H34" s="56"/>
      <c r="I34" s="56"/>
      <c r="J34" s="56"/>
      <c r="K34" s="56"/>
      <c r="L34" s="56"/>
      <c r="M34" s="56"/>
    </row>
    <row r="35" spans="1:13" x14ac:dyDescent="0.2">
      <c r="A35" s="56"/>
      <c r="B35" s="73"/>
      <c r="C35" s="73"/>
      <c r="D35" s="73"/>
      <c r="E35" s="73"/>
      <c r="F35" s="73"/>
      <c r="G35" s="56"/>
      <c r="H35" s="56"/>
      <c r="I35" s="56"/>
      <c r="J35" s="56"/>
      <c r="K35" s="56"/>
      <c r="L35" s="56"/>
      <c r="M35" s="56"/>
    </row>
    <row r="36" spans="1:13" x14ac:dyDescent="0.2">
      <c r="A36" s="56"/>
      <c r="B36" s="73"/>
      <c r="C36" s="73"/>
      <c r="D36" s="73"/>
      <c r="E36" s="73"/>
      <c r="F36" s="73"/>
      <c r="G36" s="56"/>
      <c r="H36" s="56"/>
      <c r="I36" s="56"/>
      <c r="J36" s="56"/>
      <c r="K36" s="56"/>
      <c r="L36" s="56"/>
      <c r="M36" s="56"/>
    </row>
    <row r="37" spans="1:13" x14ac:dyDescent="0.2">
      <c r="A37" s="56"/>
      <c r="B37" s="73"/>
      <c r="C37" s="73"/>
      <c r="D37" s="73"/>
      <c r="E37" s="73"/>
      <c r="F37" s="73"/>
      <c r="G37" s="56"/>
      <c r="H37" s="56"/>
      <c r="I37" s="56"/>
      <c r="J37" s="56"/>
      <c r="K37" s="56"/>
      <c r="L37" s="56"/>
      <c r="M37" s="56"/>
    </row>
    <row r="38" spans="1:13" x14ac:dyDescent="0.2">
      <c r="A38" s="56"/>
      <c r="B38" s="73"/>
      <c r="C38" s="73"/>
      <c r="D38" s="73"/>
      <c r="E38" s="73"/>
      <c r="F38" s="73"/>
      <c r="G38" s="56"/>
      <c r="H38" s="56"/>
      <c r="I38" s="56"/>
      <c r="J38" s="56"/>
      <c r="K38" s="56"/>
      <c r="L38" s="56"/>
      <c r="M38" s="56"/>
    </row>
    <row r="39" spans="1:13" x14ac:dyDescent="0.2">
      <c r="A39" s="56"/>
      <c r="B39" s="73"/>
      <c r="C39" s="73"/>
      <c r="D39" s="73"/>
      <c r="E39" s="73"/>
      <c r="F39" s="73"/>
      <c r="G39" s="56"/>
      <c r="H39" s="56"/>
      <c r="I39" s="56"/>
      <c r="J39" s="56"/>
      <c r="K39" s="56"/>
      <c r="L39" s="56"/>
      <c r="M39" s="56"/>
    </row>
    <row r="40" spans="1:13" x14ac:dyDescent="0.2">
      <c r="A40" s="56"/>
      <c r="B40" s="73"/>
      <c r="C40" s="73"/>
      <c r="D40" s="73"/>
      <c r="E40" s="73"/>
      <c r="F40" s="73"/>
      <c r="G40" s="56"/>
      <c r="H40" s="56"/>
      <c r="I40" s="56"/>
      <c r="J40" s="56"/>
      <c r="K40" s="56"/>
      <c r="L40" s="56"/>
      <c r="M40" s="56"/>
    </row>
    <row r="41" spans="1:13" x14ac:dyDescent="0.2">
      <c r="A41" s="56"/>
      <c r="B41" s="73"/>
      <c r="C41" s="73"/>
      <c r="D41" s="73"/>
      <c r="E41" s="73"/>
      <c r="F41" s="73"/>
      <c r="G41" s="56"/>
      <c r="H41" s="56"/>
      <c r="I41" s="56"/>
      <c r="J41" s="56"/>
      <c r="K41" s="56"/>
      <c r="L41" s="56"/>
      <c r="M41" s="56"/>
    </row>
    <row r="42" spans="1:13" x14ac:dyDescent="0.2">
      <c r="A42" s="56"/>
      <c r="B42" s="73"/>
      <c r="C42" s="73"/>
      <c r="D42" s="73"/>
      <c r="E42" s="73"/>
      <c r="F42" s="73"/>
      <c r="G42" s="56"/>
      <c r="H42" s="56"/>
      <c r="I42" s="56"/>
      <c r="J42" s="56"/>
      <c r="K42" s="56"/>
      <c r="L42" s="56"/>
      <c r="M42" s="56"/>
    </row>
    <row r="43" spans="1:13" x14ac:dyDescent="0.2">
      <c r="A43" s="56"/>
      <c r="B43" s="73"/>
      <c r="C43" s="73"/>
      <c r="D43" s="73"/>
      <c r="E43" s="73"/>
      <c r="F43" s="73"/>
      <c r="G43" s="56"/>
      <c r="H43" s="56"/>
      <c r="I43" s="56"/>
      <c r="J43" s="56"/>
      <c r="K43" s="56"/>
      <c r="L43" s="56"/>
      <c r="M43" s="56"/>
    </row>
    <row r="44" spans="1:13" x14ac:dyDescent="0.2">
      <c r="A44" s="56"/>
      <c r="B44" s="73"/>
      <c r="C44" s="73"/>
      <c r="D44" s="73"/>
      <c r="E44" s="73"/>
      <c r="F44" s="73"/>
      <c r="G44" s="56"/>
      <c r="H44" s="56"/>
      <c r="I44" s="56"/>
      <c r="J44" s="56"/>
      <c r="K44" s="56"/>
      <c r="L44" s="56"/>
      <c r="M44" s="56"/>
    </row>
    <row r="45" spans="1:13" x14ac:dyDescent="0.2">
      <c r="A45" s="56"/>
      <c r="B45" s="73"/>
      <c r="C45" s="73"/>
      <c r="D45" s="73"/>
      <c r="E45" s="73"/>
      <c r="F45" s="73"/>
      <c r="G45" s="56"/>
      <c r="H45" s="56"/>
      <c r="I45" s="56"/>
      <c r="J45" s="56"/>
      <c r="K45" s="56"/>
      <c r="L45" s="56"/>
      <c r="M45" s="56"/>
    </row>
    <row r="46" spans="1:13" x14ac:dyDescent="0.2">
      <c r="A46" s="56"/>
      <c r="B46" s="73"/>
      <c r="C46" s="73"/>
      <c r="D46" s="73"/>
      <c r="E46" s="73"/>
      <c r="F46" s="73"/>
      <c r="G46" s="56"/>
      <c r="H46" s="56"/>
      <c r="I46" s="56"/>
      <c r="J46" s="56"/>
      <c r="K46" s="56"/>
      <c r="L46" s="56"/>
      <c r="M46" s="56"/>
    </row>
  </sheetData>
  <sheetProtection password="C12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zoomScale="90" zoomScaleNormal="90" workbookViewId="0">
      <selection activeCell="AI22" sqref="AI22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5.42578125" style="2" customWidth="1"/>
    <col min="31" max="31" width="7.5703125" style="9" bestFit="1" customWidth="1"/>
    <col min="32" max="32" width="7.28515625" style="12" bestFit="1" customWidth="1"/>
  </cols>
  <sheetData>
    <row r="1" spans="1:35" ht="20.100000000000001" customHeight="1" x14ac:dyDescent="0.2">
      <c r="A1" s="127" t="s">
        <v>23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5" ht="20.100000000000001" customHeight="1" x14ac:dyDescent="0.2">
      <c r="A2" s="125" t="s">
        <v>21</v>
      </c>
      <c r="B2" s="128" t="s">
        <v>141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35" s="4" customFormat="1" ht="20.100000000000001" customHeight="1" x14ac:dyDescent="0.2">
      <c r="A3" s="125"/>
      <c r="B3" s="126">
        <v>1</v>
      </c>
      <c r="C3" s="126">
        <f>SUM(B3+1)</f>
        <v>2</v>
      </c>
      <c r="D3" s="126">
        <f t="shared" ref="D3:AC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19">
        <v>29</v>
      </c>
      <c r="AE3" s="35" t="s">
        <v>41</v>
      </c>
      <c r="AF3" s="40" t="s">
        <v>40</v>
      </c>
    </row>
    <row r="4" spans="1:35" s="5" customFormat="1" ht="20.100000000000001" customHeight="1" x14ac:dyDescent="0.2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0"/>
      <c r="AE4" s="35" t="s">
        <v>39</v>
      </c>
      <c r="AF4" s="40" t="s">
        <v>39</v>
      </c>
    </row>
    <row r="5" spans="1:35" s="5" customFormat="1" ht="20.100000000000001" customHeight="1" x14ac:dyDescent="0.2">
      <c r="A5" s="14" t="s">
        <v>45</v>
      </c>
      <c r="B5" s="15">
        <f>[1]Fevereiro!$C$5</f>
        <v>35.4</v>
      </c>
      <c r="C5" s="15">
        <f>[1]Fevereiro!$C$6</f>
        <v>36.299999999999997</v>
      </c>
      <c r="D5" s="15">
        <f>[1]Fevereiro!$C$7</f>
        <v>34.9</v>
      </c>
      <c r="E5" s="15">
        <f>[1]Fevereiro!$C$8</f>
        <v>34</v>
      </c>
      <c r="F5" s="15">
        <f>[1]Fevereiro!$C$9</f>
        <v>34.299999999999997</v>
      </c>
      <c r="G5" s="15">
        <f>[1]Fevereiro!$C$10</f>
        <v>33.200000000000003</v>
      </c>
      <c r="H5" s="15">
        <f>[1]Fevereiro!$C$11</f>
        <v>35.1</v>
      </c>
      <c r="I5" s="15">
        <f>[1]Fevereiro!$C$12</f>
        <v>34.1</v>
      </c>
      <c r="J5" s="15">
        <f>[1]Fevereiro!$C$13</f>
        <v>35.6</v>
      </c>
      <c r="K5" s="15">
        <f>[1]Fevereiro!$C$14</f>
        <v>36.4</v>
      </c>
      <c r="L5" s="15">
        <f>[1]Fevereiro!$C$15</f>
        <v>36.700000000000003</v>
      </c>
      <c r="M5" s="15">
        <f>[1]Fevereiro!$C$16</f>
        <v>36.6</v>
      </c>
      <c r="N5" s="15">
        <f>[1]Fevereiro!$C$17</f>
        <v>36.4</v>
      </c>
      <c r="O5" s="15">
        <f>[1]Fevereiro!$C$18</f>
        <v>36.1</v>
      </c>
      <c r="P5" s="15">
        <f>[1]Fevereiro!$C$19</f>
        <v>36</v>
      </c>
      <c r="Q5" s="15">
        <f>[1]Fevereiro!$C$20</f>
        <v>35</v>
      </c>
      <c r="R5" s="15">
        <f>[1]Fevereiro!$C$21</f>
        <v>36.6</v>
      </c>
      <c r="S5" s="15">
        <f>[1]Fevereiro!$C$22</f>
        <v>35.200000000000003</v>
      </c>
      <c r="T5" s="15">
        <f>[1]Fevereiro!$C$23</f>
        <v>35.799999999999997</v>
      </c>
      <c r="U5" s="15">
        <f>[1]Fevereiro!$C$24</f>
        <v>36.1</v>
      </c>
      <c r="V5" s="15">
        <f>[1]Fevereiro!$C$25</f>
        <v>32.200000000000003</v>
      </c>
      <c r="W5" s="15">
        <f>[1]Fevereiro!$C$26</f>
        <v>31</v>
      </c>
      <c r="X5" s="15">
        <f>[1]Fevereiro!$C$27</f>
        <v>30.9</v>
      </c>
      <c r="Y5" s="15">
        <f>[1]Fevereiro!$C$28</f>
        <v>30.1</v>
      </c>
      <c r="Z5" s="15">
        <f>[1]Fevereiro!$C$29</f>
        <v>33.1</v>
      </c>
      <c r="AA5" s="15">
        <f>[1]Fevereiro!$C$30</f>
        <v>33.6</v>
      </c>
      <c r="AB5" s="15">
        <f>[1]Fevereiro!$C$31</f>
        <v>35.200000000000003</v>
      </c>
      <c r="AC5" s="15">
        <f>[1]Fevereiro!$C$32</f>
        <v>31.9</v>
      </c>
      <c r="AD5" s="15">
        <f>[1]Fevereiro!$C$33</f>
        <v>26.8</v>
      </c>
      <c r="AE5" s="36">
        <f>MAX(B5:AD5)</f>
        <v>36.700000000000003</v>
      </c>
      <c r="AF5" s="41">
        <f>AVERAGE(B5:AD5)</f>
        <v>34.296551724137935</v>
      </c>
    </row>
    <row r="6" spans="1:35" ht="17.100000000000001" customHeight="1" x14ac:dyDescent="0.2">
      <c r="A6" s="14" t="s">
        <v>0</v>
      </c>
      <c r="B6" s="16" t="str">
        <f>[2]Fevereiro!$C$5</f>
        <v>*</v>
      </c>
      <c r="C6" s="16">
        <f>[2]Fevereiro!$C$6</f>
        <v>28.4</v>
      </c>
      <c r="D6" s="16">
        <f>[2]Fevereiro!$C$7</f>
        <v>32.6</v>
      </c>
      <c r="E6" s="16">
        <f>[2]Fevereiro!$C$8</f>
        <v>30</v>
      </c>
      <c r="F6" s="16">
        <f>[2]Fevereiro!$C$9</f>
        <v>32.700000000000003</v>
      </c>
      <c r="G6" s="16">
        <f>[2]Fevereiro!$C$10</f>
        <v>33.9</v>
      </c>
      <c r="H6" s="16">
        <f>[2]Fevereiro!$C$11</f>
        <v>34</v>
      </c>
      <c r="I6" s="16">
        <f>[2]Fevereiro!$C$12</f>
        <v>35.299999999999997</v>
      </c>
      <c r="J6" s="16">
        <f>[2]Fevereiro!$C$13</f>
        <v>35</v>
      </c>
      <c r="K6" s="16">
        <f>[2]Fevereiro!$C$14</f>
        <v>33.799999999999997</v>
      </c>
      <c r="L6" s="16">
        <f>[2]Fevereiro!$C$15</f>
        <v>34.299999999999997</v>
      </c>
      <c r="M6" s="16">
        <f>[2]Fevereiro!$C$16</f>
        <v>33.1</v>
      </c>
      <c r="N6" s="16">
        <f>[2]Fevereiro!$C$17</f>
        <v>36</v>
      </c>
      <c r="O6" s="16">
        <f>[2]Fevereiro!$C$18</f>
        <v>35.299999999999997</v>
      </c>
      <c r="P6" s="16">
        <f>[2]Fevereiro!$C$19</f>
        <v>33.799999999999997</v>
      </c>
      <c r="Q6" s="16">
        <f>[2]Fevereiro!$C$20</f>
        <v>32.4</v>
      </c>
      <c r="R6" s="16">
        <f>[2]Fevereiro!$C$21</f>
        <v>35</v>
      </c>
      <c r="S6" s="16">
        <f>[2]Fevereiro!$C$22</f>
        <v>35.299999999999997</v>
      </c>
      <c r="T6" s="16">
        <f>[2]Fevereiro!$C$23</f>
        <v>36.700000000000003</v>
      </c>
      <c r="U6" s="16">
        <f>[2]Fevereiro!$C$24</f>
        <v>35.6</v>
      </c>
      <c r="V6" s="16">
        <f>[2]Fevereiro!$C$25</f>
        <v>32.1</v>
      </c>
      <c r="W6" s="16">
        <f>[2]Fevereiro!$C$26</f>
        <v>26.8</v>
      </c>
      <c r="X6" s="16">
        <f>[2]Fevereiro!$C$27</f>
        <v>23.5</v>
      </c>
      <c r="Y6" s="16">
        <f>[2]Fevereiro!$C$28</f>
        <v>28.4</v>
      </c>
      <c r="Z6" s="16">
        <f>[2]Fevereiro!$C$29</f>
        <v>32.1</v>
      </c>
      <c r="AA6" s="16">
        <f>[2]Fevereiro!$C$30</f>
        <v>33</v>
      </c>
      <c r="AB6" s="16">
        <f>[2]Fevereiro!$C$31</f>
        <v>32</v>
      </c>
      <c r="AC6" s="16">
        <f>[2]Fevereiro!$C$32</f>
        <v>27.4</v>
      </c>
      <c r="AD6" s="16">
        <f>[2]Fevereiro!$C$33</f>
        <v>27.8</v>
      </c>
      <c r="AE6" s="36">
        <f t="shared" ref="AE6:AE31" si="1">MAX(B6:AD6)</f>
        <v>36.700000000000003</v>
      </c>
      <c r="AF6" s="41">
        <f t="shared" ref="AF6:AF31" si="2">AVERAGE(B6:AD6)</f>
        <v>32.36785714285714</v>
      </c>
    </row>
    <row r="7" spans="1:35" ht="17.100000000000001" customHeight="1" x14ac:dyDescent="0.2">
      <c r="A7" s="14" t="s">
        <v>1</v>
      </c>
      <c r="B7" s="16">
        <f>[3]Fevereiro!$C$5</f>
        <v>34.9</v>
      </c>
      <c r="C7" s="16">
        <f>[3]Fevereiro!$C$6</f>
        <v>34</v>
      </c>
      <c r="D7" s="16">
        <f>[3]Fevereiro!$C$7</f>
        <v>34.5</v>
      </c>
      <c r="E7" s="16">
        <f>[3]Fevereiro!$C$8</f>
        <v>34.4</v>
      </c>
      <c r="F7" s="16">
        <f>[3]Fevereiro!$C$9</f>
        <v>35.9</v>
      </c>
      <c r="G7" s="16">
        <f>[3]Fevereiro!$C$10</f>
        <v>33.1</v>
      </c>
      <c r="H7" s="16">
        <f>[3]Fevereiro!$C$11</f>
        <v>34.700000000000003</v>
      </c>
      <c r="I7" s="16">
        <f>[3]Fevereiro!$C$12</f>
        <v>37.1</v>
      </c>
      <c r="J7" s="16">
        <f>[3]Fevereiro!$C$13</f>
        <v>34.5</v>
      </c>
      <c r="K7" s="16">
        <f>[3]Fevereiro!$C$14</f>
        <v>33.799999999999997</v>
      </c>
      <c r="L7" s="16">
        <f>[3]Fevereiro!$C$15</f>
        <v>36</v>
      </c>
      <c r="M7" s="16">
        <f>[3]Fevereiro!$C$16</f>
        <v>36.1</v>
      </c>
      <c r="N7" s="16">
        <f>[3]Fevereiro!$C$17</f>
        <v>36.5</v>
      </c>
      <c r="O7" s="16">
        <f>[3]Fevereiro!$C$18</f>
        <v>37.4</v>
      </c>
      <c r="P7" s="16">
        <f>[3]Fevereiro!$C$19</f>
        <v>35.6</v>
      </c>
      <c r="Q7" s="16">
        <f>[3]Fevereiro!$C$20</f>
        <v>34.6</v>
      </c>
      <c r="R7" s="16">
        <f>[3]Fevereiro!$C$21</f>
        <v>35.6</v>
      </c>
      <c r="S7" s="16">
        <f>[3]Fevereiro!$C$22</f>
        <v>36.700000000000003</v>
      </c>
      <c r="T7" s="16">
        <f>[3]Fevereiro!$C$23</f>
        <v>35</v>
      </c>
      <c r="U7" s="16">
        <f>[3]Fevereiro!$C$24</f>
        <v>34.299999999999997</v>
      </c>
      <c r="V7" s="16">
        <f>[3]Fevereiro!$C$25</f>
        <v>33.6</v>
      </c>
      <c r="W7" s="16">
        <f>[3]Fevereiro!$C$26</f>
        <v>32.200000000000003</v>
      </c>
      <c r="X7" s="16">
        <f>[3]Fevereiro!$C$27</f>
        <v>28.1</v>
      </c>
      <c r="Y7" s="16">
        <f>[3]Fevereiro!$C$28</f>
        <v>28</v>
      </c>
      <c r="Z7" s="16">
        <f>[3]Fevereiro!$C$29</f>
        <v>32.1</v>
      </c>
      <c r="AA7" s="16">
        <f>[3]Fevereiro!$C$30</f>
        <v>30.1</v>
      </c>
      <c r="AB7" s="16">
        <f>[3]Fevereiro!$C$31</f>
        <v>33.700000000000003</v>
      </c>
      <c r="AC7" s="16">
        <f>[3]Fevereiro!$C$32</f>
        <v>27.2</v>
      </c>
      <c r="AD7" s="16">
        <f>[3]Fevereiro!$C$33</f>
        <v>32.200000000000003</v>
      </c>
      <c r="AE7" s="36">
        <f t="shared" si="1"/>
        <v>37.4</v>
      </c>
      <c r="AF7" s="41">
        <f t="shared" si="2"/>
        <v>33.858620689655183</v>
      </c>
      <c r="AI7" t="s">
        <v>50</v>
      </c>
    </row>
    <row r="8" spans="1:35" ht="17.100000000000001" customHeight="1" x14ac:dyDescent="0.2">
      <c r="A8" s="14" t="s">
        <v>62</v>
      </c>
      <c r="B8" s="16">
        <f>[4]Fevereiro!$C$5</f>
        <v>33.799999999999997</v>
      </c>
      <c r="C8" s="16">
        <f>[4]Fevereiro!$C$6</f>
        <v>35.5</v>
      </c>
      <c r="D8" s="16">
        <f>[4]Fevereiro!$C$7</f>
        <v>34.799999999999997</v>
      </c>
      <c r="E8" s="16">
        <f>[4]Fevereiro!$C$8</f>
        <v>34.1</v>
      </c>
      <c r="F8" s="16">
        <f>[4]Fevereiro!$C$9</f>
        <v>33.799999999999997</v>
      </c>
      <c r="G8" s="16">
        <f>[4]Fevereiro!$C$10</f>
        <v>34.799999999999997</v>
      </c>
      <c r="H8" s="16">
        <f>[4]Fevereiro!$C$11</f>
        <v>33.9</v>
      </c>
      <c r="I8" s="16">
        <f>[4]Fevereiro!$C$12</f>
        <v>33.9</v>
      </c>
      <c r="J8" s="16">
        <f>[4]Fevereiro!$C$13</f>
        <v>34.4</v>
      </c>
      <c r="K8" s="16">
        <f>[4]Fevereiro!$C$14</f>
        <v>35.299999999999997</v>
      </c>
      <c r="L8" s="16">
        <f>[4]Fevereiro!$C$15</f>
        <v>33.6</v>
      </c>
      <c r="M8" s="16">
        <f>[4]Fevereiro!$C$16</f>
        <v>33.200000000000003</v>
      </c>
      <c r="N8" s="16">
        <f>[4]Fevereiro!$C$17</f>
        <v>35.4</v>
      </c>
      <c r="O8" s="16">
        <f>[4]Fevereiro!$C$18</f>
        <v>35.5</v>
      </c>
      <c r="P8" s="16">
        <f>[4]Fevereiro!$C$19</f>
        <v>34.700000000000003</v>
      </c>
      <c r="Q8" s="16">
        <f>[4]Fevereiro!$C$20</f>
        <v>32.200000000000003</v>
      </c>
      <c r="R8" s="16">
        <f>[4]Fevereiro!$C$21</f>
        <v>35</v>
      </c>
      <c r="S8" s="16">
        <f>[4]Fevereiro!$C$22</f>
        <v>34.700000000000003</v>
      </c>
      <c r="T8" s="16">
        <f>[4]Fevereiro!$C$23</f>
        <v>33.299999999999997</v>
      </c>
      <c r="U8" s="16">
        <f>[4]Fevereiro!$C$24</f>
        <v>34.200000000000003</v>
      </c>
      <c r="V8" s="16">
        <f>[4]Fevereiro!$C$25</f>
        <v>30.3</v>
      </c>
      <c r="W8" s="16">
        <f>[4]Fevereiro!$C$26</f>
        <v>28.6</v>
      </c>
      <c r="X8" s="16">
        <f>[4]Fevereiro!$C$27</f>
        <v>27.7</v>
      </c>
      <c r="Y8" s="16">
        <f>[4]Fevereiro!$C$28</f>
        <v>27.5</v>
      </c>
      <c r="Z8" s="16">
        <f>[4]Fevereiro!$C$29</f>
        <v>29.9</v>
      </c>
      <c r="AA8" s="16">
        <f>[4]Fevereiro!$C$30</f>
        <v>34.1</v>
      </c>
      <c r="AB8" s="16">
        <f>[4]Fevereiro!$C$31</f>
        <v>32.9</v>
      </c>
      <c r="AC8" s="16">
        <f>[4]Fevereiro!$C$32</f>
        <v>27.3</v>
      </c>
      <c r="AD8" s="16">
        <f>[4]Fevereiro!$C$33</f>
        <v>26.5</v>
      </c>
      <c r="AE8" s="36">
        <f t="shared" si="1"/>
        <v>35.5</v>
      </c>
      <c r="AF8" s="41">
        <f t="shared" si="2"/>
        <v>32.789655172413795</v>
      </c>
    </row>
    <row r="9" spans="1:35" ht="17.100000000000001" customHeight="1" x14ac:dyDescent="0.2">
      <c r="A9" s="14" t="s">
        <v>46</v>
      </c>
      <c r="B9" s="16">
        <f>[5]Fevereiro!$C$5</f>
        <v>27.3</v>
      </c>
      <c r="C9" s="16">
        <f>[5]Fevereiro!$C$6</f>
        <v>32.4</v>
      </c>
      <c r="D9" s="16">
        <f>[5]Fevereiro!$C$7</f>
        <v>32.9</v>
      </c>
      <c r="E9" s="16">
        <f>[5]Fevereiro!$C$8</f>
        <v>31.7</v>
      </c>
      <c r="F9" s="16">
        <f>[5]Fevereiro!$C$9</f>
        <v>34.6</v>
      </c>
      <c r="G9" s="16">
        <f>[5]Fevereiro!$C$10</f>
        <v>33.1</v>
      </c>
      <c r="H9" s="16">
        <f>[5]Fevereiro!$C$11</f>
        <v>34.6</v>
      </c>
      <c r="I9" s="16">
        <f>[5]Fevereiro!$C$12</f>
        <v>36</v>
      </c>
      <c r="J9" s="16">
        <f>[5]Fevereiro!$C$13</f>
        <v>36.299999999999997</v>
      </c>
      <c r="K9" s="16">
        <f>[5]Fevereiro!$C$14</f>
        <v>34.9</v>
      </c>
      <c r="L9" s="16">
        <f>[5]Fevereiro!$C$15</f>
        <v>34.700000000000003</v>
      </c>
      <c r="M9" s="16">
        <f>[5]Fevereiro!$C$16</f>
        <v>35.4</v>
      </c>
      <c r="N9" s="16">
        <f>[5]Fevereiro!$C$17</f>
        <v>36.1</v>
      </c>
      <c r="O9" s="16">
        <f>[5]Fevereiro!$C$18</f>
        <v>34.799999999999997</v>
      </c>
      <c r="P9" s="16">
        <f>[5]Fevereiro!$C$19</f>
        <v>37.6</v>
      </c>
      <c r="Q9" s="16">
        <f>[5]Fevereiro!$C$20</f>
        <v>34.4</v>
      </c>
      <c r="R9" s="16">
        <f>[5]Fevereiro!$C$21</f>
        <v>35.6</v>
      </c>
      <c r="S9" s="16">
        <f>[5]Fevereiro!$C$22</f>
        <v>37.4</v>
      </c>
      <c r="T9" s="16">
        <f>[5]Fevereiro!$C$23</f>
        <v>35.799999999999997</v>
      </c>
      <c r="U9" s="16">
        <f>[5]Fevereiro!$C$24</f>
        <v>35.5</v>
      </c>
      <c r="V9" s="16">
        <f>[5]Fevereiro!$C$25</f>
        <v>34.1</v>
      </c>
      <c r="W9" s="16">
        <f>[5]Fevereiro!$C$26</f>
        <v>28.8</v>
      </c>
      <c r="X9" s="16">
        <f>[5]Fevereiro!$C$27</f>
        <v>27.7</v>
      </c>
      <c r="Y9" s="16">
        <f>[5]Fevereiro!$C$28</f>
        <v>28.3</v>
      </c>
      <c r="Z9" s="16">
        <f>[5]Fevereiro!$C$29</f>
        <v>33.9</v>
      </c>
      <c r="AA9" s="16">
        <f>[5]Fevereiro!$C$30</f>
        <v>32.700000000000003</v>
      </c>
      <c r="AB9" s="16">
        <f>[5]Fevereiro!$C$31</f>
        <v>31.3</v>
      </c>
      <c r="AC9" s="16">
        <f>[5]Fevereiro!$C$32</f>
        <v>28.6</v>
      </c>
      <c r="AD9" s="16">
        <f>[5]Fevereiro!$C$33</f>
        <v>32.6</v>
      </c>
      <c r="AE9" s="36">
        <f t="shared" si="1"/>
        <v>37.6</v>
      </c>
      <c r="AF9" s="41">
        <f t="shared" si="2"/>
        <v>33.41724137931034</v>
      </c>
    </row>
    <row r="10" spans="1:35" ht="17.100000000000001" customHeight="1" x14ac:dyDescent="0.2">
      <c r="A10" s="14" t="s">
        <v>2</v>
      </c>
      <c r="B10" s="16">
        <f>[6]Fevereiro!$C$5</f>
        <v>32.700000000000003</v>
      </c>
      <c r="C10" s="16">
        <f>[6]Fevereiro!$C$6</f>
        <v>33.1</v>
      </c>
      <c r="D10" s="16">
        <f>[6]Fevereiro!$C$7</f>
        <v>31.8</v>
      </c>
      <c r="E10" s="16">
        <f>[6]Fevereiro!$C$8</f>
        <v>32.5</v>
      </c>
      <c r="F10" s="16">
        <f>[6]Fevereiro!$C$9</f>
        <v>32.799999999999997</v>
      </c>
      <c r="G10" s="16">
        <f>[6]Fevereiro!$C$10</f>
        <v>32.299999999999997</v>
      </c>
      <c r="H10" s="16">
        <f>[6]Fevereiro!$C$11</f>
        <v>31.4</v>
      </c>
      <c r="I10" s="16">
        <f>[6]Fevereiro!$C$12</f>
        <v>34.200000000000003</v>
      </c>
      <c r="J10" s="16">
        <f>[6]Fevereiro!$C$13</f>
        <v>30.9</v>
      </c>
      <c r="K10" s="16">
        <f>[6]Fevereiro!$C$14</f>
        <v>31.6</v>
      </c>
      <c r="L10" s="16">
        <f>[6]Fevereiro!$C$15</f>
        <v>32.700000000000003</v>
      </c>
      <c r="M10" s="16">
        <f>[6]Fevereiro!$C$16</f>
        <v>33.4</v>
      </c>
      <c r="N10" s="16">
        <f>[6]Fevereiro!$C$17</f>
        <v>34.200000000000003</v>
      </c>
      <c r="O10" s="16">
        <f>[6]Fevereiro!$C$18</f>
        <v>34.9</v>
      </c>
      <c r="P10" s="16">
        <f>[6]Fevereiro!$C$19</f>
        <v>30.4</v>
      </c>
      <c r="Q10" s="16">
        <f>[6]Fevereiro!$C$20</f>
        <v>30.8</v>
      </c>
      <c r="R10" s="16">
        <f>[6]Fevereiro!$C$21</f>
        <v>32.6</v>
      </c>
      <c r="S10" s="16">
        <f>[6]Fevereiro!$C$22</f>
        <v>33.6</v>
      </c>
      <c r="T10" s="16">
        <f>[6]Fevereiro!$C$23</f>
        <v>32.200000000000003</v>
      </c>
      <c r="U10" s="16">
        <f>[6]Fevereiro!$C$24</f>
        <v>31.5</v>
      </c>
      <c r="V10" s="16">
        <f>[6]Fevereiro!$C$25</f>
        <v>31.1</v>
      </c>
      <c r="W10" s="16">
        <f>[6]Fevereiro!$C$26</f>
        <v>30</v>
      </c>
      <c r="X10" s="16">
        <f>[6]Fevereiro!$C$27</f>
        <v>28.4</v>
      </c>
      <c r="Y10" s="16">
        <f>[6]Fevereiro!$C$28</f>
        <v>26.6</v>
      </c>
      <c r="Z10" s="16">
        <f>[6]Fevereiro!$C$29</f>
        <v>29.6</v>
      </c>
      <c r="AA10" s="16">
        <f>[6]Fevereiro!$C$30</f>
        <v>29.4</v>
      </c>
      <c r="AB10" s="16">
        <f>[6]Fevereiro!$C$31</f>
        <v>30.6</v>
      </c>
      <c r="AC10" s="16">
        <f>[6]Fevereiro!$C$32</f>
        <v>27.1</v>
      </c>
      <c r="AD10" s="16">
        <f>[6]Fevereiro!$C$33</f>
        <v>27.2</v>
      </c>
      <c r="AE10" s="36">
        <f t="shared" si="1"/>
        <v>34.9</v>
      </c>
      <c r="AF10" s="41">
        <f t="shared" si="2"/>
        <v>31.365517241379315</v>
      </c>
    </row>
    <row r="11" spans="1:35" ht="17.100000000000001" customHeight="1" x14ac:dyDescent="0.2">
      <c r="A11" s="14" t="s">
        <v>3</v>
      </c>
      <c r="B11" s="16">
        <f>[7]Fevereiro!$C$5</f>
        <v>35.1</v>
      </c>
      <c r="C11" s="16">
        <f>[7]Fevereiro!$C$6</f>
        <v>36.1</v>
      </c>
      <c r="D11" s="16">
        <f>[7]Fevereiro!$C$7</f>
        <v>34.6</v>
      </c>
      <c r="E11" s="16">
        <f>[7]Fevereiro!$C$8</f>
        <v>34.9</v>
      </c>
      <c r="F11" s="16">
        <f>[7]Fevereiro!$C$9</f>
        <v>35</v>
      </c>
      <c r="G11" s="16">
        <f>[7]Fevereiro!$C$10</f>
        <v>34.700000000000003</v>
      </c>
      <c r="H11" s="16">
        <f>[7]Fevereiro!$C$11</f>
        <v>31.5</v>
      </c>
      <c r="I11" s="16">
        <f>[7]Fevereiro!$C$12</f>
        <v>33.9</v>
      </c>
      <c r="J11" s="16">
        <f>[7]Fevereiro!$C$13</f>
        <v>33.299999999999997</v>
      </c>
      <c r="K11" s="16">
        <f>[7]Fevereiro!$C$14</f>
        <v>34.5</v>
      </c>
      <c r="L11" s="16">
        <f>[7]Fevereiro!$C$15</f>
        <v>34.4</v>
      </c>
      <c r="M11" s="16">
        <f>[7]Fevereiro!$C$16</f>
        <v>35.6</v>
      </c>
      <c r="N11" s="16">
        <f>[7]Fevereiro!$C$17</f>
        <v>34.700000000000003</v>
      </c>
      <c r="O11" s="16">
        <f>[7]Fevereiro!$C$18</f>
        <v>34.5</v>
      </c>
      <c r="P11" s="16">
        <f>[7]Fevereiro!$C$19</f>
        <v>33.700000000000003</v>
      </c>
      <c r="Q11" s="16">
        <f>[7]Fevereiro!$C$20</f>
        <v>33.4</v>
      </c>
      <c r="R11" s="16">
        <f>[7]Fevereiro!$C$21</f>
        <v>35.299999999999997</v>
      </c>
      <c r="S11" s="16">
        <f>[7]Fevereiro!$C$22</f>
        <v>34.700000000000003</v>
      </c>
      <c r="T11" s="16">
        <f>[7]Fevereiro!$C$23</f>
        <v>33.9</v>
      </c>
      <c r="U11" s="16">
        <f>[7]Fevereiro!$C$24</f>
        <v>31.3</v>
      </c>
      <c r="V11" s="16">
        <f>[7]Fevereiro!$C$25</f>
        <v>31.6</v>
      </c>
      <c r="W11" s="16">
        <f>[7]Fevereiro!$C$26</f>
        <v>31.3</v>
      </c>
      <c r="X11" s="16">
        <f>[7]Fevereiro!$C$27</f>
        <v>31</v>
      </c>
      <c r="Y11" s="16">
        <f>[7]Fevereiro!$C$28</f>
        <v>27.1</v>
      </c>
      <c r="Z11" s="16">
        <f>[7]Fevereiro!$C$29</f>
        <v>31.5</v>
      </c>
      <c r="AA11" s="16">
        <f>[7]Fevereiro!$C$30</f>
        <v>33.6</v>
      </c>
      <c r="AB11" s="16">
        <f>[7]Fevereiro!$C$31</f>
        <v>33.299999999999997</v>
      </c>
      <c r="AC11" s="16">
        <f>[7]Fevereiro!$C$32</f>
        <v>32.799999999999997</v>
      </c>
      <c r="AD11" s="16">
        <f>[7]Fevereiro!$C$33</f>
        <v>30.4</v>
      </c>
      <c r="AE11" s="36">
        <f t="shared" si="1"/>
        <v>36.1</v>
      </c>
      <c r="AF11" s="41">
        <f t="shared" si="2"/>
        <v>33.368965517241371</v>
      </c>
    </row>
    <row r="12" spans="1:35" ht="17.100000000000001" customHeight="1" x14ac:dyDescent="0.2">
      <c r="A12" s="14" t="s">
        <v>4</v>
      </c>
      <c r="B12" s="16">
        <f>[8]Fevereiro!$C$5</f>
        <v>31</v>
      </c>
      <c r="C12" s="16">
        <f>[8]Fevereiro!$C$6</f>
        <v>31.5</v>
      </c>
      <c r="D12" s="16">
        <f>[8]Fevereiro!$C$7</f>
        <v>31.9</v>
      </c>
      <c r="E12" s="16">
        <f>[8]Fevereiro!$C$8</f>
        <v>30.7</v>
      </c>
      <c r="F12" s="16">
        <f>[8]Fevereiro!$C$9</f>
        <v>31.3</v>
      </c>
      <c r="G12" s="16">
        <f>[8]Fevereiro!$C$10</f>
        <v>30.5</v>
      </c>
      <c r="H12" s="16">
        <f>[8]Fevereiro!$C$11</f>
        <v>30.2</v>
      </c>
      <c r="I12" s="16">
        <f>[8]Fevereiro!$C$12</f>
        <v>31.1</v>
      </c>
      <c r="J12" s="16">
        <f>[8]Fevereiro!$C$13</f>
        <v>30</v>
      </c>
      <c r="K12" s="16">
        <f>[8]Fevereiro!$C$14</f>
        <v>31.5</v>
      </c>
      <c r="L12" s="16">
        <f>[8]Fevereiro!$C$15</f>
        <v>31.2</v>
      </c>
      <c r="M12" s="16">
        <f>[8]Fevereiro!$C$16</f>
        <v>32</v>
      </c>
      <c r="N12" s="16">
        <f>[8]Fevereiro!$C$17</f>
        <v>32.6</v>
      </c>
      <c r="O12" s="16">
        <f>[8]Fevereiro!$C$18</f>
        <v>32.6</v>
      </c>
      <c r="P12" s="16">
        <f>[8]Fevereiro!$C$19</f>
        <v>31.7</v>
      </c>
      <c r="Q12" s="16">
        <f>[8]Fevereiro!$C$20</f>
        <v>31.3</v>
      </c>
      <c r="R12" s="16">
        <f>[8]Fevereiro!$C$21</f>
        <v>33</v>
      </c>
      <c r="S12" s="16">
        <f>[8]Fevereiro!$C$22</f>
        <v>32.700000000000003</v>
      </c>
      <c r="T12" s="16">
        <f>[8]Fevereiro!$C$23</f>
        <v>32.299999999999997</v>
      </c>
      <c r="U12" s="16">
        <f>[8]Fevereiro!$C$24</f>
        <v>29.8</v>
      </c>
      <c r="V12" s="16">
        <f>[8]Fevereiro!$C$25</f>
        <v>30.8</v>
      </c>
      <c r="W12" s="16">
        <f>[8]Fevereiro!$C$26</f>
        <v>30.1</v>
      </c>
      <c r="X12" s="16">
        <f>[8]Fevereiro!$C$27</f>
        <v>29.5</v>
      </c>
      <c r="Y12" s="16">
        <f>[8]Fevereiro!$C$28</f>
        <v>23.7</v>
      </c>
      <c r="Z12" s="16">
        <f>[8]Fevereiro!$C$29</f>
        <v>29.2</v>
      </c>
      <c r="AA12" s="16">
        <f>[8]Fevereiro!$C$30</f>
        <v>30.4</v>
      </c>
      <c r="AB12" s="16">
        <f>[8]Fevereiro!$C$31</f>
        <v>30.3</v>
      </c>
      <c r="AC12" s="16">
        <f>[8]Fevereiro!$C$32</f>
        <v>30.9</v>
      </c>
      <c r="AD12" s="16">
        <f>[8]Fevereiro!$C$33</f>
        <v>28</v>
      </c>
      <c r="AE12" s="36">
        <f t="shared" si="1"/>
        <v>33</v>
      </c>
      <c r="AF12" s="41">
        <f t="shared" si="2"/>
        <v>30.751724137931031</v>
      </c>
      <c r="AG12" s="25" t="s">
        <v>50</v>
      </c>
    </row>
    <row r="13" spans="1:35" ht="17.100000000000001" customHeight="1" x14ac:dyDescent="0.2">
      <c r="A13" s="14" t="s">
        <v>5</v>
      </c>
      <c r="B13" s="16">
        <f>[9]Fevereiro!$C$5</f>
        <v>28.5</v>
      </c>
      <c r="C13" s="16">
        <f>[9]Fevereiro!$C$6</f>
        <v>31</v>
      </c>
      <c r="D13" s="16">
        <f>[9]Fevereiro!$C$7</f>
        <v>32.299999999999997</v>
      </c>
      <c r="E13" s="16">
        <f>[9]Fevereiro!$C$8</f>
        <v>31.8</v>
      </c>
      <c r="F13" s="16">
        <f>[9]Fevereiro!$C$9</f>
        <v>34.1</v>
      </c>
      <c r="G13" s="16">
        <f>[9]Fevereiro!$C$10</f>
        <v>33.9</v>
      </c>
      <c r="H13" s="16">
        <f>[9]Fevereiro!$C$11</f>
        <v>34.299999999999997</v>
      </c>
      <c r="I13" s="16">
        <f>[9]Fevereiro!$C$12</f>
        <v>36</v>
      </c>
      <c r="J13" s="16">
        <f>[9]Fevereiro!$C$13</f>
        <v>35</v>
      </c>
      <c r="K13" s="16">
        <f>[9]Fevereiro!$C$14</f>
        <v>29.5</v>
      </c>
      <c r="L13" s="16" t="str">
        <f>[9]Fevereiro!$C$15</f>
        <v>*</v>
      </c>
      <c r="M13" s="16" t="str">
        <f>[9]Fevereiro!$C$16</f>
        <v>*</v>
      </c>
      <c r="N13" s="16" t="str">
        <f>[9]Fevereiro!$C$17</f>
        <v>*</v>
      </c>
      <c r="O13" s="16" t="str">
        <f>[9]Fevereiro!$C$18</f>
        <v>*</v>
      </c>
      <c r="P13" s="16" t="str">
        <f>[9]Fevereiro!$C$19</f>
        <v>*</v>
      </c>
      <c r="Q13" s="16" t="str">
        <f>[9]Fevereiro!$C$20</f>
        <v>*</v>
      </c>
      <c r="R13" s="16" t="str">
        <f>[9]Fevereiro!$C$21</f>
        <v>*</v>
      </c>
      <c r="S13" s="16" t="str">
        <f>[9]Fevereiro!$C$22</f>
        <v>*</v>
      </c>
      <c r="T13" s="16" t="str">
        <f>[9]Fevereiro!$C$23</f>
        <v>*</v>
      </c>
      <c r="U13" s="16" t="str">
        <f>[9]Fevereiro!$C$24</f>
        <v>*</v>
      </c>
      <c r="V13" s="16" t="str">
        <f>[9]Fevereiro!$C$25</f>
        <v>*</v>
      </c>
      <c r="W13" s="16" t="str">
        <f>[9]Fevereiro!$C$26</f>
        <v>*</v>
      </c>
      <c r="X13" s="16" t="str">
        <f>[9]Fevereiro!$C$27</f>
        <v>*</v>
      </c>
      <c r="Y13" s="16" t="str">
        <f>[9]Fevereiro!$C$28</f>
        <v>*</v>
      </c>
      <c r="Z13" s="16" t="str">
        <f>[9]Fevereiro!$C$29</f>
        <v>*</v>
      </c>
      <c r="AA13" s="16" t="str">
        <f>[9]Fevereiro!$C$30</f>
        <v>*</v>
      </c>
      <c r="AB13" s="16" t="str">
        <f>[9]Fevereiro!$C$31</f>
        <v>*</v>
      </c>
      <c r="AC13" s="16" t="str">
        <f>[9]Fevereiro!$C$32</f>
        <v>*</v>
      </c>
      <c r="AD13" s="16" t="str">
        <f>[9]Fevereiro!$C$33</f>
        <v>*</v>
      </c>
      <c r="AE13" s="36">
        <f t="shared" si="1"/>
        <v>36</v>
      </c>
      <c r="AF13" s="41">
        <f t="shared" si="2"/>
        <v>32.64</v>
      </c>
    </row>
    <row r="14" spans="1:35" ht="17.100000000000001" customHeight="1" x14ac:dyDescent="0.2">
      <c r="A14" s="14" t="s">
        <v>48</v>
      </c>
      <c r="B14" s="16">
        <f>[10]Fevereiro!$C$5</f>
        <v>32.5</v>
      </c>
      <c r="C14" s="16">
        <f>[10]Fevereiro!$C$6</f>
        <v>32.6</v>
      </c>
      <c r="D14" s="16">
        <f>[10]Fevereiro!$C$7</f>
        <v>29.6</v>
      </c>
      <c r="E14" s="16">
        <f>[10]Fevereiro!$C$8</f>
        <v>32.799999999999997</v>
      </c>
      <c r="F14" s="16">
        <f>[10]Fevereiro!$C$9</f>
        <v>31.7</v>
      </c>
      <c r="G14" s="16">
        <f>[10]Fevereiro!$C$10</f>
        <v>32.200000000000003</v>
      </c>
      <c r="H14" s="16">
        <f>[10]Fevereiro!$C$11</f>
        <v>31.4</v>
      </c>
      <c r="I14" s="16">
        <f>[10]Fevereiro!$C$12</f>
        <v>31.5</v>
      </c>
      <c r="J14" s="16">
        <f>[10]Fevereiro!$C$13</f>
        <v>30.9</v>
      </c>
      <c r="K14" s="16">
        <f>[10]Fevereiro!$C$14</f>
        <v>32.6</v>
      </c>
      <c r="L14" s="16">
        <f>[10]Fevereiro!$C$15</f>
        <v>32.799999999999997</v>
      </c>
      <c r="M14" s="16">
        <f>[10]Fevereiro!$C$16</f>
        <v>32.9</v>
      </c>
      <c r="N14" s="16">
        <f>[10]Fevereiro!$C$17</f>
        <v>33.700000000000003</v>
      </c>
      <c r="O14" s="16">
        <f>[10]Fevereiro!$C$18</f>
        <v>32.200000000000003</v>
      </c>
      <c r="P14" s="16">
        <f>[10]Fevereiro!$C$19</f>
        <v>33</v>
      </c>
      <c r="Q14" s="16">
        <f>[10]Fevereiro!$C$20</f>
        <v>32</v>
      </c>
      <c r="R14" s="16">
        <f>[10]Fevereiro!$C$21</f>
        <v>34</v>
      </c>
      <c r="S14" s="16">
        <f>[10]Fevereiro!$C$22</f>
        <v>34.1</v>
      </c>
      <c r="T14" s="16">
        <f>[10]Fevereiro!$C$23</f>
        <v>32.6</v>
      </c>
      <c r="U14" s="16">
        <f>[10]Fevereiro!$C$24</f>
        <v>32.200000000000003</v>
      </c>
      <c r="V14" s="16">
        <f>[10]Fevereiro!$C$25</f>
        <v>31.9</v>
      </c>
      <c r="W14" s="16">
        <f>[10]Fevereiro!$C$26</f>
        <v>30.2</v>
      </c>
      <c r="X14" s="16">
        <f>[10]Fevereiro!$C$27</f>
        <v>30.6</v>
      </c>
      <c r="Y14" s="16">
        <f>[10]Fevereiro!$C$28</f>
        <v>25.5</v>
      </c>
      <c r="Z14" s="16">
        <f>[10]Fevereiro!$C$29</f>
        <v>31.3</v>
      </c>
      <c r="AA14" s="16">
        <f>[10]Fevereiro!$C$30</f>
        <v>30.5</v>
      </c>
      <c r="AB14" s="16">
        <f>[10]Fevereiro!$C$31</f>
        <v>32</v>
      </c>
      <c r="AC14" s="16">
        <f>[10]Fevereiro!$C$32</f>
        <v>30.7</v>
      </c>
      <c r="AD14" s="16">
        <f>[10]Fevereiro!$C$33</f>
        <v>29.6</v>
      </c>
      <c r="AE14" s="36">
        <f t="shared" si="1"/>
        <v>34.1</v>
      </c>
      <c r="AF14" s="41">
        <f t="shared" si="2"/>
        <v>31.710344827586212</v>
      </c>
    </row>
    <row r="15" spans="1:35" ht="17.100000000000001" customHeight="1" x14ac:dyDescent="0.2">
      <c r="A15" s="14" t="s">
        <v>6</v>
      </c>
      <c r="B15" s="16">
        <f>[11]Fevereiro!$C$5</f>
        <v>35.200000000000003</v>
      </c>
      <c r="C15" s="16">
        <f>[11]Fevereiro!$C$6</f>
        <v>34.799999999999997</v>
      </c>
      <c r="D15" s="16">
        <f>[11]Fevereiro!$C$7</f>
        <v>34.799999999999997</v>
      </c>
      <c r="E15" s="16">
        <f>[11]Fevereiro!$C$8</f>
        <v>34.4</v>
      </c>
      <c r="F15" s="16">
        <f>[11]Fevereiro!$C$9</f>
        <v>34.799999999999997</v>
      </c>
      <c r="G15" s="16">
        <f>[11]Fevereiro!$C$10</f>
        <v>35.200000000000003</v>
      </c>
      <c r="H15" s="16">
        <f>[11]Fevereiro!$C$11</f>
        <v>33.200000000000003</v>
      </c>
      <c r="I15" s="16">
        <f>[11]Fevereiro!$C$12</f>
        <v>36.1</v>
      </c>
      <c r="J15" s="16">
        <f>[11]Fevereiro!$C$13</f>
        <v>33.9</v>
      </c>
      <c r="K15" s="16">
        <f>[11]Fevereiro!$C$14</f>
        <v>35.1</v>
      </c>
      <c r="L15" s="16">
        <f>[11]Fevereiro!$C$15</f>
        <v>35.4</v>
      </c>
      <c r="M15" s="16">
        <f>[11]Fevereiro!$C$16</f>
        <v>36.6</v>
      </c>
      <c r="N15" s="16">
        <f>[11]Fevereiro!$C$17</f>
        <v>36</v>
      </c>
      <c r="O15" s="16">
        <f>[11]Fevereiro!$C$18</f>
        <v>36.1</v>
      </c>
      <c r="P15" s="16">
        <f>[11]Fevereiro!$C$19</f>
        <v>35.6</v>
      </c>
      <c r="Q15" s="16">
        <f>[11]Fevereiro!$C$20</f>
        <v>32.799999999999997</v>
      </c>
      <c r="R15" s="16">
        <f>[11]Fevereiro!$C$21</f>
        <v>35.799999999999997</v>
      </c>
      <c r="S15" s="16">
        <f>[11]Fevereiro!$C$22</f>
        <v>35.4</v>
      </c>
      <c r="T15" s="16">
        <f>[11]Fevereiro!$C$23</f>
        <v>35.6</v>
      </c>
      <c r="U15" s="16">
        <f>[11]Fevereiro!$C$24</f>
        <v>34</v>
      </c>
      <c r="V15" s="16">
        <f>[11]Fevereiro!$C$25</f>
        <v>32.200000000000003</v>
      </c>
      <c r="W15" s="16">
        <f>[11]Fevereiro!$C$26</f>
        <v>30.4</v>
      </c>
      <c r="X15" s="16">
        <f>[11]Fevereiro!$C$27</f>
        <v>32.200000000000003</v>
      </c>
      <c r="Y15" s="16">
        <f>[11]Fevereiro!$C$28</f>
        <v>29.9</v>
      </c>
      <c r="Z15" s="16">
        <f>[11]Fevereiro!$C$29</f>
        <v>33</v>
      </c>
      <c r="AA15" s="16">
        <f>[11]Fevereiro!$C$30</f>
        <v>33</v>
      </c>
      <c r="AB15" s="16">
        <f>[11]Fevereiro!$C$31</f>
        <v>35.299999999999997</v>
      </c>
      <c r="AC15" s="16">
        <f>[11]Fevereiro!$C$32</f>
        <v>32.299999999999997</v>
      </c>
      <c r="AD15" s="16">
        <f>[11]Fevereiro!$C$33</f>
        <v>31</v>
      </c>
      <c r="AE15" s="36">
        <f t="shared" si="1"/>
        <v>36.6</v>
      </c>
      <c r="AF15" s="41">
        <f t="shared" si="2"/>
        <v>34.141379310344824</v>
      </c>
    </row>
    <row r="16" spans="1:35" ht="17.100000000000001" customHeight="1" x14ac:dyDescent="0.2">
      <c r="A16" s="14" t="s">
        <v>7</v>
      </c>
      <c r="B16" s="16">
        <f>[12]Fevereiro!$C$5</f>
        <v>31</v>
      </c>
      <c r="C16" s="16">
        <f>[12]Fevereiro!$C$6</f>
        <v>29.5</v>
      </c>
      <c r="D16" s="16">
        <f>[12]Fevereiro!$C$7</f>
        <v>31.4</v>
      </c>
      <c r="E16" s="16">
        <f>[12]Fevereiro!$C$8</f>
        <v>30.4</v>
      </c>
      <c r="F16" s="16">
        <f>[12]Fevereiro!$C$9</f>
        <v>32.5</v>
      </c>
      <c r="G16" s="16">
        <f>[12]Fevereiro!$C$10</f>
        <v>33.6</v>
      </c>
      <c r="H16" s="16">
        <f>[12]Fevereiro!$C$11</f>
        <v>33</v>
      </c>
      <c r="I16" s="16">
        <f>[12]Fevereiro!$C$12</f>
        <v>35.4</v>
      </c>
      <c r="J16" s="16">
        <f>[12]Fevereiro!$C$13</f>
        <v>34.9</v>
      </c>
      <c r="K16" s="16">
        <f>[12]Fevereiro!$C$14</f>
        <v>34</v>
      </c>
      <c r="L16" s="16">
        <f>[12]Fevereiro!$C$15</f>
        <v>34.6</v>
      </c>
      <c r="M16" s="16">
        <f>[12]Fevereiro!$C$16</f>
        <v>34.9</v>
      </c>
      <c r="N16" s="16">
        <f>[12]Fevereiro!$C$17</f>
        <v>35.299999999999997</v>
      </c>
      <c r="O16" s="16">
        <f>[12]Fevereiro!$C$18</f>
        <v>36</v>
      </c>
      <c r="P16" s="16">
        <f>[12]Fevereiro!$C$19</f>
        <v>35.5</v>
      </c>
      <c r="Q16" s="16">
        <f>[12]Fevereiro!$C$20</f>
        <v>31.8</v>
      </c>
      <c r="R16" s="16">
        <f>[12]Fevereiro!$C$21</f>
        <v>35</v>
      </c>
      <c r="S16" s="16">
        <f>[12]Fevereiro!$C$22</f>
        <v>33.1</v>
      </c>
      <c r="T16" s="16">
        <f>[12]Fevereiro!$C$23</f>
        <v>34.1</v>
      </c>
      <c r="U16" s="16">
        <f>[12]Fevereiro!$C$24</f>
        <v>33.6</v>
      </c>
      <c r="V16" s="16">
        <f>[12]Fevereiro!$C$25</f>
        <v>31.7</v>
      </c>
      <c r="W16" s="16">
        <f>[12]Fevereiro!$C$26</f>
        <v>27</v>
      </c>
      <c r="X16" s="16">
        <f>[12]Fevereiro!$C$27</f>
        <v>22.6</v>
      </c>
      <c r="Y16" s="16">
        <f>[12]Fevereiro!$C$28</f>
        <v>25.4</v>
      </c>
      <c r="Z16" s="16">
        <f>[12]Fevereiro!$C$29</f>
        <v>31.9</v>
      </c>
      <c r="AA16" s="16">
        <f>[12]Fevereiro!$C$30</f>
        <v>31.1</v>
      </c>
      <c r="AB16" s="16">
        <f>[12]Fevereiro!$C$31</f>
        <v>30.5</v>
      </c>
      <c r="AC16" s="16">
        <f>[12]Fevereiro!$C$32</f>
        <v>24.6</v>
      </c>
      <c r="AD16" s="16">
        <f>[12]Fevereiro!$C$33</f>
        <v>26.1</v>
      </c>
      <c r="AE16" s="36">
        <f t="shared" si="1"/>
        <v>36</v>
      </c>
      <c r="AF16" s="41">
        <f t="shared" si="2"/>
        <v>31.741379310344833</v>
      </c>
    </row>
    <row r="17" spans="1:35" ht="17.100000000000001" customHeight="1" x14ac:dyDescent="0.2">
      <c r="A17" s="14" t="s">
        <v>8</v>
      </c>
      <c r="B17" s="16">
        <f>[13]Fevereiro!$C$5</f>
        <v>30</v>
      </c>
      <c r="C17" s="16">
        <f>[13]Fevereiro!$C$6</f>
        <v>29.5</v>
      </c>
      <c r="D17" s="16">
        <f>[13]Fevereiro!$C$7</f>
        <v>30</v>
      </c>
      <c r="E17" s="16">
        <f>[13]Fevereiro!$C$8</f>
        <v>32.1</v>
      </c>
      <c r="F17" s="16">
        <f>[13]Fevereiro!$C$9</f>
        <v>32.9</v>
      </c>
      <c r="G17" s="16">
        <f>[13]Fevereiro!$C$10</f>
        <v>34.200000000000003</v>
      </c>
      <c r="H17" s="16">
        <f>[13]Fevereiro!$C$11</f>
        <v>34.799999999999997</v>
      </c>
      <c r="I17" s="16">
        <f>[13]Fevereiro!$C$12</f>
        <v>35.1</v>
      </c>
      <c r="J17" s="16">
        <f>[13]Fevereiro!$C$13</f>
        <v>35.200000000000003</v>
      </c>
      <c r="K17" s="16">
        <f>[13]Fevereiro!$C$14</f>
        <v>34.1</v>
      </c>
      <c r="L17" s="16">
        <f>[13]Fevereiro!$C$15</f>
        <v>36</v>
      </c>
      <c r="M17" s="16">
        <f>[13]Fevereiro!$C$16</f>
        <v>33</v>
      </c>
      <c r="N17" s="16">
        <f>[13]Fevereiro!$C$17</f>
        <v>34.5</v>
      </c>
      <c r="O17" s="16">
        <f>[13]Fevereiro!$C$18</f>
        <v>37.4</v>
      </c>
      <c r="P17" s="16">
        <f>[13]Fevereiro!$C$19</f>
        <v>36.6</v>
      </c>
      <c r="Q17" s="16">
        <f>[13]Fevereiro!$C$20</f>
        <v>33.700000000000003</v>
      </c>
      <c r="R17" s="16">
        <f>[13]Fevereiro!$C$21</f>
        <v>35.4</v>
      </c>
      <c r="S17" s="16">
        <f>[13]Fevereiro!$C$22</f>
        <v>36.200000000000003</v>
      </c>
      <c r="T17" s="16">
        <f>[13]Fevereiro!$C$23</f>
        <v>35.1</v>
      </c>
      <c r="U17" s="16">
        <f>[13]Fevereiro!$C$24</f>
        <v>35.5</v>
      </c>
      <c r="V17" s="16">
        <f>[13]Fevereiro!$C$25</f>
        <v>33.6</v>
      </c>
      <c r="W17" s="16">
        <f>[13]Fevereiro!$C$26</f>
        <v>27.5</v>
      </c>
      <c r="X17" s="16">
        <f>[13]Fevereiro!$C$27</f>
        <v>24</v>
      </c>
      <c r="Y17" s="16">
        <f>[13]Fevereiro!$C$28</f>
        <v>26.3</v>
      </c>
      <c r="Z17" s="16">
        <f>[13]Fevereiro!$C$29</f>
        <v>31.5</v>
      </c>
      <c r="AA17" s="16">
        <f>[13]Fevereiro!$C$30</f>
        <v>32.4</v>
      </c>
      <c r="AB17" s="16">
        <f>[13]Fevereiro!$C$31</f>
        <v>31.6</v>
      </c>
      <c r="AC17" s="16">
        <f>[13]Fevereiro!$C$32</f>
        <v>29.1</v>
      </c>
      <c r="AD17" s="16">
        <f>[13]Fevereiro!$C$33</f>
        <v>29.6</v>
      </c>
      <c r="AE17" s="36">
        <f t="shared" si="1"/>
        <v>37.4</v>
      </c>
      <c r="AF17" s="41">
        <f t="shared" si="2"/>
        <v>32.651724137931041</v>
      </c>
    </row>
    <row r="18" spans="1:35" ht="17.100000000000001" customHeight="1" x14ac:dyDescent="0.2">
      <c r="A18" s="14" t="s">
        <v>9</v>
      </c>
      <c r="B18" s="16">
        <f>[14]Fevereiro!$C$5</f>
        <v>32.6</v>
      </c>
      <c r="C18" s="16">
        <f>[14]Fevereiro!$C$6</f>
        <v>33.799999999999997</v>
      </c>
      <c r="D18" s="16">
        <f>[14]Fevereiro!$C$7</f>
        <v>31.3</v>
      </c>
      <c r="E18" s="16">
        <f>[14]Fevereiro!$C$8</f>
        <v>31.9</v>
      </c>
      <c r="F18" s="16">
        <f>[14]Fevereiro!$C$9</f>
        <v>33.200000000000003</v>
      </c>
      <c r="G18" s="16">
        <f>[14]Fevereiro!$C$10</f>
        <v>32.6</v>
      </c>
      <c r="H18" s="16">
        <f>[14]Fevereiro!$C$11</f>
        <v>33.200000000000003</v>
      </c>
      <c r="I18" s="16">
        <f>[14]Fevereiro!$C$12</f>
        <v>35.1</v>
      </c>
      <c r="J18" s="16">
        <f>[14]Fevereiro!$C$13</f>
        <v>35.799999999999997</v>
      </c>
      <c r="K18" s="16">
        <f>[14]Fevereiro!$C$14</f>
        <v>34.4</v>
      </c>
      <c r="L18" s="16">
        <f>[14]Fevereiro!$C$15</f>
        <v>33.5</v>
      </c>
      <c r="M18" s="16">
        <f>[14]Fevereiro!$C$16</f>
        <v>34.299999999999997</v>
      </c>
      <c r="N18" s="16">
        <f>[14]Fevereiro!$C$17</f>
        <v>34.200000000000003</v>
      </c>
      <c r="O18" s="16">
        <f>[14]Fevereiro!$C$18</f>
        <v>36.4</v>
      </c>
      <c r="P18" s="16">
        <f>[14]Fevereiro!$C$19</f>
        <v>35.6</v>
      </c>
      <c r="Q18" s="16">
        <f>[14]Fevereiro!$C$20</f>
        <v>34.200000000000003</v>
      </c>
      <c r="R18" s="16">
        <f>[14]Fevereiro!$C$21</f>
        <v>35.299999999999997</v>
      </c>
      <c r="S18" s="16">
        <f>[14]Fevereiro!$C$22</f>
        <v>35.200000000000003</v>
      </c>
      <c r="T18" s="16">
        <f>[14]Fevereiro!$C$23</f>
        <v>34</v>
      </c>
      <c r="U18" s="16">
        <f>[14]Fevereiro!$C$24</f>
        <v>34.5</v>
      </c>
      <c r="V18" s="16">
        <f>[14]Fevereiro!$C$25</f>
        <v>31.9</v>
      </c>
      <c r="W18" s="16">
        <f>[14]Fevereiro!$C$26</f>
        <v>27.6</v>
      </c>
      <c r="X18" s="16">
        <f>[14]Fevereiro!$C$27</f>
        <v>24.2</v>
      </c>
      <c r="Y18" s="16">
        <f>[14]Fevereiro!$C$28</f>
        <v>27.3</v>
      </c>
      <c r="Z18" s="16">
        <f>[14]Fevereiro!$C$29</f>
        <v>30.4</v>
      </c>
      <c r="AA18" s="16">
        <f>[14]Fevereiro!$C$30</f>
        <v>31.3</v>
      </c>
      <c r="AB18" s="16">
        <f>[14]Fevereiro!$C$31</f>
        <v>30.2</v>
      </c>
      <c r="AC18" s="16">
        <f>[14]Fevereiro!$C$32</f>
        <v>24.1</v>
      </c>
      <c r="AD18" s="16">
        <f>[14]Fevereiro!$C$33</f>
        <v>27</v>
      </c>
      <c r="AE18" s="36">
        <f t="shared" si="1"/>
        <v>36.4</v>
      </c>
      <c r="AF18" s="41">
        <f t="shared" si="2"/>
        <v>32.244827586206895</v>
      </c>
    </row>
    <row r="19" spans="1:35" ht="17.100000000000001" customHeight="1" x14ac:dyDescent="0.2">
      <c r="A19" s="14" t="s">
        <v>47</v>
      </c>
      <c r="B19" s="16">
        <f>[15]Fevereiro!$C$5</f>
        <v>31</v>
      </c>
      <c r="C19" s="16">
        <f>[15]Fevereiro!$C$6</f>
        <v>33</v>
      </c>
      <c r="D19" s="16">
        <f>[15]Fevereiro!$C$7</f>
        <v>33</v>
      </c>
      <c r="E19" s="16">
        <f>[15]Fevereiro!$C$8</f>
        <v>30.1</v>
      </c>
      <c r="F19" s="16">
        <f>[15]Fevereiro!$C$9</f>
        <v>34.6</v>
      </c>
      <c r="G19" s="16">
        <f>[15]Fevereiro!$C$10</f>
        <v>33.5</v>
      </c>
      <c r="H19" s="16">
        <f>[15]Fevereiro!$C$11</f>
        <v>33.799999999999997</v>
      </c>
      <c r="I19" s="16">
        <f>[15]Fevereiro!$C$12</f>
        <v>35.299999999999997</v>
      </c>
      <c r="J19" s="16">
        <f>[15]Fevereiro!$C$13</f>
        <v>35.1</v>
      </c>
      <c r="K19" s="16">
        <f>[15]Fevereiro!$C$14</f>
        <v>34</v>
      </c>
      <c r="L19" s="16">
        <f>[15]Fevereiro!$C$15</f>
        <v>34.700000000000003</v>
      </c>
      <c r="M19" s="16">
        <f>[15]Fevereiro!$C$16</f>
        <v>35.5</v>
      </c>
      <c r="N19" s="16">
        <f>[15]Fevereiro!$C$17</f>
        <v>35.700000000000003</v>
      </c>
      <c r="O19" s="16">
        <f>[15]Fevereiro!$C$18</f>
        <v>35.700000000000003</v>
      </c>
      <c r="P19" s="16">
        <f>[15]Fevereiro!$C$19</f>
        <v>36.5</v>
      </c>
      <c r="Q19" s="16">
        <f>[15]Fevereiro!$C$20</f>
        <v>33.5</v>
      </c>
      <c r="R19" s="16">
        <f>[15]Fevereiro!$C$21</f>
        <v>33.799999999999997</v>
      </c>
      <c r="S19" s="16">
        <f>[15]Fevereiro!$C$22</f>
        <v>36</v>
      </c>
      <c r="T19" s="16">
        <f>[15]Fevereiro!$C$23</f>
        <v>34.200000000000003</v>
      </c>
      <c r="U19" s="16">
        <f>[15]Fevereiro!$C$24</f>
        <v>33.1</v>
      </c>
      <c r="V19" s="16">
        <f>[15]Fevereiro!$C$25</f>
        <v>31.4</v>
      </c>
      <c r="W19" s="16">
        <f>[15]Fevereiro!$C$26</f>
        <v>30.4</v>
      </c>
      <c r="X19" s="16">
        <f>[15]Fevereiro!$C$27</f>
        <v>27.2</v>
      </c>
      <c r="Y19" s="16">
        <f>[15]Fevereiro!$C$28</f>
        <v>25.6</v>
      </c>
      <c r="Z19" s="16">
        <f>[15]Fevereiro!$C$29</f>
        <v>32</v>
      </c>
      <c r="AA19" s="16">
        <f>[15]Fevereiro!$C$30</f>
        <v>31</v>
      </c>
      <c r="AB19" s="16">
        <f>[15]Fevereiro!$C$31</f>
        <v>32</v>
      </c>
      <c r="AC19" s="16">
        <f>[15]Fevereiro!$C$32</f>
        <v>25.8</v>
      </c>
      <c r="AD19" s="16">
        <f>[15]Fevereiro!$C$33</f>
        <v>30</v>
      </c>
      <c r="AE19" s="36">
        <f t="shared" si="1"/>
        <v>36.5</v>
      </c>
      <c r="AF19" s="41">
        <f t="shared" si="2"/>
        <v>32.672413793103445</v>
      </c>
      <c r="AG19" s="25" t="s">
        <v>50</v>
      </c>
    </row>
    <row r="20" spans="1:35" ht="17.100000000000001" customHeight="1" x14ac:dyDescent="0.2">
      <c r="A20" s="14" t="s">
        <v>10</v>
      </c>
      <c r="B20" s="16">
        <f>[16]Fevereiro!$C$5</f>
        <v>29.1</v>
      </c>
      <c r="C20" s="16">
        <f>[16]Fevereiro!$C$6</f>
        <v>30</v>
      </c>
      <c r="D20" s="16">
        <f>[16]Fevereiro!$C$7</f>
        <v>30.9</v>
      </c>
      <c r="E20" s="16">
        <f>[16]Fevereiro!$C$8</f>
        <v>32</v>
      </c>
      <c r="F20" s="16">
        <f>[16]Fevereiro!$C$9</f>
        <v>33.9</v>
      </c>
      <c r="G20" s="16">
        <f>[16]Fevereiro!$C$10</f>
        <v>33.799999999999997</v>
      </c>
      <c r="H20" s="16">
        <f>[16]Fevereiro!$C$11</f>
        <v>34</v>
      </c>
      <c r="I20" s="16">
        <f>[16]Fevereiro!$C$12</f>
        <v>35.6</v>
      </c>
      <c r="J20" s="16">
        <f>[16]Fevereiro!$C$13</f>
        <v>35.799999999999997</v>
      </c>
      <c r="K20" s="16">
        <f>[16]Fevereiro!$C$14</f>
        <v>34.9</v>
      </c>
      <c r="L20" s="16">
        <f>[16]Fevereiro!$C$15</f>
        <v>33.9</v>
      </c>
      <c r="M20" s="16">
        <f>[16]Fevereiro!$C$16</f>
        <v>33.9</v>
      </c>
      <c r="N20" s="16">
        <f>[16]Fevereiro!$C$17</f>
        <v>36.5</v>
      </c>
      <c r="O20" s="16">
        <f>[16]Fevereiro!$C$18</f>
        <v>36.200000000000003</v>
      </c>
      <c r="P20" s="16">
        <f>[16]Fevereiro!$C$19</f>
        <v>35.5</v>
      </c>
      <c r="Q20" s="16">
        <f>[16]Fevereiro!$C$20</f>
        <v>34.1</v>
      </c>
      <c r="R20" s="16">
        <f>[16]Fevereiro!$C$21</f>
        <v>35</v>
      </c>
      <c r="S20" s="16">
        <f>[16]Fevereiro!$C$22</f>
        <v>34.4</v>
      </c>
      <c r="T20" s="16">
        <f>[16]Fevereiro!$C$23</f>
        <v>34.200000000000003</v>
      </c>
      <c r="U20" s="16">
        <f>[16]Fevereiro!$C$24</f>
        <v>35.4</v>
      </c>
      <c r="V20" s="16">
        <f>[16]Fevereiro!$C$25</f>
        <v>32</v>
      </c>
      <c r="W20" s="16">
        <f>[16]Fevereiro!$C$26</f>
        <v>26.1</v>
      </c>
      <c r="X20" s="16">
        <f>[16]Fevereiro!$C$27</f>
        <v>23.3</v>
      </c>
      <c r="Y20" s="16">
        <f>[16]Fevereiro!$C$28</f>
        <v>27.6</v>
      </c>
      <c r="Z20" s="16">
        <f>[16]Fevereiro!$C$29</f>
        <v>31.3</v>
      </c>
      <c r="AA20" s="16">
        <f>[16]Fevereiro!$C$30</f>
        <v>32.1</v>
      </c>
      <c r="AB20" s="16">
        <f>[16]Fevereiro!$C$31</f>
        <v>30.4</v>
      </c>
      <c r="AC20" s="16">
        <f>[16]Fevereiro!$C$32</f>
        <v>27.6</v>
      </c>
      <c r="AD20" s="16">
        <f>[16]Fevereiro!$C$33</f>
        <v>29</v>
      </c>
      <c r="AE20" s="36">
        <f t="shared" si="1"/>
        <v>36.5</v>
      </c>
      <c r="AF20" s="41">
        <f t="shared" si="2"/>
        <v>32.362068965517238</v>
      </c>
    </row>
    <row r="21" spans="1:35" ht="17.100000000000001" customHeight="1" x14ac:dyDescent="0.2">
      <c r="A21" s="14" t="s">
        <v>11</v>
      </c>
      <c r="B21" s="16">
        <f>[17]Fevereiro!$C$5</f>
        <v>33.299999999999997</v>
      </c>
      <c r="C21" s="16">
        <f>[17]Fevereiro!$C$6</f>
        <v>32.200000000000003</v>
      </c>
      <c r="D21" s="16">
        <f>[17]Fevereiro!$C$7</f>
        <v>32.1</v>
      </c>
      <c r="E21" s="16">
        <f>[17]Fevereiro!$C$8</f>
        <v>29.4</v>
      </c>
      <c r="F21" s="16">
        <f>[17]Fevereiro!$C$9</f>
        <v>32.299999999999997</v>
      </c>
      <c r="G21" s="16">
        <f>[17]Fevereiro!$C$10</f>
        <v>34.4</v>
      </c>
      <c r="H21" s="16">
        <f>[17]Fevereiro!$C$11</f>
        <v>32</v>
      </c>
      <c r="I21" s="16">
        <f>[17]Fevereiro!$C$12</f>
        <v>36.299999999999997</v>
      </c>
      <c r="J21" s="16">
        <f>[17]Fevereiro!$C$13</f>
        <v>36.5</v>
      </c>
      <c r="K21" s="16">
        <f>[17]Fevereiro!$C$14</f>
        <v>34.4</v>
      </c>
      <c r="L21" s="16">
        <f>[17]Fevereiro!$C$15</f>
        <v>35</v>
      </c>
      <c r="M21" s="16">
        <f>[17]Fevereiro!$C$16</f>
        <v>35.299999999999997</v>
      </c>
      <c r="N21" s="16">
        <f>[17]Fevereiro!$C$17</f>
        <v>35.4</v>
      </c>
      <c r="O21" s="16">
        <f>[17]Fevereiro!$C$18</f>
        <v>36.200000000000003</v>
      </c>
      <c r="P21" s="16" t="str">
        <f>[17]Fevereiro!$C$19</f>
        <v>*</v>
      </c>
      <c r="Q21" s="16" t="str">
        <f>[17]Fevereiro!$C$20</f>
        <v>*</v>
      </c>
      <c r="R21" s="16" t="str">
        <f>[17]Fevereiro!$C$21</f>
        <v>*</v>
      </c>
      <c r="S21" s="16" t="str">
        <f>[17]Fevereiro!$C$22</f>
        <v>*</v>
      </c>
      <c r="T21" s="16" t="str">
        <f>[17]Fevereiro!$C$23</f>
        <v>*</v>
      </c>
      <c r="U21" s="16">
        <f>[17]Fevereiro!$C$24</f>
        <v>32.799999999999997</v>
      </c>
      <c r="V21" s="16">
        <f>[17]Fevereiro!$C$25</f>
        <v>30.8</v>
      </c>
      <c r="W21" s="16">
        <f>[17]Fevereiro!$C$26</f>
        <v>29.2</v>
      </c>
      <c r="X21" s="16" t="str">
        <f>[17]Fevereiro!$C$27</f>
        <v>*</v>
      </c>
      <c r="Y21" s="16" t="str">
        <f>[17]Fevereiro!$C$28</f>
        <v>*</v>
      </c>
      <c r="Z21" s="16">
        <f>[17]Fevereiro!$C$29</f>
        <v>30.1</v>
      </c>
      <c r="AA21" s="16">
        <f>[17]Fevereiro!$C$30</f>
        <v>31.2</v>
      </c>
      <c r="AB21" s="16" t="str">
        <f>[17]Fevereiro!$C$31</f>
        <v>*</v>
      </c>
      <c r="AC21" s="16" t="str">
        <f>[17]Fevereiro!$C$32</f>
        <v>*</v>
      </c>
      <c r="AD21" s="16" t="str">
        <f>[17]Fevereiro!$C$33</f>
        <v>*</v>
      </c>
      <c r="AE21" s="36">
        <f t="shared" si="1"/>
        <v>36.5</v>
      </c>
      <c r="AF21" s="41">
        <f t="shared" si="2"/>
        <v>33.1</v>
      </c>
    </row>
    <row r="22" spans="1:35" ht="17.100000000000001" customHeight="1" x14ac:dyDescent="0.2">
      <c r="A22" s="14" t="s">
        <v>12</v>
      </c>
      <c r="B22" s="16">
        <f>[18]Fevereiro!$C$5</f>
        <v>31.8</v>
      </c>
      <c r="C22" s="16">
        <f>[18]Fevereiro!$C$6</f>
        <v>34.200000000000003</v>
      </c>
      <c r="D22" s="16">
        <f>[18]Fevereiro!$C$7</f>
        <v>33</v>
      </c>
      <c r="E22" s="16">
        <f>[18]Fevereiro!$C$8</f>
        <v>32.200000000000003</v>
      </c>
      <c r="F22" s="16">
        <f>[18]Fevereiro!$C$9</f>
        <v>35</v>
      </c>
      <c r="G22" s="16">
        <f>[18]Fevereiro!$C$10</f>
        <v>31.9</v>
      </c>
      <c r="H22" s="16">
        <f>[18]Fevereiro!$C$11</f>
        <v>33.700000000000003</v>
      </c>
      <c r="I22" s="16">
        <f>[18]Fevereiro!$C$12</f>
        <v>35.799999999999997</v>
      </c>
      <c r="J22" s="16">
        <f>[18]Fevereiro!$C$13</f>
        <v>34.4</v>
      </c>
      <c r="K22" s="16">
        <f>[18]Fevereiro!$C$14</f>
        <v>33.200000000000003</v>
      </c>
      <c r="L22" s="16">
        <f>[18]Fevereiro!$C$15</f>
        <v>34.200000000000003</v>
      </c>
      <c r="M22" s="16">
        <f>[18]Fevereiro!$C$16</f>
        <v>35.4</v>
      </c>
      <c r="N22" s="16">
        <f>[18]Fevereiro!$C$17</f>
        <v>35.799999999999997</v>
      </c>
      <c r="O22" s="16">
        <f>[18]Fevereiro!$C$18</f>
        <v>35.700000000000003</v>
      </c>
      <c r="P22" s="16">
        <f>[18]Fevereiro!$C$19</f>
        <v>35</v>
      </c>
      <c r="Q22" s="16">
        <f>[18]Fevereiro!$C$20</f>
        <v>33.700000000000003</v>
      </c>
      <c r="R22" s="16">
        <f>[18]Fevereiro!$C$21</f>
        <v>35.1</v>
      </c>
      <c r="S22" s="16">
        <f>[18]Fevereiro!$C$22</f>
        <v>35.299999999999997</v>
      </c>
      <c r="T22" s="16">
        <f>[18]Fevereiro!$C$23</f>
        <v>33.799999999999997</v>
      </c>
      <c r="U22" s="16">
        <f>[18]Fevereiro!$C$24</f>
        <v>34.299999999999997</v>
      </c>
      <c r="V22" s="16">
        <f>[18]Fevereiro!$C$25</f>
        <v>31</v>
      </c>
      <c r="W22" s="16">
        <f>[18]Fevereiro!$C$26</f>
        <v>29.7</v>
      </c>
      <c r="X22" s="16">
        <f>[18]Fevereiro!$C$27</f>
        <v>27</v>
      </c>
      <c r="Y22" s="16">
        <f>[18]Fevereiro!$C$28</f>
        <v>27.3</v>
      </c>
      <c r="Z22" s="16">
        <f>[18]Fevereiro!$C$29</f>
        <v>31.1</v>
      </c>
      <c r="AA22" s="16">
        <f>[18]Fevereiro!$C$30</f>
        <v>31.4</v>
      </c>
      <c r="AB22" s="16">
        <f>[18]Fevereiro!$C$31</f>
        <v>33.299999999999997</v>
      </c>
      <c r="AC22" s="16">
        <f>[18]Fevereiro!$C$32</f>
        <v>27.9</v>
      </c>
      <c r="AD22" s="16">
        <f>[18]Fevereiro!$C$33</f>
        <v>31.1</v>
      </c>
      <c r="AE22" s="36">
        <f t="shared" si="1"/>
        <v>35.799999999999997</v>
      </c>
      <c r="AF22" s="41">
        <f t="shared" si="2"/>
        <v>32.872413793103441</v>
      </c>
    </row>
    <row r="23" spans="1:35" ht="17.100000000000001" customHeight="1" x14ac:dyDescent="0.2">
      <c r="A23" s="14" t="s">
        <v>13</v>
      </c>
      <c r="B23" s="16" t="str">
        <f>[19]Fevereiro!$C$5</f>
        <v>*</v>
      </c>
      <c r="C23" s="16" t="str">
        <f>[19]Fevereiro!$C$6</f>
        <v>*</v>
      </c>
      <c r="D23" s="16" t="str">
        <f>[19]Fevereiro!$C$7</f>
        <v>*</v>
      </c>
      <c r="E23" s="16" t="str">
        <f>[19]Fevereiro!$C$8</f>
        <v>*</v>
      </c>
      <c r="F23" s="16">
        <f>[19]Fevereiro!$C$9</f>
        <v>35</v>
      </c>
      <c r="G23" s="16">
        <f>[19]Fevereiro!$C$10</f>
        <v>34</v>
      </c>
      <c r="H23" s="16">
        <f>[19]Fevereiro!$C$11</f>
        <v>33.9</v>
      </c>
      <c r="I23" s="16">
        <f>[19]Fevereiro!$C$12</f>
        <v>35.9</v>
      </c>
      <c r="J23" s="16">
        <f>[19]Fevereiro!$C$13</f>
        <v>33.799999999999997</v>
      </c>
      <c r="K23" s="16">
        <f>[19]Fevereiro!$C$14</f>
        <v>34.5</v>
      </c>
      <c r="L23" s="16">
        <f>[19]Fevereiro!$C$15</f>
        <v>35.1</v>
      </c>
      <c r="M23" s="16">
        <f>[19]Fevereiro!$C$16</f>
        <v>36.1</v>
      </c>
      <c r="N23" s="16">
        <f>[19]Fevereiro!$C$17</f>
        <v>36.299999999999997</v>
      </c>
      <c r="O23" s="16">
        <f>[19]Fevereiro!$C$18</f>
        <v>36.6</v>
      </c>
      <c r="P23" s="16">
        <f>[19]Fevereiro!$C$19</f>
        <v>35.1</v>
      </c>
      <c r="Q23" s="16">
        <f>[19]Fevereiro!$C$20</f>
        <v>33.6</v>
      </c>
      <c r="R23" s="16">
        <f>[19]Fevereiro!$C$21</f>
        <v>34.9</v>
      </c>
      <c r="S23" s="16">
        <f>[19]Fevereiro!$C$22</f>
        <v>35.9</v>
      </c>
      <c r="T23" s="16">
        <f>[19]Fevereiro!$C$23</f>
        <v>32.9</v>
      </c>
      <c r="U23" s="16">
        <f>[19]Fevereiro!$C$24</f>
        <v>33.9</v>
      </c>
      <c r="V23" s="16">
        <f>[19]Fevereiro!$C$25</f>
        <v>32.200000000000003</v>
      </c>
      <c r="W23" s="16">
        <f>[19]Fevereiro!$C$26</f>
        <v>28.3</v>
      </c>
      <c r="X23" s="16">
        <f>[19]Fevereiro!$C$27</f>
        <v>31</v>
      </c>
      <c r="Y23" s="16">
        <f>[19]Fevereiro!$C$28</f>
        <v>30.5</v>
      </c>
      <c r="Z23" s="16">
        <f>[19]Fevereiro!$C$29</f>
        <v>33</v>
      </c>
      <c r="AA23" s="16">
        <f>[19]Fevereiro!$C$30</f>
        <v>31.2</v>
      </c>
      <c r="AB23" s="16">
        <f>[19]Fevereiro!$C$31</f>
        <v>33.200000000000003</v>
      </c>
      <c r="AC23" s="16">
        <f>[19]Fevereiro!$C$32</f>
        <v>29.2</v>
      </c>
      <c r="AD23" s="16">
        <f>[19]Fevereiro!$C$33</f>
        <v>31.7</v>
      </c>
      <c r="AE23" s="36">
        <f t="shared" si="1"/>
        <v>36.6</v>
      </c>
      <c r="AF23" s="41">
        <f t="shared" si="2"/>
        <v>33.512000000000008</v>
      </c>
    </row>
    <row r="24" spans="1:35" ht="17.100000000000001" customHeight="1" x14ac:dyDescent="0.2">
      <c r="A24" s="14" t="s">
        <v>14</v>
      </c>
      <c r="B24" s="16">
        <f>[20]Fevereiro!$C$5</f>
        <v>34.799999999999997</v>
      </c>
      <c r="C24" s="16">
        <f>[20]Fevereiro!$C$6</f>
        <v>36.1</v>
      </c>
      <c r="D24" s="16">
        <f>[20]Fevereiro!$C$7</f>
        <v>35.4</v>
      </c>
      <c r="E24" s="16">
        <f>[20]Fevereiro!$C$8</f>
        <v>34.9</v>
      </c>
      <c r="F24" s="16">
        <f>[20]Fevereiro!$C$9</f>
        <v>35.9</v>
      </c>
      <c r="G24" s="16">
        <f>[20]Fevereiro!$C$10</f>
        <v>34.1</v>
      </c>
      <c r="H24" s="16">
        <f>[20]Fevereiro!$C$11</f>
        <v>33.1</v>
      </c>
      <c r="I24" s="16">
        <f>[20]Fevereiro!$C$12</f>
        <v>33.799999999999997</v>
      </c>
      <c r="J24" s="16">
        <f>[20]Fevereiro!$C$13</f>
        <v>34</v>
      </c>
      <c r="K24" s="16">
        <f>[20]Fevereiro!$C$14</f>
        <v>34.4</v>
      </c>
      <c r="L24" s="16">
        <f>[20]Fevereiro!$C$15</f>
        <v>36.1</v>
      </c>
      <c r="M24" s="16">
        <f>[20]Fevereiro!$C$16</f>
        <v>34.5</v>
      </c>
      <c r="N24" s="16">
        <f>[20]Fevereiro!$C$17</f>
        <v>34.9</v>
      </c>
      <c r="O24" s="16">
        <f>[20]Fevereiro!$C$18</f>
        <v>35.4</v>
      </c>
      <c r="P24" s="16">
        <f>[20]Fevereiro!$C$19</f>
        <v>34.200000000000003</v>
      </c>
      <c r="Q24" s="16">
        <f>[20]Fevereiro!$C$20</f>
        <v>33.700000000000003</v>
      </c>
      <c r="R24" s="16">
        <f>[20]Fevereiro!$C$21</f>
        <v>36.6</v>
      </c>
      <c r="S24" s="16">
        <f>[20]Fevereiro!$C$22</f>
        <v>35.6</v>
      </c>
      <c r="T24" s="16">
        <f>[20]Fevereiro!$C$23</f>
        <v>34.200000000000003</v>
      </c>
      <c r="U24" s="16">
        <f>[20]Fevereiro!$C$24</f>
        <v>33.4</v>
      </c>
      <c r="V24" s="16">
        <f>[20]Fevereiro!$C$25</f>
        <v>30.4</v>
      </c>
      <c r="W24" s="16">
        <f>[20]Fevereiro!$C$26</f>
        <v>32.299999999999997</v>
      </c>
      <c r="X24" s="16">
        <f>[20]Fevereiro!$C$27</f>
        <v>31.1</v>
      </c>
      <c r="Y24" s="16">
        <f>[20]Fevereiro!$C$28</f>
        <v>26.1</v>
      </c>
      <c r="Z24" s="16">
        <f>[20]Fevereiro!$C$29</f>
        <v>29.2</v>
      </c>
      <c r="AA24" s="16">
        <f>[20]Fevereiro!$C$30</f>
        <v>32.9</v>
      </c>
      <c r="AB24" s="16">
        <f>[20]Fevereiro!$C$31</f>
        <v>32.200000000000003</v>
      </c>
      <c r="AC24" s="16">
        <f>[20]Fevereiro!$C$32</f>
        <v>29</v>
      </c>
      <c r="AD24" s="16">
        <f>[20]Fevereiro!$C$33</f>
        <v>28.9</v>
      </c>
      <c r="AE24" s="36">
        <f t="shared" si="1"/>
        <v>36.6</v>
      </c>
      <c r="AF24" s="41">
        <f t="shared" si="2"/>
        <v>33.351724137931043</v>
      </c>
    </row>
    <row r="25" spans="1:35" ht="17.100000000000001" customHeight="1" x14ac:dyDescent="0.2">
      <c r="A25" s="14" t="s">
        <v>15</v>
      </c>
      <c r="B25" s="16">
        <f>[21]Fevereiro!$C$5</f>
        <v>24.2</v>
      </c>
      <c r="C25" s="16">
        <f>[21]Fevereiro!$C$6</f>
        <v>27.2</v>
      </c>
      <c r="D25" s="16">
        <f>[21]Fevereiro!$C$7</f>
        <v>30.2</v>
      </c>
      <c r="E25" s="16">
        <f>[21]Fevereiro!$C$8</f>
        <v>30.2</v>
      </c>
      <c r="F25" s="16">
        <f>[21]Fevereiro!$C$9</f>
        <v>31.1</v>
      </c>
      <c r="G25" s="16">
        <f>[21]Fevereiro!$C$10</f>
        <v>31.1</v>
      </c>
      <c r="H25" s="16">
        <f>[21]Fevereiro!$C$11</f>
        <v>31.3</v>
      </c>
      <c r="I25" s="16">
        <f>[21]Fevereiro!$C$12</f>
        <v>33.5</v>
      </c>
      <c r="J25" s="16">
        <f>[21]Fevereiro!$C$13</f>
        <v>33.799999999999997</v>
      </c>
      <c r="K25" s="16">
        <f>[21]Fevereiro!$C$14</f>
        <v>32</v>
      </c>
      <c r="L25" s="16">
        <f>[21]Fevereiro!$C$15</f>
        <v>31.6</v>
      </c>
      <c r="M25" s="16">
        <f>[21]Fevereiro!$C$16</f>
        <v>31.5</v>
      </c>
      <c r="N25" s="16">
        <f>[21]Fevereiro!$C$17</f>
        <v>33.4</v>
      </c>
      <c r="O25" s="16">
        <f>[21]Fevereiro!$C$18</f>
        <v>32.700000000000003</v>
      </c>
      <c r="P25" s="16">
        <f>[21]Fevereiro!$C$19</f>
        <v>33.200000000000003</v>
      </c>
      <c r="Q25" s="16">
        <f>[21]Fevereiro!$C$20</f>
        <v>31.2</v>
      </c>
      <c r="R25" s="16">
        <f>[21]Fevereiro!$C$21</f>
        <v>33.9</v>
      </c>
      <c r="S25" s="16">
        <f>[21]Fevereiro!$C$22</f>
        <v>33.5</v>
      </c>
      <c r="T25" s="16">
        <f>[21]Fevereiro!$C$23</f>
        <v>33.5</v>
      </c>
      <c r="U25" s="16">
        <f>[21]Fevereiro!$C$24</f>
        <v>31.9</v>
      </c>
      <c r="V25" s="16">
        <f>[21]Fevereiro!$C$25</f>
        <v>30.8</v>
      </c>
      <c r="W25" s="16">
        <f>[21]Fevereiro!$C$26</f>
        <v>24</v>
      </c>
      <c r="X25" s="16">
        <f>[21]Fevereiro!$C$27</f>
        <v>23.1</v>
      </c>
      <c r="Y25" s="16">
        <f>[21]Fevereiro!$C$28</f>
        <v>24.7</v>
      </c>
      <c r="Z25" s="16">
        <f>[21]Fevereiro!$C$29</f>
        <v>30.8</v>
      </c>
      <c r="AA25" s="16">
        <f>[21]Fevereiro!$C$30</f>
        <v>30.9</v>
      </c>
      <c r="AB25" s="16">
        <f>[21]Fevereiro!$C$31</f>
        <v>29.2</v>
      </c>
      <c r="AC25" s="16">
        <f>[21]Fevereiro!$C$32</f>
        <v>23.7</v>
      </c>
      <c r="AD25" s="16">
        <f>[21]Fevereiro!$C$33</f>
        <v>25.7</v>
      </c>
      <c r="AE25" s="36">
        <f t="shared" si="1"/>
        <v>33.9</v>
      </c>
      <c r="AF25" s="41">
        <f t="shared" si="2"/>
        <v>30.134482758620692</v>
      </c>
    </row>
    <row r="26" spans="1:35" ht="17.100000000000001" customHeight="1" x14ac:dyDescent="0.2">
      <c r="A26" s="14" t="s">
        <v>16</v>
      </c>
      <c r="B26" s="16" t="str">
        <f>[22]Fevereiro!$C$5</f>
        <v>*</v>
      </c>
      <c r="C26" s="16" t="str">
        <f>[22]Fevereiro!$C$6</f>
        <v>*</v>
      </c>
      <c r="D26" s="16">
        <f>[22]Fevereiro!$C$7</f>
        <v>22.9</v>
      </c>
      <c r="E26" s="16">
        <f>[22]Fevereiro!$C$8</f>
        <v>33.4</v>
      </c>
      <c r="F26" s="16">
        <f>[22]Fevereiro!$C$9</f>
        <v>34.799999999999997</v>
      </c>
      <c r="G26" s="16">
        <f>[22]Fevereiro!$C$10</f>
        <v>32.5</v>
      </c>
      <c r="H26" s="16">
        <f>[22]Fevereiro!$C$11</f>
        <v>34.4</v>
      </c>
      <c r="I26" s="16">
        <f>[22]Fevereiro!$C$12</f>
        <v>35.6</v>
      </c>
      <c r="J26" s="16">
        <f>[22]Fevereiro!$C$13</f>
        <v>35.799999999999997</v>
      </c>
      <c r="K26" s="16">
        <f>[22]Fevereiro!$C$14</f>
        <v>34.4</v>
      </c>
      <c r="L26" s="16">
        <f>[22]Fevereiro!$C$15</f>
        <v>35.4</v>
      </c>
      <c r="M26" s="16">
        <f>[22]Fevereiro!$C$16</f>
        <v>36.1</v>
      </c>
      <c r="N26" s="16">
        <f>[22]Fevereiro!$C$17</f>
        <v>36.5</v>
      </c>
      <c r="O26" s="16">
        <f>[22]Fevereiro!$C$18</f>
        <v>33.9</v>
      </c>
      <c r="P26" s="16">
        <f>[22]Fevereiro!$C$19</f>
        <v>36.700000000000003</v>
      </c>
      <c r="Q26" s="16">
        <f>[22]Fevereiro!$C$20</f>
        <v>36</v>
      </c>
      <c r="R26" s="16">
        <f>[22]Fevereiro!$C$21</f>
        <v>36.299999999999997</v>
      </c>
      <c r="S26" s="16">
        <f>[22]Fevereiro!$C$22</f>
        <v>37.1</v>
      </c>
      <c r="T26" s="16">
        <f>[22]Fevereiro!$C$23</f>
        <v>36.5</v>
      </c>
      <c r="U26" s="16">
        <f>[22]Fevereiro!$C$24</f>
        <v>35.6</v>
      </c>
      <c r="V26" s="16">
        <f>[22]Fevereiro!$C$25</f>
        <v>33</v>
      </c>
      <c r="W26" s="16">
        <f>[22]Fevereiro!$C$26</f>
        <v>30</v>
      </c>
      <c r="X26" s="16">
        <f>[22]Fevereiro!$C$27</f>
        <v>32.1</v>
      </c>
      <c r="Y26" s="16">
        <f>[22]Fevereiro!$C$28</f>
        <v>31</v>
      </c>
      <c r="Z26" s="16">
        <f>[22]Fevereiro!$C$29</f>
        <v>32.700000000000003</v>
      </c>
      <c r="AA26" s="16">
        <f>[22]Fevereiro!$C$30</f>
        <v>33.4</v>
      </c>
      <c r="AB26" s="16">
        <f>[22]Fevereiro!$C$31</f>
        <v>32.5</v>
      </c>
      <c r="AC26" s="16">
        <f>[22]Fevereiro!$C$32</f>
        <v>28.1</v>
      </c>
      <c r="AD26" s="16">
        <f>[22]Fevereiro!$C$33</f>
        <v>30.2</v>
      </c>
      <c r="AE26" s="36">
        <f t="shared" si="1"/>
        <v>37.1</v>
      </c>
      <c r="AF26" s="41">
        <f t="shared" si="2"/>
        <v>33.588888888888896</v>
      </c>
      <c r="AI26" t="s">
        <v>50</v>
      </c>
    </row>
    <row r="27" spans="1:35" ht="17.100000000000001" customHeight="1" x14ac:dyDescent="0.2">
      <c r="A27" s="14" t="s">
        <v>17</v>
      </c>
      <c r="B27" s="16">
        <f>[23]Fevereiro!$C$5</f>
        <v>31</v>
      </c>
      <c r="C27" s="16">
        <f>[23]Fevereiro!$C$6</f>
        <v>33.1</v>
      </c>
      <c r="D27" s="16">
        <f>[23]Fevereiro!$C$7</f>
        <v>32.299999999999997</v>
      </c>
      <c r="E27" s="16">
        <f>[23]Fevereiro!$C$8</f>
        <v>31.8</v>
      </c>
      <c r="F27" s="16">
        <f>[23]Fevereiro!$C$9</f>
        <v>32.9</v>
      </c>
      <c r="G27" s="16">
        <f>[23]Fevereiro!$C$10</f>
        <v>33.200000000000003</v>
      </c>
      <c r="H27" s="16">
        <f>[23]Fevereiro!$C$11</f>
        <v>34.200000000000003</v>
      </c>
      <c r="I27" s="16">
        <f>[23]Fevereiro!$C$12</f>
        <v>36.5</v>
      </c>
      <c r="J27" s="16">
        <f>[23]Fevereiro!$C$13</f>
        <v>36.9</v>
      </c>
      <c r="K27" s="16">
        <f>[23]Fevereiro!$C$14</f>
        <v>35.4</v>
      </c>
      <c r="L27" s="16">
        <f>[23]Fevereiro!$C$15</f>
        <v>35.799999999999997</v>
      </c>
      <c r="M27" s="16">
        <f>[23]Fevereiro!$C$16</f>
        <v>35.6</v>
      </c>
      <c r="N27" s="16">
        <f>[23]Fevereiro!$C$17</f>
        <v>36.9</v>
      </c>
      <c r="O27" s="16">
        <f>[23]Fevereiro!$C$18</f>
        <v>37.200000000000003</v>
      </c>
      <c r="P27" s="16">
        <f>[23]Fevereiro!$C$19</f>
        <v>36.299999999999997</v>
      </c>
      <c r="Q27" s="16">
        <f>[23]Fevereiro!$C$20</f>
        <v>32.9</v>
      </c>
      <c r="R27" s="16">
        <f>[23]Fevereiro!$C$21</f>
        <v>35.700000000000003</v>
      </c>
      <c r="S27" s="16">
        <f>[23]Fevereiro!$C$22</f>
        <v>35.9</v>
      </c>
      <c r="T27" s="16">
        <f>[23]Fevereiro!$C$23</f>
        <v>35.6</v>
      </c>
      <c r="U27" s="16">
        <f>[23]Fevereiro!$C$24</f>
        <v>35</v>
      </c>
      <c r="V27" s="16">
        <f>[23]Fevereiro!$C$25</f>
        <v>32.9</v>
      </c>
      <c r="W27" s="16">
        <f>[23]Fevereiro!$C$26</f>
        <v>28.1</v>
      </c>
      <c r="X27" s="16">
        <f>[23]Fevereiro!$C$27</f>
        <v>25</v>
      </c>
      <c r="Y27" s="16">
        <f>[23]Fevereiro!$C$28</f>
        <v>28.1</v>
      </c>
      <c r="Z27" s="16">
        <f>[23]Fevereiro!$C$29</f>
        <v>31.9</v>
      </c>
      <c r="AA27" s="16">
        <f>[23]Fevereiro!$C$30</f>
        <v>33.4</v>
      </c>
      <c r="AB27" s="16">
        <f>[23]Fevereiro!$C$31</f>
        <v>32.799999999999997</v>
      </c>
      <c r="AC27" s="16">
        <f>[23]Fevereiro!$C$32</f>
        <v>25.2</v>
      </c>
      <c r="AD27" s="16">
        <f>[23]Fevereiro!$C$33</f>
        <v>26.1</v>
      </c>
      <c r="AE27" s="36">
        <f t="shared" si="1"/>
        <v>37.200000000000003</v>
      </c>
      <c r="AF27" s="41">
        <f t="shared" si="2"/>
        <v>33.024137931034481</v>
      </c>
    </row>
    <row r="28" spans="1:35" ht="17.100000000000001" customHeight="1" x14ac:dyDescent="0.2">
      <c r="A28" s="14" t="s">
        <v>18</v>
      </c>
      <c r="B28" s="16">
        <f>[24]Fevereiro!$C$5</f>
        <v>32.1</v>
      </c>
      <c r="C28" s="16">
        <f>[24]Fevereiro!$C$6</f>
        <v>32</v>
      </c>
      <c r="D28" s="16">
        <f>[24]Fevereiro!$C$7</f>
        <v>31.4</v>
      </c>
      <c r="E28" s="16">
        <f>[24]Fevereiro!$C$8</f>
        <v>31.1</v>
      </c>
      <c r="F28" s="16">
        <f>[24]Fevereiro!$C$9</f>
        <v>32.1</v>
      </c>
      <c r="G28" s="16">
        <f>[24]Fevereiro!$C$10</f>
        <v>29</v>
      </c>
      <c r="H28" s="16">
        <f>[24]Fevereiro!$C$11</f>
        <v>30.4</v>
      </c>
      <c r="I28" s="16">
        <f>[24]Fevereiro!$C$12</f>
        <v>32.799999999999997</v>
      </c>
      <c r="J28" s="16">
        <f>[24]Fevereiro!$C$13</f>
        <v>30.7</v>
      </c>
      <c r="K28" s="16">
        <f>[24]Fevereiro!$C$14</f>
        <v>30.8</v>
      </c>
      <c r="L28" s="16">
        <f>[24]Fevereiro!$C$15</f>
        <v>31.1</v>
      </c>
      <c r="M28" s="16">
        <f>[24]Fevereiro!$C$16</f>
        <v>32.4</v>
      </c>
      <c r="N28" s="16">
        <f>[24]Fevereiro!$C$17</f>
        <v>33.200000000000003</v>
      </c>
      <c r="O28" s="16">
        <f>[24]Fevereiro!$C$18</f>
        <v>32.1</v>
      </c>
      <c r="P28" s="16">
        <f>[24]Fevereiro!$C$19</f>
        <v>31.7</v>
      </c>
      <c r="Q28" s="16">
        <f>[24]Fevereiro!$C$20</f>
        <v>30.8</v>
      </c>
      <c r="R28" s="16">
        <f>[24]Fevereiro!$C$21</f>
        <v>32.299999999999997</v>
      </c>
      <c r="S28" s="16">
        <f>[24]Fevereiro!$C$22</f>
        <v>32.299999999999997</v>
      </c>
      <c r="T28" s="16">
        <f>[24]Fevereiro!$C$23</f>
        <v>31.2</v>
      </c>
      <c r="U28" s="16">
        <f>[24]Fevereiro!$C$24</f>
        <v>31.2</v>
      </c>
      <c r="V28" s="16">
        <f>[24]Fevereiro!$C$25</f>
        <v>30.6</v>
      </c>
      <c r="W28" s="16">
        <f>[24]Fevereiro!$C$26</f>
        <v>28.2</v>
      </c>
      <c r="X28" s="16">
        <f>[24]Fevereiro!$C$27</f>
        <v>30.4</v>
      </c>
      <c r="Y28" s="16">
        <f>[24]Fevereiro!$C$28</f>
        <v>24.2</v>
      </c>
      <c r="Z28" s="16">
        <f>[24]Fevereiro!$C$29</f>
        <v>30.2</v>
      </c>
      <c r="AA28" s="16">
        <f>[24]Fevereiro!$C$30</f>
        <v>29.3</v>
      </c>
      <c r="AB28" s="16">
        <f>[24]Fevereiro!$C$31</f>
        <v>31.7</v>
      </c>
      <c r="AC28" s="16">
        <f>[24]Fevereiro!$C$32</f>
        <v>29.5</v>
      </c>
      <c r="AD28" s="16">
        <f>[24]Fevereiro!$C$33</f>
        <v>28.3</v>
      </c>
      <c r="AE28" s="36">
        <f t="shared" si="1"/>
        <v>33.200000000000003</v>
      </c>
      <c r="AF28" s="41">
        <f t="shared" si="2"/>
        <v>30.796551724137935</v>
      </c>
      <c r="AI28" t="s">
        <v>50</v>
      </c>
    </row>
    <row r="29" spans="1:35" ht="17.100000000000001" customHeight="1" x14ac:dyDescent="0.2">
      <c r="A29" s="14" t="s">
        <v>19</v>
      </c>
      <c r="B29" s="16">
        <f>[25]Fevereiro!$C$5</f>
        <v>25.5</v>
      </c>
      <c r="C29" s="16">
        <f>[25]Fevereiro!$C$6</f>
        <v>26.3</v>
      </c>
      <c r="D29" s="16">
        <f>[25]Fevereiro!$C$7</f>
        <v>30.5</v>
      </c>
      <c r="E29" s="16">
        <f>[25]Fevereiro!$C$8</f>
        <v>29.4</v>
      </c>
      <c r="F29" s="16">
        <f>[25]Fevereiro!$C$9</f>
        <v>32.9</v>
      </c>
      <c r="G29" s="16">
        <f>[25]Fevereiro!$C$10</f>
        <v>33.1</v>
      </c>
      <c r="H29" s="16">
        <f>[25]Fevereiro!$C$11</f>
        <v>33.4</v>
      </c>
      <c r="I29" s="16">
        <f>[25]Fevereiro!$C$12</f>
        <v>34.5</v>
      </c>
      <c r="J29" s="16">
        <f>[25]Fevereiro!$C$13</f>
        <v>34.200000000000003</v>
      </c>
      <c r="K29" s="16">
        <f>[25]Fevereiro!$C$14</f>
        <v>32.1</v>
      </c>
      <c r="L29" s="16">
        <f>[25]Fevereiro!$C$15</f>
        <v>33.5</v>
      </c>
      <c r="M29" s="16">
        <f>[25]Fevereiro!$C$16</f>
        <v>33.200000000000003</v>
      </c>
      <c r="N29" s="16">
        <f>[25]Fevereiro!$C$17</f>
        <v>34.6</v>
      </c>
      <c r="O29" s="16">
        <f>[25]Fevereiro!$C$18</f>
        <v>34.1</v>
      </c>
      <c r="P29" s="16">
        <f>[25]Fevereiro!$C$19</f>
        <v>35.1</v>
      </c>
      <c r="Q29" s="16">
        <f>[25]Fevereiro!$C$20</f>
        <v>32</v>
      </c>
      <c r="R29" s="16">
        <f>[25]Fevereiro!$C$21</f>
        <v>33.5</v>
      </c>
      <c r="S29" s="16">
        <f>[25]Fevereiro!$C$22</f>
        <v>35.700000000000003</v>
      </c>
      <c r="T29" s="16">
        <f>[25]Fevereiro!$C$23</f>
        <v>34.9</v>
      </c>
      <c r="U29" s="16">
        <f>[25]Fevereiro!$C$24</f>
        <v>34.9</v>
      </c>
      <c r="V29" s="16">
        <f>[25]Fevereiro!$C$25</f>
        <v>32</v>
      </c>
      <c r="W29" s="16">
        <f>[25]Fevereiro!$C$26</f>
        <v>28.3</v>
      </c>
      <c r="X29" s="16">
        <f>[25]Fevereiro!$C$27</f>
        <v>25.7</v>
      </c>
      <c r="Y29" s="16">
        <f>[25]Fevereiro!$C$28</f>
        <v>28.1</v>
      </c>
      <c r="Z29" s="16">
        <f>[25]Fevereiro!$C$29</f>
        <v>31.7</v>
      </c>
      <c r="AA29" s="16">
        <f>[25]Fevereiro!$C$30</f>
        <v>32.4</v>
      </c>
      <c r="AB29" s="16">
        <f>[25]Fevereiro!$C$31</f>
        <v>27.7</v>
      </c>
      <c r="AC29" s="16">
        <f>[25]Fevereiro!$C$32</f>
        <v>28</v>
      </c>
      <c r="AD29" s="16">
        <f>[25]Fevereiro!$C$33</f>
        <v>30.2</v>
      </c>
      <c r="AE29" s="36">
        <f t="shared" si="1"/>
        <v>35.700000000000003</v>
      </c>
      <c r="AF29" s="41">
        <f t="shared" si="2"/>
        <v>31.637931034482765</v>
      </c>
    </row>
    <row r="30" spans="1:35" ht="17.100000000000001" customHeight="1" x14ac:dyDescent="0.2">
      <c r="A30" s="14" t="s">
        <v>31</v>
      </c>
      <c r="B30" s="16">
        <f>[26]Fevereiro!$C$5</f>
        <v>32.4</v>
      </c>
      <c r="C30" s="16">
        <f>[26]Fevereiro!$C$6</f>
        <v>33.200000000000003</v>
      </c>
      <c r="D30" s="16">
        <f>[26]Fevereiro!$C$7</f>
        <v>31.6</v>
      </c>
      <c r="E30" s="16">
        <f>[26]Fevereiro!$C$8</f>
        <v>31.1</v>
      </c>
      <c r="F30" s="16">
        <f>[26]Fevereiro!$C$9</f>
        <v>33.299999999999997</v>
      </c>
      <c r="G30" s="16">
        <f>[26]Fevereiro!$C$10</f>
        <v>32.200000000000003</v>
      </c>
      <c r="H30" s="16">
        <f>[26]Fevereiro!$C$11</f>
        <v>31.5</v>
      </c>
      <c r="I30" s="16">
        <f>[26]Fevereiro!$C$12</f>
        <v>34.5</v>
      </c>
      <c r="J30" s="16">
        <f>[26]Fevereiro!$C$13</f>
        <v>32.799999999999997</v>
      </c>
      <c r="K30" s="16">
        <f>[26]Fevereiro!$C$14</f>
        <v>32.799999999999997</v>
      </c>
      <c r="L30" s="16">
        <f>[26]Fevereiro!$C$15</f>
        <v>33.299999999999997</v>
      </c>
      <c r="M30" s="16">
        <f>[26]Fevereiro!$C$16</f>
        <v>34</v>
      </c>
      <c r="N30" s="16">
        <f>[26]Fevereiro!$C$17</f>
        <v>34.9</v>
      </c>
      <c r="O30" s="16">
        <f>[26]Fevereiro!$C$18</f>
        <v>35</v>
      </c>
      <c r="P30" s="16">
        <f>[26]Fevereiro!$C$19</f>
        <v>33.9</v>
      </c>
      <c r="Q30" s="16">
        <f>[26]Fevereiro!$C$20</f>
        <v>32.1</v>
      </c>
      <c r="R30" s="16">
        <f>[26]Fevereiro!$C$21</f>
        <v>33.700000000000003</v>
      </c>
      <c r="S30" s="16">
        <f>[26]Fevereiro!$C$22</f>
        <v>34.299999999999997</v>
      </c>
      <c r="T30" s="16">
        <f>[26]Fevereiro!$C$23</f>
        <v>33.200000000000003</v>
      </c>
      <c r="U30" s="16">
        <f>[26]Fevereiro!$C$24</f>
        <v>32.1</v>
      </c>
      <c r="V30" s="16">
        <f>[26]Fevereiro!$C$25</f>
        <v>31.8</v>
      </c>
      <c r="W30" s="16">
        <f>[26]Fevereiro!$C$26</f>
        <v>30.1</v>
      </c>
      <c r="X30" s="16">
        <f>[26]Fevereiro!$C$27</f>
        <v>27</v>
      </c>
      <c r="Y30" s="16">
        <f>[26]Fevereiro!$C$28</f>
        <v>24.7</v>
      </c>
      <c r="Z30" s="16">
        <f>[26]Fevereiro!$C$29</f>
        <v>28.7</v>
      </c>
      <c r="AA30" s="16">
        <f>[26]Fevereiro!$C$30</f>
        <v>29.5</v>
      </c>
      <c r="AB30" s="16">
        <f>[26]Fevereiro!$C$31</f>
        <v>30.5</v>
      </c>
      <c r="AC30" s="16">
        <f>[26]Fevereiro!$C$32</f>
        <v>24.7</v>
      </c>
      <c r="AD30" s="16">
        <f>[26]Fevereiro!$C$33</f>
        <v>25.6</v>
      </c>
      <c r="AE30" s="36">
        <f t="shared" si="1"/>
        <v>35</v>
      </c>
      <c r="AF30" s="41">
        <f t="shared" si="2"/>
        <v>31.534482758620694</v>
      </c>
    </row>
    <row r="31" spans="1:35" ht="17.100000000000001" customHeight="1" x14ac:dyDescent="0.2">
      <c r="A31" s="14" t="s">
        <v>49</v>
      </c>
      <c r="B31" s="16">
        <f>[27]Fevereiro!$C$5</f>
        <v>32.799999999999997</v>
      </c>
      <c r="C31" s="16">
        <f>[27]Fevereiro!$C$6</f>
        <v>32.200000000000003</v>
      </c>
      <c r="D31" s="16">
        <f>[27]Fevereiro!$C$7</f>
        <v>32.6</v>
      </c>
      <c r="E31" s="16">
        <f>[27]Fevereiro!$C$8</f>
        <v>32.6</v>
      </c>
      <c r="F31" s="16">
        <f>[27]Fevereiro!$C$9</f>
        <v>32.9</v>
      </c>
      <c r="G31" s="16">
        <f>[27]Fevereiro!$C$10</f>
        <v>31.7</v>
      </c>
      <c r="H31" s="16">
        <f>[27]Fevereiro!$C$11</f>
        <v>31.2</v>
      </c>
      <c r="I31" s="16">
        <f>[27]Fevereiro!$C$12</f>
        <v>34.5</v>
      </c>
      <c r="J31" s="16">
        <f>[27]Fevereiro!$C$13</f>
        <v>31.5</v>
      </c>
      <c r="K31" s="16">
        <f>[27]Fevereiro!$C$14</f>
        <v>32.6</v>
      </c>
      <c r="L31" s="16">
        <f>[27]Fevereiro!$C$15</f>
        <v>33</v>
      </c>
      <c r="M31" s="16">
        <f>[27]Fevereiro!$C$16</f>
        <v>34.299999999999997</v>
      </c>
      <c r="N31" s="16">
        <f>[27]Fevereiro!$C$17</f>
        <v>34</v>
      </c>
      <c r="O31" s="16">
        <f>[27]Fevereiro!$C$18</f>
        <v>32.799999999999997</v>
      </c>
      <c r="P31" s="16">
        <f>[27]Fevereiro!$C$19</f>
        <v>30.7</v>
      </c>
      <c r="Q31" s="16">
        <f>[27]Fevereiro!$C$20</f>
        <v>32.799999999999997</v>
      </c>
      <c r="R31" s="16">
        <f>[27]Fevereiro!$C$21</f>
        <v>33.5</v>
      </c>
      <c r="S31" s="16">
        <f>[27]Fevereiro!$C$22</f>
        <v>33.200000000000003</v>
      </c>
      <c r="T31" s="16">
        <f>[27]Fevereiro!$C$23</f>
        <v>31</v>
      </c>
      <c r="U31" s="16">
        <f>[27]Fevereiro!$C$24</f>
        <v>32.799999999999997</v>
      </c>
      <c r="V31" s="16">
        <f>[27]Fevereiro!$C$25</f>
        <v>29.8</v>
      </c>
      <c r="W31" s="16">
        <f>[27]Fevereiro!$C$26</f>
        <v>30.2</v>
      </c>
      <c r="X31" s="16">
        <f>[27]Fevereiro!$C$27</f>
        <v>31.5</v>
      </c>
      <c r="Y31" s="16">
        <f>[27]Fevereiro!$C$28</f>
        <v>27.4</v>
      </c>
      <c r="Z31" s="16">
        <f>[27]Fevereiro!$C$29</f>
        <v>30.3</v>
      </c>
      <c r="AA31" s="16">
        <f>[27]Fevereiro!$C$30</f>
        <v>30.8</v>
      </c>
      <c r="AB31" s="16">
        <f>[27]Fevereiro!$C$31</f>
        <v>31.3</v>
      </c>
      <c r="AC31" s="16">
        <f>[27]Fevereiro!$C$32</f>
        <v>32.1</v>
      </c>
      <c r="AD31" s="16">
        <f>[27]Fevereiro!$C$33</f>
        <v>30.5</v>
      </c>
      <c r="AE31" s="36">
        <f t="shared" si="1"/>
        <v>34.5</v>
      </c>
      <c r="AF31" s="41">
        <f t="shared" si="2"/>
        <v>31.951724137931031</v>
      </c>
    </row>
    <row r="32" spans="1:35" ht="17.100000000000001" customHeight="1" x14ac:dyDescent="0.2">
      <c r="A32" s="14" t="s">
        <v>20</v>
      </c>
      <c r="B32" s="16">
        <f>[28]Fevereiro!$C$5</f>
        <v>36</v>
      </c>
      <c r="C32" s="16">
        <f>[28]Fevereiro!$C$6</f>
        <v>36.700000000000003</v>
      </c>
      <c r="D32" s="16">
        <f>[28]Fevereiro!$C$7</f>
        <v>36.4</v>
      </c>
      <c r="E32" s="16">
        <f>[28]Fevereiro!$C$8</f>
        <v>32.799999999999997</v>
      </c>
      <c r="F32" s="16">
        <f>[28]Fevereiro!$C$9</f>
        <v>36</v>
      </c>
      <c r="G32" s="16">
        <f>[28]Fevereiro!$C$10</f>
        <v>34.4</v>
      </c>
      <c r="H32" s="16">
        <f>[28]Fevereiro!$C$11</f>
        <v>35.200000000000003</v>
      </c>
      <c r="I32" s="16">
        <f>[28]Fevereiro!$C$12</f>
        <v>33.9</v>
      </c>
      <c r="J32" s="16">
        <f>[28]Fevereiro!$C$13</f>
        <v>35.700000000000003</v>
      </c>
      <c r="K32" s="16">
        <f>[28]Fevereiro!$C$14</f>
        <v>37.200000000000003</v>
      </c>
      <c r="L32" s="16">
        <f>[28]Fevereiro!$C$15</f>
        <v>36.799999999999997</v>
      </c>
      <c r="M32" s="16">
        <f>[28]Fevereiro!$C$16</f>
        <v>36.1</v>
      </c>
      <c r="N32" s="16">
        <f>[28]Fevereiro!$C$17</f>
        <v>36.4</v>
      </c>
      <c r="O32" s="16">
        <f>[28]Fevereiro!$C$18</f>
        <v>38.1</v>
      </c>
      <c r="P32" s="16">
        <f>[28]Fevereiro!$C$19</f>
        <v>36.200000000000003</v>
      </c>
      <c r="Q32" s="16">
        <f>[28]Fevereiro!$C$20</f>
        <v>33.200000000000003</v>
      </c>
      <c r="R32" s="16">
        <f>[28]Fevereiro!$C$21</f>
        <v>37.4</v>
      </c>
      <c r="S32" s="16">
        <f>[28]Fevereiro!$C$22</f>
        <v>36</v>
      </c>
      <c r="T32" s="16">
        <f>[28]Fevereiro!$C$23</f>
        <v>34.9</v>
      </c>
      <c r="U32" s="16">
        <f>[28]Fevereiro!$C$24</f>
        <v>34.4</v>
      </c>
      <c r="V32" s="16">
        <f>[28]Fevereiro!$C$25</f>
        <v>31.9</v>
      </c>
      <c r="W32" s="16">
        <f>[28]Fevereiro!$C$26</f>
        <v>30.5</v>
      </c>
      <c r="X32" s="16">
        <f>[28]Fevereiro!$C$27</f>
        <v>30.3</v>
      </c>
      <c r="Y32" s="16">
        <f>[28]Fevereiro!$C$28</f>
        <v>28</v>
      </c>
      <c r="Z32" s="16">
        <f>[28]Fevereiro!$C$29</f>
        <v>31.5</v>
      </c>
      <c r="AA32" s="16">
        <f>[28]Fevereiro!$C$30</f>
        <v>35</v>
      </c>
      <c r="AB32" s="16">
        <f>[28]Fevereiro!$C$31</f>
        <v>34.6</v>
      </c>
      <c r="AC32" s="16">
        <f>[28]Fevereiro!$C$32</f>
        <v>32.299999999999997</v>
      </c>
      <c r="AD32" s="16">
        <f>[28]Fevereiro!$C$33</f>
        <v>28.2</v>
      </c>
      <c r="AE32" s="36">
        <f>MAX(B32:AD32)</f>
        <v>38.1</v>
      </c>
      <c r="AF32" s="41">
        <f>AVERAGE(B32:AD32)</f>
        <v>34.348275862068959</v>
      </c>
    </row>
    <row r="33" spans="1:36" s="5" customFormat="1" ht="17.100000000000001" customHeight="1" thickBot="1" x14ac:dyDescent="0.25">
      <c r="A33" s="76" t="s">
        <v>33</v>
      </c>
      <c r="B33" s="77">
        <f t="shared" ref="B33:AD33" si="3">MAX(B5:B32)</f>
        <v>36</v>
      </c>
      <c r="C33" s="77">
        <f t="shared" si="3"/>
        <v>36.700000000000003</v>
      </c>
      <c r="D33" s="77">
        <f t="shared" si="3"/>
        <v>36.4</v>
      </c>
      <c r="E33" s="77">
        <f t="shared" si="3"/>
        <v>34.9</v>
      </c>
      <c r="F33" s="77">
        <f t="shared" si="3"/>
        <v>36</v>
      </c>
      <c r="G33" s="77">
        <f t="shared" si="3"/>
        <v>35.200000000000003</v>
      </c>
      <c r="H33" s="77">
        <f t="shared" si="3"/>
        <v>35.200000000000003</v>
      </c>
      <c r="I33" s="77">
        <f t="shared" si="3"/>
        <v>37.1</v>
      </c>
      <c r="J33" s="77">
        <f t="shared" si="3"/>
        <v>36.9</v>
      </c>
      <c r="K33" s="77">
        <f t="shared" si="3"/>
        <v>37.200000000000003</v>
      </c>
      <c r="L33" s="77">
        <f t="shared" si="3"/>
        <v>36.799999999999997</v>
      </c>
      <c r="M33" s="77">
        <f t="shared" si="3"/>
        <v>36.6</v>
      </c>
      <c r="N33" s="77">
        <f t="shared" si="3"/>
        <v>36.9</v>
      </c>
      <c r="O33" s="77">
        <f t="shared" si="3"/>
        <v>38.1</v>
      </c>
      <c r="P33" s="77">
        <f t="shared" si="3"/>
        <v>37.6</v>
      </c>
      <c r="Q33" s="77">
        <f t="shared" si="3"/>
        <v>36</v>
      </c>
      <c r="R33" s="77">
        <f t="shared" si="3"/>
        <v>37.4</v>
      </c>
      <c r="S33" s="77">
        <f t="shared" si="3"/>
        <v>37.4</v>
      </c>
      <c r="T33" s="77">
        <f t="shared" si="3"/>
        <v>36.700000000000003</v>
      </c>
      <c r="U33" s="77">
        <f t="shared" si="3"/>
        <v>36.1</v>
      </c>
      <c r="V33" s="77">
        <f t="shared" si="3"/>
        <v>34.1</v>
      </c>
      <c r="W33" s="77">
        <f t="shared" si="3"/>
        <v>32.299999999999997</v>
      </c>
      <c r="X33" s="77">
        <f t="shared" si="3"/>
        <v>32.200000000000003</v>
      </c>
      <c r="Y33" s="77">
        <f t="shared" si="3"/>
        <v>31</v>
      </c>
      <c r="Z33" s="77">
        <f t="shared" si="3"/>
        <v>33.9</v>
      </c>
      <c r="AA33" s="77">
        <f t="shared" si="3"/>
        <v>35</v>
      </c>
      <c r="AB33" s="77">
        <f t="shared" si="3"/>
        <v>35.299999999999997</v>
      </c>
      <c r="AC33" s="77">
        <f t="shared" si="3"/>
        <v>32.799999999999997</v>
      </c>
      <c r="AD33" s="77">
        <f t="shared" si="3"/>
        <v>32.6</v>
      </c>
      <c r="AE33" s="78">
        <f>MAX(AE5:AE32)</f>
        <v>38.1</v>
      </c>
      <c r="AF33" s="92">
        <f>AVERAGE(AF5:AF32)</f>
        <v>32.579745855813584</v>
      </c>
    </row>
    <row r="34" spans="1:36" x14ac:dyDescent="0.2">
      <c r="A34" s="79"/>
      <c r="B34" s="80"/>
      <c r="C34" s="80"/>
      <c r="D34" s="81"/>
      <c r="E34" s="81" t="s">
        <v>140</v>
      </c>
      <c r="F34" s="81"/>
      <c r="G34" s="81"/>
      <c r="H34" s="81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93"/>
      <c r="AF34" s="94"/>
    </row>
    <row r="35" spans="1:36" x14ac:dyDescent="0.2">
      <c r="A35" s="82"/>
      <c r="B35" s="83"/>
      <c r="C35" s="84"/>
      <c r="D35" s="84"/>
      <c r="E35" s="84"/>
      <c r="F35" s="84"/>
      <c r="G35" s="84"/>
      <c r="H35" s="83"/>
      <c r="I35" s="83"/>
      <c r="J35" s="83"/>
      <c r="K35" s="83"/>
      <c r="L35" s="83"/>
      <c r="M35" s="83" t="s">
        <v>51</v>
      </c>
      <c r="N35" s="83"/>
      <c r="O35" s="83"/>
      <c r="P35" s="83"/>
      <c r="Q35" s="83"/>
      <c r="R35" s="83"/>
      <c r="S35" s="83"/>
      <c r="T35" s="83"/>
      <c r="U35" s="83"/>
      <c r="V35" s="83" t="s">
        <v>60</v>
      </c>
      <c r="W35" s="83"/>
      <c r="X35" s="83"/>
      <c r="Y35" s="83"/>
      <c r="Z35" s="83"/>
      <c r="AA35" s="83"/>
      <c r="AB35" s="83"/>
      <c r="AC35" s="83"/>
      <c r="AD35" s="83"/>
      <c r="AE35" s="95" t="s">
        <v>50</v>
      </c>
      <c r="AF35" s="96"/>
      <c r="AG35" s="2"/>
      <c r="AH35" s="9"/>
      <c r="AI35" s="2"/>
    </row>
    <row r="36" spans="1:36" x14ac:dyDescent="0.2">
      <c r="A36" s="82"/>
      <c r="B36" s="83"/>
      <c r="C36" s="82"/>
      <c r="D36" s="83"/>
      <c r="E36" s="118"/>
      <c r="F36" s="84" t="s">
        <v>142</v>
      </c>
      <c r="G36" s="84"/>
      <c r="H36" s="84"/>
      <c r="I36" s="84"/>
      <c r="J36" s="87"/>
      <c r="K36" s="87"/>
      <c r="L36" s="87"/>
      <c r="M36" s="87" t="s">
        <v>52</v>
      </c>
      <c r="N36" s="87"/>
      <c r="O36" s="87"/>
      <c r="P36" s="87"/>
      <c r="Q36" s="83"/>
      <c r="R36" s="83"/>
      <c r="S36" s="83"/>
      <c r="T36" s="83"/>
      <c r="U36" s="83"/>
      <c r="V36" s="87" t="s">
        <v>61</v>
      </c>
      <c r="W36" s="87"/>
      <c r="X36" s="83"/>
      <c r="Y36" s="83"/>
      <c r="Z36" s="83"/>
      <c r="AA36" s="83"/>
      <c r="AB36" s="83"/>
      <c r="AC36" s="83"/>
      <c r="AD36" s="83"/>
      <c r="AE36" s="95"/>
      <c r="AF36" s="97"/>
      <c r="AH36" s="2"/>
      <c r="AI36" s="2"/>
      <c r="AJ36" s="2"/>
    </row>
    <row r="37" spans="1:36" ht="13.5" thickBot="1" x14ac:dyDescent="0.25">
      <c r="A37" s="98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9"/>
      <c r="AF37" s="100"/>
    </row>
    <row r="39" spans="1:36" x14ac:dyDescent="0.2">
      <c r="X39" s="2" t="s">
        <v>50</v>
      </c>
    </row>
    <row r="41" spans="1:36" x14ac:dyDescent="0.2">
      <c r="H41" s="2" t="s">
        <v>50</v>
      </c>
      <c r="M41" s="2" t="s">
        <v>50</v>
      </c>
      <c r="T41" s="2" t="s">
        <v>50</v>
      </c>
    </row>
    <row r="43" spans="1:36" x14ac:dyDescent="0.2">
      <c r="M43" s="2" t="s">
        <v>50</v>
      </c>
    </row>
    <row r="44" spans="1:36" x14ac:dyDescent="0.2">
      <c r="Q44" s="2" t="s">
        <v>50</v>
      </c>
    </row>
  </sheetData>
  <sheetProtection password="C6EC" sheet="1" objects="1" scenarios="1"/>
  <mergeCells count="32">
    <mergeCell ref="A1:AF1"/>
    <mergeCell ref="AA3:AA4"/>
    <mergeCell ref="AB3:AB4"/>
    <mergeCell ref="AC3:AC4"/>
    <mergeCell ref="W3:W4"/>
    <mergeCell ref="X3:X4"/>
    <mergeCell ref="Y3:Y4"/>
    <mergeCell ref="P3:P4"/>
    <mergeCell ref="Q3:Q4"/>
    <mergeCell ref="R3:R4"/>
    <mergeCell ref="Z3:Z4"/>
    <mergeCell ref="A2:A4"/>
    <mergeCell ref="C3:C4"/>
    <mergeCell ref="D3:D4"/>
    <mergeCell ref="B3:B4"/>
    <mergeCell ref="B2:AF2"/>
    <mergeCell ref="AD3:AD4"/>
    <mergeCell ref="V3:V4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N3:N4"/>
    <mergeCell ref="H3:H4"/>
    <mergeCell ref="F3: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zoomScale="90" zoomScaleNormal="90" workbookViewId="0">
      <selection activeCell="C16" sqref="C16"/>
    </sheetView>
  </sheetViews>
  <sheetFormatPr defaultRowHeight="12.75" x14ac:dyDescent="0.2"/>
  <cols>
    <col min="1" max="1" width="19.140625" style="2" customWidth="1"/>
    <col min="2" max="29" width="5.42578125" style="2" bestFit="1" customWidth="1"/>
    <col min="30" max="30" width="5.42578125" style="2" customWidth="1"/>
    <col min="31" max="31" width="7" style="9" bestFit="1" customWidth="1"/>
    <col min="32" max="32" width="7.28515625" style="1" bestFit="1" customWidth="1"/>
  </cols>
  <sheetData>
    <row r="1" spans="1:41" ht="20.100000000000001" customHeight="1" x14ac:dyDescent="0.2">
      <c r="A1" s="127" t="s">
        <v>24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41" s="4" customFormat="1" ht="20.100000000000001" customHeight="1" x14ac:dyDescent="0.2">
      <c r="A2" s="125" t="s">
        <v>21</v>
      </c>
      <c r="B2" s="128" t="s">
        <v>141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41" s="5" customFormat="1" ht="20.100000000000001" customHeight="1" x14ac:dyDescent="0.2">
      <c r="A3" s="125"/>
      <c r="B3" s="126">
        <v>1</v>
      </c>
      <c r="C3" s="126">
        <f>SUM(B3+1)</f>
        <v>2</v>
      </c>
      <c r="D3" s="126">
        <f t="shared" ref="D3:AC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19">
        <v>29</v>
      </c>
      <c r="AE3" s="35" t="s">
        <v>42</v>
      </c>
      <c r="AF3" s="40" t="s">
        <v>40</v>
      </c>
    </row>
    <row r="4" spans="1:41" s="5" customFormat="1" ht="20.100000000000001" customHeight="1" x14ac:dyDescent="0.2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0"/>
      <c r="AE4" s="35" t="s">
        <v>39</v>
      </c>
      <c r="AF4" s="40" t="s">
        <v>39</v>
      </c>
    </row>
    <row r="5" spans="1:41" s="5" customFormat="1" ht="20.100000000000001" customHeight="1" x14ac:dyDescent="0.2">
      <c r="A5" s="14" t="s">
        <v>45</v>
      </c>
      <c r="B5" s="15">
        <f>[1]Fevereiro!$D$5</f>
        <v>22.7</v>
      </c>
      <c r="C5" s="15">
        <f>[1]Fevereiro!$D$6</f>
        <v>22.6</v>
      </c>
      <c r="D5" s="15">
        <f>[1]Fevereiro!$D$7</f>
        <v>21.8</v>
      </c>
      <c r="E5" s="15">
        <f>[1]Fevereiro!$D$8</f>
        <v>22.2</v>
      </c>
      <c r="F5" s="15">
        <f>[1]Fevereiro!$D$9</f>
        <v>22</v>
      </c>
      <c r="G5" s="15">
        <f>[1]Fevereiro!$D$10</f>
        <v>21.8</v>
      </c>
      <c r="H5" s="15">
        <f>[1]Fevereiro!$D$11</f>
        <v>21.3</v>
      </c>
      <c r="I5" s="15">
        <f>[1]Fevereiro!$D$12</f>
        <v>24.2</v>
      </c>
      <c r="J5" s="15">
        <f>[1]Fevereiro!$D$13</f>
        <v>23.6</v>
      </c>
      <c r="K5" s="15">
        <f>[1]Fevereiro!$D$14</f>
        <v>22.7</v>
      </c>
      <c r="L5" s="15">
        <f>[1]Fevereiro!$D$15</f>
        <v>23</v>
      </c>
      <c r="M5" s="15">
        <f>[1]Fevereiro!$D$16</f>
        <v>23.7</v>
      </c>
      <c r="N5" s="15">
        <f>[1]Fevereiro!$D$17</f>
        <v>23.8</v>
      </c>
      <c r="O5" s="15">
        <f>[1]Fevereiro!$D$18</f>
        <v>24.8</v>
      </c>
      <c r="P5" s="15">
        <f>[1]Fevereiro!$D$19</f>
        <v>23.6</v>
      </c>
      <c r="Q5" s="15">
        <f>[1]Fevereiro!$D$20</f>
        <v>24.3</v>
      </c>
      <c r="R5" s="15">
        <f>[1]Fevereiro!$D$21</f>
        <v>23.6</v>
      </c>
      <c r="S5" s="15">
        <f>[1]Fevereiro!$D$22</f>
        <v>22.8</v>
      </c>
      <c r="T5" s="15">
        <f>[1]Fevereiro!$D$23</f>
        <v>22.5</v>
      </c>
      <c r="U5" s="15">
        <f>[1]Fevereiro!$D$24</f>
        <v>23</v>
      </c>
      <c r="V5" s="15">
        <f>[1]Fevereiro!$D$25</f>
        <v>22.6</v>
      </c>
      <c r="W5" s="15">
        <f>[1]Fevereiro!$D$26</f>
        <v>21.3</v>
      </c>
      <c r="X5" s="15">
        <f>[1]Fevereiro!$D$27</f>
        <v>21.3</v>
      </c>
      <c r="Y5" s="15">
        <f>[1]Fevereiro!$D$28</f>
        <v>22</v>
      </c>
      <c r="Z5" s="15">
        <f>[1]Fevereiro!$D$29</f>
        <v>22.3</v>
      </c>
      <c r="AA5" s="15">
        <f>[1]Fevereiro!$D$30</f>
        <v>22.5</v>
      </c>
      <c r="AB5" s="15">
        <f>[1]Fevereiro!$D$31</f>
        <v>22.9</v>
      </c>
      <c r="AC5" s="15">
        <f>[1]Fevereiro!$D$32</f>
        <v>23.1</v>
      </c>
      <c r="AD5" s="15">
        <f>[1]Fevereiro!$D$33</f>
        <v>22.4</v>
      </c>
      <c r="AE5" s="36">
        <f>MIN(B5:AD5)</f>
        <v>21.3</v>
      </c>
      <c r="AF5" s="41">
        <f>AVERAGE(B5:AD5)</f>
        <v>22.772413793103446</v>
      </c>
    </row>
    <row r="6" spans="1:41" ht="17.100000000000001" customHeight="1" x14ac:dyDescent="0.2">
      <c r="A6" s="14" t="s">
        <v>0</v>
      </c>
      <c r="B6" s="16" t="str">
        <f>[2]Fevereiro!$D$5</f>
        <v>*</v>
      </c>
      <c r="C6" s="16">
        <f>[2]Fevereiro!$D$6</f>
        <v>23.3</v>
      </c>
      <c r="D6" s="16">
        <f>[2]Fevereiro!$D$7</f>
        <v>21.2</v>
      </c>
      <c r="E6" s="16">
        <f>[2]Fevereiro!$D$8</f>
        <v>21.4</v>
      </c>
      <c r="F6" s="16">
        <f>[2]Fevereiro!$D$9</f>
        <v>19</v>
      </c>
      <c r="G6" s="16">
        <f>[2]Fevereiro!$D$10</f>
        <v>21.5</v>
      </c>
      <c r="H6" s="16">
        <f>[2]Fevereiro!$D$11</f>
        <v>21.7</v>
      </c>
      <c r="I6" s="16">
        <f>[2]Fevereiro!$D$12</f>
        <v>22.2</v>
      </c>
      <c r="J6" s="16">
        <f>[2]Fevereiro!$D$13</f>
        <v>22.7</v>
      </c>
      <c r="K6" s="16">
        <f>[2]Fevereiro!$D$14</f>
        <v>22.5</v>
      </c>
      <c r="L6" s="16">
        <f>[2]Fevereiro!$D$15</f>
        <v>21.2</v>
      </c>
      <c r="M6" s="16">
        <f>[2]Fevereiro!$D$16</f>
        <v>21.5</v>
      </c>
      <c r="N6" s="16">
        <f>[2]Fevereiro!$D$17</f>
        <v>22.7</v>
      </c>
      <c r="O6" s="16">
        <f>[2]Fevereiro!$D$18</f>
        <v>22.4</v>
      </c>
      <c r="P6" s="16">
        <f>[2]Fevereiro!$D$19</f>
        <v>22.6</v>
      </c>
      <c r="Q6" s="16">
        <f>[2]Fevereiro!$D$20</f>
        <v>21.6</v>
      </c>
      <c r="R6" s="16">
        <f>[2]Fevereiro!$D$21</f>
        <v>22.1</v>
      </c>
      <c r="S6" s="16">
        <f>[2]Fevereiro!$D$22</f>
        <v>22.4</v>
      </c>
      <c r="T6" s="16">
        <f>[2]Fevereiro!$D$23</f>
        <v>21</v>
      </c>
      <c r="U6" s="16">
        <f>[2]Fevereiro!$D$24</f>
        <v>22.5</v>
      </c>
      <c r="V6" s="16">
        <f>[2]Fevereiro!$D$25</f>
        <v>21.7</v>
      </c>
      <c r="W6" s="16">
        <f>[2]Fevereiro!$D$26</f>
        <v>21.6</v>
      </c>
      <c r="X6" s="16">
        <f>[2]Fevereiro!$D$27</f>
        <v>21.1</v>
      </c>
      <c r="Y6" s="16">
        <f>[2]Fevereiro!$D$28</f>
        <v>22.2</v>
      </c>
      <c r="Z6" s="16">
        <f>[2]Fevereiro!$D$29</f>
        <v>21.9</v>
      </c>
      <c r="AA6" s="16">
        <f>[2]Fevereiro!$D$30</f>
        <v>21.9</v>
      </c>
      <c r="AB6" s="16">
        <f>[2]Fevereiro!$D$31</f>
        <v>21.1</v>
      </c>
      <c r="AC6" s="16">
        <f>[2]Fevereiro!$D$32</f>
        <v>20.7</v>
      </c>
      <c r="AD6" s="16">
        <f>[2]Fevereiro!$D$33</f>
        <v>21.4</v>
      </c>
      <c r="AE6" s="36">
        <f t="shared" ref="AE6:AE32" si="1">MIN(B6:AD6)</f>
        <v>19</v>
      </c>
      <c r="AF6" s="41">
        <f t="shared" ref="AF6:AF32" si="2">AVERAGE(B6:AD6)</f>
        <v>21.75357142857143</v>
      </c>
    </row>
    <row r="7" spans="1:41" ht="17.100000000000001" customHeight="1" x14ac:dyDescent="0.2">
      <c r="A7" s="14" t="s">
        <v>1</v>
      </c>
      <c r="B7" s="16">
        <f>[3]Fevereiro!$D$5</f>
        <v>23.2</v>
      </c>
      <c r="C7" s="16">
        <f>[3]Fevereiro!$D$6</f>
        <v>23.4</v>
      </c>
      <c r="D7" s="16">
        <f>[3]Fevereiro!$D$7</f>
        <v>21.5</v>
      </c>
      <c r="E7" s="16">
        <f>[3]Fevereiro!$D$8</f>
        <v>23.7</v>
      </c>
      <c r="F7" s="16">
        <f>[3]Fevereiro!$D$9</f>
        <v>22.6</v>
      </c>
      <c r="G7" s="16">
        <f>[3]Fevereiro!$D$10</f>
        <v>22.7</v>
      </c>
      <c r="H7" s="16">
        <f>[3]Fevereiro!$D$11</f>
        <v>23.8</v>
      </c>
      <c r="I7" s="16">
        <f>[3]Fevereiro!$D$12</f>
        <v>23.6</v>
      </c>
      <c r="J7" s="16">
        <f>[3]Fevereiro!$D$13</f>
        <v>24.6</v>
      </c>
      <c r="K7" s="16">
        <f>[3]Fevereiro!$D$14</f>
        <v>23.6</v>
      </c>
      <c r="L7" s="16">
        <f>[3]Fevereiro!$D$15</f>
        <v>24.7</v>
      </c>
      <c r="M7" s="16">
        <f>[3]Fevereiro!$D$16</f>
        <v>24</v>
      </c>
      <c r="N7" s="16">
        <f>[3]Fevereiro!$D$17</f>
        <v>24.5</v>
      </c>
      <c r="O7" s="16">
        <f>[3]Fevereiro!$D$18</f>
        <v>24.4</v>
      </c>
      <c r="P7" s="16">
        <f>[3]Fevereiro!$D$19</f>
        <v>25.2</v>
      </c>
      <c r="Q7" s="16">
        <f>[3]Fevereiro!$D$20</f>
        <v>24.4</v>
      </c>
      <c r="R7" s="16">
        <f>[3]Fevereiro!$D$21</f>
        <v>24.2</v>
      </c>
      <c r="S7" s="16">
        <f>[3]Fevereiro!$D$22</f>
        <v>24.8</v>
      </c>
      <c r="T7" s="16">
        <f>[3]Fevereiro!$D$23</f>
        <v>22.5</v>
      </c>
      <c r="U7" s="16">
        <f>[3]Fevereiro!$D$24</f>
        <v>24.1</v>
      </c>
      <c r="V7" s="16">
        <f>[3]Fevereiro!$D$25</f>
        <v>22.9</v>
      </c>
      <c r="W7" s="16">
        <f>[3]Fevereiro!$D$26</f>
        <v>22.5</v>
      </c>
      <c r="X7" s="16">
        <f>[3]Fevereiro!$D$27</f>
        <v>23.8</v>
      </c>
      <c r="Y7" s="16">
        <f>[3]Fevereiro!$D$28</f>
        <v>22.8</v>
      </c>
      <c r="Z7" s="16">
        <f>[3]Fevereiro!$D$29</f>
        <v>22.4</v>
      </c>
      <c r="AA7" s="16">
        <f>[3]Fevereiro!$D$30</f>
        <v>23.1</v>
      </c>
      <c r="AB7" s="16">
        <f>[3]Fevereiro!$D$31</f>
        <v>23.8</v>
      </c>
      <c r="AC7" s="16">
        <f>[3]Fevereiro!$D$32</f>
        <v>23.5</v>
      </c>
      <c r="AD7" s="16">
        <f>[3]Fevereiro!$D$33</f>
        <v>23.4</v>
      </c>
      <c r="AE7" s="36">
        <f t="shared" si="1"/>
        <v>21.5</v>
      </c>
      <c r="AF7" s="41">
        <f t="shared" si="2"/>
        <v>23.575862068965506</v>
      </c>
    </row>
    <row r="8" spans="1:41" ht="17.100000000000001" customHeight="1" x14ac:dyDescent="0.2">
      <c r="A8" s="14" t="s">
        <v>63</v>
      </c>
      <c r="B8" s="16">
        <f>[4]Fevereiro!$D$5</f>
        <v>23.6</v>
      </c>
      <c r="C8" s="16">
        <f>[4]Fevereiro!$D$6</f>
        <v>22.5</v>
      </c>
      <c r="D8" s="16">
        <f>[4]Fevereiro!$D$7</f>
        <v>23.1</v>
      </c>
      <c r="E8" s="16">
        <f>[4]Fevereiro!$D$8</f>
        <v>20.3</v>
      </c>
      <c r="F8" s="16">
        <f>[4]Fevereiro!$D$9</f>
        <v>23.4</v>
      </c>
      <c r="G8" s="16">
        <f>[4]Fevereiro!$D$10</f>
        <v>23</v>
      </c>
      <c r="H8" s="16">
        <f>[4]Fevereiro!$D$11</f>
        <v>24.3</v>
      </c>
      <c r="I8" s="16">
        <f>[4]Fevereiro!$D$12</f>
        <v>23.1</v>
      </c>
      <c r="J8" s="16">
        <f>[4]Fevereiro!$D$13</f>
        <v>24</v>
      </c>
      <c r="K8" s="16">
        <f>[4]Fevereiro!$D$14</f>
        <v>23.2</v>
      </c>
      <c r="L8" s="16">
        <f>[4]Fevereiro!$D$15</f>
        <v>23.6</v>
      </c>
      <c r="M8" s="16">
        <f>[4]Fevereiro!$D$16</f>
        <v>23.9</v>
      </c>
      <c r="N8" s="16">
        <f>[4]Fevereiro!$D$17</f>
        <v>23.9</v>
      </c>
      <c r="O8" s="16">
        <f>[4]Fevereiro!$D$18</f>
        <v>26</v>
      </c>
      <c r="P8" s="16">
        <f>[4]Fevereiro!$D$19</f>
        <v>24.5</v>
      </c>
      <c r="Q8" s="16">
        <f>[4]Fevereiro!$D$20</f>
        <v>22.9</v>
      </c>
      <c r="R8" s="16">
        <f>[4]Fevereiro!$D$21</f>
        <v>24.1</v>
      </c>
      <c r="S8" s="16">
        <f>[4]Fevereiro!$D$22</f>
        <v>23.8</v>
      </c>
      <c r="T8" s="16">
        <f>[4]Fevereiro!$D$23</f>
        <v>22.5</v>
      </c>
      <c r="U8" s="16">
        <f>[4]Fevereiro!$D$24</f>
        <v>23.7</v>
      </c>
      <c r="V8" s="16">
        <f>[4]Fevereiro!$D$25</f>
        <v>23</v>
      </c>
      <c r="W8" s="16">
        <f>[4]Fevereiro!$D$26</f>
        <v>21.9</v>
      </c>
      <c r="X8" s="16">
        <f>[4]Fevereiro!$D$27</f>
        <v>21.7</v>
      </c>
      <c r="Y8" s="16">
        <f>[4]Fevereiro!$D$28</f>
        <v>21.6</v>
      </c>
      <c r="Z8" s="16">
        <f>[4]Fevereiro!$D$29</f>
        <v>22.9</v>
      </c>
      <c r="AA8" s="16">
        <f>[4]Fevereiro!$D$30</f>
        <v>22.7</v>
      </c>
      <c r="AB8" s="16">
        <f>[4]Fevereiro!$D$31</f>
        <v>23.9</v>
      </c>
      <c r="AC8" s="16">
        <f>[4]Fevereiro!$D$32</f>
        <v>22.6</v>
      </c>
      <c r="AD8" s="16">
        <f>[4]Fevereiro!$D$33</f>
        <v>23.3</v>
      </c>
      <c r="AE8" s="36">
        <f t="shared" si="1"/>
        <v>20.3</v>
      </c>
      <c r="AF8" s="41">
        <f t="shared" si="2"/>
        <v>23.206896551724139</v>
      </c>
      <c r="AH8" t="s">
        <v>50</v>
      </c>
    </row>
    <row r="9" spans="1:41" ht="17.100000000000001" customHeight="1" x14ac:dyDescent="0.2">
      <c r="A9" s="14" t="s">
        <v>46</v>
      </c>
      <c r="B9" s="16">
        <f>[5]Fevereiro!$D$5</f>
        <v>22.6</v>
      </c>
      <c r="C9" s="16">
        <f>[5]Fevereiro!$D$6</f>
        <v>21.5</v>
      </c>
      <c r="D9" s="16">
        <f>[5]Fevereiro!$D$7</f>
        <v>21.9</v>
      </c>
      <c r="E9" s="16">
        <f>[5]Fevereiro!$D$8</f>
        <v>22.5</v>
      </c>
      <c r="F9" s="16">
        <f>[5]Fevereiro!$D$9</f>
        <v>21.1</v>
      </c>
      <c r="G9" s="16">
        <f>[5]Fevereiro!$D$10</f>
        <v>23.5</v>
      </c>
      <c r="H9" s="16">
        <f>[5]Fevereiro!$D$11</f>
        <v>22.7</v>
      </c>
      <c r="I9" s="16">
        <f>[5]Fevereiro!$D$12</f>
        <v>22.6</v>
      </c>
      <c r="J9" s="16">
        <f>[5]Fevereiro!$D$13</f>
        <v>24.9</v>
      </c>
      <c r="K9" s="16">
        <f>[5]Fevereiro!$D$14</f>
        <v>23.1</v>
      </c>
      <c r="L9" s="16">
        <f>[5]Fevereiro!$D$15</f>
        <v>23.1</v>
      </c>
      <c r="M9" s="16">
        <f>[5]Fevereiro!$D$16</f>
        <v>23.6</v>
      </c>
      <c r="N9" s="16">
        <f>[5]Fevereiro!$D$17</f>
        <v>24.3</v>
      </c>
      <c r="O9" s="16">
        <f>[5]Fevereiro!$D$18</f>
        <v>23</v>
      </c>
      <c r="P9" s="16">
        <f>[5]Fevereiro!$D$19</f>
        <v>22.8</v>
      </c>
      <c r="Q9" s="16">
        <f>[5]Fevereiro!$D$20</f>
        <v>23.9</v>
      </c>
      <c r="R9" s="16">
        <f>[5]Fevereiro!$D$21</f>
        <v>24.2</v>
      </c>
      <c r="S9" s="16">
        <f>[5]Fevereiro!$D$22</f>
        <v>23.5</v>
      </c>
      <c r="T9" s="16">
        <f>[5]Fevereiro!$D$23</f>
        <v>23.2</v>
      </c>
      <c r="U9" s="16">
        <f>[5]Fevereiro!$D$24</f>
        <v>24.8</v>
      </c>
      <c r="V9" s="16">
        <f>[5]Fevereiro!$D$25</f>
        <v>22.3</v>
      </c>
      <c r="W9" s="16">
        <f>[5]Fevereiro!$D$26</f>
        <v>22.8</v>
      </c>
      <c r="X9" s="16">
        <f>[5]Fevereiro!$D$27</f>
        <v>21.1</v>
      </c>
      <c r="Y9" s="16">
        <f>[5]Fevereiro!$D$28</f>
        <v>21.1</v>
      </c>
      <c r="Z9" s="16">
        <f>[5]Fevereiro!$D$29</f>
        <v>22.6</v>
      </c>
      <c r="AA9" s="16">
        <f>[5]Fevereiro!$D$30</f>
        <v>23.8</v>
      </c>
      <c r="AB9" s="16">
        <f>[5]Fevereiro!$D$31</f>
        <v>24.8</v>
      </c>
      <c r="AC9" s="16">
        <f>[5]Fevereiro!$D$32</f>
        <v>22.3</v>
      </c>
      <c r="AD9" s="16">
        <f>[5]Fevereiro!$D$33</f>
        <v>23.3</v>
      </c>
      <c r="AE9" s="36">
        <f t="shared" si="1"/>
        <v>21.1</v>
      </c>
      <c r="AF9" s="41">
        <f t="shared" si="2"/>
        <v>22.996551724137927</v>
      </c>
    </row>
    <row r="10" spans="1:41" ht="17.100000000000001" customHeight="1" x14ac:dyDescent="0.2">
      <c r="A10" s="14" t="s">
        <v>2</v>
      </c>
      <c r="B10" s="16">
        <f>[6]Fevereiro!$D$5</f>
        <v>21</v>
      </c>
      <c r="C10" s="16">
        <f>[6]Fevereiro!$D$6</f>
        <v>20.3</v>
      </c>
      <c r="D10" s="16">
        <f>[6]Fevereiro!$D$7</f>
        <v>20.8</v>
      </c>
      <c r="E10" s="16">
        <f>[6]Fevereiro!$D$8</f>
        <v>21.6</v>
      </c>
      <c r="F10" s="16">
        <f>[6]Fevereiro!$D$9</f>
        <v>22.1</v>
      </c>
      <c r="G10" s="16">
        <f>[6]Fevereiro!$D$10</f>
        <v>21.6</v>
      </c>
      <c r="H10" s="16">
        <f>[6]Fevereiro!$D$11</f>
        <v>21.3</v>
      </c>
      <c r="I10" s="16">
        <f>[6]Fevereiro!$D$12</f>
        <v>21.9</v>
      </c>
      <c r="J10" s="16">
        <f>[6]Fevereiro!$D$13</f>
        <v>22.9</v>
      </c>
      <c r="K10" s="16">
        <f>[6]Fevereiro!$D$14</f>
        <v>21.4</v>
      </c>
      <c r="L10" s="16">
        <f>[6]Fevereiro!$D$15</f>
        <v>21.9</v>
      </c>
      <c r="M10" s="16">
        <f>[6]Fevereiro!$D$16</f>
        <v>22.9</v>
      </c>
      <c r="N10" s="16">
        <f>[6]Fevereiro!$D$17</f>
        <v>22.7</v>
      </c>
      <c r="O10" s="16">
        <f>[6]Fevereiro!$D$18</f>
        <v>22.8</v>
      </c>
      <c r="P10" s="16">
        <f>[6]Fevereiro!$D$19</f>
        <v>23.2</v>
      </c>
      <c r="Q10" s="16">
        <f>[6]Fevereiro!$D$20</f>
        <v>22.8</v>
      </c>
      <c r="R10" s="16">
        <f>[6]Fevereiro!$D$21</f>
        <v>22.4</v>
      </c>
      <c r="S10" s="16">
        <f>[6]Fevereiro!$D$22</f>
        <v>21.8</v>
      </c>
      <c r="T10" s="16">
        <f>[6]Fevereiro!$D$23</f>
        <v>20.9</v>
      </c>
      <c r="U10" s="16">
        <f>[6]Fevereiro!$D$24</f>
        <v>22.7</v>
      </c>
      <c r="V10" s="16">
        <f>[6]Fevereiro!$D$25</f>
        <v>22.5</v>
      </c>
      <c r="W10" s="16">
        <f>[6]Fevereiro!$D$26</f>
        <v>21</v>
      </c>
      <c r="X10" s="16">
        <f>[6]Fevereiro!$D$27</f>
        <v>21.6</v>
      </c>
      <c r="Y10" s="16">
        <f>[6]Fevereiro!$D$28</f>
        <v>20.100000000000001</v>
      </c>
      <c r="Z10" s="16">
        <f>[6]Fevereiro!$D$29</f>
        <v>21.3</v>
      </c>
      <c r="AA10" s="16">
        <f>[6]Fevereiro!$D$30</f>
        <v>21.2</v>
      </c>
      <c r="AB10" s="16">
        <f>[6]Fevereiro!$D$31</f>
        <v>22</v>
      </c>
      <c r="AC10" s="16">
        <f>[6]Fevereiro!$D$32</f>
        <v>22.2</v>
      </c>
      <c r="AD10" s="16">
        <f>[6]Fevereiro!$D$33</f>
        <v>20.7</v>
      </c>
      <c r="AE10" s="36">
        <f t="shared" si="1"/>
        <v>20.100000000000001</v>
      </c>
      <c r="AF10" s="41">
        <f t="shared" si="2"/>
        <v>21.779310344827586</v>
      </c>
    </row>
    <row r="11" spans="1:41" ht="17.100000000000001" customHeight="1" x14ac:dyDescent="0.2">
      <c r="A11" s="14" t="s">
        <v>3</v>
      </c>
      <c r="B11" s="16">
        <f>[7]Fevereiro!$D$5</f>
        <v>22.5</v>
      </c>
      <c r="C11" s="16">
        <f>[7]Fevereiro!$D$6</f>
        <v>19.600000000000001</v>
      </c>
      <c r="D11" s="16">
        <f>[7]Fevereiro!$D$7</f>
        <v>22.7</v>
      </c>
      <c r="E11" s="16">
        <f>[7]Fevereiro!$D$8</f>
        <v>21.1</v>
      </c>
      <c r="F11" s="16">
        <f>[7]Fevereiro!$D$9</f>
        <v>22.2</v>
      </c>
      <c r="G11" s="16">
        <f>[7]Fevereiro!$D$10</f>
        <v>21.8</v>
      </c>
      <c r="H11" s="16">
        <f>[7]Fevereiro!$D$11</f>
        <v>21</v>
      </c>
      <c r="I11" s="16">
        <f>[7]Fevereiro!$D$12</f>
        <v>22.4</v>
      </c>
      <c r="J11" s="16">
        <f>[7]Fevereiro!$D$13</f>
        <v>21.4</v>
      </c>
      <c r="K11" s="16">
        <f>[7]Fevereiro!$D$14</f>
        <v>22.7</v>
      </c>
      <c r="L11" s="16">
        <f>[7]Fevereiro!$D$15</f>
        <v>23</v>
      </c>
      <c r="M11" s="16">
        <f>[7]Fevereiro!$D$16</f>
        <v>22.3</v>
      </c>
      <c r="N11" s="16">
        <f>[7]Fevereiro!$D$17</f>
        <v>23</v>
      </c>
      <c r="O11" s="16">
        <f>[7]Fevereiro!$D$18</f>
        <v>23.3</v>
      </c>
      <c r="P11" s="16">
        <f>[7]Fevereiro!$D$19</f>
        <v>22.5</v>
      </c>
      <c r="Q11" s="16">
        <f>[7]Fevereiro!$D$20</f>
        <v>22.4</v>
      </c>
      <c r="R11" s="16">
        <f>[7]Fevereiro!$D$21</f>
        <v>21.5</v>
      </c>
      <c r="S11" s="16">
        <f>[7]Fevereiro!$D$22</f>
        <v>22.4</v>
      </c>
      <c r="T11" s="16">
        <f>[7]Fevereiro!$D$23</f>
        <v>21.3</v>
      </c>
      <c r="U11" s="16">
        <f>[7]Fevereiro!$D$24</f>
        <v>22.5</v>
      </c>
      <c r="V11" s="16">
        <f>[7]Fevereiro!$D$25</f>
        <v>22.8</v>
      </c>
      <c r="W11" s="16">
        <f>[7]Fevereiro!$D$26</f>
        <v>21.3</v>
      </c>
      <c r="X11" s="16">
        <f>[7]Fevereiro!$D$27</f>
        <v>21.2</v>
      </c>
      <c r="Y11" s="16">
        <f>[7]Fevereiro!$D$28</f>
        <v>21.1</v>
      </c>
      <c r="Z11" s="16">
        <f>[7]Fevereiro!$D$29</f>
        <v>22.2</v>
      </c>
      <c r="AA11" s="16">
        <f>[7]Fevereiro!$D$30</f>
        <v>22</v>
      </c>
      <c r="AB11" s="16">
        <f>[7]Fevereiro!$D$31</f>
        <v>22.1</v>
      </c>
      <c r="AC11" s="16">
        <f>[7]Fevereiro!$D$32</f>
        <v>22.2</v>
      </c>
      <c r="AD11" s="16">
        <f>[7]Fevereiro!$D$33</f>
        <v>21.6</v>
      </c>
      <c r="AE11" s="36">
        <f t="shared" si="1"/>
        <v>19.600000000000001</v>
      </c>
      <c r="AF11" s="41">
        <f t="shared" si="2"/>
        <v>22.003448275862073</v>
      </c>
    </row>
    <row r="12" spans="1:41" ht="17.100000000000001" customHeight="1" x14ac:dyDescent="0.2">
      <c r="A12" s="14" t="s">
        <v>4</v>
      </c>
      <c r="B12" s="16">
        <f>[8]Fevereiro!$D$5</f>
        <v>18.899999999999999</v>
      </c>
      <c r="C12" s="16">
        <f>[8]Fevereiro!$D$6</f>
        <v>21</v>
      </c>
      <c r="D12" s="16">
        <f>[8]Fevereiro!$D$7</f>
        <v>18.5</v>
      </c>
      <c r="E12" s="16">
        <f>[8]Fevereiro!$D$8</f>
        <v>20</v>
      </c>
      <c r="F12" s="16">
        <f>[8]Fevereiro!$D$9</f>
        <v>19.2</v>
      </c>
      <c r="G12" s="16">
        <f>[8]Fevereiro!$D$10</f>
        <v>18.3</v>
      </c>
      <c r="H12" s="16">
        <f>[8]Fevereiro!$D$11</f>
        <v>18.100000000000001</v>
      </c>
      <c r="I12" s="16">
        <f>[8]Fevereiro!$D$12</f>
        <v>19.899999999999999</v>
      </c>
      <c r="J12" s="16">
        <f>[8]Fevereiro!$D$13</f>
        <v>19.8</v>
      </c>
      <c r="K12" s="16">
        <f>[8]Fevereiro!$D$14</f>
        <v>20.399999999999999</v>
      </c>
      <c r="L12" s="16">
        <f>[8]Fevereiro!$D$15</f>
        <v>20.8</v>
      </c>
      <c r="M12" s="16">
        <f>[8]Fevereiro!$D$16</f>
        <v>21.9</v>
      </c>
      <c r="N12" s="16">
        <f>[8]Fevereiro!$D$17</f>
        <v>21.4</v>
      </c>
      <c r="O12" s="16">
        <f>[8]Fevereiro!$D$18</f>
        <v>22.2</v>
      </c>
      <c r="P12" s="16">
        <f>[8]Fevereiro!$D$19</f>
        <v>20.6</v>
      </c>
      <c r="Q12" s="16">
        <f>[8]Fevereiro!$D$20</f>
        <v>20.5</v>
      </c>
      <c r="R12" s="16">
        <f>[8]Fevereiro!$D$21</f>
        <v>20.6</v>
      </c>
      <c r="S12" s="16">
        <f>[8]Fevereiro!$D$22</f>
        <v>22.6</v>
      </c>
      <c r="T12" s="16">
        <f>[8]Fevereiro!$D$23</f>
        <v>20.3</v>
      </c>
      <c r="U12" s="16">
        <f>[8]Fevereiro!$D$24</f>
        <v>21</v>
      </c>
      <c r="V12" s="16">
        <f>[8]Fevereiro!$D$25</f>
        <v>21.3</v>
      </c>
      <c r="W12" s="16">
        <f>[8]Fevereiro!$D$26</f>
        <v>19.8</v>
      </c>
      <c r="X12" s="16">
        <f>[8]Fevereiro!$D$27</f>
        <v>19.3</v>
      </c>
      <c r="Y12" s="16">
        <f>[8]Fevereiro!$D$28</f>
        <v>19.600000000000001</v>
      </c>
      <c r="Z12" s="16">
        <f>[8]Fevereiro!$D$29</f>
        <v>20.100000000000001</v>
      </c>
      <c r="AA12" s="16">
        <f>[8]Fevereiro!$D$30</f>
        <v>21</v>
      </c>
      <c r="AB12" s="16">
        <f>[8]Fevereiro!$D$31</f>
        <v>20.2</v>
      </c>
      <c r="AC12" s="16">
        <f>[8]Fevereiro!$D$32</f>
        <v>20.5</v>
      </c>
      <c r="AD12" s="16">
        <f>[8]Fevereiro!$D$33</f>
        <v>19.600000000000001</v>
      </c>
      <c r="AE12" s="36">
        <f t="shared" si="1"/>
        <v>18.100000000000001</v>
      </c>
      <c r="AF12" s="41">
        <f t="shared" si="2"/>
        <v>20.255172413793112</v>
      </c>
    </row>
    <row r="13" spans="1:41" ht="17.100000000000001" customHeight="1" x14ac:dyDescent="0.2">
      <c r="A13" s="14" t="s">
        <v>5</v>
      </c>
      <c r="B13" s="16">
        <f>[9]Fevereiro!$D$5</f>
        <v>23.4</v>
      </c>
      <c r="C13" s="16">
        <f>[9]Fevereiro!$D$6</f>
        <v>22.8</v>
      </c>
      <c r="D13" s="17">
        <f>[9]Fevereiro!$D$7</f>
        <v>24.1</v>
      </c>
      <c r="E13" s="17">
        <f>[9]Fevereiro!$D$8</f>
        <v>24.6</v>
      </c>
      <c r="F13" s="17">
        <f>[9]Fevereiro!$D$9</f>
        <v>25</v>
      </c>
      <c r="G13" s="17">
        <f>[9]Fevereiro!$D$10</f>
        <v>25.5</v>
      </c>
      <c r="H13" s="17">
        <f>[9]Fevereiro!$D$11</f>
        <v>24.9</v>
      </c>
      <c r="I13" s="17">
        <f>[9]Fevereiro!$D$12</f>
        <v>26.5</v>
      </c>
      <c r="J13" s="17">
        <f>[9]Fevereiro!$D$13</f>
        <v>24.9</v>
      </c>
      <c r="K13" s="17">
        <f>[9]Fevereiro!$D$14</f>
        <v>25</v>
      </c>
      <c r="L13" s="17" t="str">
        <f>[9]Fevereiro!$D$15</f>
        <v>*</v>
      </c>
      <c r="M13" s="17" t="str">
        <f>[9]Fevereiro!$D$16</f>
        <v>*</v>
      </c>
      <c r="N13" s="17" t="str">
        <f>[9]Fevereiro!$D$17</f>
        <v>*</v>
      </c>
      <c r="O13" s="17" t="str">
        <f>[9]Fevereiro!$D$18</f>
        <v>*</v>
      </c>
      <c r="P13" s="16" t="str">
        <f>[9]Fevereiro!$D$19</f>
        <v>*</v>
      </c>
      <c r="Q13" s="16" t="str">
        <f>[9]Fevereiro!$D$20</f>
        <v>*</v>
      </c>
      <c r="R13" s="16" t="str">
        <f>[9]Fevereiro!$D$21</f>
        <v>*</v>
      </c>
      <c r="S13" s="16" t="str">
        <f>[9]Fevereiro!$D$22</f>
        <v>*</v>
      </c>
      <c r="T13" s="16" t="str">
        <f>[9]Fevereiro!$D$23</f>
        <v>*</v>
      </c>
      <c r="U13" s="16" t="str">
        <f>[9]Fevereiro!$D$24</f>
        <v>*</v>
      </c>
      <c r="V13" s="16" t="str">
        <f>[9]Fevereiro!$D$25</f>
        <v>*</v>
      </c>
      <c r="W13" s="16" t="str">
        <f>[9]Fevereiro!$D$26</f>
        <v>*</v>
      </c>
      <c r="X13" s="16" t="str">
        <f>[9]Fevereiro!$D$27</f>
        <v>*</v>
      </c>
      <c r="Y13" s="16" t="str">
        <f>[9]Fevereiro!$D$28</f>
        <v>*</v>
      </c>
      <c r="Z13" s="16" t="str">
        <f>[9]Fevereiro!$D$29</f>
        <v>*</v>
      </c>
      <c r="AA13" s="16" t="str">
        <f>[9]Fevereiro!$D$30</f>
        <v>*</v>
      </c>
      <c r="AB13" s="16" t="str">
        <f>[9]Fevereiro!$D$31</f>
        <v>*</v>
      </c>
      <c r="AC13" s="16" t="str">
        <f>[9]Fevereiro!$D$32</f>
        <v>*</v>
      </c>
      <c r="AD13" s="16" t="str">
        <f>[9]Fevereiro!$D$33</f>
        <v>*</v>
      </c>
      <c r="AE13" s="36">
        <f t="shared" si="1"/>
        <v>22.8</v>
      </c>
      <c r="AF13" s="41">
        <f t="shared" si="2"/>
        <v>24.67</v>
      </c>
      <c r="AG13" s="25" t="s">
        <v>50</v>
      </c>
    </row>
    <row r="14" spans="1:41" ht="17.100000000000001" customHeight="1" x14ac:dyDescent="0.2">
      <c r="A14" s="14" t="s">
        <v>48</v>
      </c>
      <c r="B14" s="16">
        <f>[10]Fevereiro!$D$5</f>
        <v>19.399999999999999</v>
      </c>
      <c r="C14" s="16">
        <f>[10]Fevereiro!$D$6</f>
        <v>20.3</v>
      </c>
      <c r="D14" s="17">
        <f>[10]Fevereiro!$D$7</f>
        <v>19.8</v>
      </c>
      <c r="E14" s="17">
        <f>[10]Fevereiro!$D$8</f>
        <v>19.7</v>
      </c>
      <c r="F14" s="17">
        <f>[10]Fevereiro!$D$9</f>
        <v>20.2</v>
      </c>
      <c r="G14" s="17">
        <f>[10]Fevereiro!$D$10</f>
        <v>20.399999999999999</v>
      </c>
      <c r="H14" s="17">
        <f>[10]Fevereiro!$D$11</f>
        <v>19.5</v>
      </c>
      <c r="I14" s="17">
        <f>[10]Fevereiro!$D$12</f>
        <v>20.3</v>
      </c>
      <c r="J14" s="17">
        <f>[10]Fevereiro!$D$13</f>
        <v>19.899999999999999</v>
      </c>
      <c r="K14" s="17">
        <f>[10]Fevereiro!$D$14</f>
        <v>20.3</v>
      </c>
      <c r="L14" s="17">
        <f>[10]Fevereiro!$D$15</f>
        <v>20.7</v>
      </c>
      <c r="M14" s="17">
        <f>[10]Fevereiro!$D$16</f>
        <v>21.7</v>
      </c>
      <c r="N14" s="17">
        <f>[10]Fevereiro!$D$17</f>
        <v>21.4</v>
      </c>
      <c r="O14" s="17">
        <f>[10]Fevereiro!$D$18</f>
        <v>22.7</v>
      </c>
      <c r="P14" s="16">
        <f>[10]Fevereiro!$D$19</f>
        <v>20.7</v>
      </c>
      <c r="Q14" s="16">
        <f>[10]Fevereiro!$D$20</f>
        <v>20.8</v>
      </c>
      <c r="R14" s="16">
        <f>[10]Fevereiro!$D$21</f>
        <v>20.6</v>
      </c>
      <c r="S14" s="16">
        <f>[10]Fevereiro!$D$22</f>
        <v>20.8</v>
      </c>
      <c r="T14" s="16">
        <f>[10]Fevereiro!$D$23</f>
        <v>20.6</v>
      </c>
      <c r="U14" s="16">
        <f>[10]Fevereiro!$D$24</f>
        <v>21.8</v>
      </c>
      <c r="V14" s="16">
        <f>[10]Fevereiro!$D$25</f>
        <v>21.5</v>
      </c>
      <c r="W14" s="16">
        <f>[10]Fevereiro!$D$26</f>
        <v>20.5</v>
      </c>
      <c r="X14" s="16">
        <f>[10]Fevereiro!$D$27</f>
        <v>20.399999999999999</v>
      </c>
      <c r="Y14" s="16">
        <f>[10]Fevereiro!$D$28</f>
        <v>20.100000000000001</v>
      </c>
      <c r="Z14" s="16">
        <f>[10]Fevereiro!$D$29</f>
        <v>20.8</v>
      </c>
      <c r="AA14" s="16">
        <f>[10]Fevereiro!$D$30</f>
        <v>20.5</v>
      </c>
      <c r="AB14" s="16">
        <f>[10]Fevereiro!$D$31</f>
        <v>21.3</v>
      </c>
      <c r="AC14" s="16">
        <f>[10]Fevereiro!$D$32</f>
        <v>20.5</v>
      </c>
      <c r="AD14" s="16">
        <f>[10]Fevereiro!$D$33</f>
        <v>20.9</v>
      </c>
      <c r="AE14" s="36">
        <f t="shared" si="1"/>
        <v>19.399999999999999</v>
      </c>
      <c r="AF14" s="41">
        <f t="shared" si="2"/>
        <v>20.624137931034483</v>
      </c>
    </row>
    <row r="15" spans="1:41" ht="17.100000000000001" customHeight="1" x14ac:dyDescent="0.2">
      <c r="A15" s="14" t="s">
        <v>6</v>
      </c>
      <c r="B15" s="17">
        <f>[11]Fevereiro!$D$5</f>
        <v>22.1</v>
      </c>
      <c r="C15" s="17">
        <f>[11]Fevereiro!$D$6</f>
        <v>22.5</v>
      </c>
      <c r="D15" s="17">
        <f>[11]Fevereiro!$D$7</f>
        <v>21.6</v>
      </c>
      <c r="E15" s="17">
        <f>[11]Fevereiro!$D$8</f>
        <v>21.6</v>
      </c>
      <c r="F15" s="17">
        <f>[11]Fevereiro!$D$9</f>
        <v>21.7</v>
      </c>
      <c r="G15" s="17">
        <f>[11]Fevereiro!$D$10</f>
        <v>22.8</v>
      </c>
      <c r="H15" s="17">
        <f>[11]Fevereiro!$D$11</f>
        <v>22.5</v>
      </c>
      <c r="I15" s="17">
        <f>[11]Fevereiro!$D$12</f>
        <v>22</v>
      </c>
      <c r="J15" s="17">
        <f>[11]Fevereiro!$D$13</f>
        <v>22.8</v>
      </c>
      <c r="K15" s="17">
        <f>[11]Fevereiro!$D$14</f>
        <v>22.8</v>
      </c>
      <c r="L15" s="17">
        <f>[11]Fevereiro!$D$15</f>
        <v>23.3</v>
      </c>
      <c r="M15" s="17">
        <f>[11]Fevereiro!$D$16</f>
        <v>23</v>
      </c>
      <c r="N15" s="17">
        <f>[11]Fevereiro!$D$17</f>
        <v>23.2</v>
      </c>
      <c r="O15" s="17">
        <f>[11]Fevereiro!$D$18</f>
        <v>24</v>
      </c>
      <c r="P15" s="17">
        <f>[11]Fevereiro!$D$19</f>
        <v>23.9</v>
      </c>
      <c r="Q15" s="17">
        <f>[11]Fevereiro!$D$20</f>
        <v>22.8</v>
      </c>
      <c r="R15" s="17">
        <f>[11]Fevereiro!$D$21</f>
        <v>22.5</v>
      </c>
      <c r="S15" s="17">
        <f>[11]Fevereiro!$D$22</f>
        <v>23.5</v>
      </c>
      <c r="T15" s="17">
        <f>[11]Fevereiro!$D$23</f>
        <v>22.7</v>
      </c>
      <c r="U15" s="17">
        <f>[11]Fevereiro!$D$24</f>
        <v>23.1</v>
      </c>
      <c r="V15" s="17">
        <f>[11]Fevereiro!$D$25</f>
        <v>21.4</v>
      </c>
      <c r="W15" s="17">
        <f>[11]Fevereiro!$D$26</f>
        <v>22.5</v>
      </c>
      <c r="X15" s="17">
        <f>[11]Fevereiro!$D$27</f>
        <v>23</v>
      </c>
      <c r="Y15" s="17">
        <f>[11]Fevereiro!$D$28</f>
        <v>22.2</v>
      </c>
      <c r="Z15" s="17">
        <f>[11]Fevereiro!$D$29</f>
        <v>21.8</v>
      </c>
      <c r="AA15" s="17">
        <f>[11]Fevereiro!$D$30</f>
        <v>21.6</v>
      </c>
      <c r="AB15" s="17">
        <f>[11]Fevereiro!$D$31</f>
        <v>22.2</v>
      </c>
      <c r="AC15" s="17">
        <f>[11]Fevereiro!$D$32</f>
        <v>22.8</v>
      </c>
      <c r="AD15" s="17">
        <f>[11]Fevereiro!$D$33</f>
        <v>23.1</v>
      </c>
      <c r="AE15" s="36">
        <f t="shared" si="1"/>
        <v>21.4</v>
      </c>
      <c r="AF15" s="41">
        <f t="shared" si="2"/>
        <v>22.586206896551722</v>
      </c>
    </row>
    <row r="16" spans="1:41" ht="17.100000000000001" customHeight="1" x14ac:dyDescent="0.2">
      <c r="A16" s="14" t="s">
        <v>7</v>
      </c>
      <c r="B16" s="17">
        <f>[12]Fevereiro!$D$5</f>
        <v>21</v>
      </c>
      <c r="C16" s="17">
        <f>[12]Fevereiro!$D$6</f>
        <v>17.899999999999999</v>
      </c>
      <c r="D16" s="17">
        <f>[12]Fevereiro!$D$7</f>
        <v>20.399999999999999</v>
      </c>
      <c r="E16" s="17">
        <f>[12]Fevereiro!$D$8</f>
        <v>21.3</v>
      </c>
      <c r="F16" s="17">
        <f>[12]Fevereiro!$D$9</f>
        <v>20.3</v>
      </c>
      <c r="G16" s="17">
        <f>[12]Fevereiro!$D$10</f>
        <v>21.9</v>
      </c>
      <c r="H16" s="17">
        <f>[12]Fevereiro!$D$11</f>
        <v>22.1</v>
      </c>
      <c r="I16" s="17">
        <f>[12]Fevereiro!$D$12</f>
        <v>23.2</v>
      </c>
      <c r="J16" s="17">
        <f>[12]Fevereiro!$D$13</f>
        <v>23.2</v>
      </c>
      <c r="K16" s="17">
        <f>[12]Fevereiro!$D$14</f>
        <v>22.2</v>
      </c>
      <c r="L16" s="17">
        <f>[12]Fevereiro!$D$15</f>
        <v>22.1</v>
      </c>
      <c r="M16" s="17">
        <f>[12]Fevereiro!$D$16</f>
        <v>22.8</v>
      </c>
      <c r="N16" s="17">
        <f>[12]Fevereiro!$D$17</f>
        <v>22.9</v>
      </c>
      <c r="O16" s="17">
        <f>[12]Fevereiro!$D$18</f>
        <v>24.1</v>
      </c>
      <c r="P16" s="17">
        <f>[12]Fevereiro!$D$19</f>
        <v>22.1</v>
      </c>
      <c r="Q16" s="17">
        <f>[12]Fevereiro!$D$20</f>
        <v>22.8</v>
      </c>
      <c r="R16" s="17">
        <f>[12]Fevereiro!$D$21</f>
        <v>22.5</v>
      </c>
      <c r="S16" s="17">
        <f>[12]Fevereiro!$D$22</f>
        <v>23.7</v>
      </c>
      <c r="T16" s="17">
        <f>[12]Fevereiro!$D$23</f>
        <v>20.9</v>
      </c>
      <c r="U16" s="17">
        <f>[12]Fevereiro!$D$24</f>
        <v>23.3</v>
      </c>
      <c r="V16" s="17">
        <f>[12]Fevereiro!$D$25</f>
        <v>22.2</v>
      </c>
      <c r="W16" s="17">
        <f>[12]Fevereiro!$D$26</f>
        <v>21</v>
      </c>
      <c r="X16" s="17">
        <f>[12]Fevereiro!$D$27</f>
        <v>20.7</v>
      </c>
      <c r="Y16" s="17">
        <f>[12]Fevereiro!$D$28</f>
        <v>21.1</v>
      </c>
      <c r="Z16" s="17">
        <f>[12]Fevereiro!$D$29</f>
        <v>20.7</v>
      </c>
      <c r="AA16" s="17">
        <f>[12]Fevereiro!$D$30</f>
        <v>22.2</v>
      </c>
      <c r="AB16" s="17">
        <f>[12]Fevereiro!$D$31</f>
        <v>22.3</v>
      </c>
      <c r="AC16" s="17">
        <f>[12]Fevereiro!$D$32</f>
        <v>21.3</v>
      </c>
      <c r="AD16" s="17">
        <f>[12]Fevereiro!$D$33</f>
        <v>21.3</v>
      </c>
      <c r="AE16" s="36">
        <f t="shared" si="1"/>
        <v>17.899999999999999</v>
      </c>
      <c r="AF16" s="41">
        <f t="shared" si="2"/>
        <v>21.844827586206893</v>
      </c>
      <c r="AI16" s="82"/>
      <c r="AJ16" s="83"/>
      <c r="AK16" s="118"/>
      <c r="AL16" s="84"/>
      <c r="AM16" s="84"/>
      <c r="AN16" s="84"/>
      <c r="AO16" s="84"/>
    </row>
    <row r="17" spans="1:35" ht="17.100000000000001" customHeight="1" x14ac:dyDescent="0.2">
      <c r="A17" s="14" t="s">
        <v>8</v>
      </c>
      <c r="B17" s="17">
        <f>[13]Fevereiro!$D$5</f>
        <v>22.3</v>
      </c>
      <c r="C17" s="17">
        <f>[13]Fevereiro!$D$6</f>
        <v>21.3</v>
      </c>
      <c r="D17" s="17">
        <f>[13]Fevereiro!$D$7</f>
        <v>21.7</v>
      </c>
      <c r="E17" s="17">
        <f>[13]Fevereiro!$D$8</f>
        <v>21.6</v>
      </c>
      <c r="F17" s="17">
        <f>[13]Fevereiro!$D$9</f>
        <v>20.399999999999999</v>
      </c>
      <c r="G17" s="17">
        <f>[13]Fevereiro!$D$10</f>
        <v>21.6</v>
      </c>
      <c r="H17" s="17">
        <f>[13]Fevereiro!$D$11</f>
        <v>21.8</v>
      </c>
      <c r="I17" s="17">
        <f>[13]Fevereiro!$D$12</f>
        <v>22.6</v>
      </c>
      <c r="J17" s="17">
        <f>[13]Fevereiro!$D$13</f>
        <v>23.1</v>
      </c>
      <c r="K17" s="17">
        <f>[13]Fevereiro!$D$14</f>
        <v>22.8</v>
      </c>
      <c r="L17" s="17">
        <f>[13]Fevereiro!$D$15</f>
        <v>22</v>
      </c>
      <c r="M17" s="17">
        <f>[13]Fevereiro!$D$16</f>
        <v>22.4</v>
      </c>
      <c r="N17" s="17">
        <f>[13]Fevereiro!$D$17</f>
        <v>23.6</v>
      </c>
      <c r="O17" s="17">
        <f>[13]Fevereiro!$D$18</f>
        <v>24.1</v>
      </c>
      <c r="P17" s="17">
        <f>[13]Fevereiro!$D$19</f>
        <v>23.6</v>
      </c>
      <c r="Q17" s="17">
        <f>[13]Fevereiro!$D$20</f>
        <v>21.8</v>
      </c>
      <c r="R17" s="17">
        <f>[13]Fevereiro!$D$21</f>
        <v>23.2</v>
      </c>
      <c r="S17" s="17">
        <f>[13]Fevereiro!$D$22</f>
        <v>23.9</v>
      </c>
      <c r="T17" s="17">
        <f>[13]Fevereiro!$D$23</f>
        <v>21.4</v>
      </c>
      <c r="U17" s="17">
        <f>[13]Fevereiro!$D$24</f>
        <v>23.3</v>
      </c>
      <c r="V17" s="17">
        <f>[13]Fevereiro!$D$25</f>
        <v>22.4</v>
      </c>
      <c r="W17" s="17">
        <f>[13]Fevereiro!$D$26</f>
        <v>21.7</v>
      </c>
      <c r="X17" s="17">
        <f>[13]Fevereiro!$D$27</f>
        <v>21.4</v>
      </c>
      <c r="Y17" s="17">
        <f>[13]Fevereiro!$D$28</f>
        <v>21.1</v>
      </c>
      <c r="Z17" s="17">
        <f>[13]Fevereiro!$D$29</f>
        <v>22.4</v>
      </c>
      <c r="AA17" s="17">
        <f>[13]Fevereiro!$D$30</f>
        <v>22.3</v>
      </c>
      <c r="AB17" s="17">
        <f>[13]Fevereiro!$D$31</f>
        <v>22.5</v>
      </c>
      <c r="AC17" s="17">
        <f>[13]Fevereiro!$D$32</f>
        <v>22.3</v>
      </c>
      <c r="AD17" s="17">
        <f>[13]Fevereiro!$D$33</f>
        <v>22.4</v>
      </c>
      <c r="AE17" s="36">
        <f t="shared" si="1"/>
        <v>20.399999999999999</v>
      </c>
      <c r="AF17" s="41">
        <f t="shared" si="2"/>
        <v>22.310344827586203</v>
      </c>
    </row>
    <row r="18" spans="1:35" ht="17.100000000000001" customHeight="1" x14ac:dyDescent="0.2">
      <c r="A18" s="14" t="s">
        <v>9</v>
      </c>
      <c r="B18" s="16">
        <f>[14]Fevereiro!$D$5</f>
        <v>22.7</v>
      </c>
      <c r="C18" s="16">
        <f>[14]Fevereiro!$D$6</f>
        <v>22</v>
      </c>
      <c r="D18" s="16">
        <f>[14]Fevereiro!$D$7</f>
        <v>20</v>
      </c>
      <c r="E18" s="16">
        <f>[14]Fevereiro!$D$8</f>
        <v>20.9</v>
      </c>
      <c r="F18" s="16">
        <f>[14]Fevereiro!$D$9</f>
        <v>21.3</v>
      </c>
      <c r="G18" s="16">
        <f>[14]Fevereiro!$D$10</f>
        <v>22.9</v>
      </c>
      <c r="H18" s="16">
        <f>[14]Fevereiro!$D$11</f>
        <v>22.8</v>
      </c>
      <c r="I18" s="16">
        <f>[14]Fevereiro!$D$12</f>
        <v>24</v>
      </c>
      <c r="J18" s="16">
        <f>[14]Fevereiro!$D$13</f>
        <v>24.8</v>
      </c>
      <c r="K18" s="16">
        <f>[14]Fevereiro!$D$14</f>
        <v>22.7</v>
      </c>
      <c r="L18" s="16">
        <f>[14]Fevereiro!$D$15</f>
        <v>23.2</v>
      </c>
      <c r="M18" s="17">
        <f>[14]Fevereiro!$D$16</f>
        <v>23.4</v>
      </c>
      <c r="N18" s="17">
        <f>[14]Fevereiro!$D$17</f>
        <v>24.3</v>
      </c>
      <c r="O18" s="17">
        <f>[14]Fevereiro!$D$18</f>
        <v>24.8</v>
      </c>
      <c r="P18" s="17">
        <f>[14]Fevereiro!$D$19</f>
        <v>24.8</v>
      </c>
      <c r="Q18" s="17">
        <f>[14]Fevereiro!$D$20</f>
        <v>23.4</v>
      </c>
      <c r="R18" s="17">
        <f>[14]Fevereiro!$D$21</f>
        <v>24.4</v>
      </c>
      <c r="S18" s="17">
        <f>[14]Fevereiro!$D$22</f>
        <v>22</v>
      </c>
      <c r="T18" s="17">
        <f>[14]Fevereiro!$D$23</f>
        <v>22.2</v>
      </c>
      <c r="U18" s="17">
        <f>[14]Fevereiro!$D$24</f>
        <v>23.8</v>
      </c>
      <c r="V18" s="17">
        <f>[14]Fevereiro!$D$25</f>
        <v>21.6</v>
      </c>
      <c r="W18" s="17">
        <f>[14]Fevereiro!$D$26</f>
        <v>22.6</v>
      </c>
      <c r="X18" s="17">
        <f>[14]Fevereiro!$D$27</f>
        <v>20.7</v>
      </c>
      <c r="Y18" s="17">
        <f>[14]Fevereiro!$D$28</f>
        <v>23.3</v>
      </c>
      <c r="Z18" s="17">
        <f>[14]Fevereiro!$D$29</f>
        <v>24.9</v>
      </c>
      <c r="AA18" s="17">
        <f>[14]Fevereiro!$D$30</f>
        <v>23.2</v>
      </c>
      <c r="AB18" s="17">
        <f>[14]Fevereiro!$D$31</f>
        <v>22.4</v>
      </c>
      <c r="AC18" s="17">
        <f>[14]Fevereiro!$D$32</f>
        <v>22.6</v>
      </c>
      <c r="AD18" s="17">
        <f>[14]Fevereiro!$D$33</f>
        <v>23.2</v>
      </c>
      <c r="AE18" s="36">
        <f t="shared" si="1"/>
        <v>20</v>
      </c>
      <c r="AF18" s="41">
        <f t="shared" si="2"/>
        <v>22.927586206896557</v>
      </c>
    </row>
    <row r="19" spans="1:35" ht="17.100000000000001" customHeight="1" x14ac:dyDescent="0.2">
      <c r="A19" s="14" t="s">
        <v>47</v>
      </c>
      <c r="B19" s="17">
        <f>[15]Fevereiro!$D$5</f>
        <v>22.8</v>
      </c>
      <c r="C19" s="17">
        <f>[15]Fevereiro!$D$6</f>
        <v>22.3</v>
      </c>
      <c r="D19" s="17">
        <f>[15]Fevereiro!$D$7</f>
        <v>21.8</v>
      </c>
      <c r="E19" s="17">
        <f>[15]Fevereiro!$D$8</f>
        <v>21.5</v>
      </c>
      <c r="F19" s="17">
        <f>[15]Fevereiro!$D$9</f>
        <v>22.1</v>
      </c>
      <c r="G19" s="17">
        <f>[15]Fevereiro!$D$10</f>
        <v>23</v>
      </c>
      <c r="H19" s="17">
        <f>[15]Fevereiro!$D$11</f>
        <v>22.9</v>
      </c>
      <c r="I19" s="17">
        <f>[15]Fevereiro!$D$12</f>
        <v>23.7</v>
      </c>
      <c r="J19" s="17">
        <f>[15]Fevereiro!$D$13</f>
        <v>25</v>
      </c>
      <c r="K19" s="17">
        <f>[15]Fevereiro!$D$14</f>
        <v>23.2</v>
      </c>
      <c r="L19" s="17">
        <f>[15]Fevereiro!$D$15</f>
        <v>24.1</v>
      </c>
      <c r="M19" s="17">
        <f>[15]Fevereiro!$D$16</f>
        <v>24.5</v>
      </c>
      <c r="N19" s="17">
        <f>[15]Fevereiro!$D$17</f>
        <v>24.1</v>
      </c>
      <c r="O19" s="17">
        <f>[15]Fevereiro!$D$18</f>
        <v>23.3</v>
      </c>
      <c r="P19" s="17">
        <f>[15]Fevereiro!$D$19</f>
        <v>24.4</v>
      </c>
      <c r="Q19" s="17">
        <f>[15]Fevereiro!$D$20</f>
        <v>23.7</v>
      </c>
      <c r="R19" s="17">
        <f>[15]Fevereiro!$D$21</f>
        <v>23.5</v>
      </c>
      <c r="S19" s="17">
        <f>[15]Fevereiro!$D$22</f>
        <v>24.3</v>
      </c>
      <c r="T19" s="17">
        <f>[15]Fevereiro!$D$23</f>
        <v>23.1</v>
      </c>
      <c r="U19" s="17">
        <f>[15]Fevereiro!$D$24</f>
        <v>25</v>
      </c>
      <c r="V19" s="17">
        <f>[15]Fevereiro!$D$25</f>
        <v>24</v>
      </c>
      <c r="W19" s="17">
        <f>[15]Fevereiro!$D$26</f>
        <v>23.3</v>
      </c>
      <c r="X19" s="17">
        <f>[15]Fevereiro!$D$27</f>
        <v>22.9</v>
      </c>
      <c r="Y19" s="17">
        <f>[15]Fevereiro!$D$28</f>
        <v>22.2</v>
      </c>
      <c r="Z19" s="17">
        <f>[15]Fevereiro!$D$29</f>
        <v>22.6</v>
      </c>
      <c r="AA19" s="17">
        <f>[15]Fevereiro!$D$30</f>
        <v>23.4</v>
      </c>
      <c r="AB19" s="17">
        <f>[15]Fevereiro!$D$31</f>
        <v>23.9</v>
      </c>
      <c r="AC19" s="17">
        <f>[15]Fevereiro!$D$32</f>
        <v>22.6</v>
      </c>
      <c r="AD19" s="17">
        <f>[15]Fevereiro!$D$33</f>
        <v>23.3</v>
      </c>
      <c r="AE19" s="36">
        <f t="shared" si="1"/>
        <v>21.5</v>
      </c>
      <c r="AF19" s="41">
        <f t="shared" si="2"/>
        <v>23.327586206896552</v>
      </c>
    </row>
    <row r="20" spans="1:35" ht="17.100000000000001" customHeight="1" x14ac:dyDescent="0.2">
      <c r="A20" s="14" t="s">
        <v>10</v>
      </c>
      <c r="B20" s="17">
        <f>[16]Fevereiro!$D$5</f>
        <v>21.9</v>
      </c>
      <c r="C20" s="17">
        <f>[16]Fevereiro!$D$6</f>
        <v>21.4</v>
      </c>
      <c r="D20" s="17">
        <f>[16]Fevereiro!$D$7</f>
        <v>21.5</v>
      </c>
      <c r="E20" s="17">
        <f>[16]Fevereiro!$D$8</f>
        <v>22.2</v>
      </c>
      <c r="F20" s="17">
        <f>[16]Fevereiro!$D$9</f>
        <v>20.5</v>
      </c>
      <c r="G20" s="17">
        <f>[16]Fevereiro!$D$10</f>
        <v>22.4</v>
      </c>
      <c r="H20" s="17">
        <f>[16]Fevereiro!$D$11</f>
        <v>22.4</v>
      </c>
      <c r="I20" s="17">
        <f>[16]Fevereiro!$D$12</f>
        <v>23.1</v>
      </c>
      <c r="J20" s="17">
        <f>[16]Fevereiro!$D$13</f>
        <v>24.9</v>
      </c>
      <c r="K20" s="17">
        <f>[16]Fevereiro!$D$14</f>
        <v>23.5</v>
      </c>
      <c r="L20" s="17">
        <f>[16]Fevereiro!$D$15</f>
        <v>22.1</v>
      </c>
      <c r="M20" s="17">
        <f>[16]Fevereiro!$D$16</f>
        <v>22.3</v>
      </c>
      <c r="N20" s="17">
        <f>[16]Fevereiro!$D$17</f>
        <v>23.8</v>
      </c>
      <c r="O20" s="17">
        <f>[16]Fevereiro!$D$18</f>
        <v>24.2</v>
      </c>
      <c r="P20" s="17">
        <f>[16]Fevereiro!$D$19</f>
        <v>24.2</v>
      </c>
      <c r="Q20" s="17">
        <f>[16]Fevereiro!$D$20</f>
        <v>23.6</v>
      </c>
      <c r="R20" s="17">
        <f>[16]Fevereiro!$D$21</f>
        <v>23.1</v>
      </c>
      <c r="S20" s="17">
        <f>[16]Fevereiro!$D$22</f>
        <v>23.1</v>
      </c>
      <c r="T20" s="17">
        <f>[16]Fevereiro!$D$23</f>
        <v>21.8</v>
      </c>
      <c r="U20" s="17">
        <f>[16]Fevereiro!$D$24</f>
        <v>22.9</v>
      </c>
      <c r="V20" s="17">
        <f>[16]Fevereiro!$D$25</f>
        <v>22.5</v>
      </c>
      <c r="W20" s="17">
        <f>[16]Fevereiro!$D$26</f>
        <v>22.7</v>
      </c>
      <c r="X20" s="17">
        <f>[16]Fevereiro!$D$27</f>
        <v>21.5</v>
      </c>
      <c r="Y20" s="17">
        <f>[16]Fevereiro!$D$28</f>
        <v>21.4</v>
      </c>
      <c r="Z20" s="17">
        <f>[16]Fevereiro!$D$29</f>
        <v>22</v>
      </c>
      <c r="AA20" s="17">
        <f>[16]Fevereiro!$D$30</f>
        <v>22.4</v>
      </c>
      <c r="AB20" s="17">
        <f>[16]Fevereiro!$D$31</f>
        <v>22.3</v>
      </c>
      <c r="AC20" s="17">
        <f>[16]Fevereiro!$D$32</f>
        <v>22.1</v>
      </c>
      <c r="AD20" s="17">
        <f>[16]Fevereiro!$D$33</f>
        <v>21.8</v>
      </c>
      <c r="AE20" s="36">
        <f t="shared" si="1"/>
        <v>20.5</v>
      </c>
      <c r="AF20" s="41">
        <f t="shared" si="2"/>
        <v>22.537931034482757</v>
      </c>
    </row>
    <row r="21" spans="1:35" ht="17.100000000000001" customHeight="1" x14ac:dyDescent="0.2">
      <c r="A21" s="14" t="s">
        <v>11</v>
      </c>
      <c r="B21" s="17">
        <f>[17]Fevereiro!$D$5</f>
        <v>26</v>
      </c>
      <c r="C21" s="17">
        <f>[17]Fevereiro!$D$6</f>
        <v>23.9</v>
      </c>
      <c r="D21" s="17">
        <f>[17]Fevereiro!$D$7</f>
        <v>24.2</v>
      </c>
      <c r="E21" s="17">
        <f>[17]Fevereiro!$D$8</f>
        <v>25</v>
      </c>
      <c r="F21" s="17">
        <f>[17]Fevereiro!$D$9</f>
        <v>24.6</v>
      </c>
      <c r="G21" s="17">
        <f>[17]Fevereiro!$D$10</f>
        <v>26</v>
      </c>
      <c r="H21" s="17">
        <f>[17]Fevereiro!$D$11</f>
        <v>26.1</v>
      </c>
      <c r="I21" s="17">
        <f>[17]Fevereiro!$D$12</f>
        <v>27.5</v>
      </c>
      <c r="J21" s="17">
        <f>[17]Fevereiro!$D$13</f>
        <v>24.8</v>
      </c>
      <c r="K21" s="17">
        <f>[17]Fevereiro!$D$14</f>
        <v>27.8</v>
      </c>
      <c r="L21" s="17">
        <f>[17]Fevereiro!$D$15</f>
        <v>30.3</v>
      </c>
      <c r="M21" s="17">
        <f>[17]Fevereiro!$D$16</f>
        <v>31.2</v>
      </c>
      <c r="N21" s="17">
        <f>[17]Fevereiro!$D$17</f>
        <v>30.9</v>
      </c>
      <c r="O21" s="17">
        <f>[17]Fevereiro!$D$18</f>
        <v>33.6</v>
      </c>
      <c r="P21" s="17" t="str">
        <f>[17]Fevereiro!$D$19</f>
        <v>*</v>
      </c>
      <c r="Q21" s="17" t="str">
        <f>[17]Fevereiro!$D$20</f>
        <v>*</v>
      </c>
      <c r="R21" s="17" t="str">
        <f>[17]Fevereiro!$D$21</f>
        <v>*</v>
      </c>
      <c r="S21" s="17" t="str">
        <f>[17]Fevereiro!$D$22</f>
        <v>*</v>
      </c>
      <c r="T21" s="17" t="str">
        <f>[17]Fevereiro!$D$23</f>
        <v>*</v>
      </c>
      <c r="U21" s="17">
        <f>[17]Fevereiro!$D$24</f>
        <v>30.4</v>
      </c>
      <c r="V21" s="17">
        <f>[17]Fevereiro!$D$25</f>
        <v>29</v>
      </c>
      <c r="W21" s="17">
        <f>[17]Fevereiro!$D$26</f>
        <v>27.1</v>
      </c>
      <c r="X21" s="17" t="str">
        <f>[17]Fevereiro!$D$27</f>
        <v>*</v>
      </c>
      <c r="Y21" s="17" t="str">
        <f>[17]Fevereiro!$D$28</f>
        <v>*</v>
      </c>
      <c r="Z21" s="17">
        <f>[17]Fevereiro!$D$29</f>
        <v>26.7</v>
      </c>
      <c r="AA21" s="17">
        <f>[17]Fevereiro!$D$30</f>
        <v>29</v>
      </c>
      <c r="AB21" s="17" t="str">
        <f>[17]Fevereiro!$D$31</f>
        <v>*</v>
      </c>
      <c r="AC21" s="17" t="str">
        <f>[17]Fevereiro!$D$32</f>
        <v>*</v>
      </c>
      <c r="AD21" s="17" t="str">
        <f>[17]Fevereiro!$D$33</f>
        <v>*</v>
      </c>
      <c r="AE21" s="36">
        <f t="shared" si="1"/>
        <v>23.9</v>
      </c>
      <c r="AF21" s="41">
        <f t="shared" si="2"/>
        <v>27.584210526315786</v>
      </c>
    </row>
    <row r="22" spans="1:35" ht="17.100000000000001" customHeight="1" x14ac:dyDescent="0.2">
      <c r="A22" s="14" t="s">
        <v>12</v>
      </c>
      <c r="B22" s="17">
        <f>[18]Fevereiro!$D$5</f>
        <v>23.5</v>
      </c>
      <c r="C22" s="17">
        <f>[18]Fevereiro!$D$6</f>
        <v>23.5</v>
      </c>
      <c r="D22" s="17">
        <f>[18]Fevereiro!$D$7</f>
        <v>22.3</v>
      </c>
      <c r="E22" s="17">
        <f>[18]Fevereiro!$D$8</f>
        <v>22.9</v>
      </c>
      <c r="F22" s="17">
        <f>[18]Fevereiro!$D$9</f>
        <v>23</v>
      </c>
      <c r="G22" s="17">
        <f>[18]Fevereiro!$D$10</f>
        <v>24.1</v>
      </c>
      <c r="H22" s="17">
        <f>[18]Fevereiro!$D$11</f>
        <v>23.9</v>
      </c>
      <c r="I22" s="17">
        <f>[18]Fevereiro!$D$12</f>
        <v>24.4</v>
      </c>
      <c r="J22" s="17">
        <f>[18]Fevereiro!$D$13</f>
        <v>24.8</v>
      </c>
      <c r="K22" s="17">
        <f>[18]Fevereiro!$D$14</f>
        <v>23.9</v>
      </c>
      <c r="L22" s="17">
        <f>[18]Fevereiro!$D$15</f>
        <v>24.3</v>
      </c>
      <c r="M22" s="17">
        <f>[18]Fevereiro!$D$16</f>
        <v>25</v>
      </c>
      <c r="N22" s="17">
        <f>[18]Fevereiro!$D$17</f>
        <v>25.1</v>
      </c>
      <c r="O22" s="17">
        <f>[18]Fevereiro!$D$18</f>
        <v>25.1</v>
      </c>
      <c r="P22" s="17">
        <f>[18]Fevereiro!$D$19</f>
        <v>25</v>
      </c>
      <c r="Q22" s="17">
        <f>[18]Fevereiro!$D$20</f>
        <v>24.4</v>
      </c>
      <c r="R22" s="17">
        <f>[18]Fevereiro!$D$21</f>
        <v>24.3</v>
      </c>
      <c r="S22" s="17">
        <f>[18]Fevereiro!$D$22</f>
        <v>25</v>
      </c>
      <c r="T22" s="17">
        <f>[18]Fevereiro!$D$23</f>
        <v>24.1</v>
      </c>
      <c r="U22" s="17">
        <f>[18]Fevereiro!$D$24</f>
        <v>24.5</v>
      </c>
      <c r="V22" s="17">
        <f>[18]Fevereiro!$D$25</f>
        <v>23</v>
      </c>
      <c r="W22" s="17">
        <f>[18]Fevereiro!$D$26</f>
        <v>22.7</v>
      </c>
      <c r="X22" s="17">
        <f>[18]Fevereiro!$D$27</f>
        <v>22.8</v>
      </c>
      <c r="Y22" s="17">
        <f>[18]Fevereiro!$D$28</f>
        <v>23.6</v>
      </c>
      <c r="Z22" s="17">
        <f>[18]Fevereiro!$D$29</f>
        <v>23.4</v>
      </c>
      <c r="AA22" s="17">
        <f>[18]Fevereiro!$D$30</f>
        <v>24.1</v>
      </c>
      <c r="AB22" s="17">
        <f>[18]Fevereiro!$D$31</f>
        <v>24.4</v>
      </c>
      <c r="AC22" s="17">
        <f>[18]Fevereiro!$D$32</f>
        <v>24.3</v>
      </c>
      <c r="AD22" s="17">
        <f>[18]Fevereiro!$D$33</f>
        <v>24.3</v>
      </c>
      <c r="AE22" s="36">
        <f t="shared" si="1"/>
        <v>22.3</v>
      </c>
      <c r="AF22" s="41">
        <f t="shared" si="2"/>
        <v>23.989655172413791</v>
      </c>
    </row>
    <row r="23" spans="1:35" ht="17.100000000000001" customHeight="1" x14ac:dyDescent="0.2">
      <c r="A23" s="14" t="s">
        <v>13</v>
      </c>
      <c r="B23" s="17" t="str">
        <f>[19]Fevereiro!$D$5</f>
        <v>*</v>
      </c>
      <c r="C23" s="17" t="str">
        <f>[19]Fevereiro!$D$6</f>
        <v>*</v>
      </c>
      <c r="D23" s="17" t="str">
        <f>[19]Fevereiro!$D$7</f>
        <v>*</v>
      </c>
      <c r="E23" s="17" t="str">
        <f>[19]Fevereiro!$D$8</f>
        <v>*</v>
      </c>
      <c r="F23" s="17">
        <f>[19]Fevereiro!$D$9</f>
        <v>28.3</v>
      </c>
      <c r="G23" s="17">
        <f>[19]Fevereiro!$D$10</f>
        <v>22.1</v>
      </c>
      <c r="H23" s="17">
        <f>[19]Fevereiro!$D$11</f>
        <v>23.9</v>
      </c>
      <c r="I23" s="17">
        <f>[19]Fevereiro!$D$12</f>
        <v>24.4</v>
      </c>
      <c r="J23" s="17">
        <f>[19]Fevereiro!$D$13</f>
        <v>25.2</v>
      </c>
      <c r="K23" s="17">
        <f>[19]Fevereiro!$D$14</f>
        <v>23.6</v>
      </c>
      <c r="L23" s="17">
        <f>[19]Fevereiro!$D$15</f>
        <v>24</v>
      </c>
      <c r="M23" s="17">
        <f>[19]Fevereiro!$D$16</f>
        <v>23.6</v>
      </c>
      <c r="N23" s="17">
        <f>[19]Fevereiro!$D$17</f>
        <v>24</v>
      </c>
      <c r="O23" s="17">
        <f>[19]Fevereiro!$D$18</f>
        <v>25.1</v>
      </c>
      <c r="P23" s="17">
        <f>[19]Fevereiro!$D$19</f>
        <v>24.8</v>
      </c>
      <c r="Q23" s="17">
        <f>[19]Fevereiro!$D$20</f>
        <v>24.1</v>
      </c>
      <c r="R23" s="17">
        <f>[19]Fevereiro!$D$21</f>
        <v>25.4</v>
      </c>
      <c r="S23" s="17">
        <f>[19]Fevereiro!$D$22</f>
        <v>25.7</v>
      </c>
      <c r="T23" s="17">
        <f>[19]Fevereiro!$D$23</f>
        <v>24.2</v>
      </c>
      <c r="U23" s="17">
        <f>[19]Fevereiro!$D$24</f>
        <v>24.4</v>
      </c>
      <c r="V23" s="17">
        <f>[19]Fevereiro!$D$25</f>
        <v>23.5</v>
      </c>
      <c r="W23" s="17">
        <f>[19]Fevereiro!$D$26</f>
        <v>23.3</v>
      </c>
      <c r="X23" s="17">
        <f>[19]Fevereiro!$D$27</f>
        <v>24</v>
      </c>
      <c r="Y23" s="17">
        <f>[19]Fevereiro!$D$28</f>
        <v>23.7</v>
      </c>
      <c r="Z23" s="17">
        <f>[19]Fevereiro!$D$29</f>
        <v>23.3</v>
      </c>
      <c r="AA23" s="17">
        <f>[19]Fevereiro!$D$30</f>
        <v>23.6</v>
      </c>
      <c r="AB23" s="17">
        <f>[19]Fevereiro!$D$31</f>
        <v>23.6</v>
      </c>
      <c r="AC23" s="17">
        <f>[19]Fevereiro!$D$32</f>
        <v>24.2</v>
      </c>
      <c r="AD23" s="17">
        <f>[19]Fevereiro!$D$33</f>
        <v>23.5</v>
      </c>
      <c r="AE23" s="36">
        <f t="shared" si="1"/>
        <v>22.1</v>
      </c>
      <c r="AF23" s="41">
        <f t="shared" si="2"/>
        <v>24.22</v>
      </c>
    </row>
    <row r="24" spans="1:35" ht="17.100000000000001" customHeight="1" x14ac:dyDescent="0.2">
      <c r="A24" s="14" t="s">
        <v>14</v>
      </c>
      <c r="B24" s="17">
        <f>[20]Fevereiro!$D$5</f>
        <v>21.8</v>
      </c>
      <c r="C24" s="17">
        <f>[20]Fevereiro!$D$6</f>
        <v>21.1</v>
      </c>
      <c r="D24" s="17">
        <f>[20]Fevereiro!$D$7</f>
        <v>21.4</v>
      </c>
      <c r="E24" s="17">
        <f>[20]Fevereiro!$D$8</f>
        <v>23.2</v>
      </c>
      <c r="F24" s="17">
        <f>[20]Fevereiro!$D$9</f>
        <v>23.3</v>
      </c>
      <c r="G24" s="17">
        <f>[20]Fevereiro!$D$10</f>
        <v>22.6</v>
      </c>
      <c r="H24" s="17">
        <f>[20]Fevereiro!$D$11</f>
        <v>23.2</v>
      </c>
      <c r="I24" s="17">
        <f>[20]Fevereiro!$D$12</f>
        <v>23.8</v>
      </c>
      <c r="J24" s="17">
        <f>[20]Fevereiro!$D$13</f>
        <v>22.2</v>
      </c>
      <c r="K24" s="17">
        <f>[20]Fevereiro!$D$14</f>
        <v>23.6</v>
      </c>
      <c r="L24" s="17">
        <f>[20]Fevereiro!$D$15</f>
        <v>22.6</v>
      </c>
      <c r="M24" s="17">
        <f>[20]Fevereiro!$D$16</f>
        <v>23.9</v>
      </c>
      <c r="N24" s="17">
        <f>[20]Fevereiro!$D$17</f>
        <v>23.4</v>
      </c>
      <c r="O24" s="17">
        <f>[20]Fevereiro!$D$18</f>
        <v>23.9</v>
      </c>
      <c r="P24" s="17">
        <f>[20]Fevereiro!$D$19</f>
        <v>23.5</v>
      </c>
      <c r="Q24" s="17">
        <f>[20]Fevereiro!$D$20</f>
        <v>24.4</v>
      </c>
      <c r="R24" s="17">
        <f>[20]Fevereiro!$D$21</f>
        <v>23.9</v>
      </c>
      <c r="S24" s="17">
        <f>[20]Fevereiro!$D$22</f>
        <v>25</v>
      </c>
      <c r="T24" s="17">
        <f>[20]Fevereiro!$D$23</f>
        <v>21.9</v>
      </c>
      <c r="U24" s="17">
        <f>[20]Fevereiro!$D$24</f>
        <v>22.8</v>
      </c>
      <c r="V24" s="17">
        <f>[20]Fevereiro!$D$25</f>
        <v>23.8</v>
      </c>
      <c r="W24" s="17">
        <f>[20]Fevereiro!$D$26</f>
        <v>21.8</v>
      </c>
      <c r="X24" s="17">
        <f>[20]Fevereiro!$D$27</f>
        <v>20.7</v>
      </c>
      <c r="Y24" s="17">
        <f>[20]Fevereiro!$D$28</f>
        <v>20.9</v>
      </c>
      <c r="Z24" s="17">
        <f>[20]Fevereiro!$D$29</f>
        <v>21.9</v>
      </c>
      <c r="AA24" s="17">
        <f>[20]Fevereiro!$D$30</f>
        <v>22.9</v>
      </c>
      <c r="AB24" s="17">
        <f>[20]Fevereiro!$D$31</f>
        <v>22.9</v>
      </c>
      <c r="AC24" s="17">
        <f>[20]Fevereiro!$D$32</f>
        <v>22.9</v>
      </c>
      <c r="AD24" s="17">
        <f>[20]Fevereiro!$D$33</f>
        <v>22.4</v>
      </c>
      <c r="AE24" s="36">
        <f t="shared" si="1"/>
        <v>20.7</v>
      </c>
      <c r="AF24" s="41">
        <f t="shared" si="2"/>
        <v>22.817241379310339</v>
      </c>
    </row>
    <row r="25" spans="1:35" ht="17.100000000000001" customHeight="1" x14ac:dyDescent="0.2">
      <c r="A25" s="14" t="s">
        <v>15</v>
      </c>
      <c r="B25" s="17">
        <f>[21]Fevereiro!$D$5</f>
        <v>19.899999999999999</v>
      </c>
      <c r="C25" s="17">
        <f>[21]Fevereiro!$D$6</f>
        <v>19.7</v>
      </c>
      <c r="D25" s="17">
        <f>[21]Fevereiro!$D$7</f>
        <v>19.5</v>
      </c>
      <c r="E25" s="17">
        <f>[21]Fevereiro!$D$8</f>
        <v>20.6</v>
      </c>
      <c r="F25" s="17">
        <f>[21]Fevereiro!$D$9</f>
        <v>19</v>
      </c>
      <c r="G25" s="17">
        <f>[21]Fevereiro!$D$10</f>
        <v>20</v>
      </c>
      <c r="H25" s="17">
        <f>[21]Fevereiro!$D$11</f>
        <v>21.2</v>
      </c>
      <c r="I25" s="17">
        <f>[21]Fevereiro!$D$12</f>
        <v>21.6</v>
      </c>
      <c r="J25" s="17">
        <f>[21]Fevereiro!$D$13</f>
        <v>22.6</v>
      </c>
      <c r="K25" s="17">
        <f>[21]Fevereiro!$D$14</f>
        <v>22.3</v>
      </c>
      <c r="L25" s="17">
        <f>[21]Fevereiro!$D$15</f>
        <v>21.7</v>
      </c>
      <c r="M25" s="17">
        <f>[21]Fevereiro!$D$16</f>
        <v>22.1</v>
      </c>
      <c r="N25" s="17">
        <f>[21]Fevereiro!$D$17</f>
        <v>22.4</v>
      </c>
      <c r="O25" s="17">
        <f>[21]Fevereiro!$D$18</f>
        <v>23.3</v>
      </c>
      <c r="P25" s="17">
        <f>[21]Fevereiro!$D$19</f>
        <v>21.4</v>
      </c>
      <c r="Q25" s="17">
        <f>[21]Fevereiro!$D$20</f>
        <v>21.5</v>
      </c>
      <c r="R25" s="17">
        <f>[21]Fevereiro!$D$21</f>
        <v>21.6</v>
      </c>
      <c r="S25" s="17">
        <f>[21]Fevereiro!$D$22</f>
        <v>24.2</v>
      </c>
      <c r="T25" s="17">
        <f>[21]Fevereiro!$D$23</f>
        <v>21</v>
      </c>
      <c r="U25" s="17">
        <f>[21]Fevereiro!$D$24</f>
        <v>22.9</v>
      </c>
      <c r="V25" s="17">
        <f>[21]Fevereiro!$D$25</f>
        <v>19.2</v>
      </c>
      <c r="W25" s="17">
        <f>[21]Fevereiro!$D$26</f>
        <v>20.8</v>
      </c>
      <c r="X25" s="17">
        <f>[21]Fevereiro!$D$27</f>
        <v>19.600000000000001</v>
      </c>
      <c r="Y25" s="17">
        <f>[21]Fevereiro!$D$28</f>
        <v>19.600000000000001</v>
      </c>
      <c r="Z25" s="17">
        <f>[21]Fevereiro!$D$29</f>
        <v>21.1</v>
      </c>
      <c r="AA25" s="17">
        <f>[21]Fevereiro!$D$30</f>
        <v>22.1</v>
      </c>
      <c r="AB25" s="17">
        <f>[21]Fevereiro!$D$31</f>
        <v>21.2</v>
      </c>
      <c r="AC25" s="17">
        <f>[21]Fevereiro!$D$32</f>
        <v>20.5</v>
      </c>
      <c r="AD25" s="17">
        <f>[21]Fevereiro!$D$33</f>
        <v>20.8</v>
      </c>
      <c r="AE25" s="36">
        <f t="shared" si="1"/>
        <v>19</v>
      </c>
      <c r="AF25" s="41">
        <f t="shared" si="2"/>
        <v>21.151724137931033</v>
      </c>
    </row>
    <row r="26" spans="1:35" ht="17.100000000000001" customHeight="1" x14ac:dyDescent="0.2">
      <c r="A26" s="14" t="s">
        <v>16</v>
      </c>
      <c r="B26" s="16" t="str">
        <f>[22]Fevereiro!$D$5</f>
        <v>*</v>
      </c>
      <c r="C26" s="16" t="str">
        <f>[22]Fevereiro!$D$6</f>
        <v>*</v>
      </c>
      <c r="D26" s="16">
        <f>[22]Fevereiro!$D$7</f>
        <v>22.3</v>
      </c>
      <c r="E26" s="16">
        <f>[22]Fevereiro!$D$8</f>
        <v>22.7</v>
      </c>
      <c r="F26" s="16">
        <f>[22]Fevereiro!$D$9</f>
        <v>23.7</v>
      </c>
      <c r="G26" s="16">
        <f>[22]Fevereiro!$D$10</f>
        <v>24.2</v>
      </c>
      <c r="H26" s="16">
        <f>[22]Fevereiro!$D$11</f>
        <v>24.5</v>
      </c>
      <c r="I26" s="16">
        <f>[22]Fevereiro!$D$12</f>
        <v>25.8</v>
      </c>
      <c r="J26" s="16">
        <f>[22]Fevereiro!$D$13</f>
        <v>26.7</v>
      </c>
      <c r="K26" s="16">
        <f>[22]Fevereiro!$D$14</f>
        <v>26</v>
      </c>
      <c r="L26" s="16">
        <f>[22]Fevereiro!$D$15</f>
        <v>25</v>
      </c>
      <c r="M26" s="16">
        <f>[22]Fevereiro!$D$16</f>
        <v>26.6</v>
      </c>
      <c r="N26" s="17">
        <f>[22]Fevereiro!$D$17</f>
        <v>26.5</v>
      </c>
      <c r="O26" s="17">
        <f>[22]Fevereiro!$D$18</f>
        <v>26.7</v>
      </c>
      <c r="P26" s="17">
        <f>[22]Fevereiro!$D$19</f>
        <v>26.2</v>
      </c>
      <c r="Q26" s="17">
        <f>[22]Fevereiro!$D$20</f>
        <v>26.2</v>
      </c>
      <c r="R26" s="17">
        <f>[22]Fevereiro!$D$21</f>
        <v>26.1</v>
      </c>
      <c r="S26" s="17">
        <f>[22]Fevereiro!$D$22</f>
        <v>26.9</v>
      </c>
      <c r="T26" s="17">
        <f>[22]Fevereiro!$D$23</f>
        <v>25.2</v>
      </c>
      <c r="U26" s="17">
        <f>[22]Fevereiro!$D$24</f>
        <v>25.5</v>
      </c>
      <c r="V26" s="17">
        <f>[22]Fevereiro!$D$25</f>
        <v>24.8</v>
      </c>
      <c r="W26" s="17">
        <f>[22]Fevereiro!$D$26</f>
        <v>24.3</v>
      </c>
      <c r="X26" s="17">
        <f>[22]Fevereiro!$D$27</f>
        <v>24.2</v>
      </c>
      <c r="Y26" s="17">
        <f>[22]Fevereiro!$D$28</f>
        <v>23.9</v>
      </c>
      <c r="Z26" s="17">
        <f>[22]Fevereiro!$D$29</f>
        <v>23.5</v>
      </c>
      <c r="AA26" s="17">
        <f>[22]Fevereiro!$D$30</f>
        <v>24.7</v>
      </c>
      <c r="AB26" s="17">
        <f>[22]Fevereiro!$D$31</f>
        <v>24.5</v>
      </c>
      <c r="AC26" s="17">
        <f>[22]Fevereiro!$D$32</f>
        <v>23.9</v>
      </c>
      <c r="AD26" s="17">
        <f>[22]Fevereiro!$D$33</f>
        <v>25</v>
      </c>
      <c r="AE26" s="36">
        <f t="shared" si="1"/>
        <v>22.3</v>
      </c>
      <c r="AF26" s="41">
        <f t="shared" si="2"/>
        <v>25.022222222222222</v>
      </c>
    </row>
    <row r="27" spans="1:35" ht="17.100000000000001" customHeight="1" x14ac:dyDescent="0.2">
      <c r="A27" s="14" t="s">
        <v>17</v>
      </c>
      <c r="B27" s="17">
        <f>[23]Fevereiro!$D$5</f>
        <v>24.5</v>
      </c>
      <c r="C27" s="17">
        <f>[23]Fevereiro!$D$6</f>
        <v>23.4</v>
      </c>
      <c r="D27" s="17">
        <f>[23]Fevereiro!$D$7</f>
        <v>22.5</v>
      </c>
      <c r="E27" s="17">
        <f>[23]Fevereiro!$D$8</f>
        <v>21.3</v>
      </c>
      <c r="F27" s="17">
        <f>[23]Fevereiro!$D$9</f>
        <v>21.6</v>
      </c>
      <c r="G27" s="17">
        <f>[23]Fevereiro!$D$10</f>
        <v>21.5</v>
      </c>
      <c r="H27" s="17">
        <f>[23]Fevereiro!$D$11</f>
        <v>22.3</v>
      </c>
      <c r="I27" s="17">
        <f>[23]Fevereiro!$D$12</f>
        <v>22.5</v>
      </c>
      <c r="J27" s="17">
        <f>[23]Fevereiro!$D$13</f>
        <v>24.4</v>
      </c>
      <c r="K27" s="17">
        <f>[23]Fevereiro!$D$14</f>
        <v>23</v>
      </c>
      <c r="L27" s="17">
        <f>[23]Fevereiro!$D$15</f>
        <v>22.7</v>
      </c>
      <c r="M27" s="17">
        <f>[23]Fevereiro!$D$16</f>
        <v>23.3</v>
      </c>
      <c r="N27" s="17">
        <f>[23]Fevereiro!$D$17</f>
        <v>23.4</v>
      </c>
      <c r="O27" s="17">
        <f>[23]Fevereiro!$D$18</f>
        <v>22.5</v>
      </c>
      <c r="P27" s="17">
        <f>[23]Fevereiro!$D$19</f>
        <v>23.9</v>
      </c>
      <c r="Q27" s="17">
        <f>[23]Fevereiro!$D$20</f>
        <v>23.5</v>
      </c>
      <c r="R27" s="17">
        <f>[23]Fevereiro!$D$21</f>
        <v>23</v>
      </c>
      <c r="S27" s="17">
        <f>[23]Fevereiro!$D$22</f>
        <v>23</v>
      </c>
      <c r="T27" s="17">
        <f>[23]Fevereiro!$D$23</f>
        <v>21.7</v>
      </c>
      <c r="U27" s="17">
        <f>[23]Fevereiro!$D$24</f>
        <v>23.7</v>
      </c>
      <c r="V27" s="17">
        <f>[23]Fevereiro!$D$25</f>
        <v>23.6</v>
      </c>
      <c r="W27" s="17">
        <f>[23]Fevereiro!$D$26</f>
        <v>21.4</v>
      </c>
      <c r="X27" s="17">
        <f>[23]Fevereiro!$D$27</f>
        <v>21.7</v>
      </c>
      <c r="Y27" s="17">
        <f>[23]Fevereiro!$D$28</f>
        <v>21.2</v>
      </c>
      <c r="Z27" s="17">
        <f>[23]Fevereiro!$D$29</f>
        <v>22</v>
      </c>
      <c r="AA27" s="17">
        <f>[23]Fevereiro!$D$30</f>
        <v>22.1</v>
      </c>
      <c r="AB27" s="17">
        <f>[23]Fevereiro!$D$31</f>
        <v>22.5</v>
      </c>
      <c r="AC27" s="17">
        <f>[23]Fevereiro!$D$32</f>
        <v>22.4</v>
      </c>
      <c r="AD27" s="17">
        <f>[23]Fevereiro!$D$33</f>
        <v>21.5</v>
      </c>
      <c r="AE27" s="36">
        <f t="shared" si="1"/>
        <v>21.2</v>
      </c>
      <c r="AF27" s="41">
        <f t="shared" si="2"/>
        <v>22.624137931034483</v>
      </c>
      <c r="AI27" t="s">
        <v>50</v>
      </c>
    </row>
    <row r="28" spans="1:35" ht="17.100000000000001" customHeight="1" x14ac:dyDescent="0.2">
      <c r="A28" s="14" t="s">
        <v>18</v>
      </c>
      <c r="B28" s="17">
        <f>[24]Fevereiro!$D$5</f>
        <v>20.9</v>
      </c>
      <c r="C28" s="17">
        <f>[24]Fevereiro!$D$6</f>
        <v>21.5</v>
      </c>
      <c r="D28" s="16">
        <f>[24]Fevereiro!$D$7</f>
        <v>19.600000000000001</v>
      </c>
      <c r="E28" s="16">
        <f>[24]Fevereiro!$D$8</f>
        <v>20.399999999999999</v>
      </c>
      <c r="F28" s="16">
        <f>[24]Fevereiro!$D$9</f>
        <v>21.9</v>
      </c>
      <c r="G28" s="16">
        <f>[24]Fevereiro!$D$10</f>
        <v>20.7</v>
      </c>
      <c r="H28" s="16">
        <f>[24]Fevereiro!$D$11</f>
        <v>20.399999999999999</v>
      </c>
      <c r="I28" s="16">
        <f>[24]Fevereiro!$D$12</f>
        <v>21.3</v>
      </c>
      <c r="J28" s="16">
        <f>[24]Fevereiro!$D$13</f>
        <v>21.2</v>
      </c>
      <c r="K28" s="16">
        <f>[24]Fevereiro!$D$14</f>
        <v>20.9</v>
      </c>
      <c r="L28" s="16">
        <f>[24]Fevereiro!$D$15</f>
        <v>23.5</v>
      </c>
      <c r="M28" s="16">
        <f>[24]Fevereiro!$D$16</f>
        <v>21.8</v>
      </c>
      <c r="N28" s="16">
        <f>[24]Fevereiro!$D$17</f>
        <v>21.6</v>
      </c>
      <c r="O28" s="16">
        <f>[24]Fevereiro!$D$18</f>
        <v>22</v>
      </c>
      <c r="P28" s="16">
        <f>[24]Fevereiro!$D$19</f>
        <v>21.9</v>
      </c>
      <c r="Q28" s="16">
        <f>[24]Fevereiro!$D$20</f>
        <v>23.3</v>
      </c>
      <c r="R28" s="16">
        <f>[24]Fevereiro!$D$21</f>
        <v>24.9</v>
      </c>
      <c r="S28" s="16">
        <f>[24]Fevereiro!$D$22</f>
        <v>19.600000000000001</v>
      </c>
      <c r="T28" s="16">
        <f>[24]Fevereiro!$D$23</f>
        <v>21.6</v>
      </c>
      <c r="U28" s="16">
        <f>[24]Fevereiro!$D$24</f>
        <v>21.7</v>
      </c>
      <c r="V28" s="16">
        <f>[24]Fevereiro!$D$25</f>
        <v>21.6</v>
      </c>
      <c r="W28" s="16">
        <f>[24]Fevereiro!$D$26</f>
        <v>21.5</v>
      </c>
      <c r="X28" s="16">
        <f>[24]Fevereiro!$D$27</f>
        <v>21.6</v>
      </c>
      <c r="Y28" s="16">
        <f>[24]Fevereiro!$D$28</f>
        <v>19.600000000000001</v>
      </c>
      <c r="Z28" s="16">
        <f>[24]Fevereiro!$D$29</f>
        <v>20.7</v>
      </c>
      <c r="AA28" s="16">
        <f>[24]Fevereiro!$D$30</f>
        <v>20.3</v>
      </c>
      <c r="AB28" s="16">
        <f>[24]Fevereiro!$D$31</f>
        <v>21.5</v>
      </c>
      <c r="AC28" s="16">
        <f>[24]Fevereiro!$D$32</f>
        <v>20.399999999999999</v>
      </c>
      <c r="AD28" s="16">
        <f>[24]Fevereiro!$D$33</f>
        <v>21.5</v>
      </c>
      <c r="AE28" s="36">
        <f t="shared" si="1"/>
        <v>19.600000000000001</v>
      </c>
      <c r="AF28" s="41">
        <f t="shared" si="2"/>
        <v>21.358620689655176</v>
      </c>
    </row>
    <row r="29" spans="1:35" ht="17.100000000000001" customHeight="1" x14ac:dyDescent="0.2">
      <c r="A29" s="14" t="s">
        <v>19</v>
      </c>
      <c r="B29" s="17">
        <f>[25]Fevereiro!$D$5</f>
        <v>20.8</v>
      </c>
      <c r="C29" s="17">
        <f>[25]Fevereiro!$D$6</f>
        <v>20.5</v>
      </c>
      <c r="D29" s="17">
        <f>[25]Fevereiro!$D$7</f>
        <v>21.2</v>
      </c>
      <c r="E29" s="17">
        <f>[25]Fevereiro!$D$8</f>
        <v>20.100000000000001</v>
      </c>
      <c r="F29" s="17">
        <f>[25]Fevereiro!$D$9</f>
        <v>20.100000000000001</v>
      </c>
      <c r="G29" s="17">
        <f>[25]Fevereiro!$D$10</f>
        <v>22.4</v>
      </c>
      <c r="H29" s="17">
        <f>[25]Fevereiro!$D$11</f>
        <v>21.3</v>
      </c>
      <c r="I29" s="17">
        <f>[25]Fevereiro!$D$12</f>
        <v>22.3</v>
      </c>
      <c r="J29" s="17">
        <f>[25]Fevereiro!$D$13</f>
        <v>24</v>
      </c>
      <c r="K29" s="17">
        <f>[25]Fevereiro!$D$14</f>
        <v>21.9</v>
      </c>
      <c r="L29" s="17">
        <f>[25]Fevereiro!$D$15</f>
        <v>21.4</v>
      </c>
      <c r="M29" s="17">
        <f>[25]Fevereiro!$D$16</f>
        <v>21.8</v>
      </c>
      <c r="N29" s="17">
        <f>[25]Fevereiro!$D$17</f>
        <v>23.4</v>
      </c>
      <c r="O29" s="17">
        <f>[25]Fevereiro!$D$18</f>
        <v>24</v>
      </c>
      <c r="P29" s="17">
        <f>[25]Fevereiro!$D$19</f>
        <v>24</v>
      </c>
      <c r="Q29" s="17">
        <f>[25]Fevereiro!$D$20</f>
        <v>22.6</v>
      </c>
      <c r="R29" s="17">
        <f>[25]Fevereiro!$D$21</f>
        <v>22.7</v>
      </c>
      <c r="S29" s="17">
        <f>[25]Fevereiro!$D$22</f>
        <v>23.9</v>
      </c>
      <c r="T29" s="17">
        <f>[25]Fevereiro!$D$23</f>
        <v>21.2</v>
      </c>
      <c r="U29" s="17">
        <f>[25]Fevereiro!$D$24</f>
        <v>23.7</v>
      </c>
      <c r="V29" s="17">
        <f>[25]Fevereiro!$D$25</f>
        <v>22.4</v>
      </c>
      <c r="W29" s="17">
        <f>[25]Fevereiro!$D$26</f>
        <v>21.3</v>
      </c>
      <c r="X29" s="17">
        <f>[25]Fevereiro!$D$27</f>
        <v>21.8</v>
      </c>
      <c r="Y29" s="17">
        <f>[25]Fevereiro!$D$28</f>
        <v>20.2</v>
      </c>
      <c r="Z29" s="17">
        <f>[25]Fevereiro!$D$29</f>
        <v>21.2</v>
      </c>
      <c r="AA29" s="17">
        <f>[25]Fevereiro!$D$30</f>
        <v>22</v>
      </c>
      <c r="AB29" s="17">
        <f>[25]Fevereiro!$D$31</f>
        <v>20.8</v>
      </c>
      <c r="AC29" s="17">
        <f>[25]Fevereiro!$D$32</f>
        <v>20.7</v>
      </c>
      <c r="AD29" s="17">
        <f>[25]Fevereiro!$D$33</f>
        <v>21.7</v>
      </c>
      <c r="AE29" s="36">
        <f t="shared" si="1"/>
        <v>20.100000000000001</v>
      </c>
      <c r="AF29" s="41">
        <f t="shared" si="2"/>
        <v>21.910344827586211</v>
      </c>
      <c r="AI29" t="s">
        <v>50</v>
      </c>
    </row>
    <row r="30" spans="1:35" ht="17.100000000000001" customHeight="1" x14ac:dyDescent="0.2">
      <c r="A30" s="14" t="s">
        <v>31</v>
      </c>
      <c r="B30" s="17">
        <f>[26]Fevereiro!$D$5</f>
        <v>21.7</v>
      </c>
      <c r="C30" s="17">
        <f>[26]Fevereiro!$D$6</f>
        <v>21.4</v>
      </c>
      <c r="D30" s="17">
        <f>[26]Fevereiro!$D$7</f>
        <v>20.6</v>
      </c>
      <c r="E30" s="17">
        <f>[26]Fevereiro!$D$8</f>
        <v>19.399999999999999</v>
      </c>
      <c r="F30" s="17">
        <f>[26]Fevereiro!$D$9</f>
        <v>21</v>
      </c>
      <c r="G30" s="17">
        <f>[26]Fevereiro!$D$10</f>
        <v>21.5</v>
      </c>
      <c r="H30" s="17">
        <f>[26]Fevereiro!$D$11</f>
        <v>21.7</v>
      </c>
      <c r="I30" s="17">
        <f>[26]Fevereiro!$D$12</f>
        <v>22.4</v>
      </c>
      <c r="J30" s="17">
        <f>[26]Fevereiro!$D$13</f>
        <v>23.2</v>
      </c>
      <c r="K30" s="17">
        <f>[26]Fevereiro!$D$14</f>
        <v>21.8</v>
      </c>
      <c r="L30" s="17">
        <f>[26]Fevereiro!$D$15</f>
        <v>22.8</v>
      </c>
      <c r="M30" s="17">
        <f>[26]Fevereiro!$D$16</f>
        <v>23.7</v>
      </c>
      <c r="N30" s="17">
        <f>[26]Fevereiro!$D$17</f>
        <v>23.3</v>
      </c>
      <c r="O30" s="17">
        <f>[26]Fevereiro!$D$18</f>
        <v>23.7</v>
      </c>
      <c r="P30" s="17">
        <f>[26]Fevereiro!$D$19</f>
        <v>23.1</v>
      </c>
      <c r="Q30" s="17">
        <f>[26]Fevereiro!$D$20</f>
        <v>23.1</v>
      </c>
      <c r="R30" s="17">
        <f>[26]Fevereiro!$D$21</f>
        <v>22.6</v>
      </c>
      <c r="S30" s="17">
        <f>[26]Fevereiro!$D$22</f>
        <v>22.6</v>
      </c>
      <c r="T30" s="17">
        <f>[26]Fevereiro!$D$23</f>
        <v>21.3</v>
      </c>
      <c r="U30" s="17">
        <f>[26]Fevereiro!$D$24</f>
        <v>23.1</v>
      </c>
      <c r="V30" s="17">
        <f>[26]Fevereiro!$D$25</f>
        <v>23.3</v>
      </c>
      <c r="W30" s="17">
        <f>[26]Fevereiro!$D$26</f>
        <v>21.4</v>
      </c>
      <c r="X30" s="17">
        <f>[26]Fevereiro!$D$27</f>
        <v>21.5</v>
      </c>
      <c r="Y30" s="17">
        <f>[26]Fevereiro!$D$28</f>
        <v>20.7</v>
      </c>
      <c r="Z30" s="17">
        <f>[26]Fevereiro!$D$29</f>
        <v>21</v>
      </c>
      <c r="AA30" s="17">
        <f>[26]Fevereiro!$D$30</f>
        <v>21.2</v>
      </c>
      <c r="AB30" s="17">
        <f>[26]Fevereiro!$D$31</f>
        <v>22.2</v>
      </c>
      <c r="AC30" s="17">
        <f>[26]Fevereiro!$D$32</f>
        <v>22.8</v>
      </c>
      <c r="AD30" s="17">
        <f>[26]Fevereiro!$D$33</f>
        <v>21.5</v>
      </c>
      <c r="AE30" s="36">
        <f t="shared" si="1"/>
        <v>19.399999999999999</v>
      </c>
      <c r="AF30" s="41">
        <f t="shared" si="2"/>
        <v>22.055172413793109</v>
      </c>
    </row>
    <row r="31" spans="1:35" ht="17.100000000000001" customHeight="1" x14ac:dyDescent="0.2">
      <c r="A31" s="14" t="s">
        <v>49</v>
      </c>
      <c r="B31" s="17">
        <f>[27]Fevereiro!$D$5</f>
        <v>20.8</v>
      </c>
      <c r="C31" s="17">
        <f>[27]Fevereiro!$D$6</f>
        <v>21</v>
      </c>
      <c r="D31" s="17">
        <f>[27]Fevereiro!$D$7</f>
        <v>21.1</v>
      </c>
      <c r="E31" s="17">
        <f>[27]Fevereiro!$D$8</f>
        <v>21.4</v>
      </c>
      <c r="F31" s="17">
        <f>[27]Fevereiro!$D$9</f>
        <v>21.8</v>
      </c>
      <c r="G31" s="17">
        <f>[27]Fevereiro!$D$10</f>
        <v>22.3</v>
      </c>
      <c r="H31" s="17">
        <f>[27]Fevereiro!$D$11</f>
        <v>22.2</v>
      </c>
      <c r="I31" s="17">
        <f>[27]Fevereiro!$D$12</f>
        <v>20.399999999999999</v>
      </c>
      <c r="J31" s="17">
        <f>[27]Fevereiro!$D$13</f>
        <v>22.3</v>
      </c>
      <c r="K31" s="17">
        <f>[27]Fevereiro!$D$14</f>
        <v>20.6</v>
      </c>
      <c r="L31" s="17">
        <f>[27]Fevereiro!$D$15</f>
        <v>21.7</v>
      </c>
      <c r="M31" s="17">
        <f>[27]Fevereiro!$D$16</f>
        <v>22.5</v>
      </c>
      <c r="N31" s="17">
        <f>[27]Fevereiro!$D$17</f>
        <v>23.3</v>
      </c>
      <c r="O31" s="17">
        <f>[27]Fevereiro!$D$18</f>
        <v>23.6</v>
      </c>
      <c r="P31" s="17">
        <f>[27]Fevereiro!$D$19</f>
        <v>22.6</v>
      </c>
      <c r="Q31" s="17">
        <f>[27]Fevereiro!$D$20</f>
        <v>22.4</v>
      </c>
      <c r="R31" s="17">
        <f>[27]Fevereiro!$D$21</f>
        <v>22.3</v>
      </c>
      <c r="S31" s="17">
        <f>[27]Fevereiro!$D$22</f>
        <v>22.7</v>
      </c>
      <c r="T31" s="17">
        <f>[27]Fevereiro!$D$23</f>
        <v>22.7</v>
      </c>
      <c r="U31" s="17">
        <f>[27]Fevereiro!$D$24</f>
        <v>22.5</v>
      </c>
      <c r="V31" s="17">
        <f>[27]Fevereiro!$D$25</f>
        <v>22.3</v>
      </c>
      <c r="W31" s="17">
        <f>[27]Fevereiro!$D$26</f>
        <v>22.3</v>
      </c>
      <c r="X31" s="17">
        <f>[27]Fevereiro!$D$27</f>
        <v>22.3</v>
      </c>
      <c r="Y31" s="17">
        <f>[27]Fevereiro!$D$28</f>
        <v>20.8</v>
      </c>
      <c r="Z31" s="17">
        <f>[27]Fevereiro!$D$29</f>
        <v>22.5</v>
      </c>
      <c r="AA31" s="17">
        <f>[27]Fevereiro!$D$30</f>
        <v>22.1</v>
      </c>
      <c r="AB31" s="17">
        <f>[27]Fevereiro!$D$31</f>
        <v>22.5</v>
      </c>
      <c r="AC31" s="17">
        <f>[27]Fevereiro!$D$32</f>
        <v>21.8</v>
      </c>
      <c r="AD31" s="17">
        <f>[27]Fevereiro!$D$33</f>
        <v>21.5</v>
      </c>
      <c r="AE31" s="36">
        <f t="shared" si="1"/>
        <v>20.399999999999999</v>
      </c>
      <c r="AF31" s="41">
        <f t="shared" si="2"/>
        <v>22.010344827586209</v>
      </c>
    </row>
    <row r="32" spans="1:35" ht="17.100000000000001" customHeight="1" x14ac:dyDescent="0.2">
      <c r="A32" s="14" t="s">
        <v>20</v>
      </c>
      <c r="B32" s="17">
        <f>[28]Fevereiro!$D$5</f>
        <v>22.6</v>
      </c>
      <c r="C32" s="17">
        <f>[28]Fevereiro!$D$6</f>
        <v>23.5</v>
      </c>
      <c r="D32" s="17">
        <f>[28]Fevereiro!$D$7</f>
        <v>24.2</v>
      </c>
      <c r="E32" s="17">
        <f>[28]Fevereiro!$D$8</f>
        <v>24</v>
      </c>
      <c r="F32" s="17">
        <f>[28]Fevereiro!$D$9</f>
        <v>22.4</v>
      </c>
      <c r="G32" s="17">
        <f>[28]Fevereiro!$D$10</f>
        <v>21.8</v>
      </c>
      <c r="H32" s="17">
        <f>[28]Fevereiro!$D$11</f>
        <v>24.6</v>
      </c>
      <c r="I32" s="17">
        <f>[28]Fevereiro!$D$12</f>
        <v>24.2</v>
      </c>
      <c r="J32" s="17">
        <f>[28]Fevereiro!$D$13</f>
        <v>23.5</v>
      </c>
      <c r="K32" s="17">
        <f>[28]Fevereiro!$D$14</f>
        <v>24.2</v>
      </c>
      <c r="L32" s="17">
        <f>[28]Fevereiro!$D$15</f>
        <v>23.7</v>
      </c>
      <c r="M32" s="17">
        <f>[28]Fevereiro!$D$16</f>
        <v>24.4</v>
      </c>
      <c r="N32" s="17">
        <f>[28]Fevereiro!$D$17</f>
        <v>24.1</v>
      </c>
      <c r="O32" s="17">
        <f>[28]Fevereiro!$D$18</f>
        <v>26.3</v>
      </c>
      <c r="P32" s="17">
        <f>[28]Fevereiro!$D$19</f>
        <v>25</v>
      </c>
      <c r="Q32" s="17">
        <f>[28]Fevereiro!$D$20</f>
        <v>23.9</v>
      </c>
      <c r="R32" s="17">
        <f>[28]Fevereiro!$D$21</f>
        <v>25.1</v>
      </c>
      <c r="S32" s="17">
        <f>[28]Fevereiro!$D$22</f>
        <v>22.3</v>
      </c>
      <c r="T32" s="17">
        <f>[28]Fevereiro!$D$23</f>
        <v>22.5</v>
      </c>
      <c r="U32" s="17">
        <f>[28]Fevereiro!$D$24</f>
        <v>23.9</v>
      </c>
      <c r="V32" s="17">
        <f>[28]Fevereiro!$D$25</f>
        <v>23.8</v>
      </c>
      <c r="W32" s="17">
        <f>[28]Fevereiro!$D$26</f>
        <v>22.2</v>
      </c>
      <c r="X32" s="17">
        <f>[28]Fevereiro!$D$27</f>
        <v>21.8</v>
      </c>
      <c r="Y32" s="17">
        <f>[28]Fevereiro!$D$28</f>
        <v>21.7</v>
      </c>
      <c r="Z32" s="17">
        <f>[28]Fevereiro!$D$29</f>
        <v>22.2</v>
      </c>
      <c r="AA32" s="17">
        <f>[28]Fevereiro!$D$30</f>
        <v>22.7</v>
      </c>
      <c r="AB32" s="17">
        <f>[28]Fevereiro!$D$31</f>
        <v>23.6</v>
      </c>
      <c r="AC32" s="17">
        <f>[28]Fevereiro!$D$32</f>
        <v>23.5</v>
      </c>
      <c r="AD32" s="17">
        <f>[28]Fevereiro!$D$33</f>
        <v>23.7</v>
      </c>
      <c r="AE32" s="36">
        <f t="shared" si="1"/>
        <v>21.7</v>
      </c>
      <c r="AF32" s="41">
        <f t="shared" si="2"/>
        <v>23.496551724137937</v>
      </c>
    </row>
    <row r="33" spans="1:36" s="5" customFormat="1" ht="17.100000000000001" customHeight="1" thickBot="1" x14ac:dyDescent="0.25">
      <c r="A33" s="76" t="s">
        <v>35</v>
      </c>
      <c r="B33" s="77">
        <f t="shared" ref="B33:AE33" si="3">MIN(B5:B32)</f>
        <v>18.899999999999999</v>
      </c>
      <c r="C33" s="77">
        <f t="shared" si="3"/>
        <v>17.899999999999999</v>
      </c>
      <c r="D33" s="77">
        <f t="shared" si="3"/>
        <v>18.5</v>
      </c>
      <c r="E33" s="77">
        <f t="shared" si="3"/>
        <v>19.399999999999999</v>
      </c>
      <c r="F33" s="77">
        <f t="shared" si="3"/>
        <v>19</v>
      </c>
      <c r="G33" s="77">
        <f t="shared" si="3"/>
        <v>18.3</v>
      </c>
      <c r="H33" s="77">
        <f t="shared" si="3"/>
        <v>18.100000000000001</v>
      </c>
      <c r="I33" s="77">
        <f t="shared" si="3"/>
        <v>19.899999999999999</v>
      </c>
      <c r="J33" s="77">
        <f t="shared" si="3"/>
        <v>19.8</v>
      </c>
      <c r="K33" s="77">
        <f t="shared" si="3"/>
        <v>20.3</v>
      </c>
      <c r="L33" s="77">
        <f t="shared" si="3"/>
        <v>20.7</v>
      </c>
      <c r="M33" s="77">
        <f t="shared" si="3"/>
        <v>21.5</v>
      </c>
      <c r="N33" s="77">
        <f t="shared" si="3"/>
        <v>21.4</v>
      </c>
      <c r="O33" s="77">
        <f t="shared" si="3"/>
        <v>22</v>
      </c>
      <c r="P33" s="77">
        <f t="shared" si="3"/>
        <v>20.6</v>
      </c>
      <c r="Q33" s="77">
        <f t="shared" si="3"/>
        <v>20.5</v>
      </c>
      <c r="R33" s="77">
        <f t="shared" si="3"/>
        <v>20.6</v>
      </c>
      <c r="S33" s="77">
        <f t="shared" si="3"/>
        <v>19.600000000000001</v>
      </c>
      <c r="T33" s="77">
        <f t="shared" si="3"/>
        <v>20.3</v>
      </c>
      <c r="U33" s="77">
        <f t="shared" si="3"/>
        <v>21</v>
      </c>
      <c r="V33" s="77">
        <f t="shared" si="3"/>
        <v>19.2</v>
      </c>
      <c r="W33" s="77">
        <f t="shared" si="3"/>
        <v>19.8</v>
      </c>
      <c r="X33" s="77">
        <f t="shared" si="3"/>
        <v>19.3</v>
      </c>
      <c r="Y33" s="77">
        <f t="shared" si="3"/>
        <v>19.600000000000001</v>
      </c>
      <c r="Z33" s="77">
        <f t="shared" si="3"/>
        <v>20.100000000000001</v>
      </c>
      <c r="AA33" s="77">
        <f t="shared" si="3"/>
        <v>20.3</v>
      </c>
      <c r="AB33" s="77">
        <f t="shared" si="3"/>
        <v>20.2</v>
      </c>
      <c r="AC33" s="77">
        <f t="shared" si="3"/>
        <v>20.399999999999999</v>
      </c>
      <c r="AD33" s="77">
        <f t="shared" si="3"/>
        <v>19.600000000000001</v>
      </c>
      <c r="AE33" s="78">
        <f t="shared" si="3"/>
        <v>17.899999999999999</v>
      </c>
      <c r="AF33" s="92">
        <f>AVERAGE(AF5:AF32)</f>
        <v>22.764716897950954</v>
      </c>
    </row>
    <row r="34" spans="1:36" x14ac:dyDescent="0.2">
      <c r="A34" s="79"/>
      <c r="B34" s="80"/>
      <c r="C34" s="80"/>
      <c r="D34" s="81"/>
      <c r="E34" s="81" t="s">
        <v>140</v>
      </c>
      <c r="F34" s="81"/>
      <c r="G34" s="81"/>
      <c r="H34" s="81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93"/>
      <c r="AF34" s="94"/>
    </row>
    <row r="35" spans="1:36" x14ac:dyDescent="0.2">
      <c r="A35" s="82"/>
      <c r="B35" s="83"/>
      <c r="C35" s="84"/>
      <c r="D35" s="84"/>
      <c r="E35" s="84"/>
      <c r="F35" s="84"/>
      <c r="G35" s="84"/>
      <c r="H35" s="83"/>
      <c r="I35" s="83"/>
      <c r="J35" s="83"/>
      <c r="K35" s="83"/>
      <c r="L35" s="83"/>
      <c r="M35" s="83" t="s">
        <v>51</v>
      </c>
      <c r="N35" s="83"/>
      <c r="O35" s="83"/>
      <c r="P35" s="83"/>
      <c r="Q35" s="83"/>
      <c r="R35" s="83"/>
      <c r="S35" s="83"/>
      <c r="T35" s="83"/>
      <c r="U35" s="83"/>
      <c r="V35" s="83" t="s">
        <v>60</v>
      </c>
      <c r="W35" s="83"/>
      <c r="X35" s="83"/>
      <c r="Y35" s="83"/>
      <c r="Z35" s="83"/>
      <c r="AA35" s="83"/>
      <c r="AB35" s="83"/>
      <c r="AC35" s="83"/>
      <c r="AD35" s="83"/>
      <c r="AE35" s="95"/>
      <c r="AF35" s="96"/>
      <c r="AG35" s="2"/>
      <c r="AH35" s="9"/>
      <c r="AI35" s="2"/>
    </row>
    <row r="36" spans="1:36" x14ac:dyDescent="0.2">
      <c r="A36" s="82"/>
      <c r="B36" s="83"/>
      <c r="C36" s="82"/>
      <c r="D36" s="83"/>
      <c r="E36" s="118"/>
      <c r="F36" s="84" t="s">
        <v>142</v>
      </c>
      <c r="G36" s="84"/>
      <c r="H36" s="84"/>
      <c r="I36" s="84"/>
      <c r="J36" s="87"/>
      <c r="K36" s="87"/>
      <c r="L36" s="87"/>
      <c r="M36" s="87" t="s">
        <v>52</v>
      </c>
      <c r="N36" s="87"/>
      <c r="O36" s="87"/>
      <c r="P36" s="87"/>
      <c r="Q36" s="83"/>
      <c r="R36" s="83"/>
      <c r="S36" s="83"/>
      <c r="T36" s="83"/>
      <c r="U36" s="83"/>
      <c r="V36" s="87" t="s">
        <v>61</v>
      </c>
      <c r="W36" s="87"/>
      <c r="X36" s="83"/>
      <c r="Y36" s="83"/>
      <c r="Z36" s="83"/>
      <c r="AA36" s="83"/>
      <c r="AB36" s="83"/>
      <c r="AC36" s="83"/>
      <c r="AD36" s="83"/>
      <c r="AE36" s="95"/>
      <c r="AF36" s="97"/>
      <c r="AH36" s="2"/>
      <c r="AI36" s="2"/>
      <c r="AJ36" s="2"/>
    </row>
    <row r="37" spans="1:36" ht="13.5" thickBot="1" x14ac:dyDescent="0.25">
      <c r="A37" s="98"/>
      <c r="B37" s="90"/>
      <c r="C37" s="90"/>
      <c r="D37" s="90"/>
      <c r="E37" s="90"/>
      <c r="F37" s="90"/>
      <c r="G37" s="90"/>
      <c r="H37" s="90"/>
      <c r="I37" s="90"/>
      <c r="J37" s="90" t="s">
        <v>50</v>
      </c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9"/>
      <c r="AF37" s="101"/>
    </row>
    <row r="39" spans="1:36" x14ac:dyDescent="0.2">
      <c r="AB39" s="2" t="s">
        <v>50</v>
      </c>
    </row>
    <row r="40" spans="1:36" x14ac:dyDescent="0.2">
      <c r="J40" s="2" t="s">
        <v>50</v>
      </c>
      <c r="T40" s="2" t="s">
        <v>50</v>
      </c>
      <c r="W40" s="2" t="s">
        <v>50</v>
      </c>
    </row>
  </sheetData>
  <sheetProtection password="C6EC" sheet="1" objects="1" scenarios="1"/>
  <mergeCells count="32">
    <mergeCell ref="I3:I4"/>
    <mergeCell ref="V3:V4"/>
    <mergeCell ref="K3:K4"/>
    <mergeCell ref="B2:AF2"/>
    <mergeCell ref="T3:T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AD3:AD4"/>
    <mergeCell ref="A2:A4"/>
    <mergeCell ref="S3:S4"/>
    <mergeCell ref="Z3:Z4"/>
    <mergeCell ref="M3:M4"/>
    <mergeCell ref="A1:AF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zoomScale="90" zoomScaleNormal="90" workbookViewId="0">
      <selection activeCell="AI33" sqref="AI33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5.42578125" style="2" customWidth="1"/>
    <col min="31" max="31" width="6.85546875" style="9" bestFit="1" customWidth="1"/>
    <col min="32" max="32" width="9.140625" style="1"/>
  </cols>
  <sheetData>
    <row r="1" spans="1:39" ht="20.100000000000001" customHeight="1" x14ac:dyDescent="0.2">
      <c r="A1" s="127" t="s">
        <v>25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</row>
    <row r="2" spans="1:39" s="4" customFormat="1" ht="20.100000000000001" customHeight="1" x14ac:dyDescent="0.2">
      <c r="A2" s="125" t="s">
        <v>21</v>
      </c>
      <c r="B2" s="128" t="s">
        <v>141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7"/>
    </row>
    <row r="3" spans="1:39" s="5" customFormat="1" ht="20.100000000000001" customHeight="1" x14ac:dyDescent="0.2">
      <c r="A3" s="125"/>
      <c r="B3" s="126">
        <v>1</v>
      </c>
      <c r="C3" s="126">
        <f>SUM(B3+1)</f>
        <v>2</v>
      </c>
      <c r="D3" s="126">
        <f t="shared" ref="D3:AC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19">
        <v>29</v>
      </c>
      <c r="AE3" s="35" t="s">
        <v>40</v>
      </c>
      <c r="AF3" s="8"/>
    </row>
    <row r="4" spans="1:39" s="5" customFormat="1" ht="20.100000000000001" customHeight="1" x14ac:dyDescent="0.2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0"/>
      <c r="AE4" s="35" t="s">
        <v>39</v>
      </c>
      <c r="AF4" s="8"/>
    </row>
    <row r="5" spans="1:39" s="5" customFormat="1" ht="20.100000000000001" customHeight="1" x14ac:dyDescent="0.2">
      <c r="A5" s="14" t="s">
        <v>45</v>
      </c>
      <c r="B5" s="15">
        <f>[1]Fevereiro!$E$5</f>
        <v>70.583333333333329</v>
      </c>
      <c r="C5" s="15">
        <f>[1]Fevereiro!$E$6</f>
        <v>65.208333333333329</v>
      </c>
      <c r="D5" s="15">
        <f>[1]Fevereiro!$E$7</f>
        <v>70.375</v>
      </c>
      <c r="E5" s="15">
        <f>[1]Fevereiro!$E$8</f>
        <v>79.458333333333329</v>
      </c>
      <c r="F5" s="15">
        <f>[1]Fevereiro!$E$9</f>
        <v>77.25</v>
      </c>
      <c r="G5" s="15">
        <f>[1]Fevereiro!$E$10</f>
        <v>76.041666666666671</v>
      </c>
      <c r="H5" s="15">
        <f>[1]Fevereiro!$E$11</f>
        <v>72.625</v>
      </c>
      <c r="I5" s="15">
        <f>[1]Fevereiro!$E$12</f>
        <v>72.291666666666671</v>
      </c>
      <c r="J5" s="15">
        <f>[1]Fevereiro!$E$13</f>
        <v>65.666666666666671</v>
      </c>
      <c r="K5" s="15">
        <f>[1]Fevereiro!$E$14</f>
        <v>76.916666666666671</v>
      </c>
      <c r="L5" s="15">
        <f>[1]Fevereiro!$E$15</f>
        <v>73.416666666666671</v>
      </c>
      <c r="M5" s="15">
        <f>[1]Fevereiro!$E$16</f>
        <v>73.416666666666671</v>
      </c>
      <c r="N5" s="15">
        <f>[1]Fevereiro!$E$17</f>
        <v>70.208333333333329</v>
      </c>
      <c r="O5" s="15">
        <f>[1]Fevereiro!$E$18</f>
        <v>73.041666666666671</v>
      </c>
      <c r="P5" s="15">
        <f>[1]Fevereiro!$E$19</f>
        <v>69.708333333333329</v>
      </c>
      <c r="Q5" s="15">
        <f>[1]Fevereiro!$E$20</f>
        <v>68.083333333333329</v>
      </c>
      <c r="R5" s="15">
        <f>[1]Fevereiro!$E$21</f>
        <v>68.208333333333329</v>
      </c>
      <c r="S5" s="15">
        <f>[1]Fevereiro!$E$22</f>
        <v>79.833333333333329</v>
      </c>
      <c r="T5" s="15">
        <f>[1]Fevereiro!$E$23</f>
        <v>75</v>
      </c>
      <c r="U5" s="15">
        <f>[1]Fevereiro!$E$24</f>
        <v>71.041666666666671</v>
      </c>
      <c r="V5" s="15">
        <f>[1]Fevereiro!$E$25</f>
        <v>80.541666666666671</v>
      </c>
      <c r="W5" s="15">
        <f>[1]Fevereiro!$E$26</f>
        <v>88.875</v>
      </c>
      <c r="X5" s="15">
        <f>[1]Fevereiro!$E$27</f>
        <v>91.333333333333329</v>
      </c>
      <c r="Y5" s="15">
        <f>[1]Fevereiro!$E$28</f>
        <v>85.916666666666671</v>
      </c>
      <c r="Z5" s="15">
        <f>[1]Fevereiro!$E$29</f>
        <v>73.666666666666671</v>
      </c>
      <c r="AA5" s="15">
        <f>[1]Fevereiro!$E$30</f>
        <v>81.333333333333329</v>
      </c>
      <c r="AB5" s="15">
        <f>[1]Fevereiro!$E$31</f>
        <v>76.666666666666671</v>
      </c>
      <c r="AC5" s="15">
        <f>[1]Fevereiro!$E$32</f>
        <v>86.5</v>
      </c>
      <c r="AD5" s="15">
        <f>[1]Fevereiro!$E$33</f>
        <v>95.666666666666671</v>
      </c>
      <c r="AE5" s="36">
        <f>AVERAGE(B5:AD5)</f>
        <v>76.168103448275843</v>
      </c>
      <c r="AF5" s="8"/>
    </row>
    <row r="6" spans="1:39" ht="17.100000000000001" customHeight="1" x14ac:dyDescent="0.2">
      <c r="A6" s="14" t="s">
        <v>0</v>
      </c>
      <c r="B6" s="16" t="str">
        <f>[2]Fevereiro!$E$5</f>
        <v>*</v>
      </c>
      <c r="C6" s="16">
        <f>[2]Fevereiro!$E$6</f>
        <v>73.8</v>
      </c>
      <c r="D6" s="16">
        <f>[2]Fevereiro!$E$7</f>
        <v>81.75</v>
      </c>
      <c r="E6" s="16">
        <f>[2]Fevereiro!$E$8</f>
        <v>90.166666666666671</v>
      </c>
      <c r="F6" s="16">
        <f>[2]Fevereiro!$E$9</f>
        <v>85.166666666666671</v>
      </c>
      <c r="G6" s="16">
        <f>[2]Fevereiro!$E$10</f>
        <v>85.208333333333329</v>
      </c>
      <c r="H6" s="16">
        <f>[2]Fevereiro!$E$11</f>
        <v>78.166666666666671</v>
      </c>
      <c r="I6" s="16">
        <f>[2]Fevereiro!$E$12</f>
        <v>68.875</v>
      </c>
      <c r="J6" s="16">
        <f>[2]Fevereiro!$E$13</f>
        <v>78</v>
      </c>
      <c r="K6" s="16">
        <f>[2]Fevereiro!$E$14</f>
        <v>78.125</v>
      </c>
      <c r="L6" s="16">
        <f>[2]Fevereiro!$E$15</f>
        <v>87.958333333333329</v>
      </c>
      <c r="M6" s="16">
        <f>[2]Fevereiro!$E$16</f>
        <v>86.958333333333329</v>
      </c>
      <c r="N6" s="16">
        <f>[2]Fevereiro!$E$17</f>
        <v>72</v>
      </c>
      <c r="O6" s="16">
        <f>[2]Fevereiro!$E$18</f>
        <v>68.541666666666671</v>
      </c>
      <c r="P6" s="16">
        <f>[2]Fevereiro!$E$19</f>
        <v>82.125</v>
      </c>
      <c r="Q6" s="16">
        <f>[2]Fevereiro!$E$20</f>
        <v>84.333333333333329</v>
      </c>
      <c r="R6" s="16">
        <f>[2]Fevereiro!$E$21</f>
        <v>75.583333333333329</v>
      </c>
      <c r="S6" s="16">
        <f>[2]Fevereiro!$E$22</f>
        <v>72.083333333333329</v>
      </c>
      <c r="T6" s="16">
        <f>[2]Fevereiro!$E$23</f>
        <v>71.458333333333329</v>
      </c>
      <c r="U6" s="16">
        <f>[2]Fevereiro!$E$24</f>
        <v>74.583333333333329</v>
      </c>
      <c r="V6" s="16">
        <f>[2]Fevereiro!$E$25</f>
        <v>84.125</v>
      </c>
      <c r="W6" s="16">
        <f>[2]Fevereiro!$E$26</f>
        <v>91.25</v>
      </c>
      <c r="X6" s="16">
        <f>[2]Fevereiro!$E$27</f>
        <v>95.95</v>
      </c>
      <c r="Y6" s="16">
        <f>[2]Fevereiro!$E$28</f>
        <v>90.083333333333329</v>
      </c>
      <c r="Z6" s="16">
        <f>[2]Fevereiro!$E$29</f>
        <v>77.349999999999994</v>
      </c>
      <c r="AA6" s="16">
        <f>[2]Fevereiro!$E$30</f>
        <v>81.541666666666671</v>
      </c>
      <c r="AB6" s="16">
        <f>[2]Fevereiro!$E$31</f>
        <v>86.083333333333329</v>
      </c>
      <c r="AC6" s="16">
        <f>[2]Fevereiro!$E$32</f>
        <v>92.416666666666671</v>
      </c>
      <c r="AD6" s="16">
        <f>[2]Fevereiro!$E$33</f>
        <v>89.583333333333329</v>
      </c>
      <c r="AE6" s="36">
        <f t="shared" ref="AE6:AE32" si="1">AVERAGE(B6:AD6)</f>
        <v>81.545238095238091</v>
      </c>
    </row>
    <row r="7" spans="1:39" ht="17.100000000000001" customHeight="1" x14ac:dyDescent="0.2">
      <c r="A7" s="14" t="s">
        <v>1</v>
      </c>
      <c r="B7" s="16">
        <f>[3]Fevereiro!$E$5</f>
        <v>79.416666666666671</v>
      </c>
      <c r="C7" s="16">
        <f>[3]Fevereiro!$E$6</f>
        <v>76.541666666666671</v>
      </c>
      <c r="D7" s="16">
        <f>[3]Fevereiro!$E$7</f>
        <v>75.041666666666671</v>
      </c>
      <c r="E7" s="16">
        <f>[3]Fevereiro!$E$8</f>
        <v>82</v>
      </c>
      <c r="F7" s="16">
        <f>[3]Fevereiro!$E$9</f>
        <v>68.375</v>
      </c>
      <c r="G7" s="16">
        <f>[3]Fevereiro!$E$10</f>
        <v>79.833333333333329</v>
      </c>
      <c r="H7" s="16">
        <f>[3]Fevereiro!$E$11</f>
        <v>76.75</v>
      </c>
      <c r="I7" s="16">
        <f>[3]Fevereiro!$E$12</f>
        <v>70.916666666666671</v>
      </c>
      <c r="J7" s="16">
        <f>[3]Fevereiro!$E$13</f>
        <v>69.416666666666671</v>
      </c>
      <c r="K7" s="16">
        <f>[3]Fevereiro!$E$14</f>
        <v>78.416666666666671</v>
      </c>
      <c r="L7" s="16">
        <f>[3]Fevereiro!$E$15</f>
        <v>77.208333333333329</v>
      </c>
      <c r="M7" s="16">
        <f>[3]Fevereiro!$E$16</f>
        <v>72.125</v>
      </c>
      <c r="N7" s="16">
        <f>[3]Fevereiro!$E$17</f>
        <v>69.833333333333329</v>
      </c>
      <c r="O7" s="16">
        <f>[3]Fevereiro!$E$18</f>
        <v>71.791666666666671</v>
      </c>
      <c r="P7" s="16">
        <f>[3]Fevereiro!$E$19</f>
        <v>79.625</v>
      </c>
      <c r="Q7" s="16">
        <f>[3]Fevereiro!$E$20</f>
        <v>77.208333333333329</v>
      </c>
      <c r="R7" s="16">
        <f>[3]Fevereiro!$E$21</f>
        <v>76.041666666666671</v>
      </c>
      <c r="S7" s="16">
        <f>[3]Fevereiro!$E$22</f>
        <v>74.166666666666671</v>
      </c>
      <c r="T7" s="16">
        <f>[3]Fevereiro!$E$23</f>
        <v>76.5</v>
      </c>
      <c r="U7" s="16">
        <f>[3]Fevereiro!$E$24</f>
        <v>74.708333333333329</v>
      </c>
      <c r="V7" s="16">
        <f>[3]Fevereiro!$E$25</f>
        <v>80.416666666666671</v>
      </c>
      <c r="W7" s="16">
        <f>[3]Fevereiro!$E$26</f>
        <v>85.625</v>
      </c>
      <c r="X7" s="16">
        <f>[3]Fevereiro!$E$27</f>
        <v>90.291666666666671</v>
      </c>
      <c r="Y7" s="16">
        <f>[3]Fevereiro!$E$28</f>
        <v>88.541666666666671</v>
      </c>
      <c r="Z7" s="16">
        <f>[3]Fevereiro!$E$29</f>
        <v>87.375</v>
      </c>
      <c r="AA7" s="16">
        <f>[3]Fevereiro!$E$30</f>
        <v>87.375</v>
      </c>
      <c r="AB7" s="16">
        <f>[3]Fevereiro!$E$31</f>
        <v>83.833333333333329</v>
      </c>
      <c r="AC7" s="16">
        <f>[3]Fevereiro!$E$32</f>
        <v>90.666666666666671</v>
      </c>
      <c r="AD7" s="16">
        <f>[3]Fevereiro!$E$33</f>
        <v>86.208333333333329</v>
      </c>
      <c r="AE7" s="36">
        <f t="shared" si="1"/>
        <v>78.83620689655173</v>
      </c>
    </row>
    <row r="8" spans="1:39" ht="17.100000000000001" customHeight="1" x14ac:dyDescent="0.2">
      <c r="A8" s="14" t="s">
        <v>63</v>
      </c>
      <c r="B8" s="16">
        <f>[4]Fevereiro!$E$5</f>
        <v>77.090909090909093</v>
      </c>
      <c r="C8" s="16">
        <f>[4]Fevereiro!$E$6</f>
        <v>66.777777777777771</v>
      </c>
      <c r="D8" s="16">
        <f>[4]Fevereiro!$E$7</f>
        <v>72.666666666666671</v>
      </c>
      <c r="E8" s="16">
        <f>[4]Fevereiro!$E$8</f>
        <v>86.5</v>
      </c>
      <c r="F8" s="16">
        <f>[4]Fevereiro!$E$9</f>
        <v>68.166666666666671</v>
      </c>
      <c r="G8" s="16">
        <f>[4]Fevereiro!$E$10</f>
        <v>66.944444444444443</v>
      </c>
      <c r="H8" s="16">
        <f>[4]Fevereiro!$E$11</f>
        <v>74.285714285714292</v>
      </c>
      <c r="I8" s="16">
        <f>[4]Fevereiro!$E$12</f>
        <v>79.411764705882348</v>
      </c>
      <c r="J8" s="16">
        <f>[4]Fevereiro!$E$13</f>
        <v>80.260869565217391</v>
      </c>
      <c r="K8" s="16">
        <f>[4]Fevereiro!$E$14</f>
        <v>75.82352941176471</v>
      </c>
      <c r="L8" s="16">
        <f>[4]Fevereiro!$E$15</f>
        <v>82.058823529411768</v>
      </c>
      <c r="M8" s="16">
        <f>[4]Fevereiro!$E$16</f>
        <v>85.458333333333329</v>
      </c>
      <c r="N8" s="16">
        <f>[4]Fevereiro!$E$17</f>
        <v>79.125</v>
      </c>
      <c r="O8" s="16">
        <f>[4]Fevereiro!$E$18</f>
        <v>78.75</v>
      </c>
      <c r="P8" s="16">
        <f>[4]Fevereiro!$E$19</f>
        <v>79.5</v>
      </c>
      <c r="Q8" s="16">
        <f>[4]Fevereiro!$E$20</f>
        <v>85.958333333333329</v>
      </c>
      <c r="R8" s="16">
        <f>[4]Fevereiro!$E$21</f>
        <v>80.75</v>
      </c>
      <c r="S8" s="16">
        <f>[4]Fevereiro!$E$22</f>
        <v>89.416666666666671</v>
      </c>
      <c r="T8" s="16">
        <f>[4]Fevereiro!$E$23</f>
        <v>85.416666666666671</v>
      </c>
      <c r="U8" s="16">
        <f>[4]Fevereiro!$E$24</f>
        <v>77.791666666666671</v>
      </c>
      <c r="V8" s="16">
        <f>[4]Fevereiro!$E$25</f>
        <v>89.666666666666671</v>
      </c>
      <c r="W8" s="16">
        <f>[4]Fevereiro!$E$26</f>
        <v>96.083333333333329</v>
      </c>
      <c r="X8" s="16">
        <f>[4]Fevereiro!$E$27</f>
        <v>96.458333333333329</v>
      </c>
      <c r="Y8" s="16">
        <f>[4]Fevereiro!$E$28</f>
        <v>97.041666666666671</v>
      </c>
      <c r="Z8" s="16">
        <f>[4]Fevereiro!$E$29</f>
        <v>91.375</v>
      </c>
      <c r="AA8" s="16">
        <f>[4]Fevereiro!$E$30</f>
        <v>85.083333333333329</v>
      </c>
      <c r="AB8" s="16">
        <f>[4]Fevereiro!$E$31</f>
        <v>86.375</v>
      </c>
      <c r="AC8" s="16">
        <f>[4]Fevereiro!$E$32</f>
        <v>97.083333333333329</v>
      </c>
      <c r="AD8" s="16">
        <f>[4]Fevereiro!$E$33</f>
        <v>96.541666666666671</v>
      </c>
      <c r="AE8" s="36">
        <f t="shared" si="1"/>
        <v>83.029729867050179</v>
      </c>
      <c r="AF8" s="46" t="s">
        <v>50</v>
      </c>
      <c r="AI8" t="s">
        <v>50</v>
      </c>
    </row>
    <row r="9" spans="1:39" ht="17.100000000000001" customHeight="1" x14ac:dyDescent="0.2">
      <c r="A9" s="14" t="s">
        <v>46</v>
      </c>
      <c r="B9" s="16">
        <f>[5]Fevereiro!$E$5</f>
        <v>91.083333333333329</v>
      </c>
      <c r="C9" s="16">
        <f>[5]Fevereiro!$E$6</f>
        <v>84.041666666666671</v>
      </c>
      <c r="D9" s="16">
        <f>[5]Fevereiro!$E$7</f>
        <v>83.125</v>
      </c>
      <c r="E9" s="16">
        <f>[5]Fevereiro!$E$8</f>
        <v>89.5</v>
      </c>
      <c r="F9" s="16">
        <f>[5]Fevereiro!$E$9</f>
        <v>79.833333333333329</v>
      </c>
      <c r="G9" s="16">
        <f>[5]Fevereiro!$E$10</f>
        <v>78.375</v>
      </c>
      <c r="H9" s="16">
        <f>[5]Fevereiro!$E$11</f>
        <v>78.375</v>
      </c>
      <c r="I9" s="16">
        <f>[5]Fevereiro!$E$12</f>
        <v>72.916666666666671</v>
      </c>
      <c r="J9" s="16">
        <f>[5]Fevereiro!$E$13</f>
        <v>74.375</v>
      </c>
      <c r="K9" s="16">
        <f>[5]Fevereiro!$E$14</f>
        <v>77.541666666666671</v>
      </c>
      <c r="L9" s="16">
        <f>[5]Fevereiro!$E$15</f>
        <v>77.333333333333329</v>
      </c>
      <c r="M9" s="16">
        <f>[5]Fevereiro!$E$16</f>
        <v>74.833333333333329</v>
      </c>
      <c r="N9" s="16">
        <f>[5]Fevereiro!$E$17</f>
        <v>70.791666666666671</v>
      </c>
      <c r="O9" s="16">
        <f>[5]Fevereiro!$E$18</f>
        <v>74.5</v>
      </c>
      <c r="P9" s="16">
        <f>[5]Fevereiro!$E$19</f>
        <v>74.625</v>
      </c>
      <c r="Q9" s="16">
        <f>[5]Fevereiro!$E$20</f>
        <v>80.458333333333329</v>
      </c>
      <c r="R9" s="16">
        <f>[5]Fevereiro!$E$21</f>
        <v>73.791666666666671</v>
      </c>
      <c r="S9" s="16">
        <f>[5]Fevereiro!$E$22</f>
        <v>69.708333333333329</v>
      </c>
      <c r="T9" s="16">
        <f>[5]Fevereiro!$E$23</f>
        <v>76.041666666666671</v>
      </c>
      <c r="U9" s="16">
        <f>[5]Fevereiro!$E$24</f>
        <v>77.75</v>
      </c>
      <c r="V9" s="16">
        <f>[5]Fevereiro!$E$25</f>
        <v>84.666666666666671</v>
      </c>
      <c r="W9" s="16">
        <f>[5]Fevereiro!$E$26</f>
        <v>91.791666666666671</v>
      </c>
      <c r="X9" s="16">
        <f>[5]Fevereiro!$E$27</f>
        <v>92.625</v>
      </c>
      <c r="Y9" s="16">
        <f>[5]Fevereiro!$E$28</f>
        <v>90.458333333333329</v>
      </c>
      <c r="Z9" s="16">
        <f>[5]Fevereiro!$E$29</f>
        <v>81.083333333333329</v>
      </c>
      <c r="AA9" s="16">
        <f>[5]Fevereiro!$E$30</f>
        <v>83.833333333333329</v>
      </c>
      <c r="AB9" s="16">
        <f>[5]Fevereiro!$E$31</f>
        <v>83.666666666666671</v>
      </c>
      <c r="AC9" s="16">
        <f>[5]Fevereiro!$E$32</f>
        <v>90.125</v>
      </c>
      <c r="AD9" s="16">
        <f>[5]Fevereiro!$E$33</f>
        <v>86.333333333333329</v>
      </c>
      <c r="AE9" s="36">
        <f t="shared" si="1"/>
        <v>80.813218390804607</v>
      </c>
    </row>
    <row r="10" spans="1:39" ht="17.100000000000001" customHeight="1" x14ac:dyDescent="0.2">
      <c r="A10" s="14" t="s">
        <v>2</v>
      </c>
      <c r="B10" s="16">
        <f>[6]Fevereiro!$E$5</f>
        <v>71.791666666666671</v>
      </c>
      <c r="C10" s="16">
        <f>[6]Fevereiro!$E$6</f>
        <v>76.25</v>
      </c>
      <c r="D10" s="16">
        <f>[6]Fevereiro!$E$7</f>
        <v>79.958333333333329</v>
      </c>
      <c r="E10" s="16">
        <f>[6]Fevereiro!$E$8</f>
        <v>79.083333333333329</v>
      </c>
      <c r="F10" s="16">
        <f>[6]Fevereiro!$E$9</f>
        <v>72.333333333333329</v>
      </c>
      <c r="G10" s="16">
        <f>[6]Fevereiro!$E$10</f>
        <v>73.083333333333329</v>
      </c>
      <c r="H10" s="16">
        <f>[6]Fevereiro!$E$11</f>
        <v>74.958333333333329</v>
      </c>
      <c r="I10" s="16">
        <f>[6]Fevereiro!$E$12</f>
        <v>66.583333333333329</v>
      </c>
      <c r="J10" s="16">
        <f>[6]Fevereiro!$E$13</f>
        <v>72</v>
      </c>
      <c r="K10" s="16">
        <f>[6]Fevereiro!$E$14</f>
        <v>77.166666666666671</v>
      </c>
      <c r="L10" s="16">
        <f>[6]Fevereiro!$E$15</f>
        <v>71.875</v>
      </c>
      <c r="M10" s="16">
        <f>[6]Fevereiro!$E$16</f>
        <v>69.291666666666671</v>
      </c>
      <c r="N10" s="16">
        <f>[6]Fevereiro!$E$17</f>
        <v>66.75</v>
      </c>
      <c r="O10" s="16">
        <f>[6]Fevereiro!$E$18</f>
        <v>67.25</v>
      </c>
      <c r="P10" s="16">
        <f>[6]Fevereiro!$E$19</f>
        <v>79.625</v>
      </c>
      <c r="Q10" s="16">
        <f>[6]Fevereiro!$E$20</f>
        <v>79.166666666666671</v>
      </c>
      <c r="R10" s="16">
        <f>[6]Fevereiro!$E$21</f>
        <v>73.958333333333329</v>
      </c>
      <c r="S10" s="16">
        <f>[6]Fevereiro!$E$22</f>
        <v>72.041666666666671</v>
      </c>
      <c r="T10" s="16">
        <f>[6]Fevereiro!$E$23</f>
        <v>79.458333333333329</v>
      </c>
      <c r="U10" s="16">
        <f>[6]Fevereiro!$E$24</f>
        <v>78.041666666666671</v>
      </c>
      <c r="V10" s="16">
        <f>[6]Fevereiro!$E$25</f>
        <v>82.166666666666671</v>
      </c>
      <c r="W10" s="16">
        <f>[6]Fevereiro!$E$26</f>
        <v>87.291666666666671</v>
      </c>
      <c r="X10" s="16">
        <f>[6]Fevereiro!$E$27</f>
        <v>87.583333333333329</v>
      </c>
      <c r="Y10" s="16">
        <f>[6]Fevereiro!$E$28</f>
        <v>86.125</v>
      </c>
      <c r="Z10" s="16">
        <f>[6]Fevereiro!$E$29</f>
        <v>79.666666666666671</v>
      </c>
      <c r="AA10" s="16">
        <f>[6]Fevereiro!$E$30</f>
        <v>83.833333333333329</v>
      </c>
      <c r="AB10" s="16">
        <f>[6]Fevereiro!$E$31</f>
        <v>77.083333333333329</v>
      </c>
      <c r="AC10" s="16">
        <f>[6]Fevereiro!$E$32</f>
        <v>84.166666666666671</v>
      </c>
      <c r="AD10" s="16">
        <f>[6]Fevereiro!$E$33</f>
        <v>86.75</v>
      </c>
      <c r="AE10" s="36">
        <f t="shared" si="1"/>
        <v>77.080459770114942</v>
      </c>
    </row>
    <row r="11" spans="1:39" ht="17.100000000000001" customHeight="1" x14ac:dyDescent="0.2">
      <c r="A11" s="14" t="s">
        <v>3</v>
      </c>
      <c r="B11" s="16">
        <f>[7]Fevereiro!$E$5</f>
        <v>61.625</v>
      </c>
      <c r="C11" s="16">
        <f>[7]Fevereiro!$E$6</f>
        <v>60.041666666666664</v>
      </c>
      <c r="D11" s="16">
        <f>[7]Fevereiro!$E$7</f>
        <v>64.958333333333329</v>
      </c>
      <c r="E11" s="16">
        <f>[7]Fevereiro!$E$8</f>
        <v>67.375</v>
      </c>
      <c r="F11" s="16">
        <f>[7]Fevereiro!$E$9</f>
        <v>69</v>
      </c>
      <c r="G11" s="16">
        <f>[7]Fevereiro!$E$10</f>
        <v>73.208333333333329</v>
      </c>
      <c r="H11" s="16">
        <f>[7]Fevereiro!$E$11</f>
        <v>72.833333333333329</v>
      </c>
      <c r="I11" s="16">
        <f>[7]Fevereiro!$E$12</f>
        <v>74.666666666666671</v>
      </c>
      <c r="J11" s="16">
        <f>[7]Fevereiro!$E$13</f>
        <v>72.416666666666671</v>
      </c>
      <c r="K11" s="16">
        <f>[7]Fevereiro!$E$14</f>
        <v>69.166666666666671</v>
      </c>
      <c r="L11" s="16">
        <f>[7]Fevereiro!$E$15</f>
        <v>72.75</v>
      </c>
      <c r="M11" s="16">
        <f>[7]Fevereiro!$E$16</f>
        <v>74.5</v>
      </c>
      <c r="N11" s="16">
        <f>[7]Fevereiro!$E$17</f>
        <v>76.833333333333329</v>
      </c>
      <c r="O11" s="16">
        <f>[7]Fevereiro!$E$18</f>
        <v>72.666666666666671</v>
      </c>
      <c r="P11" s="16">
        <f>[7]Fevereiro!$E$19</f>
        <v>75.416666666666671</v>
      </c>
      <c r="Q11" s="16">
        <f>[7]Fevereiro!$E$20</f>
        <v>66.916666666666671</v>
      </c>
      <c r="R11" s="16">
        <f>[7]Fevereiro!$E$21</f>
        <v>64.875</v>
      </c>
      <c r="S11" s="16">
        <f>[7]Fevereiro!$E$22</f>
        <v>73.125</v>
      </c>
      <c r="T11" s="16">
        <f>[7]Fevereiro!$E$23</f>
        <v>77.458333333333329</v>
      </c>
      <c r="U11" s="16">
        <f>[7]Fevereiro!$E$24</f>
        <v>81.25</v>
      </c>
      <c r="V11" s="16">
        <f>[7]Fevereiro!$E$25</f>
        <v>77.25</v>
      </c>
      <c r="W11" s="16">
        <f>[7]Fevereiro!$E$26</f>
        <v>82.25</v>
      </c>
      <c r="X11" s="16">
        <f>[7]Fevereiro!$E$27</f>
        <v>85.208333333333329</v>
      </c>
      <c r="Y11" s="16">
        <f>[7]Fevereiro!$E$28</f>
        <v>89.375</v>
      </c>
      <c r="Z11" s="16">
        <f>[7]Fevereiro!$E$29</f>
        <v>77.791666666666671</v>
      </c>
      <c r="AA11" s="16">
        <f>[7]Fevereiro!$E$30</f>
        <v>79.083333333333329</v>
      </c>
      <c r="AB11" s="16">
        <f>[7]Fevereiro!$E$31</f>
        <v>80.5</v>
      </c>
      <c r="AC11" s="16">
        <f>[7]Fevereiro!$E$32</f>
        <v>79.583333333333329</v>
      </c>
      <c r="AD11" s="16">
        <f>[7]Fevereiro!$E$33</f>
        <v>84.083333333333329</v>
      </c>
      <c r="AE11" s="36">
        <f t="shared" si="1"/>
        <v>74.352011494252878</v>
      </c>
    </row>
    <row r="12" spans="1:39" ht="17.100000000000001" customHeight="1" x14ac:dyDescent="0.2">
      <c r="A12" s="14" t="s">
        <v>4</v>
      </c>
      <c r="B12" s="16">
        <f>[8]Fevereiro!$E$5</f>
        <v>67.333333333333329</v>
      </c>
      <c r="C12" s="16">
        <f>[8]Fevereiro!$E$6</f>
        <v>58.5</v>
      </c>
      <c r="D12" s="16">
        <f>[8]Fevereiro!$E$7</f>
        <v>77.541666666666671</v>
      </c>
      <c r="E12" s="16">
        <f>[8]Fevereiro!$E$8</f>
        <v>71.708333333333329</v>
      </c>
      <c r="F12" s="16">
        <f>[8]Fevereiro!$E$9</f>
        <v>75.375</v>
      </c>
      <c r="G12" s="16">
        <f>[8]Fevereiro!$E$10</f>
        <v>79</v>
      </c>
      <c r="H12" s="16">
        <f>[8]Fevereiro!$E$11</f>
        <v>79.208333333333329</v>
      </c>
      <c r="I12" s="16">
        <f>[8]Fevereiro!$E$12</f>
        <v>74.583333333333329</v>
      </c>
      <c r="J12" s="16">
        <f>[8]Fevereiro!$E$13</f>
        <v>75.958333333333329</v>
      </c>
      <c r="K12" s="16">
        <f>[8]Fevereiro!$E$14</f>
        <v>73.916666666666671</v>
      </c>
      <c r="L12" s="16">
        <f>[8]Fevereiro!$E$15</f>
        <v>74.666666666666671</v>
      </c>
      <c r="M12" s="16">
        <f>[8]Fevereiro!$E$16</f>
        <v>68.333333333333329</v>
      </c>
      <c r="N12" s="16">
        <f>[8]Fevereiro!$E$17</f>
        <v>68.833333333333329</v>
      </c>
      <c r="O12" s="16">
        <f>[8]Fevereiro!$E$18</f>
        <v>70.125</v>
      </c>
      <c r="P12" s="16">
        <f>[8]Fevereiro!$E$19</f>
        <v>77.125</v>
      </c>
      <c r="Q12" s="16">
        <f>[8]Fevereiro!$E$20</f>
        <v>70.583333333333329</v>
      </c>
      <c r="R12" s="16">
        <f>[8]Fevereiro!$E$21</f>
        <v>62.791666666666664</v>
      </c>
      <c r="S12" s="16">
        <f>[8]Fevereiro!$E$22</f>
        <v>65.708333333333329</v>
      </c>
      <c r="T12" s="16">
        <f>[8]Fevereiro!$E$23</f>
        <v>77.541666666666671</v>
      </c>
      <c r="U12" s="16">
        <f>[8]Fevereiro!$E$24</f>
        <v>84.458333333333329</v>
      </c>
      <c r="V12" s="16">
        <f>[8]Fevereiro!$E$25</f>
        <v>70.708333333333329</v>
      </c>
      <c r="W12" s="16">
        <f>[8]Fevereiro!$E$26</f>
        <v>77.75</v>
      </c>
      <c r="X12" s="16">
        <f>[8]Fevereiro!$E$27</f>
        <v>84.75</v>
      </c>
      <c r="Y12" s="16">
        <f>[8]Fevereiro!$E$28</f>
        <v>87.166666666666671</v>
      </c>
      <c r="Z12" s="16">
        <f>[8]Fevereiro!$E$29</f>
        <v>78.416666666666671</v>
      </c>
      <c r="AA12" s="16">
        <f>[8]Fevereiro!$E$30</f>
        <v>78.541666666666671</v>
      </c>
      <c r="AB12" s="16">
        <f>[8]Fevereiro!$E$31</f>
        <v>82.708333333333329</v>
      </c>
      <c r="AC12" s="16">
        <f>[8]Fevereiro!$E$32</f>
        <v>80.75</v>
      </c>
      <c r="AD12" s="16">
        <f>[8]Fevereiro!$E$33</f>
        <v>84.291666666666671</v>
      </c>
      <c r="AE12" s="36">
        <f t="shared" si="1"/>
        <v>75.116379310344826</v>
      </c>
    </row>
    <row r="13" spans="1:39" ht="17.100000000000001" customHeight="1" x14ac:dyDescent="0.2">
      <c r="A13" s="14" t="s">
        <v>5</v>
      </c>
      <c r="B13" s="16">
        <f>[9]Fevereiro!$E$5</f>
        <v>87.083333333333329</v>
      </c>
      <c r="C13" s="16">
        <f>[9]Fevereiro!$E$6</f>
        <v>82.625</v>
      </c>
      <c r="D13" s="16">
        <f>[9]Fevereiro!$E$7</f>
        <v>79.541666666666671</v>
      </c>
      <c r="E13" s="16">
        <f>[9]Fevereiro!$E$8</f>
        <v>80.416666666666671</v>
      </c>
      <c r="F13" s="16">
        <f>[9]Fevereiro!$E$9</f>
        <v>76.5</v>
      </c>
      <c r="G13" s="16">
        <f>[9]Fevereiro!$E$10</f>
        <v>76.708333333333329</v>
      </c>
      <c r="H13" s="16">
        <f>[9]Fevereiro!$E$11</f>
        <v>77.125</v>
      </c>
      <c r="I13" s="16">
        <f>[9]Fevereiro!$E$12</f>
        <v>69.416666666666671</v>
      </c>
      <c r="J13" s="16">
        <f>[9]Fevereiro!$E$13</f>
        <v>77.083333333333329</v>
      </c>
      <c r="K13" s="16">
        <f>[9]Fevereiro!$E$14</f>
        <v>85.714285714285708</v>
      </c>
      <c r="L13" s="16" t="str">
        <f>[9]Fevereiro!$E$15</f>
        <v>*</v>
      </c>
      <c r="M13" s="16" t="str">
        <f>[9]Fevereiro!$E$16</f>
        <v>*</v>
      </c>
      <c r="N13" s="16" t="str">
        <f>[9]Fevereiro!$E$17</f>
        <v>*</v>
      </c>
      <c r="O13" s="16" t="str">
        <f>[9]Fevereiro!$E$18</f>
        <v>*</v>
      </c>
      <c r="P13" s="16" t="str">
        <f>[9]Fevereiro!$E$19</f>
        <v>*</v>
      </c>
      <c r="Q13" s="16" t="str">
        <f>[9]Fevereiro!$E$20</f>
        <v>*</v>
      </c>
      <c r="R13" s="16" t="str">
        <f>[9]Fevereiro!$E$21</f>
        <v>*</v>
      </c>
      <c r="S13" s="16" t="str">
        <f>[9]Fevereiro!$E$22</f>
        <v>*</v>
      </c>
      <c r="T13" s="16" t="str">
        <f>[9]Fevereiro!$E$23</f>
        <v>*</v>
      </c>
      <c r="U13" s="16" t="str">
        <f>[9]Fevereiro!$E$24</f>
        <v>*</v>
      </c>
      <c r="V13" s="16" t="str">
        <f>[9]Fevereiro!$E$25</f>
        <v>*</v>
      </c>
      <c r="W13" s="16" t="str">
        <f>[9]Fevereiro!$E$26</f>
        <v>*</v>
      </c>
      <c r="X13" s="16" t="str">
        <f>[9]Fevereiro!$E$27</f>
        <v>*</v>
      </c>
      <c r="Y13" s="16" t="str">
        <f>[9]Fevereiro!$E$28</f>
        <v>*</v>
      </c>
      <c r="Z13" s="16" t="str">
        <f>[9]Fevereiro!$E$29</f>
        <v>*</v>
      </c>
      <c r="AA13" s="16" t="str">
        <f>[9]Fevereiro!$E$30</f>
        <v>*</v>
      </c>
      <c r="AB13" s="16" t="str">
        <f>[9]Fevereiro!$E$31</f>
        <v>*</v>
      </c>
      <c r="AC13" s="16" t="str">
        <f>[9]Fevereiro!$E$32</f>
        <v>*</v>
      </c>
      <c r="AD13" s="16" t="str">
        <f>[9]Fevereiro!$E$33</f>
        <v>*</v>
      </c>
      <c r="AE13" s="36">
        <f t="shared" si="1"/>
        <v>79.221428571428561</v>
      </c>
    </row>
    <row r="14" spans="1:39" ht="17.100000000000001" customHeight="1" x14ac:dyDescent="0.2">
      <c r="A14" s="14" t="s">
        <v>48</v>
      </c>
      <c r="B14" s="16">
        <f>[10]Fevereiro!$E$5</f>
        <v>71.791666666666671</v>
      </c>
      <c r="C14" s="16">
        <f>[10]Fevereiro!$E$6</f>
        <v>69.875</v>
      </c>
      <c r="D14" s="16">
        <f>[10]Fevereiro!$E$7</f>
        <v>77.291666666666671</v>
      </c>
      <c r="E14" s="16">
        <f>[10]Fevereiro!$E$8</f>
        <v>69.083333333333329</v>
      </c>
      <c r="F14" s="16">
        <f>[10]Fevereiro!$E$9</f>
        <v>79.583333333333329</v>
      </c>
      <c r="G14" s="16">
        <f>[10]Fevereiro!$E$10</f>
        <v>77.708333333333329</v>
      </c>
      <c r="H14" s="16">
        <f>[10]Fevereiro!$E$11</f>
        <v>81.166666666666671</v>
      </c>
      <c r="I14" s="16">
        <f>[10]Fevereiro!$E$12</f>
        <v>75.541666666666671</v>
      </c>
      <c r="J14" s="16">
        <f>[10]Fevereiro!$E$13</f>
        <v>74.333333333333329</v>
      </c>
      <c r="K14" s="16">
        <f>[10]Fevereiro!$E$14</f>
        <v>80.333333333333329</v>
      </c>
      <c r="L14" s="16">
        <f>[10]Fevereiro!$E$15</f>
        <v>74.375</v>
      </c>
      <c r="M14" s="16">
        <f>[10]Fevereiro!$E$16</f>
        <v>69.041666666666671</v>
      </c>
      <c r="N14" s="16">
        <f>[10]Fevereiro!$E$17</f>
        <v>69.541666666666671</v>
      </c>
      <c r="O14" s="16">
        <f>[10]Fevereiro!$E$18</f>
        <v>79.791666666666671</v>
      </c>
      <c r="P14" s="16">
        <f>[10]Fevereiro!$E$19</f>
        <v>76.625</v>
      </c>
      <c r="Q14" s="16">
        <f>[10]Fevereiro!$E$20</f>
        <v>68.708333333333329</v>
      </c>
      <c r="R14" s="16">
        <f>[10]Fevereiro!$E$21</f>
        <v>66.25</v>
      </c>
      <c r="S14" s="16">
        <f>[10]Fevereiro!$E$22</f>
        <v>68.25</v>
      </c>
      <c r="T14" s="16">
        <f>[10]Fevereiro!$E$23</f>
        <v>76.041666666666671</v>
      </c>
      <c r="U14" s="16">
        <f>[10]Fevereiro!$E$24</f>
        <v>79.666666666666671</v>
      </c>
      <c r="V14" s="16">
        <f>[10]Fevereiro!$E$25</f>
        <v>73.416666666666671</v>
      </c>
      <c r="W14" s="16">
        <f>[10]Fevereiro!$E$26</f>
        <v>79.916666666666671</v>
      </c>
      <c r="X14" s="16">
        <f>[10]Fevereiro!$E$27</f>
        <v>84.75</v>
      </c>
      <c r="Y14" s="16">
        <f>[10]Fevereiro!$E$28</f>
        <v>88.625</v>
      </c>
      <c r="Z14" s="16">
        <f>[10]Fevereiro!$E$29</f>
        <v>74.791666666666671</v>
      </c>
      <c r="AA14" s="16">
        <f>[10]Fevereiro!$E$30</f>
        <v>77.875</v>
      </c>
      <c r="AB14" s="16">
        <f>[10]Fevereiro!$E$31</f>
        <v>81.208333333333329</v>
      </c>
      <c r="AC14" s="16">
        <f>[10]Fevereiro!$E$32</f>
        <v>80.583333333333329</v>
      </c>
      <c r="AD14" s="16">
        <f>[10]Fevereiro!$E$33</f>
        <v>82.833333333333329</v>
      </c>
      <c r="AE14" s="36">
        <f t="shared" si="1"/>
        <v>76.172413793103459</v>
      </c>
    </row>
    <row r="15" spans="1:39" ht="17.100000000000001" customHeight="1" x14ac:dyDescent="0.2">
      <c r="A15" s="14" t="s">
        <v>6</v>
      </c>
      <c r="B15" s="16">
        <f>[11]Fevereiro!$E$5</f>
        <v>76.958333333333329</v>
      </c>
      <c r="C15" s="16">
        <f>[11]Fevereiro!$E$6</f>
        <v>74.875</v>
      </c>
      <c r="D15" s="16">
        <f>[11]Fevereiro!$E$7</f>
        <v>71.541666666666671</v>
      </c>
      <c r="E15" s="16">
        <f>[11]Fevereiro!$E$8</f>
        <v>70.416666666666671</v>
      </c>
      <c r="F15" s="16">
        <f>[11]Fevereiro!$E$9</f>
        <v>73.833333333333329</v>
      </c>
      <c r="G15" s="16">
        <f>[11]Fevereiro!$E$10</f>
        <v>73.291666666666671</v>
      </c>
      <c r="H15" s="16">
        <f>[11]Fevereiro!$E$11</f>
        <v>75.125</v>
      </c>
      <c r="I15" s="16">
        <f>[11]Fevereiro!$E$12</f>
        <v>75.958333333333329</v>
      </c>
      <c r="J15" s="16">
        <f>[11]Fevereiro!$E$13</f>
        <v>81.541666666666671</v>
      </c>
      <c r="K15" s="16">
        <f>[11]Fevereiro!$E$14</f>
        <v>73.958333333333329</v>
      </c>
      <c r="L15" s="16">
        <f>[11]Fevereiro!$E$15</f>
        <v>74.5</v>
      </c>
      <c r="M15" s="16">
        <f>[11]Fevereiro!$E$16</f>
        <v>71.5</v>
      </c>
      <c r="N15" s="16">
        <f>[11]Fevereiro!$E$17</f>
        <v>72.375</v>
      </c>
      <c r="O15" s="16">
        <f>[11]Fevereiro!$E$18</f>
        <v>73.625</v>
      </c>
      <c r="P15" s="16">
        <f>[11]Fevereiro!$E$19</f>
        <v>76.125</v>
      </c>
      <c r="Q15" s="16">
        <f>[11]Fevereiro!$E$20</f>
        <v>80.5</v>
      </c>
      <c r="R15" s="16">
        <f>[11]Fevereiro!$E$21</f>
        <v>78.291666666666671</v>
      </c>
      <c r="S15" s="16">
        <f>[11]Fevereiro!$E$22</f>
        <v>77.875</v>
      </c>
      <c r="T15" s="16">
        <f>[11]Fevereiro!$E$23</f>
        <v>76.791666666666671</v>
      </c>
      <c r="U15" s="16">
        <f>[11]Fevereiro!$E$24</f>
        <v>81.541666666666671</v>
      </c>
      <c r="V15" s="16">
        <f>[11]Fevereiro!$E$25</f>
        <v>87.083333333333329</v>
      </c>
      <c r="W15" s="16">
        <f>[11]Fevereiro!$E$26</f>
        <v>85.625</v>
      </c>
      <c r="X15" s="16">
        <f>[11]Fevereiro!$E$27</f>
        <v>80.666666666666671</v>
      </c>
      <c r="Y15" s="16">
        <f>[11]Fevereiro!$E$28</f>
        <v>84.833333333333329</v>
      </c>
      <c r="Z15" s="16">
        <f>[11]Fevereiro!$E$29</f>
        <v>82.708333333333329</v>
      </c>
      <c r="AA15" s="16">
        <f>[11]Fevereiro!$E$30</f>
        <v>79.125</v>
      </c>
      <c r="AB15" s="16">
        <f>[11]Fevereiro!$E$31</f>
        <v>79.083333333333329</v>
      </c>
      <c r="AC15" s="16">
        <f>[11]Fevereiro!$E$32</f>
        <v>82.625</v>
      </c>
      <c r="AD15" s="16">
        <f>[11]Fevereiro!$E$33</f>
        <v>82.208333333333329</v>
      </c>
      <c r="AE15" s="36">
        <f t="shared" si="1"/>
        <v>77.744252873563227</v>
      </c>
    </row>
    <row r="16" spans="1:39" ht="17.100000000000001" customHeight="1" x14ac:dyDescent="0.2">
      <c r="A16" s="14" t="s">
        <v>7</v>
      </c>
      <c r="B16" s="16">
        <f>[12]Fevereiro!$E$5</f>
        <v>85.125</v>
      </c>
      <c r="C16" s="16">
        <f>[12]Fevereiro!$E$6</f>
        <v>83.416666666666671</v>
      </c>
      <c r="D16" s="16">
        <f>[12]Fevereiro!$E$7</f>
        <v>80.958333333333329</v>
      </c>
      <c r="E16" s="16">
        <f>[12]Fevereiro!$E$8</f>
        <v>84.333333333333329</v>
      </c>
      <c r="F16" s="16">
        <f>[12]Fevereiro!$E$9</f>
        <v>85.375</v>
      </c>
      <c r="G16" s="16">
        <f>[12]Fevereiro!$E$10</f>
        <v>77.041666666666671</v>
      </c>
      <c r="H16" s="16">
        <f>[12]Fevereiro!$E$11</f>
        <v>76.708333333333329</v>
      </c>
      <c r="I16" s="16">
        <f>[12]Fevereiro!$E$12</f>
        <v>65.708333333333329</v>
      </c>
      <c r="J16" s="16">
        <f>[12]Fevereiro!$E$13</f>
        <v>72.208333333333329</v>
      </c>
      <c r="K16" s="16">
        <f>[12]Fevereiro!$E$14</f>
        <v>79.125</v>
      </c>
      <c r="L16" s="16">
        <f>[12]Fevereiro!$E$15</f>
        <v>74.958333333333329</v>
      </c>
      <c r="M16" s="16">
        <f>[12]Fevereiro!$E$16</f>
        <v>78.75</v>
      </c>
      <c r="N16" s="16">
        <f>[12]Fevereiro!$E$17</f>
        <v>69.125</v>
      </c>
      <c r="O16" s="16">
        <f>[12]Fevereiro!$E$18</f>
        <v>60.541666666666664</v>
      </c>
      <c r="P16" s="16">
        <f>[12]Fevereiro!$E$19</f>
        <v>75.291666666666671</v>
      </c>
      <c r="Q16" s="16">
        <f>[12]Fevereiro!$E$20</f>
        <v>83.041666666666671</v>
      </c>
      <c r="R16" s="16">
        <f>[12]Fevereiro!$E$21</f>
        <v>74.291666666666671</v>
      </c>
      <c r="S16" s="16">
        <f>[12]Fevereiro!$E$22</f>
        <v>70.791666666666671</v>
      </c>
      <c r="T16" s="16">
        <f>[12]Fevereiro!$E$23</f>
        <v>75.666666666666671</v>
      </c>
      <c r="U16" s="16">
        <f>[12]Fevereiro!$E$24</f>
        <v>73.666666666666671</v>
      </c>
      <c r="V16" s="16">
        <f>[12]Fevereiro!$E$25</f>
        <v>80.416666666666671</v>
      </c>
      <c r="W16" s="16">
        <f>[12]Fevereiro!$E$26</f>
        <v>93.458333333333329</v>
      </c>
      <c r="X16" s="16">
        <f>[12]Fevereiro!$E$27</f>
        <v>95.375</v>
      </c>
      <c r="Y16" s="16">
        <f>[12]Fevereiro!$E$28</f>
        <v>92.958333333333329</v>
      </c>
      <c r="Z16" s="16">
        <f>[12]Fevereiro!$E$29</f>
        <v>82.833333333333329</v>
      </c>
      <c r="AA16" s="16">
        <f>[12]Fevereiro!$E$30</f>
        <v>86.833333333333329</v>
      </c>
      <c r="AB16" s="16">
        <f>[12]Fevereiro!$E$31</f>
        <v>87.083333333333329</v>
      </c>
      <c r="AC16" s="16">
        <f>[12]Fevereiro!$E$32</f>
        <v>95.041666666666671</v>
      </c>
      <c r="AD16" s="16">
        <f>[12]Fevereiro!$E$33</f>
        <v>89.875</v>
      </c>
      <c r="AE16" s="36">
        <f t="shared" si="1"/>
        <v>80.344827586206918</v>
      </c>
      <c r="AG16" s="82"/>
      <c r="AH16" s="83"/>
      <c r="AI16" s="118"/>
      <c r="AJ16" s="84"/>
      <c r="AK16" s="84"/>
      <c r="AL16" s="84"/>
      <c r="AM16" s="84"/>
    </row>
    <row r="17" spans="1:35" ht="17.100000000000001" customHeight="1" x14ac:dyDescent="0.2">
      <c r="A17" s="14" t="s">
        <v>8</v>
      </c>
      <c r="B17" s="16">
        <f>[13]Fevereiro!$E$5</f>
        <v>86.625</v>
      </c>
      <c r="C17" s="16">
        <f>[13]Fevereiro!$E$6</f>
        <v>85.75</v>
      </c>
      <c r="D17" s="16">
        <f>[13]Fevereiro!$E$7</f>
        <v>81.75</v>
      </c>
      <c r="E17" s="16">
        <f>[13]Fevereiro!$E$8</f>
        <v>84.708333333333329</v>
      </c>
      <c r="F17" s="16">
        <f>[13]Fevereiro!$E$9</f>
        <v>83.125</v>
      </c>
      <c r="G17" s="16">
        <f>[13]Fevereiro!$E$10</f>
        <v>81.625</v>
      </c>
      <c r="H17" s="16">
        <f>[13]Fevereiro!$E$11</f>
        <v>79.625</v>
      </c>
      <c r="I17" s="16">
        <f>[13]Fevereiro!$E$12</f>
        <v>77.875</v>
      </c>
      <c r="J17" s="16">
        <f>[13]Fevereiro!$E$13</f>
        <v>77.583333333333329</v>
      </c>
      <c r="K17" s="16">
        <f>[13]Fevereiro!$E$14</f>
        <v>84.458333333333329</v>
      </c>
      <c r="L17" s="16">
        <f>[13]Fevereiro!$E$15</f>
        <v>85.25</v>
      </c>
      <c r="M17" s="16">
        <f>[13]Fevereiro!$E$16</f>
        <v>87</v>
      </c>
      <c r="N17" s="16">
        <f>[13]Fevereiro!$E$17</f>
        <v>80.458333333333329</v>
      </c>
      <c r="O17" s="16">
        <f>[13]Fevereiro!$E$18</f>
        <v>70.375</v>
      </c>
      <c r="P17" s="16">
        <f>[13]Fevereiro!$E$19</f>
        <v>71.791666666666671</v>
      </c>
      <c r="Q17" s="16">
        <f>[13]Fevereiro!$E$20</f>
        <v>82.583333333333329</v>
      </c>
      <c r="R17" s="16">
        <f>[13]Fevereiro!$E$21</f>
        <v>80.708333333333329</v>
      </c>
      <c r="S17" s="16">
        <f>[13]Fevereiro!$E$22</f>
        <v>76.916666666666671</v>
      </c>
      <c r="T17" s="16">
        <f>[13]Fevereiro!$E$23</f>
        <v>76.041666666666671</v>
      </c>
      <c r="U17" s="16">
        <f>[13]Fevereiro!$E$24</f>
        <v>72.625</v>
      </c>
      <c r="V17" s="16">
        <f>[13]Fevereiro!$E$25</f>
        <v>82.125</v>
      </c>
      <c r="W17" s="16">
        <f>[13]Fevereiro!$E$26</f>
        <v>91.916666666666671</v>
      </c>
      <c r="X17" s="16">
        <f>[13]Fevereiro!$E$27</f>
        <v>93.791666666666671</v>
      </c>
      <c r="Y17" s="16">
        <f>[13]Fevereiro!$E$28</f>
        <v>94.041666666666671</v>
      </c>
      <c r="Z17" s="16">
        <f>[13]Fevereiro!$E$29</f>
        <v>89.5</v>
      </c>
      <c r="AA17" s="16">
        <f>[13]Fevereiro!$E$30</f>
        <v>84.75</v>
      </c>
      <c r="AB17" s="16">
        <f>[13]Fevereiro!$E$31</f>
        <v>86.916666666666671</v>
      </c>
      <c r="AC17" s="16">
        <f>[13]Fevereiro!$E$32</f>
        <v>89.416666666666671</v>
      </c>
      <c r="AD17" s="16">
        <f>[13]Fevereiro!$E$33</f>
        <v>87.583333333333329</v>
      </c>
      <c r="AE17" s="36">
        <f t="shared" si="1"/>
        <v>82.997126436781599</v>
      </c>
    </row>
    <row r="18" spans="1:35" ht="17.100000000000001" customHeight="1" x14ac:dyDescent="0.2">
      <c r="A18" s="14" t="s">
        <v>9</v>
      </c>
      <c r="B18" s="16">
        <f>[14]Fevereiro!$E$5</f>
        <v>77.041666666666671</v>
      </c>
      <c r="C18" s="16">
        <f>[14]Fevereiro!$E$6</f>
        <v>74.416666666666671</v>
      </c>
      <c r="D18" s="16">
        <f>[14]Fevereiro!$E$7</f>
        <v>78.541666666666671</v>
      </c>
      <c r="E18" s="16">
        <f>[14]Fevereiro!$E$8</f>
        <v>78</v>
      </c>
      <c r="F18" s="16">
        <f>[14]Fevereiro!$E$9</f>
        <v>82.458333333333329</v>
      </c>
      <c r="G18" s="16">
        <f>[14]Fevereiro!$E$10</f>
        <v>75.375</v>
      </c>
      <c r="H18" s="16">
        <f>[14]Fevereiro!$E$11</f>
        <v>73.75</v>
      </c>
      <c r="I18" s="16">
        <f>[14]Fevereiro!$E$12</f>
        <v>71.791666666666671</v>
      </c>
      <c r="J18" s="16">
        <f>[14]Fevereiro!$E$13</f>
        <v>68.541666666666671</v>
      </c>
      <c r="K18" s="16">
        <f>[14]Fevereiro!$E$14</f>
        <v>79.041666666666671</v>
      </c>
      <c r="L18" s="16">
        <f>[14]Fevereiro!$E$15</f>
        <v>81.375</v>
      </c>
      <c r="M18" s="16">
        <f>[14]Fevereiro!$E$16</f>
        <v>81.166666666666671</v>
      </c>
      <c r="N18" s="16">
        <f>[14]Fevereiro!$E$17</f>
        <v>72.333333333333329</v>
      </c>
      <c r="O18" s="16">
        <f>[14]Fevereiro!$E$18</f>
        <v>63.541666666666664</v>
      </c>
      <c r="P18" s="16">
        <f>[14]Fevereiro!$E$19</f>
        <v>72.916666666666671</v>
      </c>
      <c r="Q18" s="16">
        <f>[14]Fevereiro!$E$20</f>
        <v>77.631578947368425</v>
      </c>
      <c r="R18" s="16">
        <f>[14]Fevereiro!$E$21</f>
        <v>60.666666666666664</v>
      </c>
      <c r="S18" s="16">
        <f>[14]Fevereiro!$E$22</f>
        <v>73.368421052631575</v>
      </c>
      <c r="T18" s="16">
        <f>[14]Fevereiro!$E$23</f>
        <v>66.461538461538467</v>
      </c>
      <c r="U18" s="16">
        <f>[14]Fevereiro!$E$24</f>
        <v>71.590909090909093</v>
      </c>
      <c r="V18" s="16">
        <f>[14]Fevereiro!$E$25</f>
        <v>78.444444444444443</v>
      </c>
      <c r="W18" s="16">
        <f>[14]Fevereiro!$E$26</f>
        <v>88.222222222222229</v>
      </c>
      <c r="X18" s="16">
        <f>[14]Fevereiro!$E$27</f>
        <v>91.6</v>
      </c>
      <c r="Y18" s="16">
        <f>[14]Fevereiro!$E$28</f>
        <v>84.777777777777771</v>
      </c>
      <c r="Z18" s="16">
        <f>[14]Fevereiro!$E$29</f>
        <v>73.5</v>
      </c>
      <c r="AA18" s="16">
        <f>[14]Fevereiro!$E$30</f>
        <v>79.928571428571431</v>
      </c>
      <c r="AB18" s="16">
        <f>[14]Fevereiro!$E$31</f>
        <v>84.944444444444443</v>
      </c>
      <c r="AC18" s="16">
        <f>[14]Fevereiro!$E$32</f>
        <v>94.6</v>
      </c>
      <c r="AD18" s="16">
        <f>[14]Fevereiro!$E$33</f>
        <v>82.545454545454547</v>
      </c>
      <c r="AE18" s="36">
        <f t="shared" si="1"/>
        <v>77.192196405127419</v>
      </c>
    </row>
    <row r="19" spans="1:35" ht="17.100000000000001" customHeight="1" x14ac:dyDescent="0.2">
      <c r="A19" s="14" t="s">
        <v>47</v>
      </c>
      <c r="B19" s="16">
        <f>[15]Fevereiro!$E$5</f>
        <v>86.791666666666671</v>
      </c>
      <c r="C19" s="16">
        <f>[15]Fevereiro!$E$6</f>
        <v>80.333333333333329</v>
      </c>
      <c r="D19" s="16">
        <f>[15]Fevereiro!$E$7</f>
        <v>81.083333333333329</v>
      </c>
      <c r="E19" s="16">
        <f>[15]Fevereiro!$E$8</f>
        <v>89.333333333333329</v>
      </c>
      <c r="F19" s="16">
        <f>[15]Fevereiro!$E$9</f>
        <v>76.291666666666671</v>
      </c>
      <c r="G19" s="16">
        <f>[15]Fevereiro!$E$10</f>
        <v>78.833333333333329</v>
      </c>
      <c r="H19" s="16">
        <f>[15]Fevereiro!$E$11</f>
        <v>75.125</v>
      </c>
      <c r="I19" s="16">
        <f>[15]Fevereiro!$E$12</f>
        <v>71.791666666666671</v>
      </c>
      <c r="J19" s="16">
        <f>[15]Fevereiro!$E$13</f>
        <v>68.875</v>
      </c>
      <c r="K19" s="16">
        <f>[15]Fevereiro!$E$14</f>
        <v>76.958333333333329</v>
      </c>
      <c r="L19" s="16">
        <f>[15]Fevereiro!$E$15</f>
        <v>74.875</v>
      </c>
      <c r="M19" s="16">
        <f>[15]Fevereiro!$E$16</f>
        <v>71.125</v>
      </c>
      <c r="N19" s="16">
        <f>[15]Fevereiro!$E$17</f>
        <v>69.708333333333329</v>
      </c>
      <c r="O19" s="16">
        <f>[15]Fevereiro!$E$18</f>
        <v>68.416666666666671</v>
      </c>
      <c r="P19" s="16">
        <f>[15]Fevereiro!$E$19</f>
        <v>78.541666666666671</v>
      </c>
      <c r="Q19" s="16">
        <f>[15]Fevereiro!$E$20</f>
        <v>79.041666666666671</v>
      </c>
      <c r="R19" s="16">
        <f>[15]Fevereiro!$E$21</f>
        <v>76.166666666666671</v>
      </c>
      <c r="S19" s="16">
        <f>[15]Fevereiro!$E$22</f>
        <v>71.666666666666671</v>
      </c>
      <c r="T19" s="16">
        <f>[15]Fevereiro!$E$23</f>
        <v>77.416666666666671</v>
      </c>
      <c r="U19" s="16">
        <f>[15]Fevereiro!$E$24</f>
        <v>77.833333333333329</v>
      </c>
      <c r="V19" s="16">
        <f>[15]Fevereiro!$E$25</f>
        <v>81.666666666666671</v>
      </c>
      <c r="W19" s="16">
        <f>[15]Fevereiro!$E$26</f>
        <v>90.208333333333329</v>
      </c>
      <c r="X19" s="16">
        <f>[15]Fevereiro!$E$27</f>
        <v>93</v>
      </c>
      <c r="Y19" s="16">
        <f>[15]Fevereiro!$E$28</f>
        <v>93.625</v>
      </c>
      <c r="Z19" s="16">
        <f>[15]Fevereiro!$E$29</f>
        <v>86.333333333333329</v>
      </c>
      <c r="AA19" s="16">
        <f>[15]Fevereiro!$E$30</f>
        <v>85.583333333333329</v>
      </c>
      <c r="AB19" s="16">
        <f>[15]Fevereiro!$E$31</f>
        <v>85.166666666666671</v>
      </c>
      <c r="AC19" s="16">
        <f>[15]Fevereiro!$E$32</f>
        <v>95.458333333333329</v>
      </c>
      <c r="AD19" s="16">
        <f>[15]Fevereiro!$E$33</f>
        <v>89.5</v>
      </c>
      <c r="AE19" s="36">
        <f t="shared" si="1"/>
        <v>80.370689655172427</v>
      </c>
    </row>
    <row r="20" spans="1:35" ht="17.100000000000001" customHeight="1" x14ac:dyDescent="0.2">
      <c r="A20" s="14" t="s">
        <v>10</v>
      </c>
      <c r="B20" s="16">
        <f>[16]Fevereiro!$E$5</f>
        <v>85.625</v>
      </c>
      <c r="C20" s="16">
        <f>[16]Fevereiro!$E$6</f>
        <v>83.458333333333329</v>
      </c>
      <c r="D20" s="16">
        <f>[16]Fevereiro!$E$7</f>
        <v>80.708333333333329</v>
      </c>
      <c r="E20" s="16">
        <f>[16]Fevereiro!$E$8</f>
        <v>84.291666666666671</v>
      </c>
      <c r="F20" s="16">
        <f>[16]Fevereiro!$E$9</f>
        <v>83.166666666666671</v>
      </c>
      <c r="G20" s="16">
        <f>[16]Fevereiro!$E$10</f>
        <v>77.5</v>
      </c>
      <c r="H20" s="16">
        <f>[16]Fevereiro!$E$11</f>
        <v>74.708333333333329</v>
      </c>
      <c r="I20" s="16">
        <f>[16]Fevereiro!$E$12</f>
        <v>69.041666666666671</v>
      </c>
      <c r="J20" s="16">
        <f>[16]Fevereiro!$E$13</f>
        <v>71.833333333333329</v>
      </c>
      <c r="K20" s="16">
        <f>[16]Fevereiro!$E$14</f>
        <v>80.083333333333329</v>
      </c>
      <c r="L20" s="16">
        <f>[16]Fevereiro!$E$15</f>
        <v>83.291666666666671</v>
      </c>
      <c r="M20" s="16">
        <f>[16]Fevereiro!$E$16</f>
        <v>88.75</v>
      </c>
      <c r="N20" s="16">
        <f>[16]Fevereiro!$E$17</f>
        <v>71.208333333333329</v>
      </c>
      <c r="O20" s="16">
        <f>[16]Fevereiro!$E$18</f>
        <v>68.958333333333329</v>
      </c>
      <c r="P20" s="16">
        <f>[16]Fevereiro!$E$19</f>
        <v>73.791666666666671</v>
      </c>
      <c r="Q20" s="16">
        <f>[16]Fevereiro!$E$20</f>
        <v>81.791666666666671</v>
      </c>
      <c r="R20" s="16">
        <f>[16]Fevereiro!$E$21</f>
        <v>77.625</v>
      </c>
      <c r="S20" s="16">
        <f>[16]Fevereiro!$E$22</f>
        <v>77.125</v>
      </c>
      <c r="T20" s="16">
        <f>[16]Fevereiro!$E$23</f>
        <v>75.916666666666671</v>
      </c>
      <c r="U20" s="16">
        <f>[16]Fevereiro!$E$24</f>
        <v>70.75</v>
      </c>
      <c r="V20" s="16">
        <f>[16]Fevereiro!$E$25</f>
        <v>86.291666666666671</v>
      </c>
      <c r="W20" s="16">
        <f>[16]Fevereiro!$E$26</f>
        <v>91.458333333333329</v>
      </c>
      <c r="X20" s="16">
        <f>[16]Fevereiro!$E$27</f>
        <v>94.125</v>
      </c>
      <c r="Y20" s="16">
        <f>[16]Fevereiro!$E$28</f>
        <v>92.125</v>
      </c>
      <c r="Z20" s="16">
        <f>[16]Fevereiro!$E$29</f>
        <v>82.5</v>
      </c>
      <c r="AA20" s="16">
        <f>[16]Fevereiro!$E$30</f>
        <v>81.041666666666671</v>
      </c>
      <c r="AB20" s="16">
        <f>[16]Fevereiro!$E$31</f>
        <v>87.125</v>
      </c>
      <c r="AC20" s="16">
        <f>[16]Fevereiro!$E$32</f>
        <v>92.416666666666671</v>
      </c>
      <c r="AD20" s="16">
        <f>[16]Fevereiro!$E$33</f>
        <v>86.125</v>
      </c>
      <c r="AE20" s="36">
        <f t="shared" si="1"/>
        <v>81.132183908045988</v>
      </c>
      <c r="AI20" t="s">
        <v>50</v>
      </c>
    </row>
    <row r="21" spans="1:35" ht="17.100000000000001" customHeight="1" x14ac:dyDescent="0.2">
      <c r="A21" s="14" t="s">
        <v>11</v>
      </c>
      <c r="B21" s="16">
        <f>[17]Fevereiro!$E$5</f>
        <v>62.285714285714285</v>
      </c>
      <c r="C21" s="16">
        <f>[17]Fevereiro!$E$6</f>
        <v>68</v>
      </c>
      <c r="D21" s="16">
        <f>[17]Fevereiro!$E$7</f>
        <v>66.333333333333329</v>
      </c>
      <c r="E21" s="16">
        <f>[17]Fevereiro!$E$8</f>
        <v>74</v>
      </c>
      <c r="F21" s="16">
        <f>[17]Fevereiro!$E$9</f>
        <v>64</v>
      </c>
      <c r="G21" s="16">
        <f>[17]Fevereiro!$E$10</f>
        <v>61.142857142857146</v>
      </c>
      <c r="H21" s="16">
        <f>[17]Fevereiro!$E$11</f>
        <v>68.166666666666671</v>
      </c>
      <c r="I21" s="16">
        <f>[17]Fevereiro!$E$12</f>
        <v>46.25</v>
      </c>
      <c r="J21" s="16">
        <f>[17]Fevereiro!$E$13</f>
        <v>54.142857142857146</v>
      </c>
      <c r="K21" s="16">
        <f>[17]Fevereiro!$E$14</f>
        <v>57</v>
      </c>
      <c r="L21" s="16">
        <f>[17]Fevereiro!$E$15</f>
        <v>58</v>
      </c>
      <c r="M21" s="16">
        <f>[17]Fevereiro!$E$16</f>
        <v>50</v>
      </c>
      <c r="N21" s="16">
        <f>[17]Fevereiro!$E$17</f>
        <v>45.5</v>
      </c>
      <c r="O21" s="16">
        <f>[17]Fevereiro!$E$18</f>
        <v>39.333333333333336</v>
      </c>
      <c r="P21" s="16" t="str">
        <f>[17]Fevereiro!$E$19</f>
        <v>*</v>
      </c>
      <c r="Q21" s="16" t="str">
        <f>[17]Fevereiro!$E$20</f>
        <v>*</v>
      </c>
      <c r="R21" s="16" t="str">
        <f>[17]Fevereiro!$E$21</f>
        <v>*</v>
      </c>
      <c r="S21" s="16" t="str">
        <f>[17]Fevereiro!$E$22</f>
        <v>*</v>
      </c>
      <c r="T21" s="16" t="str">
        <f>[17]Fevereiro!$E$23</f>
        <v>*</v>
      </c>
      <c r="U21" s="16">
        <f>[17]Fevereiro!$E$24</f>
        <v>54.5</v>
      </c>
      <c r="V21" s="16">
        <f>[17]Fevereiro!$E$25</f>
        <v>66</v>
      </c>
      <c r="W21" s="16">
        <f>[17]Fevereiro!$E$26</f>
        <v>74</v>
      </c>
      <c r="X21" s="16" t="str">
        <f>[17]Fevereiro!$E$27</f>
        <v>*</v>
      </c>
      <c r="Y21" s="16" t="str">
        <f>[17]Fevereiro!$E$28</f>
        <v>*</v>
      </c>
      <c r="Z21" s="16">
        <f>[17]Fevereiro!$E$29</f>
        <v>67</v>
      </c>
      <c r="AA21" s="16">
        <f>[17]Fevereiro!$E$30</f>
        <v>66</v>
      </c>
      <c r="AB21" s="16" t="str">
        <f>[17]Fevereiro!$E$31</f>
        <v>*</v>
      </c>
      <c r="AC21" s="16" t="str">
        <f>[17]Fevereiro!$E$32</f>
        <v>*</v>
      </c>
      <c r="AD21" s="16" t="str">
        <f>[17]Fevereiro!$E$33</f>
        <v>*</v>
      </c>
      <c r="AE21" s="36">
        <f t="shared" si="1"/>
        <v>60.087092731829578</v>
      </c>
    </row>
    <row r="22" spans="1:35" ht="17.100000000000001" customHeight="1" x14ac:dyDescent="0.2">
      <c r="A22" s="14" t="s">
        <v>12</v>
      </c>
      <c r="B22" s="16">
        <f>[18]Fevereiro!$E$5</f>
        <v>83.166666666666671</v>
      </c>
      <c r="C22" s="16">
        <f>[18]Fevereiro!$E$6</f>
        <v>76.708333333333329</v>
      </c>
      <c r="D22" s="16">
        <f>[18]Fevereiro!$E$7</f>
        <v>77.583333333333329</v>
      </c>
      <c r="E22" s="16">
        <f>[18]Fevereiro!$E$8</f>
        <v>85.5</v>
      </c>
      <c r="F22" s="16">
        <f>[18]Fevereiro!$E$9</f>
        <v>77.75</v>
      </c>
      <c r="G22" s="16">
        <f>[18]Fevereiro!$E$10</f>
        <v>80.25</v>
      </c>
      <c r="H22" s="16">
        <f>[18]Fevereiro!$E$11</f>
        <v>76.541666666666671</v>
      </c>
      <c r="I22" s="16">
        <f>[18]Fevereiro!$E$12</f>
        <v>72.541666666666671</v>
      </c>
      <c r="J22" s="16">
        <f>[18]Fevereiro!$E$13</f>
        <v>72.166666666666671</v>
      </c>
      <c r="K22" s="16">
        <f>[18]Fevereiro!$E$14</f>
        <v>80.208333333333329</v>
      </c>
      <c r="L22" s="16">
        <f>[18]Fevereiro!$E$15</f>
        <v>77</v>
      </c>
      <c r="M22" s="16">
        <f>[18]Fevereiro!$E$16</f>
        <v>75.333333333333329</v>
      </c>
      <c r="N22" s="16">
        <f>[18]Fevereiro!$E$17</f>
        <v>72.125</v>
      </c>
      <c r="O22" s="16">
        <f>[18]Fevereiro!$E$18</f>
        <v>73.333333333333329</v>
      </c>
      <c r="P22" s="16">
        <f>[18]Fevereiro!$E$19</f>
        <v>78.541666666666671</v>
      </c>
      <c r="Q22" s="16">
        <f>[18]Fevereiro!$E$20</f>
        <v>77.625</v>
      </c>
      <c r="R22" s="16">
        <f>[18]Fevereiro!$E$21</f>
        <v>75.375</v>
      </c>
      <c r="S22" s="16">
        <f>[18]Fevereiro!$E$22</f>
        <v>73.5</v>
      </c>
      <c r="T22" s="16">
        <f>[18]Fevereiro!$E$23</f>
        <v>78.208333333333329</v>
      </c>
      <c r="U22" s="16">
        <f>[18]Fevereiro!$E$24</f>
        <v>78.333333333333329</v>
      </c>
      <c r="V22" s="16">
        <f>[18]Fevereiro!$E$25</f>
        <v>83</v>
      </c>
      <c r="W22" s="16">
        <f>[18]Fevereiro!$E$26</f>
        <v>84.291666666666671</v>
      </c>
      <c r="X22" s="16">
        <f>[18]Fevereiro!$E$27</f>
        <v>89.291666666666671</v>
      </c>
      <c r="Y22" s="16">
        <f>[18]Fevereiro!$E$28</f>
        <v>90</v>
      </c>
      <c r="Z22" s="16">
        <f>[18]Fevereiro!$E$29</f>
        <v>84.541666666666671</v>
      </c>
      <c r="AA22" s="16">
        <f>[18]Fevereiro!$E$30</f>
        <v>82.416666666666671</v>
      </c>
      <c r="AB22" s="16">
        <f>[18]Fevereiro!$E$31</f>
        <v>81.208333333333329</v>
      </c>
      <c r="AC22" s="16">
        <f>[18]Fevereiro!$E$32</f>
        <v>89.791666666666671</v>
      </c>
      <c r="AD22" s="16">
        <f>[18]Fevereiro!$E$33</f>
        <v>84.291666666666671</v>
      </c>
      <c r="AE22" s="36">
        <f t="shared" si="1"/>
        <v>79.676724137931032</v>
      </c>
    </row>
    <row r="23" spans="1:35" ht="17.100000000000001" customHeight="1" x14ac:dyDescent="0.2">
      <c r="A23" s="14" t="s">
        <v>13</v>
      </c>
      <c r="B23" s="16" t="str">
        <f>[19]Fevereiro!$E$5</f>
        <v>*</v>
      </c>
      <c r="C23" s="16" t="str">
        <f>[19]Fevereiro!$E$6</f>
        <v>*</v>
      </c>
      <c r="D23" s="16" t="str">
        <f>[19]Fevereiro!$E$7</f>
        <v>*</v>
      </c>
      <c r="E23" s="16" t="str">
        <f>[19]Fevereiro!$E$8</f>
        <v>*</v>
      </c>
      <c r="F23" s="16">
        <f>[19]Fevereiro!$E$9</f>
        <v>63.583333333333336</v>
      </c>
      <c r="G23" s="16">
        <f>[19]Fevereiro!$E$10</f>
        <v>83.25</v>
      </c>
      <c r="H23" s="16">
        <f>[19]Fevereiro!$E$11</f>
        <v>78.583333333333329</v>
      </c>
      <c r="I23" s="16">
        <f>[19]Fevereiro!$E$12</f>
        <v>76.583333333333329</v>
      </c>
      <c r="J23" s="16">
        <f>[19]Fevereiro!$E$13</f>
        <v>75.916666666666671</v>
      </c>
      <c r="K23" s="16">
        <f>[19]Fevereiro!$E$14</f>
        <v>77.958333333333329</v>
      </c>
      <c r="L23" s="16">
        <f>[19]Fevereiro!$E$15</f>
        <v>76.125</v>
      </c>
      <c r="M23" s="16">
        <f>[19]Fevereiro!$E$16</f>
        <v>74.916666666666671</v>
      </c>
      <c r="N23" s="16">
        <f>[19]Fevereiro!$E$17</f>
        <v>73</v>
      </c>
      <c r="O23" s="16">
        <f>[19]Fevereiro!$E$18</f>
        <v>77.333333333333329</v>
      </c>
      <c r="P23" s="16">
        <f>[19]Fevereiro!$E$19</f>
        <v>81.625</v>
      </c>
      <c r="Q23" s="16">
        <f>[19]Fevereiro!$E$20</f>
        <v>85.375</v>
      </c>
      <c r="R23" s="16">
        <f>[19]Fevereiro!$E$21</f>
        <v>75.958333333333329</v>
      </c>
      <c r="S23" s="16">
        <f>[19]Fevereiro!$E$22</f>
        <v>74.625</v>
      </c>
      <c r="T23" s="16">
        <f>[19]Fevereiro!$E$23</f>
        <v>81.875</v>
      </c>
      <c r="U23" s="16">
        <f>[19]Fevereiro!$E$24</f>
        <v>79.166666666666671</v>
      </c>
      <c r="V23" s="16">
        <f>[19]Fevereiro!$E$25</f>
        <v>88.041666666666671</v>
      </c>
      <c r="W23" s="16">
        <f>[19]Fevereiro!$E$26</f>
        <v>91.125</v>
      </c>
      <c r="X23" s="16">
        <f>[19]Fevereiro!$E$27</f>
        <v>82.708333333333329</v>
      </c>
      <c r="Y23" s="16">
        <f>[19]Fevereiro!$E$28</f>
        <v>83.875</v>
      </c>
      <c r="Z23" s="16">
        <f>[19]Fevereiro!$E$29</f>
        <v>83.875</v>
      </c>
      <c r="AA23" s="16">
        <f>[19]Fevereiro!$E$30</f>
        <v>86.125</v>
      </c>
      <c r="AB23" s="16">
        <f>[19]Fevereiro!$E$31</f>
        <v>83.291666666666671</v>
      </c>
      <c r="AC23" s="16">
        <f>[19]Fevereiro!$E$32</f>
        <v>89.75</v>
      </c>
      <c r="AD23" s="16">
        <f>[19]Fevereiro!$E$33</f>
        <v>84.333333333333329</v>
      </c>
      <c r="AE23" s="36">
        <f t="shared" si="1"/>
        <v>80.360000000000014</v>
      </c>
    </row>
    <row r="24" spans="1:35" ht="17.100000000000001" customHeight="1" x14ac:dyDescent="0.2">
      <c r="A24" s="14" t="s">
        <v>14</v>
      </c>
      <c r="B24" s="16">
        <f>[20]Fevereiro!$E$5</f>
        <v>66.857142857142861</v>
      </c>
      <c r="C24" s="16">
        <f>[20]Fevereiro!$E$6</f>
        <v>60.125</v>
      </c>
      <c r="D24" s="16">
        <f>[20]Fevereiro!$E$7</f>
        <v>66.375</v>
      </c>
      <c r="E24" s="16">
        <f>[20]Fevereiro!$E$8</f>
        <v>64.375</v>
      </c>
      <c r="F24" s="16">
        <f>[20]Fevereiro!$E$9</f>
        <v>65.083333333333329</v>
      </c>
      <c r="G24" s="16">
        <f>[20]Fevereiro!$E$10</f>
        <v>76</v>
      </c>
      <c r="H24" s="16">
        <f>[20]Fevereiro!$E$11</f>
        <v>72</v>
      </c>
      <c r="I24" s="16">
        <f>[20]Fevereiro!$E$12</f>
        <v>74.181818181818187</v>
      </c>
      <c r="J24" s="16">
        <f>[20]Fevereiro!$E$13</f>
        <v>69.208333333333329</v>
      </c>
      <c r="K24" s="16">
        <f>[20]Fevereiro!$E$14</f>
        <v>71.75</v>
      </c>
      <c r="L24" s="16">
        <f>[20]Fevereiro!$E$15</f>
        <v>75.25</v>
      </c>
      <c r="M24" s="16">
        <f>[20]Fevereiro!$E$16</f>
        <v>73.791666666666671</v>
      </c>
      <c r="N24" s="16">
        <f>[20]Fevereiro!$E$17</f>
        <v>72.625</v>
      </c>
      <c r="O24" s="16">
        <f>[20]Fevereiro!$E$18</f>
        <v>70.125</v>
      </c>
      <c r="P24" s="16">
        <f>[20]Fevereiro!$E$19</f>
        <v>71.333333333333329</v>
      </c>
      <c r="Q24" s="16">
        <f>[20]Fevereiro!$E$20</f>
        <v>63.434782608695649</v>
      </c>
      <c r="R24" s="16">
        <f>[20]Fevereiro!$E$21</f>
        <v>61.043478260869563</v>
      </c>
      <c r="S24" s="16">
        <f>[20]Fevereiro!$E$22</f>
        <v>66.25</v>
      </c>
      <c r="T24" s="16">
        <f>[20]Fevereiro!$E$23</f>
        <v>71.75</v>
      </c>
      <c r="U24" s="16">
        <f>[20]Fevereiro!$E$24</f>
        <v>77.375</v>
      </c>
      <c r="V24" s="16">
        <f>[20]Fevereiro!$E$25</f>
        <v>77.476190476190482</v>
      </c>
      <c r="W24" s="16">
        <f>[20]Fevereiro!$E$26</f>
        <v>79.739130434782609</v>
      </c>
      <c r="X24" s="16">
        <f>[20]Fevereiro!$E$27</f>
        <v>81.958333333333329</v>
      </c>
      <c r="Y24" s="16">
        <f>[20]Fevereiro!$E$28</f>
        <v>90.043478260869563</v>
      </c>
      <c r="Z24" s="16">
        <f>[20]Fevereiro!$E$29</f>
        <v>88.5</v>
      </c>
      <c r="AA24" s="16">
        <f>[20]Fevereiro!$E$30</f>
        <v>83.705882352941174</v>
      </c>
      <c r="AB24" s="16">
        <f>[20]Fevereiro!$E$31</f>
        <v>82.111111111111114</v>
      </c>
      <c r="AC24" s="16">
        <f>[20]Fevereiro!$E$32</f>
        <v>88</v>
      </c>
      <c r="AD24" s="16">
        <f>[20]Fevereiro!$E$33</f>
        <v>86.277777777777771</v>
      </c>
      <c r="AE24" s="36">
        <f t="shared" si="1"/>
        <v>74.025716976627535</v>
      </c>
    </row>
    <row r="25" spans="1:35" ht="17.100000000000001" customHeight="1" x14ac:dyDescent="0.2">
      <c r="A25" s="14" t="s">
        <v>15</v>
      </c>
      <c r="B25" s="16">
        <f>[21]Fevereiro!$E$5</f>
        <v>90.833333333333329</v>
      </c>
      <c r="C25" s="16">
        <f>[21]Fevereiro!$E$6</f>
        <v>89.25</v>
      </c>
      <c r="D25" s="16">
        <f>[21]Fevereiro!$E$7</f>
        <v>81.541666666666671</v>
      </c>
      <c r="E25" s="16">
        <f>[21]Fevereiro!$E$8</f>
        <v>85.708333333333329</v>
      </c>
      <c r="F25" s="16">
        <f>[21]Fevereiro!$E$9</f>
        <v>81.708333333333329</v>
      </c>
      <c r="G25" s="16">
        <f>[21]Fevereiro!$E$10</f>
        <v>79.833333333333329</v>
      </c>
      <c r="H25" s="16">
        <f>[21]Fevereiro!$E$11</f>
        <v>76.666666666666671</v>
      </c>
      <c r="I25" s="16">
        <f>[21]Fevereiro!$E$12</f>
        <v>70.041666666666671</v>
      </c>
      <c r="J25" s="16">
        <f>[21]Fevereiro!$E$13</f>
        <v>70.166666666666671</v>
      </c>
      <c r="K25" s="16">
        <f>[21]Fevereiro!$E$14</f>
        <v>75.208333333333329</v>
      </c>
      <c r="L25" s="16">
        <f>[21]Fevereiro!$E$15</f>
        <v>76.583333333333329</v>
      </c>
      <c r="M25" s="16">
        <f>[21]Fevereiro!$E$16</f>
        <v>78</v>
      </c>
      <c r="N25" s="16">
        <f>[21]Fevereiro!$E$17</f>
        <v>71.541666666666671</v>
      </c>
      <c r="O25" s="16">
        <f>[21]Fevereiro!$E$18</f>
        <v>63.25</v>
      </c>
      <c r="P25" s="16">
        <f>[21]Fevereiro!$E$19</f>
        <v>78.708333333333329</v>
      </c>
      <c r="Q25" s="16">
        <f>[21]Fevereiro!$E$20</f>
        <v>82.5</v>
      </c>
      <c r="R25" s="16">
        <f>[21]Fevereiro!$E$21</f>
        <v>75.666666666666671</v>
      </c>
      <c r="S25" s="16">
        <f>[21]Fevereiro!$E$22</f>
        <v>68.5</v>
      </c>
      <c r="T25" s="16">
        <f>[21]Fevereiro!$E$23</f>
        <v>71.291666666666671</v>
      </c>
      <c r="U25" s="16">
        <f>[21]Fevereiro!$E$24</f>
        <v>73.666666666666671</v>
      </c>
      <c r="V25" s="16">
        <f>[21]Fevereiro!$E$25</f>
        <v>86.541666666666671</v>
      </c>
      <c r="W25" s="16">
        <f>[21]Fevereiro!$E$26</f>
        <v>91.708333333333329</v>
      </c>
      <c r="X25" s="16">
        <f>[21]Fevereiro!$E$27</f>
        <v>92.625</v>
      </c>
      <c r="Y25" s="16">
        <f>[21]Fevereiro!$E$28</f>
        <v>93.291666666666671</v>
      </c>
      <c r="Z25" s="16">
        <f>[21]Fevereiro!$E$29</f>
        <v>79.458333333333329</v>
      </c>
      <c r="AA25" s="16">
        <f>[21]Fevereiro!$E$30</f>
        <v>81.166666666666671</v>
      </c>
      <c r="AB25" s="16">
        <f>[21]Fevereiro!$E$31</f>
        <v>85.666666666666671</v>
      </c>
      <c r="AC25" s="16">
        <f>[21]Fevereiro!$E$32</f>
        <v>94.291666666666671</v>
      </c>
      <c r="AD25" s="16">
        <f>[21]Fevereiro!$E$33</f>
        <v>91.375</v>
      </c>
      <c r="AE25" s="36">
        <f t="shared" si="1"/>
        <v>80.579022988505741</v>
      </c>
    </row>
    <row r="26" spans="1:35" ht="17.100000000000001" customHeight="1" x14ac:dyDescent="0.2">
      <c r="A26" s="14" t="s">
        <v>16</v>
      </c>
      <c r="B26" s="16" t="str">
        <f>[22]Fevereiro!$E$5</f>
        <v>*</v>
      </c>
      <c r="C26" s="16" t="str">
        <f>[22]Fevereiro!$E$6</f>
        <v>*</v>
      </c>
      <c r="D26" s="16">
        <f>[22]Fevereiro!$E$7</f>
        <v>93.6</v>
      </c>
      <c r="E26" s="16">
        <f>[22]Fevereiro!$E$8</f>
        <v>83.541666666666671</v>
      </c>
      <c r="F26" s="16">
        <f>[22]Fevereiro!$E$9</f>
        <v>75.458333333333329</v>
      </c>
      <c r="G26" s="16">
        <f>[22]Fevereiro!$E$10</f>
        <v>78.75</v>
      </c>
      <c r="H26" s="16">
        <f>[22]Fevereiro!$E$11</f>
        <v>74.416666666666671</v>
      </c>
      <c r="I26" s="16">
        <f>[22]Fevereiro!$E$12</f>
        <v>67.708333333333329</v>
      </c>
      <c r="J26" s="16">
        <f>[22]Fevereiro!$E$13</f>
        <v>68.291666666666671</v>
      </c>
      <c r="K26" s="16">
        <f>[22]Fevereiro!$E$14</f>
        <v>74.333333333333329</v>
      </c>
      <c r="L26" s="16">
        <f>[22]Fevereiro!$E$15</f>
        <v>71</v>
      </c>
      <c r="M26" s="16">
        <f>[22]Fevereiro!$E$16</f>
        <v>68.166666666666671</v>
      </c>
      <c r="N26" s="16">
        <f>[22]Fevereiro!$E$17</f>
        <v>63.666666666666664</v>
      </c>
      <c r="O26" s="16">
        <f>[22]Fevereiro!$E$18</f>
        <v>67.625</v>
      </c>
      <c r="P26" s="16">
        <f>[22]Fevereiro!$E$19</f>
        <v>69.083333333333329</v>
      </c>
      <c r="Q26" s="16">
        <f>[22]Fevereiro!$E$20</f>
        <v>68.083333333333329</v>
      </c>
      <c r="R26" s="16">
        <f>[22]Fevereiro!$E$21</f>
        <v>67.5</v>
      </c>
      <c r="S26" s="16">
        <f>[22]Fevereiro!$E$22</f>
        <v>64.125</v>
      </c>
      <c r="T26" s="16">
        <f>[22]Fevereiro!$E$23</f>
        <v>63.791666666666664</v>
      </c>
      <c r="U26" s="16">
        <f>[22]Fevereiro!$E$24</f>
        <v>72.375</v>
      </c>
      <c r="V26" s="16">
        <f>[22]Fevereiro!$E$25</f>
        <v>79.083333333333329</v>
      </c>
      <c r="W26" s="16">
        <f>[22]Fevereiro!$E$26</f>
        <v>86.25</v>
      </c>
      <c r="X26" s="16">
        <f>[22]Fevereiro!$E$27</f>
        <v>86.166666666666671</v>
      </c>
      <c r="Y26" s="16">
        <f>[22]Fevereiro!$E$28</f>
        <v>87.208333333333329</v>
      </c>
      <c r="Z26" s="16">
        <f>[22]Fevereiro!$E$29</f>
        <v>81.958333333333329</v>
      </c>
      <c r="AA26" s="16">
        <f>[22]Fevereiro!$E$30</f>
        <v>76.541666666666671</v>
      </c>
      <c r="AB26" s="16">
        <f>[22]Fevereiro!$E$31</f>
        <v>77.375</v>
      </c>
      <c r="AC26" s="16">
        <f>[22]Fevereiro!$E$32</f>
        <v>87</v>
      </c>
      <c r="AD26" s="16">
        <f>[22]Fevereiro!$E$33</f>
        <v>86.416666666666671</v>
      </c>
      <c r="AE26" s="36">
        <f t="shared" si="1"/>
        <v>75.537654320987656</v>
      </c>
    </row>
    <row r="27" spans="1:35" ht="17.100000000000001" customHeight="1" x14ac:dyDescent="0.2">
      <c r="A27" s="14" t="s">
        <v>17</v>
      </c>
      <c r="B27" s="16">
        <f>[23]Fevereiro!$E$5</f>
        <v>73.599999999999994</v>
      </c>
      <c r="C27" s="16">
        <f>[23]Fevereiro!$E$6</f>
        <v>65.666666666666671</v>
      </c>
      <c r="D27" s="16">
        <f>[23]Fevereiro!$E$7</f>
        <v>70.166666666666671</v>
      </c>
      <c r="E27" s="16">
        <f>[23]Fevereiro!$E$8</f>
        <v>84.416666666666671</v>
      </c>
      <c r="F27" s="16">
        <f>[23]Fevereiro!$E$9</f>
        <v>88.666666666666671</v>
      </c>
      <c r="G27" s="16">
        <f>[23]Fevereiro!$E$10</f>
        <v>81.291666666666671</v>
      </c>
      <c r="H27" s="16">
        <f>[23]Fevereiro!$E$11</f>
        <v>75.791666666666671</v>
      </c>
      <c r="I27" s="16">
        <f>[23]Fevereiro!$E$12</f>
        <v>70.083333333333329</v>
      </c>
      <c r="J27" s="16">
        <f>[23]Fevereiro!$E$13</f>
        <v>71.458333333333329</v>
      </c>
      <c r="K27" s="16">
        <f>[23]Fevereiro!$E$14</f>
        <v>77.333333333333329</v>
      </c>
      <c r="L27" s="16">
        <f>[23]Fevereiro!$E$15</f>
        <v>79.208333333333329</v>
      </c>
      <c r="M27" s="16">
        <f>[23]Fevereiro!$E$16</f>
        <v>80.166666666666671</v>
      </c>
      <c r="N27" s="16">
        <f>[23]Fevereiro!$E$17</f>
        <v>70.083333333333329</v>
      </c>
      <c r="O27" s="16">
        <f>[23]Fevereiro!$E$18</f>
        <v>66.25</v>
      </c>
      <c r="P27" s="16">
        <f>[23]Fevereiro!$E$19</f>
        <v>77.708333333333329</v>
      </c>
      <c r="Q27" s="16">
        <f>[23]Fevereiro!$E$20</f>
        <v>84</v>
      </c>
      <c r="R27" s="16">
        <f>[23]Fevereiro!$E$21</f>
        <v>73.541666666666671</v>
      </c>
      <c r="S27" s="16">
        <f>[23]Fevereiro!$E$22</f>
        <v>74.416666666666671</v>
      </c>
      <c r="T27" s="16">
        <f>[23]Fevereiro!$E$23</f>
        <v>74.75</v>
      </c>
      <c r="U27" s="16">
        <f>[23]Fevereiro!$E$24</f>
        <v>75.315789473684205</v>
      </c>
      <c r="V27" s="16" t="str">
        <f>[23]Fevereiro!$E$25</f>
        <v>*</v>
      </c>
      <c r="W27" s="16" t="str">
        <f>[23]Fevereiro!$E$26</f>
        <v>*</v>
      </c>
      <c r="X27" s="16" t="str">
        <f>[23]Fevereiro!$E$27</f>
        <v>*</v>
      </c>
      <c r="Y27" s="16" t="str">
        <f>[23]Fevereiro!$E$28</f>
        <v>*</v>
      </c>
      <c r="Z27" s="16" t="str">
        <f>[23]Fevereiro!$E$29</f>
        <v>*</v>
      </c>
      <c r="AA27" s="16" t="str">
        <f>[23]Fevereiro!$E$30</f>
        <v>*</v>
      </c>
      <c r="AB27" s="16" t="str">
        <f>[23]Fevereiro!$E$31</f>
        <v>*</v>
      </c>
      <c r="AC27" s="16" t="str">
        <f>[23]Fevereiro!$E$32</f>
        <v>*</v>
      </c>
      <c r="AD27" s="16" t="str">
        <f>[23]Fevereiro!$E$33</f>
        <v>*</v>
      </c>
      <c r="AE27" s="36">
        <f t="shared" si="1"/>
        <v>75.695789473684215</v>
      </c>
    </row>
    <row r="28" spans="1:35" ht="17.100000000000001" customHeight="1" x14ac:dyDescent="0.2">
      <c r="A28" s="14" t="s">
        <v>18</v>
      </c>
      <c r="B28" s="16">
        <f>[24]Fevereiro!$E$5</f>
        <v>71.958333333333329</v>
      </c>
      <c r="C28" s="16">
        <f>[24]Fevereiro!$E$6</f>
        <v>74.625</v>
      </c>
      <c r="D28" s="16">
        <f>[24]Fevereiro!$E$7</f>
        <v>77.458333333333329</v>
      </c>
      <c r="E28" s="16">
        <f>[24]Fevereiro!$E$8</f>
        <v>71.291666666666671</v>
      </c>
      <c r="F28" s="16">
        <f>[24]Fevereiro!$E$9</f>
        <v>67.533333333333331</v>
      </c>
      <c r="G28" s="16">
        <f>[24]Fevereiro!$E$10</f>
        <v>81.458333333333329</v>
      </c>
      <c r="H28" s="16">
        <f>[24]Fevereiro!$E$11</f>
        <v>79.083333333333329</v>
      </c>
      <c r="I28" s="16">
        <f>[24]Fevereiro!$E$12</f>
        <v>76.833333333333329</v>
      </c>
      <c r="J28" s="16">
        <f>[24]Fevereiro!$E$13</f>
        <v>78</v>
      </c>
      <c r="K28" s="16">
        <f>[24]Fevereiro!$E$14</f>
        <v>76.384615384615387</v>
      </c>
      <c r="L28" s="16">
        <f>[24]Fevereiro!$E$15</f>
        <v>69.3</v>
      </c>
      <c r="M28" s="16">
        <f>[24]Fevereiro!$E$16</f>
        <v>68.7</v>
      </c>
      <c r="N28" s="16">
        <f>[24]Fevereiro!$E$17</f>
        <v>73.125</v>
      </c>
      <c r="O28" s="16">
        <f>[24]Fevereiro!$E$18</f>
        <v>73</v>
      </c>
      <c r="P28" s="16">
        <f>[24]Fevereiro!$E$19</f>
        <v>72.416666666666671</v>
      </c>
      <c r="Q28" s="16">
        <f>[24]Fevereiro!$E$20</f>
        <v>75.4375</v>
      </c>
      <c r="R28" s="16">
        <f>[24]Fevereiro!$E$21</f>
        <v>57.166666666666664</v>
      </c>
      <c r="S28" s="16">
        <f>[24]Fevereiro!$E$22</f>
        <v>80.625</v>
      </c>
      <c r="T28" s="16">
        <f>[24]Fevereiro!$E$23</f>
        <v>83</v>
      </c>
      <c r="U28" s="16">
        <f>[24]Fevereiro!$E$24</f>
        <v>84.625</v>
      </c>
      <c r="V28" s="16">
        <f>[24]Fevereiro!$E$25</f>
        <v>82.958333333333329</v>
      </c>
      <c r="W28" s="16">
        <f>[24]Fevereiro!$E$26</f>
        <v>85.583333333333329</v>
      </c>
      <c r="X28" s="16">
        <f>[24]Fevereiro!$E$27</f>
        <v>83.416666666666671</v>
      </c>
      <c r="Y28" s="16">
        <f>[24]Fevereiro!$E$28</f>
        <v>88.958333333333329</v>
      </c>
      <c r="Z28" s="16">
        <f>[24]Fevereiro!$E$29</f>
        <v>83.25</v>
      </c>
      <c r="AA28" s="16">
        <f>[24]Fevereiro!$E$30</f>
        <v>82.541666666666671</v>
      </c>
      <c r="AB28" s="16">
        <f>[24]Fevereiro!$E$31</f>
        <v>79.333333333333329</v>
      </c>
      <c r="AC28" s="16">
        <f>[24]Fevereiro!$E$32</f>
        <v>84.916666666666671</v>
      </c>
      <c r="AD28" s="16">
        <f>[24]Fevereiro!$E$33</f>
        <v>85.541666666666671</v>
      </c>
      <c r="AE28" s="36">
        <f t="shared" si="1"/>
        <v>77.535245358090179</v>
      </c>
    </row>
    <row r="29" spans="1:35" ht="17.100000000000001" customHeight="1" x14ac:dyDescent="0.2">
      <c r="A29" s="14" t="s">
        <v>19</v>
      </c>
      <c r="B29" s="16">
        <f>[25]Fevereiro!$E$5</f>
        <v>92.416666666666671</v>
      </c>
      <c r="C29" s="16">
        <f>[25]Fevereiro!$E$6</f>
        <v>88.583333333333329</v>
      </c>
      <c r="D29" s="16">
        <f>[25]Fevereiro!$E$7</f>
        <v>82.25</v>
      </c>
      <c r="E29" s="16">
        <f>[25]Fevereiro!$E$8</f>
        <v>86.833333333333329</v>
      </c>
      <c r="F29" s="16">
        <f>[25]Fevereiro!$E$9</f>
        <v>79.25</v>
      </c>
      <c r="G29" s="16">
        <f>[25]Fevereiro!$E$10</f>
        <v>81.125</v>
      </c>
      <c r="H29" s="16">
        <f>[25]Fevereiro!$E$11</f>
        <v>77.375</v>
      </c>
      <c r="I29" s="16">
        <f>[25]Fevereiro!$E$12</f>
        <v>72.458333333333329</v>
      </c>
      <c r="J29" s="16">
        <f>[25]Fevereiro!$E$13</f>
        <v>73.208333333333329</v>
      </c>
      <c r="K29" s="16">
        <f>[25]Fevereiro!$E$14</f>
        <v>86.75</v>
      </c>
      <c r="L29" s="16">
        <f>[25]Fevereiro!$E$15</f>
        <v>86.208333333333329</v>
      </c>
      <c r="M29" s="16">
        <f>[25]Fevereiro!$E$16</f>
        <v>84</v>
      </c>
      <c r="N29" s="16">
        <f>[25]Fevereiro!$E$17</f>
        <v>75.291666666666671</v>
      </c>
      <c r="O29" s="16">
        <f>[25]Fevereiro!$E$18</f>
        <v>71.416666666666671</v>
      </c>
      <c r="P29" s="16">
        <f>[25]Fevereiro!$E$19</f>
        <v>74.041666666666671</v>
      </c>
      <c r="Q29" s="16">
        <f>[25]Fevereiro!$E$20</f>
        <v>78.666666666666671</v>
      </c>
      <c r="R29" s="16">
        <f>[25]Fevereiro!$E$21</f>
        <v>79.416666666666671</v>
      </c>
      <c r="S29" s="16">
        <f>[25]Fevereiro!$E$22</f>
        <v>73.791666666666671</v>
      </c>
      <c r="T29" s="16">
        <f>[25]Fevereiro!$E$23</f>
        <v>72</v>
      </c>
      <c r="U29" s="16">
        <f>[25]Fevereiro!$E$24</f>
        <v>70.458333333333329</v>
      </c>
      <c r="V29" s="16">
        <f>[25]Fevereiro!$E$25</f>
        <v>82.5</v>
      </c>
      <c r="W29" s="16">
        <f>[25]Fevereiro!$E$26</f>
        <v>90.416666666666671</v>
      </c>
      <c r="X29" s="16">
        <f>[25]Fevereiro!$E$27</f>
        <v>90.958333333333329</v>
      </c>
      <c r="Y29" s="16">
        <f>[25]Fevereiro!$E$28</f>
        <v>90.958333333333329</v>
      </c>
      <c r="Z29" s="16">
        <f>[25]Fevereiro!$E$29</f>
        <v>83.416666666666671</v>
      </c>
      <c r="AA29" s="16">
        <f>[25]Fevereiro!$E$30</f>
        <v>79.375</v>
      </c>
      <c r="AB29" s="16">
        <f>[25]Fevereiro!$E$31</f>
        <v>90.25</v>
      </c>
      <c r="AC29" s="16">
        <f>[25]Fevereiro!$E$32</f>
        <v>87.666666666666671</v>
      </c>
      <c r="AD29" s="16">
        <f>[25]Fevereiro!$E$33</f>
        <v>82.458333333333329</v>
      </c>
      <c r="AE29" s="36">
        <f t="shared" si="1"/>
        <v>81.5014367816092</v>
      </c>
      <c r="AH29" t="s">
        <v>50</v>
      </c>
    </row>
    <row r="30" spans="1:35" ht="17.100000000000001" customHeight="1" x14ac:dyDescent="0.2">
      <c r="A30" s="14" t="s">
        <v>31</v>
      </c>
      <c r="B30" s="16">
        <f>[26]Fevereiro!$E$5</f>
        <v>79.375</v>
      </c>
      <c r="C30" s="16">
        <f>[26]Fevereiro!$E$6</f>
        <v>77.583333333333329</v>
      </c>
      <c r="D30" s="16">
        <f>[26]Fevereiro!$E$7</f>
        <v>78.833333333333329</v>
      </c>
      <c r="E30" s="16">
        <f>[26]Fevereiro!$E$8</f>
        <v>84.375</v>
      </c>
      <c r="F30" s="16">
        <f>[26]Fevereiro!$E$9</f>
        <v>80.666666666666671</v>
      </c>
      <c r="G30" s="16">
        <f>[26]Fevereiro!$E$10</f>
        <v>78.5</v>
      </c>
      <c r="H30" s="16">
        <f>[26]Fevereiro!$E$11</f>
        <v>76.583333333333329</v>
      </c>
      <c r="I30" s="16">
        <f>[26]Fevereiro!$E$12</f>
        <v>69.166666666666671</v>
      </c>
      <c r="J30" s="16">
        <f>[26]Fevereiro!$E$13</f>
        <v>72.375</v>
      </c>
      <c r="K30" s="16">
        <f>[26]Fevereiro!$E$14</f>
        <v>77.208333333333329</v>
      </c>
      <c r="L30" s="16">
        <f>[26]Fevereiro!$E$15</f>
        <v>75.041666666666671</v>
      </c>
      <c r="M30" s="16">
        <f>[26]Fevereiro!$E$16</f>
        <v>69.291666666666671</v>
      </c>
      <c r="N30" s="16">
        <f>[26]Fevereiro!$E$17</f>
        <v>67.916666666666671</v>
      </c>
      <c r="O30" s="16">
        <f>[26]Fevereiro!$E$18</f>
        <v>66.333333333333329</v>
      </c>
      <c r="P30" s="16">
        <f>[26]Fevereiro!$E$19</f>
        <v>78.625</v>
      </c>
      <c r="Q30" s="16">
        <f>[26]Fevereiro!$E$20</f>
        <v>81.166666666666671</v>
      </c>
      <c r="R30" s="16">
        <f>[26]Fevereiro!$E$21</f>
        <v>75.25</v>
      </c>
      <c r="S30" s="16">
        <f>[26]Fevereiro!$E$22</f>
        <v>73.416666666666671</v>
      </c>
      <c r="T30" s="16">
        <f>[26]Fevereiro!$E$23</f>
        <v>79.416666666666671</v>
      </c>
      <c r="U30" s="16">
        <f>[26]Fevereiro!$E$24</f>
        <v>76.083333333333329</v>
      </c>
      <c r="V30" s="16">
        <f>[26]Fevereiro!$E$25</f>
        <v>76.75</v>
      </c>
      <c r="W30" s="16">
        <f>[26]Fevereiro!$E$26</f>
        <v>87.041666666666671</v>
      </c>
      <c r="X30" s="16">
        <f>[26]Fevereiro!$E$27</f>
        <v>92.125</v>
      </c>
      <c r="Y30" s="16">
        <f>[26]Fevereiro!$E$28</f>
        <v>90.291666666666671</v>
      </c>
      <c r="Z30" s="16">
        <f>[26]Fevereiro!$E$29</f>
        <v>89.083333333333329</v>
      </c>
      <c r="AA30" s="16">
        <f>[26]Fevereiro!$E$30</f>
        <v>88.5</v>
      </c>
      <c r="AB30" s="16">
        <f>[26]Fevereiro!$E$31</f>
        <v>85.25</v>
      </c>
      <c r="AC30" s="16">
        <f>[26]Fevereiro!$E$32</f>
        <v>91.416666666666671</v>
      </c>
      <c r="AD30" s="16">
        <f>[26]Fevereiro!$E$33</f>
        <v>90.333333333333329</v>
      </c>
      <c r="AE30" s="36">
        <f t="shared" si="1"/>
        <v>79.58620689655173</v>
      </c>
    </row>
    <row r="31" spans="1:35" ht="17.100000000000001" customHeight="1" x14ac:dyDescent="0.2">
      <c r="A31" s="14" t="s">
        <v>49</v>
      </c>
      <c r="B31" s="16">
        <f>[27]Fevereiro!$E$5</f>
        <v>75.208333333333329</v>
      </c>
      <c r="C31" s="16">
        <f>[27]Fevereiro!$E$6</f>
        <v>74.833333333333329</v>
      </c>
      <c r="D31" s="16">
        <f>[27]Fevereiro!$E$7</f>
        <v>71.791666666666671</v>
      </c>
      <c r="E31" s="16">
        <f>[27]Fevereiro!$E$8</f>
        <v>68.208333333333329</v>
      </c>
      <c r="F31" s="16">
        <f>[27]Fevereiro!$E$9</f>
        <v>71.5</v>
      </c>
      <c r="G31" s="16">
        <f>[27]Fevereiro!$E$10</f>
        <v>80.875</v>
      </c>
      <c r="H31" s="16">
        <f>[27]Fevereiro!$E$11</f>
        <v>81</v>
      </c>
      <c r="I31" s="16">
        <f>[27]Fevereiro!$E$12</f>
        <v>75.375</v>
      </c>
      <c r="J31" s="16">
        <f>[27]Fevereiro!$E$13</f>
        <v>79.708333333333329</v>
      </c>
      <c r="K31" s="16">
        <f>[27]Fevereiro!$E$14</f>
        <v>79.291666666666671</v>
      </c>
      <c r="L31" s="16">
        <f>[27]Fevereiro!$E$15</f>
        <v>74.666666666666671</v>
      </c>
      <c r="M31" s="16">
        <f>[27]Fevereiro!$E$16</f>
        <v>66</v>
      </c>
      <c r="N31" s="16">
        <f>[27]Fevereiro!$E$17</f>
        <v>71.583333333333329</v>
      </c>
      <c r="O31" s="16">
        <f>[27]Fevereiro!$E$18</f>
        <v>76.541666666666671</v>
      </c>
      <c r="P31" s="16">
        <f>[27]Fevereiro!$E$19</f>
        <v>84.333333333333329</v>
      </c>
      <c r="Q31" s="16">
        <f>[27]Fevereiro!$E$20</f>
        <v>82.083333333333329</v>
      </c>
      <c r="R31" s="16">
        <f>[27]Fevereiro!$E$21</f>
        <v>75.083333333333329</v>
      </c>
      <c r="S31" s="16">
        <f>[27]Fevereiro!$E$22</f>
        <v>75.75</v>
      </c>
      <c r="T31" s="16">
        <f>[27]Fevereiro!$E$23</f>
        <v>85.708333333333329</v>
      </c>
      <c r="U31" s="16">
        <f>[27]Fevereiro!$E$24</f>
        <v>78.875</v>
      </c>
      <c r="V31" s="16">
        <f>[27]Fevereiro!$E$25</f>
        <v>78.291666666666671</v>
      </c>
      <c r="W31" s="16">
        <f>[27]Fevereiro!$E$26</f>
        <v>80.125</v>
      </c>
      <c r="X31" s="16">
        <f>[27]Fevereiro!$E$27</f>
        <v>74.166666666666671</v>
      </c>
      <c r="Y31" s="16">
        <f>[27]Fevereiro!$E$28</f>
        <v>87.583333333333329</v>
      </c>
      <c r="Z31" s="16">
        <f>[27]Fevereiro!$E$29</f>
        <v>79.833333333333329</v>
      </c>
      <c r="AA31" s="16">
        <f>[27]Fevereiro!$E$30</f>
        <v>78.625</v>
      </c>
      <c r="AB31" s="16">
        <f>[27]Fevereiro!$E$31</f>
        <v>74.333333333333329</v>
      </c>
      <c r="AC31" s="16">
        <f>[27]Fevereiro!$E$32</f>
        <v>80.625</v>
      </c>
      <c r="AD31" s="16">
        <f>[27]Fevereiro!$E$33</f>
        <v>80.541666666666671</v>
      </c>
      <c r="AE31" s="36">
        <f t="shared" si="1"/>
        <v>77.329022988505727</v>
      </c>
    </row>
    <row r="32" spans="1:35" ht="17.100000000000001" customHeight="1" x14ac:dyDescent="0.2">
      <c r="A32" s="14" t="s">
        <v>20</v>
      </c>
      <c r="B32" s="16">
        <f>[28]Fevereiro!$E$5</f>
        <v>63.458333333333336</v>
      </c>
      <c r="C32" s="16">
        <f>[28]Fevereiro!$E$6</f>
        <v>58.625</v>
      </c>
      <c r="D32" s="16">
        <f>[28]Fevereiro!$E$7</f>
        <v>62.875</v>
      </c>
      <c r="E32" s="16">
        <f>[28]Fevereiro!$E$8</f>
        <v>70.458333333333329</v>
      </c>
      <c r="F32" s="16">
        <f>[28]Fevereiro!$E$9</f>
        <v>73.375</v>
      </c>
      <c r="G32" s="16">
        <f>[28]Fevereiro!$E$10</f>
        <v>73.291666666666671</v>
      </c>
      <c r="H32" s="16">
        <f>[28]Fevereiro!$E$11</f>
        <v>63.5</v>
      </c>
      <c r="I32" s="16">
        <f>[28]Fevereiro!$E$12</f>
        <v>67.375</v>
      </c>
      <c r="J32" s="16">
        <f>[28]Fevereiro!$E$13</f>
        <v>65.541666666666671</v>
      </c>
      <c r="K32" s="16">
        <f>[28]Fevereiro!$E$14</f>
        <v>66.375</v>
      </c>
      <c r="L32" s="16">
        <f>[28]Fevereiro!$E$15</f>
        <v>66.583333333333329</v>
      </c>
      <c r="M32" s="16">
        <f>[28]Fevereiro!$E$16</f>
        <v>70.125</v>
      </c>
      <c r="N32" s="16">
        <f>[28]Fevereiro!$E$17</f>
        <v>74.416666666666671</v>
      </c>
      <c r="O32" s="16">
        <f>[28]Fevereiro!$E$18</f>
        <v>66.416666666666671</v>
      </c>
      <c r="P32" s="16">
        <f>[28]Fevereiro!$E$19</f>
        <v>68.291666666666671</v>
      </c>
      <c r="Q32" s="16">
        <f>[28]Fevereiro!$E$20</f>
        <v>76.375</v>
      </c>
      <c r="R32" s="16">
        <f>[28]Fevereiro!$E$21</f>
        <v>58.958333333333336</v>
      </c>
      <c r="S32" s="16">
        <f>[28]Fevereiro!$E$22</f>
        <v>73.833333333333329</v>
      </c>
      <c r="T32" s="16">
        <f>[28]Fevereiro!$E$23</f>
        <v>74.083333333333329</v>
      </c>
      <c r="U32" s="16">
        <f>[28]Fevereiro!$E$24</f>
        <v>71.541666666666671</v>
      </c>
      <c r="V32" s="16">
        <f>[28]Fevereiro!$E$25</f>
        <v>79.708333333333329</v>
      </c>
      <c r="W32" s="16">
        <f>[28]Fevereiro!$E$26</f>
        <v>81.125</v>
      </c>
      <c r="X32" s="16">
        <f>[28]Fevereiro!$E$27</f>
        <v>87.375</v>
      </c>
      <c r="Y32" s="16">
        <f>[28]Fevereiro!$E$28</f>
        <v>87.75</v>
      </c>
      <c r="Z32" s="16">
        <f>[28]Fevereiro!$E$29</f>
        <v>84.958333333333329</v>
      </c>
      <c r="AA32" s="16">
        <f>[28]Fevereiro!$E$30</f>
        <v>77.833333333333329</v>
      </c>
      <c r="AB32" s="16">
        <f>[28]Fevereiro!$E$31</f>
        <v>77.708333333333329</v>
      </c>
      <c r="AC32" s="16">
        <f>[28]Fevereiro!$E$32</f>
        <v>82.333333333333329</v>
      </c>
      <c r="AD32" s="16">
        <f>[28]Fevereiro!$E$33</f>
        <v>86.75</v>
      </c>
      <c r="AE32" s="36">
        <f t="shared" si="1"/>
        <v>72.79454022988503</v>
      </c>
      <c r="AG32" s="25" t="s">
        <v>50</v>
      </c>
    </row>
    <row r="33" spans="1:36" s="5" customFormat="1" ht="17.100000000000001" customHeight="1" thickBot="1" x14ac:dyDescent="0.25">
      <c r="A33" s="76" t="s">
        <v>34</v>
      </c>
      <c r="B33" s="77">
        <f t="shared" ref="B33:AE33" si="2">AVERAGE(B5:B32)</f>
        <v>77.405017316017307</v>
      </c>
      <c r="C33" s="77">
        <f t="shared" si="2"/>
        <v>74.227350427350416</v>
      </c>
      <c r="D33" s="77">
        <f t="shared" si="2"/>
        <v>76.505246913580237</v>
      </c>
      <c r="E33" s="77">
        <f t="shared" si="2"/>
        <v>79.447530864197532</v>
      </c>
      <c r="F33" s="77">
        <f t="shared" si="2"/>
        <v>75.871726190476195</v>
      </c>
      <c r="G33" s="77">
        <f t="shared" si="2"/>
        <v>77.340915532879805</v>
      </c>
      <c r="H33" s="77">
        <f t="shared" si="2"/>
        <v>75.723001700680271</v>
      </c>
      <c r="I33" s="77">
        <f t="shared" si="2"/>
        <v>71.284592245989302</v>
      </c>
      <c r="J33" s="77">
        <f t="shared" si="2"/>
        <v>72.509954525288379</v>
      </c>
      <c r="K33" s="77">
        <f t="shared" si="2"/>
        <v>76.662408232523759</v>
      </c>
      <c r="L33" s="77">
        <f t="shared" si="2"/>
        <v>75.957734204793027</v>
      </c>
      <c r="M33" s="77">
        <f t="shared" si="2"/>
        <v>74.47191358024692</v>
      </c>
      <c r="N33" s="77">
        <f t="shared" si="2"/>
        <v>70.740740740740748</v>
      </c>
      <c r="O33" s="77">
        <f t="shared" si="2"/>
        <v>69.365740740740733</v>
      </c>
      <c r="P33" s="77">
        <f t="shared" si="2"/>
        <v>76.059294871794862</v>
      </c>
      <c r="Q33" s="77">
        <f t="shared" si="2"/>
        <v>77.721302367540929</v>
      </c>
      <c r="R33" s="77">
        <f t="shared" si="2"/>
        <v>71.729236343366765</v>
      </c>
      <c r="S33" s="77">
        <f t="shared" si="2"/>
        <v>73.496541835357633</v>
      </c>
      <c r="T33" s="77">
        <f t="shared" si="2"/>
        <v>76.118713017751475</v>
      </c>
      <c r="U33" s="77">
        <f t="shared" si="2"/>
        <v>75.541297477700994</v>
      </c>
      <c r="V33" s="77">
        <f t="shared" si="2"/>
        <v>80.743742368742389</v>
      </c>
      <c r="W33" s="77">
        <f t="shared" si="2"/>
        <v>86.658769973987347</v>
      </c>
      <c r="X33" s="77">
        <f t="shared" si="2"/>
        <v>88.731999999999985</v>
      </c>
      <c r="Y33" s="77">
        <f t="shared" si="2"/>
        <v>89.426183574879232</v>
      </c>
      <c r="Z33" s="77">
        <f t="shared" si="2"/>
        <v>81.721794871794856</v>
      </c>
      <c r="AA33" s="77">
        <f t="shared" si="2"/>
        <v>81.484337965955618</v>
      </c>
      <c r="AB33" s="77">
        <f t="shared" si="2"/>
        <v>82.598888888888894</v>
      </c>
      <c r="AC33" s="77">
        <f t="shared" si="2"/>
        <v>88.28900000000003</v>
      </c>
      <c r="AD33" s="77">
        <f t="shared" si="2"/>
        <v>86.737929292929294</v>
      </c>
      <c r="AE33" s="78">
        <f t="shared" si="2"/>
        <v>77.743747120938238</v>
      </c>
      <c r="AF33" s="8"/>
      <c r="AG33" s="5" t="s">
        <v>50</v>
      </c>
    </row>
    <row r="34" spans="1:36" x14ac:dyDescent="0.2">
      <c r="A34" s="79"/>
      <c r="B34" s="80"/>
      <c r="C34" s="80"/>
      <c r="D34" s="81"/>
      <c r="E34" s="81" t="s">
        <v>140</v>
      </c>
      <c r="F34" s="81"/>
      <c r="G34" s="81"/>
      <c r="H34" s="81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5"/>
    </row>
    <row r="35" spans="1:36" x14ac:dyDescent="0.2">
      <c r="A35" s="82"/>
      <c r="B35" s="83"/>
      <c r="C35" s="84"/>
      <c r="D35" s="84"/>
      <c r="E35" s="84"/>
      <c r="F35" s="84"/>
      <c r="G35" s="84"/>
      <c r="H35" s="84"/>
      <c r="I35" s="83"/>
      <c r="J35" s="83"/>
      <c r="K35" s="83"/>
      <c r="L35" s="83"/>
      <c r="M35" s="83" t="s">
        <v>51</v>
      </c>
      <c r="N35" s="83"/>
      <c r="O35" s="83"/>
      <c r="P35" s="83"/>
      <c r="Q35" s="83"/>
      <c r="R35" s="83"/>
      <c r="S35" s="83"/>
      <c r="T35" s="83"/>
      <c r="U35" s="83"/>
      <c r="V35" s="83" t="s">
        <v>60</v>
      </c>
      <c r="W35" s="83"/>
      <c r="X35" s="83"/>
      <c r="Y35" s="83"/>
      <c r="Z35" s="83"/>
      <c r="AA35" s="83"/>
      <c r="AB35" s="83"/>
      <c r="AC35" s="83"/>
      <c r="AD35" s="83"/>
      <c r="AE35" s="86"/>
      <c r="AF35" s="2"/>
      <c r="AG35" s="2"/>
      <c r="AH35" s="9"/>
      <c r="AI35" s="2"/>
    </row>
    <row r="36" spans="1:36" x14ac:dyDescent="0.2">
      <c r="A36" s="82"/>
      <c r="B36" s="82"/>
      <c r="C36" s="83"/>
      <c r="D36" s="118"/>
      <c r="E36" s="84" t="s">
        <v>142</v>
      </c>
      <c r="F36" s="84"/>
      <c r="G36" s="84"/>
      <c r="H36" s="84"/>
      <c r="I36" s="83"/>
      <c r="J36" s="87"/>
      <c r="K36" s="87"/>
      <c r="L36" s="87"/>
      <c r="M36" s="87" t="s">
        <v>52</v>
      </c>
      <c r="N36" s="87"/>
      <c r="O36" s="87"/>
      <c r="P36" s="87"/>
      <c r="Q36" s="83"/>
      <c r="R36" s="83"/>
      <c r="S36" s="83"/>
      <c r="T36" s="83"/>
      <c r="U36" s="83"/>
      <c r="V36" s="87" t="s">
        <v>61</v>
      </c>
      <c r="W36" s="87"/>
      <c r="X36" s="83"/>
      <c r="Y36" s="83"/>
      <c r="Z36" s="83"/>
      <c r="AA36" s="83"/>
      <c r="AB36" s="83"/>
      <c r="AC36" s="83"/>
      <c r="AD36" s="83"/>
      <c r="AE36" s="86"/>
      <c r="AH36" s="2"/>
      <c r="AI36" s="2"/>
      <c r="AJ36" s="2"/>
    </row>
    <row r="37" spans="1:36" ht="13.5" thickBot="1" x14ac:dyDescent="0.25">
      <c r="A37" s="98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1"/>
    </row>
    <row r="39" spans="1:36" x14ac:dyDescent="0.2">
      <c r="K39" s="2" t="s">
        <v>50</v>
      </c>
      <c r="Q39" s="2" t="s">
        <v>50</v>
      </c>
    </row>
    <row r="40" spans="1:36" x14ac:dyDescent="0.2">
      <c r="S40" s="2" t="s">
        <v>50</v>
      </c>
      <c r="X40" s="2" t="s">
        <v>50</v>
      </c>
    </row>
  </sheetData>
  <sheetProtection password="C6EC" sheet="1" objects="1" scenarios="1"/>
  <mergeCells count="32">
    <mergeCell ref="Z3:Z4"/>
    <mergeCell ref="AA3:AA4"/>
    <mergeCell ref="AB3:AB4"/>
    <mergeCell ref="AC3:AC4"/>
    <mergeCell ref="Y3:Y4"/>
    <mergeCell ref="W3:W4"/>
    <mergeCell ref="N3:N4"/>
    <mergeCell ref="O3:O4"/>
    <mergeCell ref="P3:P4"/>
    <mergeCell ref="Q3:Q4"/>
    <mergeCell ref="R3:R4"/>
    <mergeCell ref="L3:L4"/>
    <mergeCell ref="S3:S4"/>
    <mergeCell ref="T3:T4"/>
    <mergeCell ref="U3:U4"/>
    <mergeCell ref="V3:V4"/>
    <mergeCell ref="AD3:AD4"/>
    <mergeCell ref="X3:X4"/>
    <mergeCell ref="M3:M4"/>
    <mergeCell ref="A1:AE1"/>
    <mergeCell ref="A2:A4"/>
    <mergeCell ref="B2:AE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zoomScale="90" zoomScaleNormal="90" workbookViewId="0">
      <selection activeCell="AG8" sqref="AG8"/>
    </sheetView>
  </sheetViews>
  <sheetFormatPr defaultRowHeight="12.75" x14ac:dyDescent="0.2"/>
  <cols>
    <col min="1" max="1" width="19.140625" style="2" bestFit="1" customWidth="1"/>
    <col min="2" max="30" width="6.42578125" style="2" customWidth="1"/>
    <col min="31" max="31" width="7.5703125" style="9" bestFit="1" customWidth="1"/>
    <col min="32" max="32" width="7.28515625" style="1" bestFit="1" customWidth="1"/>
    <col min="33" max="33" width="9.140625" style="1"/>
  </cols>
  <sheetData>
    <row r="1" spans="1:34" ht="20.100000000000001" customHeight="1" x14ac:dyDescent="0.2">
      <c r="A1" s="127" t="s">
        <v>26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4" s="4" customFormat="1" ht="20.100000000000001" customHeight="1" x14ac:dyDescent="0.2">
      <c r="A2" s="125" t="s">
        <v>21</v>
      </c>
      <c r="B2" s="128" t="s">
        <v>141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7"/>
    </row>
    <row r="3" spans="1:34" s="5" customFormat="1" ht="20.100000000000001" customHeight="1" x14ac:dyDescent="0.2">
      <c r="A3" s="125"/>
      <c r="B3" s="126">
        <v>1</v>
      </c>
      <c r="C3" s="126">
        <f>SUM(B3+1)</f>
        <v>2</v>
      </c>
      <c r="D3" s="126">
        <f t="shared" ref="D3:AC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19">
        <v>29</v>
      </c>
      <c r="AE3" s="35" t="s">
        <v>41</v>
      </c>
      <c r="AF3" s="40" t="s">
        <v>40</v>
      </c>
      <c r="AG3" s="8"/>
    </row>
    <row r="4" spans="1:34" s="5" customFormat="1" ht="20.100000000000001" customHeight="1" x14ac:dyDescent="0.2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0"/>
      <c r="AE4" s="35" t="s">
        <v>39</v>
      </c>
      <c r="AF4" s="40" t="s">
        <v>39</v>
      </c>
      <c r="AG4" s="8"/>
    </row>
    <row r="5" spans="1:34" s="5" customFormat="1" ht="20.100000000000001" customHeight="1" x14ac:dyDescent="0.2">
      <c r="A5" s="14" t="s">
        <v>45</v>
      </c>
      <c r="B5" s="15">
        <f>[1]Fevereiro!$F$5</f>
        <v>100</v>
      </c>
      <c r="C5" s="15">
        <f>[1]Fevereiro!$F$6</f>
        <v>100</v>
      </c>
      <c r="D5" s="15">
        <f>[1]Fevereiro!$F$7</f>
        <v>98</v>
      </c>
      <c r="E5" s="15">
        <f>[1]Fevereiro!$F$8</f>
        <v>100</v>
      </c>
      <c r="F5" s="15">
        <f>[1]Fevereiro!$F$9</f>
        <v>100</v>
      </c>
      <c r="G5" s="15">
        <f>[1]Fevereiro!$F$10</f>
        <v>100</v>
      </c>
      <c r="H5" s="15">
        <f>[1]Fevereiro!$F$11</f>
        <v>100</v>
      </c>
      <c r="I5" s="15">
        <f>[1]Fevereiro!$F$12</f>
        <v>97</v>
      </c>
      <c r="J5" s="15">
        <f>[1]Fevereiro!$F$13</f>
        <v>85</v>
      </c>
      <c r="K5" s="15">
        <f>[1]Fevereiro!$F$14</f>
        <v>100</v>
      </c>
      <c r="L5" s="15">
        <f>[1]Fevereiro!$F$15</f>
        <v>100</v>
      </c>
      <c r="M5" s="15">
        <f>[1]Fevereiro!$F$16</f>
        <v>98</v>
      </c>
      <c r="N5" s="15">
        <f>[1]Fevereiro!$F$17</f>
        <v>98</v>
      </c>
      <c r="O5" s="15">
        <f>[1]Fevereiro!$F$18</f>
        <v>99</v>
      </c>
      <c r="P5" s="15">
        <f>[1]Fevereiro!$F$19</f>
        <v>99</v>
      </c>
      <c r="Q5" s="15">
        <f>[1]Fevereiro!$F$20</f>
        <v>93</v>
      </c>
      <c r="R5" s="15">
        <f>[1]Fevereiro!$F$21</f>
        <v>98</v>
      </c>
      <c r="S5" s="15">
        <f>[1]Fevereiro!$F$22</f>
        <v>100</v>
      </c>
      <c r="T5" s="15">
        <f>[1]Fevereiro!$F$23</f>
        <v>100</v>
      </c>
      <c r="U5" s="15">
        <f>[1]Fevereiro!$F$24</f>
        <v>100</v>
      </c>
      <c r="V5" s="15">
        <f>[1]Fevereiro!$F$25</f>
        <v>100</v>
      </c>
      <c r="W5" s="15">
        <f>[1]Fevereiro!$F$26</f>
        <v>100</v>
      </c>
      <c r="X5" s="15">
        <f>[1]Fevereiro!$F$27</f>
        <v>100</v>
      </c>
      <c r="Y5" s="15">
        <f>[1]Fevereiro!$F$28</f>
        <v>100</v>
      </c>
      <c r="Z5" s="15">
        <f>[1]Fevereiro!$F$29</f>
        <v>99</v>
      </c>
      <c r="AA5" s="15">
        <f>[1]Fevereiro!$F$30</f>
        <v>100</v>
      </c>
      <c r="AB5" s="15">
        <f>[1]Fevereiro!$F$31</f>
        <v>100</v>
      </c>
      <c r="AC5" s="15">
        <f>[1]Fevereiro!$F$32</f>
        <v>100</v>
      </c>
      <c r="AD5" s="15">
        <f>[1]Fevereiro!$F$33</f>
        <v>100</v>
      </c>
      <c r="AE5" s="36">
        <f>MAX(B5:AD5)</f>
        <v>100</v>
      </c>
      <c r="AF5" s="38">
        <f>AVERAGE(B5:AD5)</f>
        <v>98.758620689655174</v>
      </c>
      <c r="AG5" s="8"/>
    </row>
    <row r="6" spans="1:34" ht="17.100000000000001" customHeight="1" x14ac:dyDescent="0.2">
      <c r="A6" s="14" t="s">
        <v>0</v>
      </c>
      <c r="B6" s="16" t="str">
        <f>[2]Fevereiro!$F$5</f>
        <v>*</v>
      </c>
      <c r="C6" s="16">
        <f>[2]Fevereiro!$F$6</f>
        <v>88</v>
      </c>
      <c r="D6" s="16">
        <f>[2]Fevereiro!$F$7</f>
        <v>96</v>
      </c>
      <c r="E6" s="16">
        <f>[2]Fevereiro!$F$8</f>
        <v>97</v>
      </c>
      <c r="F6" s="16">
        <f>[2]Fevereiro!$F$9</f>
        <v>97</v>
      </c>
      <c r="G6" s="16">
        <f>[2]Fevereiro!$F$10</f>
        <v>97</v>
      </c>
      <c r="H6" s="16">
        <f>[2]Fevereiro!$F$11</f>
        <v>97</v>
      </c>
      <c r="I6" s="16">
        <f>[2]Fevereiro!$F$12</f>
        <v>96</v>
      </c>
      <c r="J6" s="16">
        <f>[2]Fevereiro!$F$13</f>
        <v>92</v>
      </c>
      <c r="K6" s="16">
        <f>[2]Fevereiro!$F$14</f>
        <v>93</v>
      </c>
      <c r="L6" s="16">
        <f>[2]Fevereiro!$F$15</f>
        <v>97</v>
      </c>
      <c r="M6" s="16">
        <f>[2]Fevereiro!$F$16</f>
        <v>97</v>
      </c>
      <c r="N6" s="16">
        <f>[2]Fevereiro!$F$17</f>
        <v>97</v>
      </c>
      <c r="O6" s="16">
        <f>[2]Fevereiro!$F$18</f>
        <v>93</v>
      </c>
      <c r="P6" s="16">
        <f>[2]Fevereiro!$F$19</f>
        <v>96</v>
      </c>
      <c r="Q6" s="16">
        <f>[2]Fevereiro!$F$20</f>
        <v>97</v>
      </c>
      <c r="R6" s="16">
        <f>[2]Fevereiro!$F$21</f>
        <v>97</v>
      </c>
      <c r="S6" s="16">
        <f>[2]Fevereiro!$F$22</f>
        <v>96</v>
      </c>
      <c r="T6" s="16">
        <f>[2]Fevereiro!$F$23</f>
        <v>97</v>
      </c>
      <c r="U6" s="16">
        <f>[2]Fevereiro!$F$24</f>
        <v>96</v>
      </c>
      <c r="V6" s="16">
        <f>[2]Fevereiro!$F$25</f>
        <v>96</v>
      </c>
      <c r="W6" s="16">
        <f>[2]Fevereiro!$F$26</f>
        <v>97</v>
      </c>
      <c r="X6" s="16">
        <f>[2]Fevereiro!$F$27</f>
        <v>97</v>
      </c>
      <c r="Y6" s="16">
        <f>[2]Fevereiro!$F$28</f>
        <v>97</v>
      </c>
      <c r="Z6" s="16">
        <f>[2]Fevereiro!$F$29</f>
        <v>97</v>
      </c>
      <c r="AA6" s="16">
        <f>[2]Fevereiro!$F$30</f>
        <v>97</v>
      </c>
      <c r="AB6" s="16">
        <f>[2]Fevereiro!$F$31</f>
        <v>97</v>
      </c>
      <c r="AC6" s="16">
        <f>[2]Fevereiro!$F$32</f>
        <v>97</v>
      </c>
      <c r="AD6" s="16">
        <f>[2]Fevereiro!$F$33</f>
        <v>97</v>
      </c>
      <c r="AE6" s="36">
        <f t="shared" ref="AE6:AE32" si="1">MAX(B6:AD6)</f>
        <v>97</v>
      </c>
      <c r="AF6" s="38">
        <f t="shared" ref="AF6:AF32" si="2">AVERAGE(B6:AD6)</f>
        <v>96</v>
      </c>
    </row>
    <row r="7" spans="1:34" ht="17.100000000000001" customHeight="1" x14ac:dyDescent="0.2">
      <c r="A7" s="14" t="s">
        <v>1</v>
      </c>
      <c r="B7" s="16">
        <f>[3]Fevereiro!$F$5</f>
        <v>96</v>
      </c>
      <c r="C7" s="16">
        <f>[3]Fevereiro!$F$6</f>
        <v>89</v>
      </c>
      <c r="D7" s="16">
        <f>[3]Fevereiro!$F$7</f>
        <v>95</v>
      </c>
      <c r="E7" s="16">
        <f>[3]Fevereiro!$F$8</f>
        <v>95</v>
      </c>
      <c r="F7" s="16">
        <f>[3]Fevereiro!$F$9</f>
        <v>92</v>
      </c>
      <c r="G7" s="16">
        <f>[3]Fevereiro!$F$10</f>
        <v>96</v>
      </c>
      <c r="H7" s="16">
        <f>[3]Fevereiro!$F$11</f>
        <v>95</v>
      </c>
      <c r="I7" s="16">
        <f>[3]Fevereiro!$F$12</f>
        <v>95</v>
      </c>
      <c r="J7" s="16">
        <f>[3]Fevereiro!$F$13</f>
        <v>90</v>
      </c>
      <c r="K7" s="16">
        <f>[3]Fevereiro!$F$14</f>
        <v>96</v>
      </c>
      <c r="L7" s="16">
        <f>[3]Fevereiro!$F$15</f>
        <v>96</v>
      </c>
      <c r="M7" s="16">
        <f>[3]Fevereiro!$F$16</f>
        <v>95</v>
      </c>
      <c r="N7" s="16">
        <f>[3]Fevereiro!$F$17</f>
        <v>94</v>
      </c>
      <c r="O7" s="16">
        <f>[3]Fevereiro!$F$18</f>
        <v>95</v>
      </c>
      <c r="P7" s="16">
        <f>[3]Fevereiro!$F$19</f>
        <v>95</v>
      </c>
      <c r="Q7" s="16">
        <f>[3]Fevereiro!$F$20</f>
        <v>95</v>
      </c>
      <c r="R7" s="16">
        <f>[3]Fevereiro!$F$21</f>
        <v>93</v>
      </c>
      <c r="S7" s="16">
        <f>[3]Fevereiro!$F$22</f>
        <v>95</v>
      </c>
      <c r="T7" s="16">
        <f>[3]Fevereiro!$F$23</f>
        <v>96</v>
      </c>
      <c r="U7" s="16">
        <f>[3]Fevereiro!$F$24</f>
        <v>93</v>
      </c>
      <c r="V7" s="16">
        <f>[3]Fevereiro!$F$25</f>
        <v>94</v>
      </c>
      <c r="W7" s="16">
        <f>[3]Fevereiro!$F$26</f>
        <v>96</v>
      </c>
      <c r="X7" s="16">
        <f>[3]Fevereiro!$F$27</f>
        <v>95</v>
      </c>
      <c r="Y7" s="16">
        <f>[3]Fevereiro!$F$28</f>
        <v>96</v>
      </c>
      <c r="Z7" s="16">
        <f>[3]Fevereiro!$F$29</f>
        <v>96</v>
      </c>
      <c r="AA7" s="16">
        <f>[3]Fevereiro!$F$30</f>
        <v>95</v>
      </c>
      <c r="AB7" s="16">
        <f>[3]Fevereiro!$F$31</f>
        <v>95</v>
      </c>
      <c r="AC7" s="16">
        <f>[3]Fevereiro!$F$32</f>
        <v>95</v>
      </c>
      <c r="AD7" s="16">
        <f>[3]Fevereiro!$F$33</f>
        <v>96</v>
      </c>
      <c r="AE7" s="36">
        <f t="shared" si="1"/>
        <v>96</v>
      </c>
      <c r="AF7" s="38">
        <f t="shared" si="2"/>
        <v>94.620689655172413</v>
      </c>
    </row>
    <row r="8" spans="1:34" ht="17.100000000000001" customHeight="1" x14ac:dyDescent="0.2">
      <c r="A8" s="14" t="s">
        <v>63</v>
      </c>
      <c r="B8" s="16">
        <f>[4]Fevereiro!$F$5</f>
        <v>100</v>
      </c>
      <c r="C8" s="16">
        <f>[4]Fevereiro!$F$6</f>
        <v>100</v>
      </c>
      <c r="D8" s="16">
        <f>[4]Fevereiro!$F$7</f>
        <v>100</v>
      </c>
      <c r="E8" s="16">
        <f>[4]Fevereiro!$F$8</f>
        <v>100</v>
      </c>
      <c r="F8" s="16">
        <f>[4]Fevereiro!$F$9</f>
        <v>100</v>
      </c>
      <c r="G8" s="16">
        <f>[4]Fevereiro!$F$10</f>
        <v>100</v>
      </c>
      <c r="H8" s="16">
        <f>[4]Fevereiro!$F$11</f>
        <v>100</v>
      </c>
      <c r="I8" s="16">
        <f>[4]Fevereiro!$F$12</f>
        <v>100</v>
      </c>
      <c r="J8" s="16">
        <f>[4]Fevereiro!$F$13</f>
        <v>100</v>
      </c>
      <c r="K8" s="16">
        <f>[4]Fevereiro!$F$14</f>
        <v>100</v>
      </c>
      <c r="L8" s="16">
        <f>[4]Fevereiro!$F$15</f>
        <v>100</v>
      </c>
      <c r="M8" s="16">
        <f>[4]Fevereiro!$F$16</f>
        <v>100</v>
      </c>
      <c r="N8" s="16">
        <f>[4]Fevereiro!$F$17</f>
        <v>100</v>
      </c>
      <c r="O8" s="16">
        <f>[4]Fevereiro!$F$18</f>
        <v>100</v>
      </c>
      <c r="P8" s="16">
        <f>[4]Fevereiro!$F$19</f>
        <v>99</v>
      </c>
      <c r="Q8" s="16">
        <f>[4]Fevereiro!$F$20</f>
        <v>100</v>
      </c>
      <c r="R8" s="16">
        <f>[4]Fevereiro!$F$21</f>
        <v>100</v>
      </c>
      <c r="S8" s="16">
        <f>[4]Fevereiro!$F$22</f>
        <v>100</v>
      </c>
      <c r="T8" s="16">
        <f>[4]Fevereiro!$F$23</f>
        <v>100</v>
      </c>
      <c r="U8" s="16">
        <f>[4]Fevereiro!$F$24</f>
        <v>100</v>
      </c>
      <c r="V8" s="16">
        <f>[4]Fevereiro!$F$25</f>
        <v>100</v>
      </c>
      <c r="W8" s="16">
        <f>[4]Fevereiro!$F$26</f>
        <v>100</v>
      </c>
      <c r="X8" s="16">
        <f>[4]Fevereiro!$F$27</f>
        <v>100</v>
      </c>
      <c r="Y8" s="16">
        <f>[4]Fevereiro!$F$28</f>
        <v>100</v>
      </c>
      <c r="Z8" s="16">
        <f>[4]Fevereiro!$F$29</f>
        <v>100</v>
      </c>
      <c r="AA8" s="16">
        <f>[4]Fevereiro!$F$30</f>
        <v>100</v>
      </c>
      <c r="AB8" s="16">
        <f>[4]Fevereiro!$F$31</f>
        <v>100</v>
      </c>
      <c r="AC8" s="16">
        <f>[4]Fevereiro!$F$32</f>
        <v>100</v>
      </c>
      <c r="AD8" s="16">
        <f>[4]Fevereiro!$F$33</f>
        <v>100</v>
      </c>
      <c r="AE8" s="36">
        <f t="shared" si="1"/>
        <v>100</v>
      </c>
      <c r="AF8" s="38">
        <f t="shared" si="2"/>
        <v>99.965517241379317</v>
      </c>
    </row>
    <row r="9" spans="1:34" ht="17.100000000000001" customHeight="1" x14ac:dyDescent="0.2">
      <c r="A9" s="14" t="s">
        <v>46</v>
      </c>
      <c r="B9" s="16">
        <f>[5]Fevereiro!$F$5</f>
        <v>95</v>
      </c>
      <c r="C9" s="16">
        <f>[5]Fevereiro!$F$6</f>
        <v>96</v>
      </c>
      <c r="D9" s="16">
        <f>[5]Fevereiro!$F$7</f>
        <v>95</v>
      </c>
      <c r="E9" s="16">
        <f>[5]Fevereiro!$F$8</f>
        <v>95</v>
      </c>
      <c r="F9" s="16">
        <f>[5]Fevereiro!$F$9</f>
        <v>96</v>
      </c>
      <c r="G9" s="16">
        <f>[5]Fevereiro!$F$10</f>
        <v>95</v>
      </c>
      <c r="H9" s="16">
        <f>[5]Fevereiro!$F$11</f>
        <v>94</v>
      </c>
      <c r="I9" s="16">
        <f>[5]Fevereiro!$F$12</f>
        <v>95</v>
      </c>
      <c r="J9" s="16">
        <f>[5]Fevereiro!$F$13</f>
        <v>92</v>
      </c>
      <c r="K9" s="16">
        <f>[5]Fevereiro!$F$14</f>
        <v>93</v>
      </c>
      <c r="L9" s="16">
        <f>[5]Fevereiro!$F$15</f>
        <v>95</v>
      </c>
      <c r="M9" s="16">
        <f>[5]Fevereiro!$F$16</f>
        <v>94</v>
      </c>
      <c r="N9" s="16">
        <f>[5]Fevereiro!$F$17</f>
        <v>92</v>
      </c>
      <c r="O9" s="16">
        <f>[5]Fevereiro!$F$18</f>
        <v>95</v>
      </c>
      <c r="P9" s="16">
        <f>[5]Fevereiro!$F$19</f>
        <v>95</v>
      </c>
      <c r="Q9" s="16">
        <f>[5]Fevereiro!$F$20</f>
        <v>91</v>
      </c>
      <c r="R9" s="16">
        <f>[5]Fevereiro!$F$21</f>
        <v>91</v>
      </c>
      <c r="S9" s="16">
        <f>[5]Fevereiro!$F$22</f>
        <v>94</v>
      </c>
      <c r="T9" s="16">
        <f>[5]Fevereiro!$F$23</f>
        <v>93</v>
      </c>
      <c r="U9" s="16">
        <f>[5]Fevereiro!$F$24</f>
        <v>94</v>
      </c>
      <c r="V9" s="16">
        <f>[5]Fevereiro!$F$25</f>
        <v>95</v>
      </c>
      <c r="W9" s="16">
        <f>[5]Fevereiro!$F$26</f>
        <v>95</v>
      </c>
      <c r="X9" s="16">
        <f>[5]Fevereiro!$F$27</f>
        <v>95</v>
      </c>
      <c r="Y9" s="16">
        <f>[5]Fevereiro!$F$28</f>
        <v>95</v>
      </c>
      <c r="Z9" s="16">
        <f>[5]Fevereiro!$F$29</f>
        <v>95</v>
      </c>
      <c r="AA9" s="16">
        <f>[5]Fevereiro!$F$30</f>
        <v>94</v>
      </c>
      <c r="AB9" s="16">
        <f>[5]Fevereiro!$F$31</f>
        <v>93</v>
      </c>
      <c r="AC9" s="16">
        <f>[5]Fevereiro!$F$32</f>
        <v>95</v>
      </c>
      <c r="AD9" s="16">
        <f>[5]Fevereiro!$F$33</f>
        <v>95</v>
      </c>
      <c r="AE9" s="36">
        <f t="shared" si="1"/>
        <v>96</v>
      </c>
      <c r="AF9" s="38">
        <f t="shared" si="2"/>
        <v>94.206896551724142</v>
      </c>
    </row>
    <row r="10" spans="1:34" ht="17.100000000000001" customHeight="1" x14ac:dyDescent="0.2">
      <c r="A10" s="14" t="s">
        <v>2</v>
      </c>
      <c r="B10" s="16">
        <f>[6]Fevereiro!$F$5</f>
        <v>91</v>
      </c>
      <c r="C10" s="16">
        <f>[6]Fevereiro!$F$6</f>
        <v>87</v>
      </c>
      <c r="D10" s="16">
        <f>[6]Fevereiro!$F$7</f>
        <v>94</v>
      </c>
      <c r="E10" s="16">
        <f>[6]Fevereiro!$F$8</f>
        <v>91</v>
      </c>
      <c r="F10" s="16">
        <f>[6]Fevereiro!$F$9</f>
        <v>86</v>
      </c>
      <c r="G10" s="16">
        <f>[6]Fevereiro!$F$10</f>
        <v>89</v>
      </c>
      <c r="H10" s="16">
        <f>[6]Fevereiro!$F$11</f>
        <v>94</v>
      </c>
      <c r="I10" s="16">
        <f>[6]Fevereiro!$F$12</f>
        <v>88</v>
      </c>
      <c r="J10" s="16">
        <f>[6]Fevereiro!$F$13</f>
        <v>90</v>
      </c>
      <c r="K10" s="16">
        <f>[6]Fevereiro!$F$14</f>
        <v>94</v>
      </c>
      <c r="L10" s="16">
        <f>[6]Fevereiro!$F$15</f>
        <v>92</v>
      </c>
      <c r="M10" s="16">
        <f>[6]Fevereiro!$F$16</f>
        <v>89</v>
      </c>
      <c r="N10" s="16">
        <f>[6]Fevereiro!$F$17</f>
        <v>87</v>
      </c>
      <c r="O10" s="16">
        <f>[6]Fevereiro!$F$18</f>
        <v>89</v>
      </c>
      <c r="P10" s="16">
        <f>[6]Fevereiro!$F$19</f>
        <v>92</v>
      </c>
      <c r="Q10" s="16">
        <f>[6]Fevereiro!$F$20</f>
        <v>90</v>
      </c>
      <c r="R10" s="16">
        <f>[6]Fevereiro!$F$21</f>
        <v>92</v>
      </c>
      <c r="S10" s="16">
        <f>[6]Fevereiro!$F$22</f>
        <v>95</v>
      </c>
      <c r="T10" s="16">
        <f>[6]Fevereiro!$F$23</f>
        <v>94</v>
      </c>
      <c r="U10" s="16">
        <f>[6]Fevereiro!$F$24</f>
        <v>93</v>
      </c>
      <c r="V10" s="16">
        <f>[6]Fevereiro!$F$25</f>
        <v>94</v>
      </c>
      <c r="W10" s="16">
        <f>[6]Fevereiro!$F$26</f>
        <v>95</v>
      </c>
      <c r="X10" s="16">
        <f>[6]Fevereiro!$F$27</f>
        <v>95</v>
      </c>
      <c r="Y10" s="16">
        <f>[6]Fevereiro!$F$28</f>
        <v>94</v>
      </c>
      <c r="Z10" s="16">
        <f>[6]Fevereiro!$F$29</f>
        <v>91</v>
      </c>
      <c r="AA10" s="16">
        <f>[6]Fevereiro!$F$30</f>
        <v>93</v>
      </c>
      <c r="AB10" s="16">
        <f>[6]Fevereiro!$F$31</f>
        <v>92</v>
      </c>
      <c r="AC10" s="16">
        <f>[6]Fevereiro!$F$32</f>
        <v>92</v>
      </c>
      <c r="AD10" s="16">
        <f>[6]Fevereiro!$F$33</f>
        <v>95</v>
      </c>
      <c r="AE10" s="36">
        <f t="shared" si="1"/>
        <v>95</v>
      </c>
      <c r="AF10" s="38">
        <f t="shared" si="2"/>
        <v>91.65517241379311</v>
      </c>
    </row>
    <row r="11" spans="1:34" ht="17.100000000000001" customHeight="1" x14ac:dyDescent="0.2">
      <c r="A11" s="14" t="s">
        <v>3</v>
      </c>
      <c r="B11" s="16">
        <f>[7]Fevereiro!$F$5</f>
        <v>89</v>
      </c>
      <c r="C11" s="16">
        <f>[7]Fevereiro!$F$6</f>
        <v>90</v>
      </c>
      <c r="D11" s="16">
        <f>[7]Fevereiro!$F$7</f>
        <v>85</v>
      </c>
      <c r="E11" s="16">
        <f>[7]Fevereiro!$F$8</f>
        <v>95</v>
      </c>
      <c r="F11" s="16">
        <f>[7]Fevereiro!$F$9</f>
        <v>90</v>
      </c>
      <c r="G11" s="16">
        <f>[7]Fevereiro!$F$10</f>
        <v>96</v>
      </c>
      <c r="H11" s="16">
        <f>[7]Fevereiro!$F$11</f>
        <v>96</v>
      </c>
      <c r="I11" s="16">
        <f>[7]Fevereiro!$F$12</f>
        <v>94</v>
      </c>
      <c r="J11" s="16">
        <f>[7]Fevereiro!$F$13</f>
        <v>95</v>
      </c>
      <c r="K11" s="16">
        <f>[7]Fevereiro!$F$14</f>
        <v>94</v>
      </c>
      <c r="L11" s="16">
        <f>[7]Fevereiro!$F$15</f>
        <v>95</v>
      </c>
      <c r="M11" s="16">
        <f>[7]Fevereiro!$F$16</f>
        <v>95</v>
      </c>
      <c r="N11" s="16">
        <f>[7]Fevereiro!$F$17</f>
        <v>96</v>
      </c>
      <c r="O11" s="16">
        <f>[7]Fevereiro!$F$18</f>
        <v>92</v>
      </c>
      <c r="P11" s="16">
        <f>[7]Fevereiro!$F$19</f>
        <v>94</v>
      </c>
      <c r="Q11" s="16">
        <f>[7]Fevereiro!$F$20</f>
        <v>86</v>
      </c>
      <c r="R11" s="16">
        <f>[7]Fevereiro!$F$21</f>
        <v>91</v>
      </c>
      <c r="S11" s="16">
        <f>[7]Fevereiro!$F$22</f>
        <v>95</v>
      </c>
      <c r="T11" s="16">
        <f>[7]Fevereiro!$F$23</f>
        <v>97</v>
      </c>
      <c r="U11" s="16">
        <f>[7]Fevereiro!$F$24</f>
        <v>96</v>
      </c>
      <c r="V11" s="16">
        <f>[7]Fevereiro!$F$25</f>
        <v>96</v>
      </c>
      <c r="W11" s="16">
        <f>[7]Fevereiro!$F$26</f>
        <v>96</v>
      </c>
      <c r="X11" s="16">
        <f>[7]Fevereiro!$F$27</f>
        <v>97</v>
      </c>
      <c r="Y11" s="16">
        <f>[7]Fevereiro!$F$28</f>
        <v>97</v>
      </c>
      <c r="Z11" s="16">
        <f>[7]Fevereiro!$F$29</f>
        <v>97</v>
      </c>
      <c r="AA11" s="16">
        <f>[7]Fevereiro!$F$30</f>
        <v>95</v>
      </c>
      <c r="AB11" s="16">
        <f>[7]Fevereiro!$F$31</f>
        <v>96</v>
      </c>
      <c r="AC11" s="16">
        <f>[7]Fevereiro!$F$32</f>
        <v>96</v>
      </c>
      <c r="AD11" s="16">
        <f>[7]Fevereiro!$F$33</f>
        <v>97</v>
      </c>
      <c r="AE11" s="36">
        <f t="shared" si="1"/>
        <v>97</v>
      </c>
      <c r="AF11" s="38">
        <f t="shared" si="2"/>
        <v>94.068965517241381</v>
      </c>
    </row>
    <row r="12" spans="1:34" ht="17.100000000000001" customHeight="1" x14ac:dyDescent="0.2">
      <c r="A12" s="14" t="s">
        <v>4</v>
      </c>
      <c r="B12" s="16">
        <f>[8]Fevereiro!$F$5</f>
        <v>90</v>
      </c>
      <c r="C12" s="16">
        <f>[8]Fevereiro!$F$6</f>
        <v>72</v>
      </c>
      <c r="D12" s="16">
        <f>[8]Fevereiro!$F$7</f>
        <v>94</v>
      </c>
      <c r="E12" s="16">
        <f>[8]Fevereiro!$F$8</f>
        <v>89</v>
      </c>
      <c r="F12" s="16">
        <f>[8]Fevereiro!$F$9</f>
        <v>92</v>
      </c>
      <c r="G12" s="16">
        <f>[8]Fevereiro!$F$10</f>
        <v>94</v>
      </c>
      <c r="H12" s="16">
        <f>[8]Fevereiro!$F$11</f>
        <v>95</v>
      </c>
      <c r="I12" s="16">
        <f>[8]Fevereiro!$F$12</f>
        <v>91</v>
      </c>
      <c r="J12" s="16">
        <f>[8]Fevereiro!$F$13</f>
        <v>92</v>
      </c>
      <c r="K12" s="16">
        <f>[8]Fevereiro!$F$14</f>
        <v>95</v>
      </c>
      <c r="L12" s="16">
        <f>[8]Fevereiro!$F$15</f>
        <v>93</v>
      </c>
      <c r="M12" s="16">
        <f>[8]Fevereiro!$F$16</f>
        <v>90</v>
      </c>
      <c r="N12" s="16">
        <f>[8]Fevereiro!$F$17</f>
        <v>94</v>
      </c>
      <c r="O12" s="16">
        <f>[8]Fevereiro!$F$18</f>
        <v>88</v>
      </c>
      <c r="P12" s="16">
        <f>[8]Fevereiro!$F$19</f>
        <v>93</v>
      </c>
      <c r="Q12" s="16">
        <f>[8]Fevereiro!$F$20</f>
        <v>87</v>
      </c>
      <c r="R12" s="16">
        <f>[8]Fevereiro!$F$21</f>
        <v>86</v>
      </c>
      <c r="S12" s="16">
        <f>[8]Fevereiro!$F$22</f>
        <v>85</v>
      </c>
      <c r="T12" s="16">
        <f>[8]Fevereiro!$F$23</f>
        <v>94</v>
      </c>
      <c r="U12" s="16">
        <f>[8]Fevereiro!$F$24</f>
        <v>94</v>
      </c>
      <c r="V12" s="16">
        <f>[8]Fevereiro!$F$25</f>
        <v>92</v>
      </c>
      <c r="W12" s="16">
        <f>[8]Fevereiro!$F$26</f>
        <v>95</v>
      </c>
      <c r="X12" s="16">
        <f>[8]Fevereiro!$F$27</f>
        <v>95</v>
      </c>
      <c r="Y12" s="16">
        <f>[8]Fevereiro!$F$28</f>
        <v>94</v>
      </c>
      <c r="Z12" s="16">
        <f>[8]Fevereiro!$F$29</f>
        <v>93</v>
      </c>
      <c r="AA12" s="16">
        <f>[8]Fevereiro!$F$30</f>
        <v>91</v>
      </c>
      <c r="AB12" s="16">
        <f>[8]Fevereiro!$F$31</f>
        <v>95</v>
      </c>
      <c r="AC12" s="16">
        <f>[8]Fevereiro!$F$32</f>
        <v>94</v>
      </c>
      <c r="AD12" s="16">
        <f>[8]Fevereiro!$F$33</f>
        <v>95</v>
      </c>
      <c r="AE12" s="36">
        <f t="shared" si="1"/>
        <v>95</v>
      </c>
      <c r="AF12" s="38">
        <f t="shared" si="2"/>
        <v>91.448275862068968</v>
      </c>
    </row>
    <row r="13" spans="1:34" ht="17.100000000000001" customHeight="1" x14ac:dyDescent="0.2">
      <c r="A13" s="14" t="s">
        <v>5</v>
      </c>
      <c r="B13" s="17">
        <f>[9]Fevereiro!$F$5</f>
        <v>93</v>
      </c>
      <c r="C13" s="17">
        <f>[9]Fevereiro!$F$6</f>
        <v>92</v>
      </c>
      <c r="D13" s="17">
        <f>[9]Fevereiro!$F$7</f>
        <v>93</v>
      </c>
      <c r="E13" s="17">
        <f>[9]Fevereiro!$F$8</f>
        <v>91</v>
      </c>
      <c r="F13" s="17">
        <f>[9]Fevereiro!$F$9</f>
        <v>92</v>
      </c>
      <c r="G13" s="17">
        <f>[9]Fevereiro!$F$10</f>
        <v>90</v>
      </c>
      <c r="H13" s="17">
        <f>[9]Fevereiro!$F$11</f>
        <v>90</v>
      </c>
      <c r="I13" s="17">
        <f>[9]Fevereiro!$F$12</f>
        <v>87</v>
      </c>
      <c r="J13" s="17">
        <f>[9]Fevereiro!$F$13</f>
        <v>93</v>
      </c>
      <c r="K13" s="17">
        <f>[9]Fevereiro!$F$14</f>
        <v>91</v>
      </c>
      <c r="L13" s="17" t="str">
        <f>[9]Fevereiro!$F$15</f>
        <v>*</v>
      </c>
      <c r="M13" s="17" t="str">
        <f>[9]Fevereiro!$F$16</f>
        <v>*</v>
      </c>
      <c r="N13" s="17" t="str">
        <f>[9]Fevereiro!$F$17</f>
        <v>*</v>
      </c>
      <c r="O13" s="17" t="str">
        <f>[9]Fevereiro!$F$18</f>
        <v>*</v>
      </c>
      <c r="P13" s="17" t="str">
        <f>[9]Fevereiro!$F$19</f>
        <v>*</v>
      </c>
      <c r="Q13" s="17" t="str">
        <f>[9]Fevereiro!$F$20</f>
        <v>*</v>
      </c>
      <c r="R13" s="17" t="str">
        <f>[9]Fevereiro!$F$21</f>
        <v>*</v>
      </c>
      <c r="S13" s="17" t="str">
        <f>[9]Fevereiro!$F$22</f>
        <v>*</v>
      </c>
      <c r="T13" s="17" t="str">
        <f>[9]Fevereiro!$F$23</f>
        <v>*</v>
      </c>
      <c r="U13" s="17" t="str">
        <f>[9]Fevereiro!$F$24</f>
        <v>*</v>
      </c>
      <c r="V13" s="17" t="str">
        <f>[9]Fevereiro!$F$25</f>
        <v>*</v>
      </c>
      <c r="W13" s="17" t="str">
        <f>[9]Fevereiro!$F$26</f>
        <v>*</v>
      </c>
      <c r="X13" s="17" t="str">
        <f>[9]Fevereiro!$F$27</f>
        <v>*</v>
      </c>
      <c r="Y13" s="17" t="str">
        <f>[9]Fevereiro!$F$28</f>
        <v>*</v>
      </c>
      <c r="Z13" s="17" t="str">
        <f>[9]Fevereiro!$F$29</f>
        <v>*</v>
      </c>
      <c r="AA13" s="17" t="str">
        <f>[9]Fevereiro!$F$30</f>
        <v>*</v>
      </c>
      <c r="AB13" s="17" t="str">
        <f>[9]Fevereiro!$F$31</f>
        <v>*</v>
      </c>
      <c r="AC13" s="17" t="str">
        <f>[9]Fevereiro!$F$32</f>
        <v>*</v>
      </c>
      <c r="AD13" s="17" t="str">
        <f>[9]Fevereiro!$F$33</f>
        <v>*</v>
      </c>
      <c r="AE13" s="36">
        <f t="shared" si="1"/>
        <v>93</v>
      </c>
      <c r="AF13" s="38">
        <f t="shared" si="2"/>
        <v>91.2</v>
      </c>
      <c r="AH13" t="s">
        <v>50</v>
      </c>
    </row>
    <row r="14" spans="1:34" ht="17.100000000000001" customHeight="1" x14ac:dyDescent="0.2">
      <c r="A14" s="14" t="s">
        <v>48</v>
      </c>
      <c r="B14" s="17">
        <f>[10]Fevereiro!$F$5</f>
        <v>92</v>
      </c>
      <c r="C14" s="17">
        <f>[10]Fevereiro!$F$6</f>
        <v>93</v>
      </c>
      <c r="D14" s="17">
        <f>[10]Fevereiro!$F$7</f>
        <v>93</v>
      </c>
      <c r="E14" s="17">
        <f>[10]Fevereiro!$F$8</f>
        <v>92</v>
      </c>
      <c r="F14" s="17">
        <f>[10]Fevereiro!$F$9</f>
        <v>92</v>
      </c>
      <c r="G14" s="17">
        <f>[10]Fevereiro!$F$10</f>
        <v>94</v>
      </c>
      <c r="H14" s="17">
        <f>[10]Fevereiro!$F$11</f>
        <v>96</v>
      </c>
      <c r="I14" s="17">
        <f>[10]Fevereiro!$F$12</f>
        <v>91</v>
      </c>
      <c r="J14" s="17">
        <f>[10]Fevereiro!$F$13</f>
        <v>93</v>
      </c>
      <c r="K14" s="17">
        <f>[10]Fevereiro!$F$14</f>
        <v>96</v>
      </c>
      <c r="L14" s="17">
        <f>[10]Fevereiro!$F$15</f>
        <v>95</v>
      </c>
      <c r="M14" s="17">
        <f>[10]Fevereiro!$F$16</f>
        <v>93</v>
      </c>
      <c r="N14" s="17">
        <f>[10]Fevereiro!$F$17</f>
        <v>92</v>
      </c>
      <c r="O14" s="17">
        <f>[10]Fevereiro!$F$18</f>
        <v>94</v>
      </c>
      <c r="P14" s="17">
        <f>[10]Fevereiro!$F$19</f>
        <v>94</v>
      </c>
      <c r="Q14" s="17">
        <f>[10]Fevereiro!$F$20</f>
        <v>91</v>
      </c>
      <c r="R14" s="17">
        <f>[10]Fevereiro!$F$21</f>
        <v>91</v>
      </c>
      <c r="S14" s="17">
        <f>[10]Fevereiro!$F$22</f>
        <v>93</v>
      </c>
      <c r="T14" s="17">
        <f>[10]Fevereiro!$F$23</f>
        <v>95</v>
      </c>
      <c r="U14" s="17">
        <f>[10]Fevereiro!$F$24</f>
        <v>95</v>
      </c>
      <c r="V14" s="17">
        <f>[10]Fevereiro!$F$25</f>
        <v>92</v>
      </c>
      <c r="W14" s="17">
        <f>[10]Fevereiro!$F$26</f>
        <v>95</v>
      </c>
      <c r="X14" s="17">
        <f>[10]Fevereiro!$F$27</f>
        <v>94</v>
      </c>
      <c r="Y14" s="17">
        <f>[10]Fevereiro!$F$28</f>
        <v>94</v>
      </c>
      <c r="Z14" s="17">
        <f>[10]Fevereiro!$F$29</f>
        <v>93</v>
      </c>
      <c r="AA14" s="17">
        <f>[10]Fevereiro!$F$30</f>
        <v>95</v>
      </c>
      <c r="AB14" s="17">
        <f>[10]Fevereiro!$F$31</f>
        <v>92</v>
      </c>
      <c r="AC14" s="17">
        <f>[10]Fevereiro!$F$32</f>
        <v>94</v>
      </c>
      <c r="AD14" s="17">
        <f>[10]Fevereiro!$F$33</f>
        <v>94</v>
      </c>
      <c r="AE14" s="36">
        <f t="shared" si="1"/>
        <v>96</v>
      </c>
      <c r="AF14" s="38">
        <f t="shared" si="2"/>
        <v>93.379310344827587</v>
      </c>
      <c r="AG14" s="1" t="s">
        <v>50</v>
      </c>
    </row>
    <row r="15" spans="1:34" ht="17.100000000000001" customHeight="1" x14ac:dyDescent="0.2">
      <c r="A15" s="14" t="s">
        <v>6</v>
      </c>
      <c r="B15" s="17">
        <f>[11]Fevereiro!$F$5</f>
        <v>96</v>
      </c>
      <c r="C15" s="17">
        <f>[11]Fevereiro!$F$6</f>
        <v>95</v>
      </c>
      <c r="D15" s="17">
        <f>[11]Fevereiro!$F$7</f>
        <v>95</v>
      </c>
      <c r="E15" s="17">
        <f>[11]Fevereiro!$F$8</f>
        <v>94</v>
      </c>
      <c r="F15" s="17">
        <f>[11]Fevereiro!$F$9</f>
        <v>94</v>
      </c>
      <c r="G15" s="17">
        <f>[11]Fevereiro!$F$10</f>
        <v>94</v>
      </c>
      <c r="H15" s="17">
        <f>[11]Fevereiro!$F$11</f>
        <v>93</v>
      </c>
      <c r="I15" s="17">
        <f>[11]Fevereiro!$F$12</f>
        <v>95</v>
      </c>
      <c r="J15" s="17">
        <f>[11]Fevereiro!$F$13</f>
        <v>95</v>
      </c>
      <c r="K15" s="17">
        <f>[11]Fevereiro!$F$14</f>
        <v>95</v>
      </c>
      <c r="L15" s="17">
        <f>[11]Fevereiro!$F$15</f>
        <v>96</v>
      </c>
      <c r="M15" s="17">
        <f>[11]Fevereiro!$F$16</f>
        <v>96</v>
      </c>
      <c r="N15" s="17">
        <f>[11]Fevereiro!$F$17</f>
        <v>96</v>
      </c>
      <c r="O15" s="17">
        <f>[11]Fevereiro!$F$18</f>
        <v>95</v>
      </c>
      <c r="P15" s="17">
        <f>[11]Fevereiro!$F$19</f>
        <v>95</v>
      </c>
      <c r="Q15" s="17">
        <f>[11]Fevereiro!$F$20</f>
        <v>94</v>
      </c>
      <c r="R15" s="17">
        <f>[11]Fevereiro!$F$21</f>
        <v>96</v>
      </c>
      <c r="S15" s="17">
        <f>[11]Fevereiro!$F$22</f>
        <v>95</v>
      </c>
      <c r="T15" s="17">
        <f>[11]Fevereiro!$F$23</f>
        <v>94</v>
      </c>
      <c r="U15" s="17">
        <f>[11]Fevereiro!$F$24</f>
        <v>96</v>
      </c>
      <c r="V15" s="17">
        <f>[11]Fevereiro!$F$25</f>
        <v>95</v>
      </c>
      <c r="W15" s="17">
        <f>[11]Fevereiro!$F$26</f>
        <v>96</v>
      </c>
      <c r="X15" s="17">
        <f>[11]Fevereiro!$F$27</f>
        <v>96</v>
      </c>
      <c r="Y15" s="17">
        <f>[11]Fevereiro!$F$28</f>
        <v>95</v>
      </c>
      <c r="Z15" s="17">
        <f>[11]Fevereiro!$F$29</f>
        <v>96</v>
      </c>
      <c r="AA15" s="17">
        <f>[11]Fevereiro!$F$30</f>
        <v>96</v>
      </c>
      <c r="AB15" s="17">
        <f>[11]Fevereiro!$F$31</f>
        <v>96</v>
      </c>
      <c r="AC15" s="17">
        <f>[11]Fevereiro!$F$32</f>
        <v>96</v>
      </c>
      <c r="AD15" s="17">
        <f>[11]Fevereiro!$F$33</f>
        <v>95</v>
      </c>
      <c r="AE15" s="36">
        <f t="shared" si="1"/>
        <v>96</v>
      </c>
      <c r="AF15" s="38">
        <f t="shared" si="2"/>
        <v>95.172413793103445</v>
      </c>
    </row>
    <row r="16" spans="1:34" ht="17.100000000000001" customHeight="1" x14ac:dyDescent="0.2">
      <c r="A16" s="14" t="s">
        <v>7</v>
      </c>
      <c r="B16" s="17">
        <f>[12]Fevereiro!$F$5</f>
        <v>97</v>
      </c>
      <c r="C16" s="17">
        <f>[12]Fevereiro!$F$6</f>
        <v>96</v>
      </c>
      <c r="D16" s="17">
        <f>[12]Fevereiro!$F$7</f>
        <v>96</v>
      </c>
      <c r="E16" s="17">
        <f>[12]Fevereiro!$F$8</f>
        <v>94</v>
      </c>
      <c r="F16" s="17">
        <f>[12]Fevereiro!$F$9</f>
        <v>96</v>
      </c>
      <c r="G16" s="17">
        <f>[12]Fevereiro!$F$10</f>
        <v>95</v>
      </c>
      <c r="H16" s="17">
        <f>[12]Fevereiro!$F$11</f>
        <v>96</v>
      </c>
      <c r="I16" s="17">
        <f>[12]Fevereiro!$F$12</f>
        <v>90</v>
      </c>
      <c r="J16" s="17">
        <f>[12]Fevereiro!$F$13</f>
        <v>89</v>
      </c>
      <c r="K16" s="17">
        <f>[12]Fevereiro!$F$14</f>
        <v>96</v>
      </c>
      <c r="L16" s="17">
        <f>[12]Fevereiro!$F$15</f>
        <v>93</v>
      </c>
      <c r="M16" s="17">
        <f>[12]Fevereiro!$F$16</f>
        <v>96</v>
      </c>
      <c r="N16" s="17">
        <f>[12]Fevereiro!$F$17</f>
        <v>95</v>
      </c>
      <c r="O16" s="17">
        <f>[12]Fevereiro!$F$18</f>
        <v>83</v>
      </c>
      <c r="P16" s="17">
        <f>[12]Fevereiro!$F$19</f>
        <v>96</v>
      </c>
      <c r="Q16" s="17">
        <f>[12]Fevereiro!$F$20</f>
        <v>94</v>
      </c>
      <c r="R16" s="17">
        <f>[12]Fevereiro!$F$21</f>
        <v>94</v>
      </c>
      <c r="S16" s="17">
        <f>[12]Fevereiro!$F$22</f>
        <v>88</v>
      </c>
      <c r="T16" s="17">
        <f>[12]Fevereiro!$F$23</f>
        <v>97</v>
      </c>
      <c r="U16" s="17">
        <f>[12]Fevereiro!$F$24</f>
        <v>95</v>
      </c>
      <c r="V16" s="17">
        <f>[12]Fevereiro!$F$25</f>
        <v>94</v>
      </c>
      <c r="W16" s="17">
        <f>[12]Fevereiro!$F$26</f>
        <v>96</v>
      </c>
      <c r="X16" s="17">
        <f>[12]Fevereiro!$F$27</f>
        <v>97</v>
      </c>
      <c r="Y16" s="17">
        <f>[12]Fevereiro!$F$28</f>
        <v>97</v>
      </c>
      <c r="Z16" s="17">
        <f>[12]Fevereiro!$F$29</f>
        <v>97</v>
      </c>
      <c r="AA16" s="17">
        <f>[12]Fevereiro!$F$30</f>
        <v>96</v>
      </c>
      <c r="AB16" s="17">
        <f>[12]Fevereiro!$F$31</f>
        <v>96</v>
      </c>
      <c r="AC16" s="17">
        <f>[12]Fevereiro!$F$32</f>
        <v>97</v>
      </c>
      <c r="AD16" s="17">
        <f>[12]Fevereiro!$F$33</f>
        <v>96</v>
      </c>
      <c r="AE16" s="36">
        <f t="shared" si="1"/>
        <v>97</v>
      </c>
      <c r="AF16" s="38">
        <f t="shared" si="2"/>
        <v>94.551724137931032</v>
      </c>
    </row>
    <row r="17" spans="1:35" ht="17.100000000000001" customHeight="1" x14ac:dyDescent="0.2">
      <c r="A17" s="14" t="s">
        <v>8</v>
      </c>
      <c r="B17" s="17">
        <f>[13]Fevereiro!$F$5</f>
        <v>96</v>
      </c>
      <c r="C17" s="17">
        <f>[13]Fevereiro!$F$6</f>
        <v>95</v>
      </c>
      <c r="D17" s="17">
        <f>[13]Fevereiro!$F$7</f>
        <v>91</v>
      </c>
      <c r="E17" s="17">
        <f>[13]Fevereiro!$F$8</f>
        <v>93</v>
      </c>
      <c r="F17" s="17">
        <f>[13]Fevereiro!$F$9</f>
        <v>95</v>
      </c>
      <c r="G17" s="17">
        <f>[13]Fevereiro!$F$10</f>
        <v>93</v>
      </c>
      <c r="H17" s="17">
        <f>[13]Fevereiro!$F$11</f>
        <v>94</v>
      </c>
      <c r="I17" s="17">
        <f>[13]Fevereiro!$F$12</f>
        <v>93</v>
      </c>
      <c r="J17" s="17">
        <f>[13]Fevereiro!$F$13</f>
        <v>91</v>
      </c>
      <c r="K17" s="17">
        <f>[13]Fevereiro!$F$14</f>
        <v>94</v>
      </c>
      <c r="L17" s="17">
        <f>[13]Fevereiro!$F$15</f>
        <v>95</v>
      </c>
      <c r="M17" s="17">
        <f>[13]Fevereiro!$F$16</f>
        <v>96</v>
      </c>
      <c r="N17" s="17">
        <f>[13]Fevereiro!$F$17</f>
        <v>92</v>
      </c>
      <c r="O17" s="17">
        <f>[13]Fevereiro!$F$18</f>
        <v>90</v>
      </c>
      <c r="P17" s="17">
        <f>[13]Fevereiro!$F$19</f>
        <v>90</v>
      </c>
      <c r="Q17" s="17">
        <f>[13]Fevereiro!$F$20</f>
        <v>92</v>
      </c>
      <c r="R17" s="17">
        <f>[13]Fevereiro!$F$21</f>
        <v>94</v>
      </c>
      <c r="S17" s="17">
        <f>[13]Fevereiro!$F$22</f>
        <v>93</v>
      </c>
      <c r="T17" s="17">
        <f>[13]Fevereiro!$F$23</f>
        <v>93</v>
      </c>
      <c r="U17" s="17">
        <f>[13]Fevereiro!$F$24</f>
        <v>89</v>
      </c>
      <c r="V17" s="17">
        <f>[13]Fevereiro!$F$25</f>
        <v>91</v>
      </c>
      <c r="W17" s="17">
        <f>[13]Fevereiro!$F$26</f>
        <v>96</v>
      </c>
      <c r="X17" s="17">
        <f>[13]Fevereiro!$F$27</f>
        <v>96</v>
      </c>
      <c r="Y17" s="17">
        <f>[13]Fevereiro!$F$28</f>
        <v>96</v>
      </c>
      <c r="Z17" s="17">
        <f>[13]Fevereiro!$F$29</f>
        <v>95</v>
      </c>
      <c r="AA17" s="17">
        <f>[13]Fevereiro!$F$30</f>
        <v>94</v>
      </c>
      <c r="AB17" s="17">
        <f>[13]Fevereiro!$F$31</f>
        <v>93</v>
      </c>
      <c r="AC17" s="17">
        <f>[13]Fevereiro!$F$32</f>
        <v>96</v>
      </c>
      <c r="AD17" s="17">
        <f>[13]Fevereiro!$F$33</f>
        <v>95</v>
      </c>
      <c r="AE17" s="36">
        <f t="shared" si="1"/>
        <v>96</v>
      </c>
      <c r="AF17" s="38">
        <f t="shared" si="2"/>
        <v>93.482758620689651</v>
      </c>
    </row>
    <row r="18" spans="1:35" ht="17.100000000000001" customHeight="1" x14ac:dyDescent="0.2">
      <c r="A18" s="14" t="s">
        <v>9</v>
      </c>
      <c r="B18" s="16">
        <f>[14]Fevereiro!$F$5</f>
        <v>95</v>
      </c>
      <c r="C18" s="16">
        <f>[14]Fevereiro!$F$6</f>
        <v>93</v>
      </c>
      <c r="D18" s="16">
        <f>[14]Fevereiro!$F$7</f>
        <v>96</v>
      </c>
      <c r="E18" s="16">
        <f>[14]Fevereiro!$F$8</f>
        <v>96</v>
      </c>
      <c r="F18" s="16">
        <f>[14]Fevereiro!$F$9</f>
        <v>97</v>
      </c>
      <c r="G18" s="16">
        <f>[14]Fevereiro!$F$10</f>
        <v>95</v>
      </c>
      <c r="H18" s="16">
        <f>[14]Fevereiro!$F$11</f>
        <v>94</v>
      </c>
      <c r="I18" s="16">
        <f>[14]Fevereiro!$F$12</f>
        <v>91</v>
      </c>
      <c r="J18" s="16">
        <f>[14]Fevereiro!$F$13</f>
        <v>89</v>
      </c>
      <c r="K18" s="16">
        <f>[14]Fevereiro!$F$14</f>
        <v>96</v>
      </c>
      <c r="L18" s="16">
        <f>[14]Fevereiro!$F$15</f>
        <v>95</v>
      </c>
      <c r="M18" s="17">
        <f>[14]Fevereiro!$F$16</f>
        <v>96</v>
      </c>
      <c r="N18" s="17">
        <f>[14]Fevereiro!$F$17</f>
        <v>93</v>
      </c>
      <c r="O18" s="17">
        <f>[14]Fevereiro!$F$18</f>
        <v>89</v>
      </c>
      <c r="P18" s="17">
        <f>[14]Fevereiro!$F$19</f>
        <v>90</v>
      </c>
      <c r="Q18" s="17">
        <f>[14]Fevereiro!$F$20</f>
        <v>93</v>
      </c>
      <c r="R18" s="17">
        <f>[14]Fevereiro!$F$21</f>
        <v>91</v>
      </c>
      <c r="S18" s="17">
        <f>[14]Fevereiro!$F$22</f>
        <v>96</v>
      </c>
      <c r="T18" s="17">
        <f>[14]Fevereiro!$F$23</f>
        <v>97</v>
      </c>
      <c r="U18" s="17">
        <f>[14]Fevereiro!$F$24</f>
        <v>93</v>
      </c>
      <c r="V18" s="17">
        <f>[14]Fevereiro!$F$25</f>
        <v>96</v>
      </c>
      <c r="W18" s="17">
        <f>[14]Fevereiro!$F$26</f>
        <v>95</v>
      </c>
      <c r="X18" s="17">
        <f>[14]Fevereiro!$F$27</f>
        <v>95</v>
      </c>
      <c r="Y18" s="17">
        <f>[14]Fevereiro!$F$28</f>
        <v>94</v>
      </c>
      <c r="Z18" s="17">
        <f>[14]Fevereiro!$F$29</f>
        <v>87</v>
      </c>
      <c r="AA18" s="17">
        <f>[14]Fevereiro!$F$30</f>
        <v>94</v>
      </c>
      <c r="AB18" s="17">
        <f>[14]Fevereiro!$F$31</f>
        <v>95</v>
      </c>
      <c r="AC18" s="17">
        <f>[14]Fevereiro!$F$32</f>
        <v>96</v>
      </c>
      <c r="AD18" s="17">
        <f>[14]Fevereiro!$F$33</f>
        <v>92</v>
      </c>
      <c r="AE18" s="36">
        <f t="shared" si="1"/>
        <v>97</v>
      </c>
      <c r="AF18" s="38">
        <f t="shared" si="2"/>
        <v>93.758620689655174</v>
      </c>
    </row>
    <row r="19" spans="1:35" ht="17.100000000000001" customHeight="1" x14ac:dyDescent="0.2">
      <c r="A19" s="14" t="s">
        <v>47</v>
      </c>
      <c r="B19" s="17">
        <f>[15]Fevereiro!$F$5</f>
        <v>97</v>
      </c>
      <c r="C19" s="17">
        <f>[15]Fevereiro!$F$6</f>
        <v>96</v>
      </c>
      <c r="D19" s="17">
        <f>[15]Fevereiro!$F$7</f>
        <v>97</v>
      </c>
      <c r="E19" s="17">
        <f>[15]Fevereiro!$F$8</f>
        <v>97</v>
      </c>
      <c r="F19" s="17">
        <f>[15]Fevereiro!$F$9</f>
        <v>96</v>
      </c>
      <c r="G19" s="17">
        <f>[15]Fevereiro!$F$10</f>
        <v>96</v>
      </c>
      <c r="H19" s="17">
        <f>[15]Fevereiro!$F$11</f>
        <v>95</v>
      </c>
      <c r="I19" s="17">
        <f>[15]Fevereiro!$F$12</f>
        <v>96</v>
      </c>
      <c r="J19" s="17">
        <f>[15]Fevereiro!$F$13</f>
        <v>88</v>
      </c>
      <c r="K19" s="17">
        <f>[15]Fevereiro!$F$14</f>
        <v>96</v>
      </c>
      <c r="L19" s="17">
        <f>[15]Fevereiro!$F$15</f>
        <v>96</v>
      </c>
      <c r="M19" s="17">
        <f>[15]Fevereiro!$F$16</f>
        <v>95</v>
      </c>
      <c r="N19" s="17">
        <f>[15]Fevereiro!$F$17</f>
        <v>93</v>
      </c>
      <c r="O19" s="17">
        <f>[15]Fevereiro!$F$18</f>
        <v>96</v>
      </c>
      <c r="P19" s="17">
        <f>[15]Fevereiro!$F$19</f>
        <v>95</v>
      </c>
      <c r="Q19" s="17">
        <f>[15]Fevereiro!$F$20</f>
        <v>94</v>
      </c>
      <c r="R19" s="17">
        <f>[15]Fevereiro!$F$21</f>
        <v>94</v>
      </c>
      <c r="S19" s="17">
        <f>[15]Fevereiro!$F$22</f>
        <v>94</v>
      </c>
      <c r="T19" s="17">
        <f>[15]Fevereiro!$F$23</f>
        <v>96</v>
      </c>
      <c r="U19" s="17">
        <f>[15]Fevereiro!$F$24</f>
        <v>91</v>
      </c>
      <c r="V19" s="17">
        <f>[15]Fevereiro!$F$25</f>
        <v>96</v>
      </c>
      <c r="W19" s="17">
        <f>[15]Fevereiro!$F$26</f>
        <v>97</v>
      </c>
      <c r="X19" s="17">
        <f>[15]Fevereiro!$F$27</f>
        <v>96</v>
      </c>
      <c r="Y19" s="17">
        <f>[15]Fevereiro!$F$28</f>
        <v>97</v>
      </c>
      <c r="Z19" s="17">
        <f>[15]Fevereiro!$F$29</f>
        <v>96</v>
      </c>
      <c r="AA19" s="17">
        <f>[15]Fevereiro!$F$30</f>
        <v>95</v>
      </c>
      <c r="AB19" s="17">
        <f>[15]Fevereiro!$F$31</f>
        <v>95</v>
      </c>
      <c r="AC19" s="17">
        <f>[15]Fevereiro!$F$32</f>
        <v>97</v>
      </c>
      <c r="AD19" s="17">
        <f>[15]Fevereiro!$F$33</f>
        <v>97</v>
      </c>
      <c r="AE19" s="36">
        <f t="shared" si="1"/>
        <v>97</v>
      </c>
      <c r="AF19" s="38">
        <f t="shared" si="2"/>
        <v>95.310344827586206</v>
      </c>
    </row>
    <row r="20" spans="1:35" ht="17.100000000000001" customHeight="1" x14ac:dyDescent="0.2">
      <c r="A20" s="14" t="s">
        <v>10</v>
      </c>
      <c r="B20" s="17">
        <f>[16]Fevereiro!$F$5</f>
        <v>97</v>
      </c>
      <c r="C20" s="17">
        <f>[16]Fevereiro!$F$6</f>
        <v>97</v>
      </c>
      <c r="D20" s="17">
        <f>[16]Fevereiro!$F$7</f>
        <v>95</v>
      </c>
      <c r="E20" s="17">
        <f>[16]Fevereiro!$F$8</f>
        <v>95</v>
      </c>
      <c r="F20" s="17">
        <f>[16]Fevereiro!$F$9</f>
        <v>97</v>
      </c>
      <c r="G20" s="17">
        <f>[16]Fevereiro!$F$10</f>
        <v>95</v>
      </c>
      <c r="H20" s="17">
        <f>[16]Fevereiro!$F$11</f>
        <v>96</v>
      </c>
      <c r="I20" s="17">
        <f>[16]Fevereiro!$F$12</f>
        <v>94</v>
      </c>
      <c r="J20" s="17">
        <f>[16]Fevereiro!$F$13</f>
        <v>87</v>
      </c>
      <c r="K20" s="17">
        <f>[16]Fevereiro!$F$14</f>
        <v>94</v>
      </c>
      <c r="L20" s="17">
        <f>[16]Fevereiro!$F$15</f>
        <v>96</v>
      </c>
      <c r="M20" s="17">
        <f>[16]Fevereiro!$F$16</f>
        <v>97</v>
      </c>
      <c r="N20" s="17">
        <f>[16]Fevereiro!$F$17</f>
        <v>95</v>
      </c>
      <c r="O20" s="17">
        <f>[16]Fevereiro!$F$18</f>
        <v>90</v>
      </c>
      <c r="P20" s="17">
        <f>[16]Fevereiro!$F$19</f>
        <v>93</v>
      </c>
      <c r="Q20" s="17">
        <f>[16]Fevereiro!$F$20</f>
        <v>94</v>
      </c>
      <c r="R20" s="17">
        <f>[16]Fevereiro!$F$21</f>
        <v>94</v>
      </c>
      <c r="S20" s="17">
        <f>[16]Fevereiro!$F$22</f>
        <v>95</v>
      </c>
      <c r="T20" s="17">
        <f>[16]Fevereiro!$F$23</f>
        <v>96</v>
      </c>
      <c r="U20" s="17">
        <f>[16]Fevereiro!$F$24</f>
        <v>97</v>
      </c>
      <c r="V20" s="17">
        <f>[16]Fevereiro!$F$25</f>
        <v>97</v>
      </c>
      <c r="W20" s="17">
        <f>[16]Fevereiro!$F$26</f>
        <v>96</v>
      </c>
      <c r="X20" s="17">
        <f>[16]Fevereiro!$F$27</f>
        <v>96</v>
      </c>
      <c r="Y20" s="17">
        <f>[16]Fevereiro!$F$28</f>
        <v>97</v>
      </c>
      <c r="Z20" s="17">
        <f>[16]Fevereiro!$F$29</f>
        <v>96</v>
      </c>
      <c r="AA20" s="17">
        <f>[16]Fevereiro!$F$30</f>
        <v>95</v>
      </c>
      <c r="AB20" s="17">
        <f>[16]Fevereiro!$F$31</f>
        <v>97</v>
      </c>
      <c r="AC20" s="17">
        <f>[16]Fevereiro!$F$32</f>
        <v>97</v>
      </c>
      <c r="AD20" s="17">
        <f>[16]Fevereiro!$F$33</f>
        <v>97</v>
      </c>
      <c r="AE20" s="36">
        <f t="shared" si="1"/>
        <v>97</v>
      </c>
      <c r="AF20" s="38">
        <f t="shared" si="2"/>
        <v>95.241379310344826</v>
      </c>
    </row>
    <row r="21" spans="1:35" ht="17.100000000000001" customHeight="1" x14ac:dyDescent="0.2">
      <c r="A21" s="14" t="s">
        <v>11</v>
      </c>
      <c r="B21" s="17">
        <f>[17]Fevereiro!$F$5</f>
        <v>84</v>
      </c>
      <c r="C21" s="17">
        <f>[17]Fevereiro!$F$6</f>
        <v>91</v>
      </c>
      <c r="D21" s="17">
        <f>[17]Fevereiro!$F$7</f>
        <v>89</v>
      </c>
      <c r="E21" s="17">
        <f>[17]Fevereiro!$F$8</f>
        <v>87</v>
      </c>
      <c r="F21" s="17">
        <f>[17]Fevereiro!$F$9</f>
        <v>83</v>
      </c>
      <c r="G21" s="17">
        <f>[17]Fevereiro!$F$10</f>
        <v>82</v>
      </c>
      <c r="H21" s="17">
        <f>[17]Fevereiro!$F$11</f>
        <v>88</v>
      </c>
      <c r="I21" s="17">
        <f>[17]Fevereiro!$F$12</f>
        <v>82</v>
      </c>
      <c r="J21" s="17">
        <f>[17]Fevereiro!$F$13</f>
        <v>85</v>
      </c>
      <c r="K21" s="17">
        <f>[17]Fevereiro!$F$14</f>
        <v>76</v>
      </c>
      <c r="L21" s="17">
        <f>[17]Fevereiro!$F$15</f>
        <v>71</v>
      </c>
      <c r="M21" s="17">
        <f>[17]Fevereiro!$F$16</f>
        <v>62</v>
      </c>
      <c r="N21" s="17">
        <f>[17]Fevereiro!$F$17</f>
        <v>65</v>
      </c>
      <c r="O21" s="17">
        <f>[17]Fevereiro!$F$18</f>
        <v>46</v>
      </c>
      <c r="P21" s="17" t="str">
        <f>[17]Fevereiro!$F$19</f>
        <v>*</v>
      </c>
      <c r="Q21" s="17" t="str">
        <f>[17]Fevereiro!$F$20</f>
        <v>*</v>
      </c>
      <c r="R21" s="17" t="str">
        <f>[17]Fevereiro!$F$21</f>
        <v>*</v>
      </c>
      <c r="S21" s="17" t="str">
        <f>[17]Fevereiro!$F$22</f>
        <v>*</v>
      </c>
      <c r="T21" s="17" t="str">
        <f>[17]Fevereiro!$F$23</f>
        <v>*</v>
      </c>
      <c r="U21" s="17">
        <f>[17]Fevereiro!$F$24</f>
        <v>64</v>
      </c>
      <c r="V21" s="17">
        <f>[17]Fevereiro!$F$25</f>
        <v>75</v>
      </c>
      <c r="W21" s="17">
        <f>[17]Fevereiro!$F$26</f>
        <v>83</v>
      </c>
      <c r="X21" s="17" t="str">
        <f>[17]Fevereiro!$F$27</f>
        <v>*</v>
      </c>
      <c r="Y21" s="17" t="str">
        <f>[17]Fevereiro!$F$28</f>
        <v>*</v>
      </c>
      <c r="Z21" s="17">
        <f>[17]Fevereiro!$F$29</f>
        <v>87</v>
      </c>
      <c r="AA21" s="17">
        <f>[17]Fevereiro!$F$30</f>
        <v>73</v>
      </c>
      <c r="AB21" s="17" t="str">
        <f>[17]Fevereiro!$F$31</f>
        <v>*</v>
      </c>
      <c r="AC21" s="17" t="str">
        <f>[17]Fevereiro!$F$32</f>
        <v>*</v>
      </c>
      <c r="AD21" s="17" t="str">
        <f>[17]Fevereiro!$F$33</f>
        <v>*</v>
      </c>
      <c r="AE21" s="36">
        <f t="shared" si="1"/>
        <v>91</v>
      </c>
      <c r="AF21" s="38">
        <f t="shared" si="2"/>
        <v>77.526315789473685</v>
      </c>
    </row>
    <row r="22" spans="1:35" ht="17.100000000000001" customHeight="1" x14ac:dyDescent="0.2">
      <c r="A22" s="14" t="s">
        <v>12</v>
      </c>
      <c r="B22" s="17">
        <f>[18]Fevereiro!$F$5</f>
        <v>95</v>
      </c>
      <c r="C22" s="17">
        <f>[18]Fevereiro!$F$6</f>
        <v>91</v>
      </c>
      <c r="D22" s="17">
        <f>[18]Fevereiro!$F$7</f>
        <v>92</v>
      </c>
      <c r="E22" s="17">
        <f>[18]Fevereiro!$F$8</f>
        <v>95</v>
      </c>
      <c r="F22" s="17">
        <f>[18]Fevereiro!$F$9</f>
        <v>93</v>
      </c>
      <c r="G22" s="17">
        <f>[18]Fevereiro!$F$10</f>
        <v>92</v>
      </c>
      <c r="H22" s="17">
        <f>[18]Fevereiro!$F$11</f>
        <v>94</v>
      </c>
      <c r="I22" s="17">
        <f>[18]Fevereiro!$F$12</f>
        <v>94</v>
      </c>
      <c r="J22" s="17">
        <f>[18]Fevereiro!$F$13</f>
        <v>94</v>
      </c>
      <c r="K22" s="17">
        <f>[18]Fevereiro!$F$14</f>
        <v>95</v>
      </c>
      <c r="L22" s="17">
        <f>[18]Fevereiro!$F$15</f>
        <v>94</v>
      </c>
      <c r="M22" s="17">
        <f>[18]Fevereiro!$F$16</f>
        <v>95</v>
      </c>
      <c r="N22" s="17">
        <f>[18]Fevereiro!$F$17</f>
        <v>93</v>
      </c>
      <c r="O22" s="17">
        <f>[18]Fevereiro!$F$18</f>
        <v>93</v>
      </c>
      <c r="P22" s="17">
        <f>[18]Fevereiro!$F$19</f>
        <v>95</v>
      </c>
      <c r="Q22" s="17">
        <f>[18]Fevereiro!$F$20</f>
        <v>94</v>
      </c>
      <c r="R22" s="17">
        <f>[18]Fevereiro!$F$21</f>
        <v>94</v>
      </c>
      <c r="S22" s="17">
        <f>[18]Fevereiro!$F$22</f>
        <v>94</v>
      </c>
      <c r="T22" s="17">
        <f>[18]Fevereiro!$F$23</f>
        <v>94</v>
      </c>
      <c r="U22" s="17">
        <f>[18]Fevereiro!$F$24</f>
        <v>94</v>
      </c>
      <c r="V22" s="17">
        <f>[18]Fevereiro!$F$25</f>
        <v>94</v>
      </c>
      <c r="W22" s="17">
        <f>[18]Fevereiro!$F$26</f>
        <v>93</v>
      </c>
      <c r="X22" s="17">
        <f>[18]Fevereiro!$F$27</f>
        <v>94</v>
      </c>
      <c r="Y22" s="17">
        <f>[18]Fevereiro!$F$28</f>
        <v>95</v>
      </c>
      <c r="Z22" s="17">
        <f>[18]Fevereiro!$F$29</f>
        <v>95</v>
      </c>
      <c r="AA22" s="17">
        <f>[18]Fevereiro!$F$30</f>
        <v>94</v>
      </c>
      <c r="AB22" s="17">
        <f>[18]Fevereiro!$F$31</f>
        <v>94</v>
      </c>
      <c r="AC22" s="17">
        <f>[18]Fevereiro!$F$32</f>
        <v>95</v>
      </c>
      <c r="AD22" s="17">
        <f>[18]Fevereiro!$F$33</f>
        <v>95</v>
      </c>
      <c r="AE22" s="36">
        <f t="shared" si="1"/>
        <v>95</v>
      </c>
      <c r="AF22" s="38">
        <f t="shared" si="2"/>
        <v>93.931034482758619</v>
      </c>
    </row>
    <row r="23" spans="1:35" ht="17.100000000000001" customHeight="1" x14ac:dyDescent="0.2">
      <c r="A23" s="14" t="s">
        <v>13</v>
      </c>
      <c r="B23" s="17" t="str">
        <f>[19]Fevereiro!$F$5</f>
        <v>*</v>
      </c>
      <c r="C23" s="17" t="str">
        <f>[19]Fevereiro!$F$6</f>
        <v>*</v>
      </c>
      <c r="D23" s="17" t="str">
        <f>[19]Fevereiro!$F$7</f>
        <v>*</v>
      </c>
      <c r="E23" s="17" t="str">
        <f>[19]Fevereiro!$F$8</f>
        <v>*</v>
      </c>
      <c r="F23" s="17">
        <f>[19]Fevereiro!$F$9</f>
        <v>84</v>
      </c>
      <c r="G23" s="17">
        <f>[19]Fevereiro!$F$10</f>
        <v>96</v>
      </c>
      <c r="H23" s="17">
        <f>[19]Fevereiro!$F$11</f>
        <v>96</v>
      </c>
      <c r="I23" s="17">
        <f>[19]Fevereiro!$F$12</f>
        <v>95</v>
      </c>
      <c r="J23" s="17">
        <f>[19]Fevereiro!$F$13</f>
        <v>93</v>
      </c>
      <c r="K23" s="17">
        <f>[19]Fevereiro!$F$14</f>
        <v>95</v>
      </c>
      <c r="L23" s="17">
        <f>[19]Fevereiro!$F$15</f>
        <v>96</v>
      </c>
      <c r="M23" s="17">
        <f>[19]Fevereiro!$F$16</f>
        <v>96</v>
      </c>
      <c r="N23" s="17">
        <f>[19]Fevereiro!$F$17</f>
        <v>95</v>
      </c>
      <c r="O23" s="17">
        <f>[19]Fevereiro!$F$18</f>
        <v>94</v>
      </c>
      <c r="P23" s="17">
        <f>[19]Fevereiro!$F$19</f>
        <v>96</v>
      </c>
      <c r="Q23" s="17">
        <f>[19]Fevereiro!$F$20</f>
        <v>95</v>
      </c>
      <c r="R23" s="17">
        <f>[19]Fevereiro!$F$21</f>
        <v>94</v>
      </c>
      <c r="S23" s="17">
        <f>[19]Fevereiro!$F$22</f>
        <v>95</v>
      </c>
      <c r="T23" s="17">
        <f>[19]Fevereiro!$F$23</f>
        <v>95</v>
      </c>
      <c r="U23" s="17">
        <f>[19]Fevereiro!$F$24</f>
        <v>94</v>
      </c>
      <c r="V23" s="17">
        <f>[19]Fevereiro!$F$25</f>
        <v>95</v>
      </c>
      <c r="W23" s="17">
        <f>[19]Fevereiro!$F$26</f>
        <v>96</v>
      </c>
      <c r="X23" s="17">
        <f>[19]Fevereiro!$F$27</f>
        <v>95</v>
      </c>
      <c r="Y23" s="17">
        <f>[19]Fevereiro!$F$28</f>
        <v>94</v>
      </c>
      <c r="Z23" s="17">
        <f>[19]Fevereiro!$F$29</f>
        <v>95</v>
      </c>
      <c r="AA23" s="17">
        <f>[19]Fevereiro!$F$30</f>
        <v>96</v>
      </c>
      <c r="AB23" s="17">
        <f>[19]Fevereiro!$F$31</f>
        <v>96</v>
      </c>
      <c r="AC23" s="17">
        <f>[19]Fevereiro!$F$32</f>
        <v>94</v>
      </c>
      <c r="AD23" s="17">
        <f>[19]Fevereiro!$F$33</f>
        <v>95</v>
      </c>
      <c r="AE23" s="36">
        <f t="shared" si="1"/>
        <v>96</v>
      </c>
      <c r="AF23" s="38">
        <f t="shared" si="2"/>
        <v>94.6</v>
      </c>
    </row>
    <row r="24" spans="1:35" ht="17.100000000000001" customHeight="1" x14ac:dyDescent="0.2">
      <c r="A24" s="14" t="s">
        <v>14</v>
      </c>
      <c r="B24" s="17">
        <f>[20]Fevereiro!$F$5</f>
        <v>92</v>
      </c>
      <c r="C24" s="17">
        <f>[20]Fevereiro!$F$6</f>
        <v>92</v>
      </c>
      <c r="D24" s="17">
        <f>[20]Fevereiro!$F$7</f>
        <v>91</v>
      </c>
      <c r="E24" s="17">
        <f>[20]Fevereiro!$F$8</f>
        <v>89</v>
      </c>
      <c r="F24" s="17">
        <f>[20]Fevereiro!$F$9</f>
        <v>90</v>
      </c>
      <c r="G24" s="17">
        <f>[20]Fevereiro!$F$10</f>
        <v>94</v>
      </c>
      <c r="H24" s="17">
        <f>[20]Fevereiro!$F$11</f>
        <v>91</v>
      </c>
      <c r="I24" s="17">
        <f>[20]Fevereiro!$F$12</f>
        <v>91</v>
      </c>
      <c r="J24" s="17">
        <f>[20]Fevereiro!$F$13</f>
        <v>92</v>
      </c>
      <c r="K24" s="17">
        <f>[20]Fevereiro!$F$14</f>
        <v>89</v>
      </c>
      <c r="L24" s="17">
        <f>[20]Fevereiro!$F$15</f>
        <v>92</v>
      </c>
      <c r="M24" s="17">
        <f>[20]Fevereiro!$F$16</f>
        <v>88</v>
      </c>
      <c r="N24" s="17">
        <f>[20]Fevereiro!$F$17</f>
        <v>92</v>
      </c>
      <c r="O24" s="17">
        <f>[20]Fevereiro!$F$18</f>
        <v>93</v>
      </c>
      <c r="P24" s="17">
        <f>[20]Fevereiro!$F$19</f>
        <v>93</v>
      </c>
      <c r="Q24" s="17">
        <f>[20]Fevereiro!$F$20</f>
        <v>82</v>
      </c>
      <c r="R24" s="17">
        <f>[20]Fevereiro!$F$21</f>
        <v>86</v>
      </c>
      <c r="S24" s="17">
        <f>[20]Fevereiro!$F$22</f>
        <v>82</v>
      </c>
      <c r="T24" s="17">
        <f>[20]Fevereiro!$F$23</f>
        <v>94</v>
      </c>
      <c r="U24" s="17">
        <f>[20]Fevereiro!$F$24</f>
        <v>93</v>
      </c>
      <c r="V24" s="17">
        <f>[20]Fevereiro!$F$25</f>
        <v>90</v>
      </c>
      <c r="W24" s="17">
        <f>[20]Fevereiro!$F$26</f>
        <v>94</v>
      </c>
      <c r="X24" s="17">
        <f>[20]Fevereiro!$F$27</f>
        <v>94</v>
      </c>
      <c r="Y24" s="17">
        <f>[20]Fevereiro!$F$28</f>
        <v>94</v>
      </c>
      <c r="Z24" s="17">
        <f>[20]Fevereiro!$F$29</f>
        <v>94</v>
      </c>
      <c r="AA24" s="17">
        <f>[20]Fevereiro!$F$30</f>
        <v>93</v>
      </c>
      <c r="AB24" s="17">
        <f>[20]Fevereiro!$F$31</f>
        <v>90</v>
      </c>
      <c r="AC24" s="17">
        <f>[20]Fevereiro!$F$32</f>
        <v>94</v>
      </c>
      <c r="AD24" s="17">
        <f>[20]Fevereiro!$F$33</f>
        <v>93</v>
      </c>
      <c r="AE24" s="36">
        <f t="shared" si="1"/>
        <v>94</v>
      </c>
      <c r="AF24" s="38">
        <f t="shared" si="2"/>
        <v>91.103448275862064</v>
      </c>
    </row>
    <row r="25" spans="1:35" ht="17.100000000000001" customHeight="1" x14ac:dyDescent="0.2">
      <c r="A25" s="14" t="s">
        <v>15</v>
      </c>
      <c r="B25" s="17">
        <f>[21]Fevereiro!$F$5</f>
        <v>96</v>
      </c>
      <c r="C25" s="17">
        <f>[21]Fevereiro!$F$6</f>
        <v>96</v>
      </c>
      <c r="D25" s="17">
        <f>[21]Fevereiro!$F$7</f>
        <v>96</v>
      </c>
      <c r="E25" s="17">
        <f>[21]Fevereiro!$F$8</f>
        <v>95</v>
      </c>
      <c r="F25" s="17">
        <f>[21]Fevereiro!$F$9</f>
        <v>96</v>
      </c>
      <c r="G25" s="17">
        <f>[21]Fevereiro!$F$10</f>
        <v>96</v>
      </c>
      <c r="H25" s="17">
        <f>[21]Fevereiro!$F$11</f>
        <v>94</v>
      </c>
      <c r="I25" s="17">
        <f>[21]Fevereiro!$F$12</f>
        <v>94</v>
      </c>
      <c r="J25" s="17">
        <f>[21]Fevereiro!$F$13</f>
        <v>91</v>
      </c>
      <c r="K25" s="17">
        <f>[21]Fevereiro!$F$14</f>
        <v>95</v>
      </c>
      <c r="L25" s="17">
        <f>[21]Fevereiro!$F$15</f>
        <v>95</v>
      </c>
      <c r="M25" s="17">
        <f>[21]Fevereiro!$F$16</f>
        <v>95</v>
      </c>
      <c r="N25" s="17">
        <f>[21]Fevereiro!$F$17</f>
        <v>93</v>
      </c>
      <c r="O25" s="17">
        <f>[21]Fevereiro!$F$18</f>
        <v>83</v>
      </c>
      <c r="P25" s="17">
        <f>[21]Fevereiro!$F$19</f>
        <v>94</v>
      </c>
      <c r="Q25" s="17">
        <f>[21]Fevereiro!$F$20</f>
        <v>96</v>
      </c>
      <c r="R25" s="17">
        <f>[21]Fevereiro!$F$21</f>
        <v>95</v>
      </c>
      <c r="S25" s="17">
        <f>[21]Fevereiro!$F$22</f>
        <v>85</v>
      </c>
      <c r="T25" s="17">
        <f>[21]Fevereiro!$F$23</f>
        <v>95</v>
      </c>
      <c r="U25" s="17">
        <f>[21]Fevereiro!$F$24</f>
        <v>91</v>
      </c>
      <c r="V25" s="17">
        <f>[21]Fevereiro!$F$25</f>
        <v>95</v>
      </c>
      <c r="W25" s="17">
        <f>[21]Fevereiro!$F$26</f>
        <v>95</v>
      </c>
      <c r="X25" s="17">
        <f>[21]Fevereiro!$F$27</f>
        <v>96</v>
      </c>
      <c r="Y25" s="17">
        <f>[21]Fevereiro!$F$28</f>
        <v>96</v>
      </c>
      <c r="Z25" s="17">
        <f>[21]Fevereiro!$F$29</f>
        <v>95</v>
      </c>
      <c r="AA25" s="17">
        <f>[21]Fevereiro!$F$30</f>
        <v>95</v>
      </c>
      <c r="AB25" s="17">
        <f>[21]Fevereiro!$F$31</f>
        <v>96</v>
      </c>
      <c r="AC25" s="17">
        <f>[21]Fevereiro!$F$32</f>
        <v>96</v>
      </c>
      <c r="AD25" s="17">
        <f>[21]Fevereiro!$F$33</f>
        <v>96</v>
      </c>
      <c r="AE25" s="36">
        <f t="shared" si="1"/>
        <v>96</v>
      </c>
      <c r="AF25" s="38">
        <f t="shared" si="2"/>
        <v>94.172413793103445</v>
      </c>
    </row>
    <row r="26" spans="1:35" ht="17.100000000000001" customHeight="1" x14ac:dyDescent="0.2">
      <c r="A26" s="14" t="s">
        <v>16</v>
      </c>
      <c r="B26" s="16" t="str">
        <f>[22]Fevereiro!$F$5</f>
        <v>*</v>
      </c>
      <c r="C26" s="16" t="str">
        <f>[22]Fevereiro!$F$6</f>
        <v>*</v>
      </c>
      <c r="D26" s="16">
        <f>[22]Fevereiro!$F$7</f>
        <v>94</v>
      </c>
      <c r="E26" s="16">
        <f>[22]Fevereiro!$F$8</f>
        <v>94</v>
      </c>
      <c r="F26" s="16">
        <f>[22]Fevereiro!$F$9</f>
        <v>93</v>
      </c>
      <c r="G26" s="16">
        <f>[22]Fevereiro!$F$10</f>
        <v>92</v>
      </c>
      <c r="H26" s="16">
        <f>[22]Fevereiro!$F$11</f>
        <v>92</v>
      </c>
      <c r="I26" s="16">
        <f>[22]Fevereiro!$F$12</f>
        <v>88</v>
      </c>
      <c r="J26" s="16">
        <f>[22]Fevereiro!$F$13</f>
        <v>86</v>
      </c>
      <c r="K26" s="16">
        <f>[22]Fevereiro!$F$14</f>
        <v>87</v>
      </c>
      <c r="L26" s="16">
        <f>[22]Fevereiro!$F$15</f>
        <v>90</v>
      </c>
      <c r="M26" s="16">
        <f>[22]Fevereiro!$F$16</f>
        <v>87</v>
      </c>
      <c r="N26" s="17">
        <f>[22]Fevereiro!$F$17</f>
        <v>82</v>
      </c>
      <c r="O26" s="17">
        <f>[22]Fevereiro!$F$18</f>
        <v>81</v>
      </c>
      <c r="P26" s="17">
        <f>[22]Fevereiro!$F$19</f>
        <v>84</v>
      </c>
      <c r="Q26" s="17">
        <f>[22]Fevereiro!$F$20</f>
        <v>85</v>
      </c>
      <c r="R26" s="17">
        <f>[22]Fevereiro!$F$21</f>
        <v>87</v>
      </c>
      <c r="S26" s="17">
        <f>[22]Fevereiro!$F$22</f>
        <v>84</v>
      </c>
      <c r="T26" s="17">
        <f>[22]Fevereiro!$F$23</f>
        <v>84</v>
      </c>
      <c r="U26" s="17">
        <f>[22]Fevereiro!$F$24</f>
        <v>88</v>
      </c>
      <c r="V26" s="17">
        <f>[22]Fevereiro!$F$25</f>
        <v>92</v>
      </c>
      <c r="W26" s="17">
        <f>[22]Fevereiro!$F$26</f>
        <v>93</v>
      </c>
      <c r="X26" s="17">
        <f>[22]Fevereiro!$F$27</f>
        <v>92</v>
      </c>
      <c r="Y26" s="17">
        <f>[22]Fevereiro!$F$28</f>
        <v>93</v>
      </c>
      <c r="Z26" s="17">
        <f>[22]Fevereiro!$F$29</f>
        <v>92</v>
      </c>
      <c r="AA26" s="17">
        <f>[22]Fevereiro!$F$30</f>
        <v>91</v>
      </c>
      <c r="AB26" s="17">
        <f>[22]Fevereiro!$F$31</f>
        <v>94</v>
      </c>
      <c r="AC26" s="17">
        <f>[22]Fevereiro!$F$32</f>
        <v>94</v>
      </c>
      <c r="AD26" s="17">
        <f>[22]Fevereiro!$F$33</f>
        <v>93</v>
      </c>
      <c r="AE26" s="36">
        <f t="shared" si="1"/>
        <v>94</v>
      </c>
      <c r="AF26" s="38">
        <f t="shared" si="2"/>
        <v>89.333333333333329</v>
      </c>
      <c r="AH26" t="s">
        <v>50</v>
      </c>
      <c r="AI26" t="s">
        <v>50</v>
      </c>
    </row>
    <row r="27" spans="1:35" ht="17.100000000000001" customHeight="1" x14ac:dyDescent="0.2">
      <c r="A27" s="14" t="s">
        <v>17</v>
      </c>
      <c r="B27" s="17">
        <f>[23]Fevereiro!$F$5</f>
        <v>93</v>
      </c>
      <c r="C27" s="17">
        <f>[23]Fevereiro!$F$6</f>
        <v>94</v>
      </c>
      <c r="D27" s="17">
        <f>[23]Fevereiro!$F$7</f>
        <v>96</v>
      </c>
      <c r="E27" s="17">
        <f>[23]Fevereiro!$F$8</f>
        <v>96</v>
      </c>
      <c r="F27" s="17">
        <f>[23]Fevereiro!$F$9</f>
        <v>96</v>
      </c>
      <c r="G27" s="17">
        <f>[23]Fevereiro!$F$10</f>
        <v>96</v>
      </c>
      <c r="H27" s="17">
        <f>[23]Fevereiro!$F$11</f>
        <v>96</v>
      </c>
      <c r="I27" s="17">
        <f>[23]Fevereiro!$F$12</f>
        <v>96</v>
      </c>
      <c r="J27" s="17">
        <f>[23]Fevereiro!$F$13</f>
        <v>94</v>
      </c>
      <c r="K27" s="17">
        <f>[23]Fevereiro!$F$14</f>
        <v>96</v>
      </c>
      <c r="L27" s="17">
        <f>[23]Fevereiro!$F$15</f>
        <v>96</v>
      </c>
      <c r="M27" s="17">
        <f>[23]Fevereiro!$F$16</f>
        <v>96</v>
      </c>
      <c r="N27" s="17">
        <f>[23]Fevereiro!$F$17</f>
        <v>95</v>
      </c>
      <c r="O27" s="17">
        <f>[23]Fevereiro!$F$18</f>
        <v>95</v>
      </c>
      <c r="P27" s="17">
        <f>[23]Fevereiro!$F$19</f>
        <v>95</v>
      </c>
      <c r="Q27" s="17">
        <f>[23]Fevereiro!$F$20</f>
        <v>95</v>
      </c>
      <c r="R27" s="17">
        <f>[23]Fevereiro!$F$21</f>
        <v>95</v>
      </c>
      <c r="S27" s="17">
        <f>[23]Fevereiro!$F$22</f>
        <v>96</v>
      </c>
      <c r="T27" s="17">
        <f>[23]Fevereiro!$F$23</f>
        <v>96</v>
      </c>
      <c r="U27" s="17">
        <f>[23]Fevereiro!$F$24</f>
        <v>94</v>
      </c>
      <c r="V27" s="17" t="str">
        <f>[23]Fevereiro!$F$25</f>
        <v>*</v>
      </c>
      <c r="W27" s="17" t="str">
        <f>[23]Fevereiro!$F$26</f>
        <v>*</v>
      </c>
      <c r="X27" s="17" t="str">
        <f>[23]Fevereiro!$F$27</f>
        <v>*</v>
      </c>
      <c r="Y27" s="17" t="str">
        <f>[23]Fevereiro!$F$28</f>
        <v>*</v>
      </c>
      <c r="Z27" s="17" t="str">
        <f>[23]Fevereiro!$F$29</f>
        <v>*</v>
      </c>
      <c r="AA27" s="17" t="str">
        <f>[23]Fevereiro!$F$30</f>
        <v>*</v>
      </c>
      <c r="AB27" s="17" t="str">
        <f>[23]Fevereiro!$F$31</f>
        <v>*</v>
      </c>
      <c r="AC27" s="17" t="str">
        <f>[23]Fevereiro!$F$32</f>
        <v>*</v>
      </c>
      <c r="AD27" s="17" t="str">
        <f>[23]Fevereiro!$F$33</f>
        <v>*</v>
      </c>
      <c r="AE27" s="36">
        <f t="shared" si="1"/>
        <v>96</v>
      </c>
      <c r="AF27" s="38">
        <f t="shared" si="2"/>
        <v>95.3</v>
      </c>
    </row>
    <row r="28" spans="1:35" ht="17.100000000000001" customHeight="1" x14ac:dyDescent="0.2">
      <c r="A28" s="14" t="s">
        <v>18</v>
      </c>
      <c r="B28" s="17">
        <f>[24]Fevereiro!$F$5</f>
        <v>93</v>
      </c>
      <c r="C28" s="17">
        <f>[24]Fevereiro!$F$6</f>
        <v>93</v>
      </c>
      <c r="D28" s="16">
        <f>[24]Fevereiro!$F$7</f>
        <v>94</v>
      </c>
      <c r="E28" s="16">
        <f>[24]Fevereiro!$F$8</f>
        <v>91</v>
      </c>
      <c r="F28" s="16">
        <f>[24]Fevereiro!$F$9</f>
        <v>88</v>
      </c>
      <c r="G28" s="16">
        <f>[24]Fevereiro!$F$10</f>
        <v>93</v>
      </c>
      <c r="H28" s="16">
        <f>[24]Fevereiro!$F$11</f>
        <v>95</v>
      </c>
      <c r="I28" s="16">
        <f>[24]Fevereiro!$F$12</f>
        <v>94</v>
      </c>
      <c r="J28" s="16">
        <f>[24]Fevereiro!$F$13</f>
        <v>96</v>
      </c>
      <c r="K28" s="16">
        <f>[24]Fevereiro!$F$14</f>
        <v>94</v>
      </c>
      <c r="L28" s="16">
        <f>[24]Fevereiro!$F$15</f>
        <v>87</v>
      </c>
      <c r="M28" s="16">
        <f>[24]Fevereiro!$F$16</f>
        <v>94</v>
      </c>
      <c r="N28" s="16">
        <f>[24]Fevereiro!$F$17</f>
        <v>92</v>
      </c>
      <c r="O28" s="16">
        <f>[24]Fevereiro!$F$18</f>
        <v>93</v>
      </c>
      <c r="P28" s="16">
        <f>[24]Fevereiro!$F$19</f>
        <v>92</v>
      </c>
      <c r="Q28" s="16">
        <f>[24]Fevereiro!$F$20</f>
        <v>91</v>
      </c>
      <c r="R28" s="16">
        <f>[24]Fevereiro!$F$21</f>
        <v>79</v>
      </c>
      <c r="S28" s="16">
        <f>[24]Fevereiro!$F$22</f>
        <v>94</v>
      </c>
      <c r="T28" s="16">
        <f>[24]Fevereiro!$F$23</f>
        <v>95</v>
      </c>
      <c r="U28" s="16">
        <f>[24]Fevereiro!$F$24</f>
        <v>95</v>
      </c>
      <c r="V28" s="16">
        <f>[24]Fevereiro!$F$25</f>
        <v>93</v>
      </c>
      <c r="W28" s="16">
        <f>[24]Fevereiro!$F$26</f>
        <v>95</v>
      </c>
      <c r="X28" s="16">
        <f>[24]Fevereiro!$F$27</f>
        <v>95</v>
      </c>
      <c r="Y28" s="16">
        <f>[24]Fevereiro!$F$28</f>
        <v>94</v>
      </c>
      <c r="Z28" s="16">
        <f>[24]Fevereiro!$F$29</f>
        <v>96</v>
      </c>
      <c r="AA28" s="16">
        <f>[24]Fevereiro!$F$30</f>
        <v>93</v>
      </c>
      <c r="AB28" s="16">
        <f>[24]Fevereiro!$F$31</f>
        <v>92</v>
      </c>
      <c r="AC28" s="16">
        <f>[24]Fevereiro!$F$32</f>
        <v>96</v>
      </c>
      <c r="AD28" s="16">
        <f>[24]Fevereiro!$F$33</f>
        <v>96</v>
      </c>
      <c r="AE28" s="36">
        <f t="shared" si="1"/>
        <v>96</v>
      </c>
      <c r="AF28" s="38">
        <f t="shared" si="2"/>
        <v>92.862068965517238</v>
      </c>
      <c r="AH28" t="s">
        <v>50</v>
      </c>
    </row>
    <row r="29" spans="1:35" ht="17.100000000000001" customHeight="1" x14ac:dyDescent="0.2">
      <c r="A29" s="14" t="s">
        <v>19</v>
      </c>
      <c r="B29" s="17">
        <f>[25]Fevereiro!$F$5</f>
        <v>96</v>
      </c>
      <c r="C29" s="17">
        <f>[25]Fevereiro!$F$6</f>
        <v>96</v>
      </c>
      <c r="D29" s="17">
        <f>[25]Fevereiro!$F$7</f>
        <v>93</v>
      </c>
      <c r="E29" s="17">
        <f>[25]Fevereiro!$F$8</f>
        <v>96</v>
      </c>
      <c r="F29" s="17">
        <f>[25]Fevereiro!$F$9</f>
        <v>95</v>
      </c>
      <c r="G29" s="17">
        <f>[25]Fevereiro!$F$10</f>
        <v>95</v>
      </c>
      <c r="H29" s="17">
        <f>[25]Fevereiro!$F$11</f>
        <v>95</v>
      </c>
      <c r="I29" s="17">
        <f>[25]Fevereiro!$F$12</f>
        <v>92</v>
      </c>
      <c r="J29" s="17">
        <f>[25]Fevereiro!$F$13</f>
        <v>89</v>
      </c>
      <c r="K29" s="17">
        <f>[25]Fevereiro!$F$14</f>
        <v>96</v>
      </c>
      <c r="L29" s="17">
        <f>[25]Fevereiro!$F$15</f>
        <v>96</v>
      </c>
      <c r="M29" s="17">
        <f>[25]Fevereiro!$F$16</f>
        <v>96</v>
      </c>
      <c r="N29" s="17">
        <f>[25]Fevereiro!$F$17</f>
        <v>95</v>
      </c>
      <c r="O29" s="17">
        <f>[25]Fevereiro!$F$18</f>
        <v>92</v>
      </c>
      <c r="P29" s="17">
        <f>[25]Fevereiro!$F$19</f>
        <v>91</v>
      </c>
      <c r="Q29" s="17">
        <f>[25]Fevereiro!$F$20</f>
        <v>93</v>
      </c>
      <c r="R29" s="17">
        <f>[25]Fevereiro!$F$21</f>
        <v>94</v>
      </c>
      <c r="S29" s="17">
        <f>[25]Fevereiro!$F$22</f>
        <v>93</v>
      </c>
      <c r="T29" s="17">
        <f>[25]Fevereiro!$F$23</f>
        <v>95</v>
      </c>
      <c r="U29" s="17">
        <f>[25]Fevereiro!$F$24</f>
        <v>91</v>
      </c>
      <c r="V29" s="17">
        <f>[25]Fevereiro!$F$25</f>
        <v>94</v>
      </c>
      <c r="W29" s="17">
        <f>[25]Fevereiro!$F$26</f>
        <v>95</v>
      </c>
      <c r="X29" s="17">
        <f>[25]Fevereiro!$F$27</f>
        <v>96</v>
      </c>
      <c r="Y29" s="17">
        <f>[25]Fevereiro!$F$28</f>
        <v>96</v>
      </c>
      <c r="Z29" s="17">
        <f>[25]Fevereiro!$F$29</f>
        <v>96</v>
      </c>
      <c r="AA29" s="17">
        <f>[25]Fevereiro!$F$30</f>
        <v>95</v>
      </c>
      <c r="AB29" s="17">
        <f>[25]Fevereiro!$F$31</f>
        <v>95</v>
      </c>
      <c r="AC29" s="17">
        <f>[25]Fevereiro!$F$32</f>
        <v>96</v>
      </c>
      <c r="AD29" s="17">
        <f>[25]Fevereiro!$F$33</f>
        <v>96</v>
      </c>
      <c r="AE29" s="36">
        <f t="shared" si="1"/>
        <v>96</v>
      </c>
      <c r="AF29" s="38">
        <f t="shared" si="2"/>
        <v>94.41379310344827</v>
      </c>
    </row>
    <row r="30" spans="1:35" ht="17.100000000000001" customHeight="1" x14ac:dyDescent="0.2">
      <c r="A30" s="14" t="s">
        <v>31</v>
      </c>
      <c r="B30" s="17">
        <f>[26]Fevereiro!$F$5</f>
        <v>94</v>
      </c>
      <c r="C30" s="17">
        <f>[26]Fevereiro!$F$6</f>
        <v>94</v>
      </c>
      <c r="D30" s="17">
        <f>[26]Fevereiro!$F$7</f>
        <v>95</v>
      </c>
      <c r="E30" s="17">
        <f>[26]Fevereiro!$F$8</f>
        <v>94</v>
      </c>
      <c r="F30" s="17">
        <f>[26]Fevereiro!$F$9</f>
        <v>95</v>
      </c>
      <c r="G30" s="17">
        <f>[26]Fevereiro!$F$10</f>
        <v>95</v>
      </c>
      <c r="H30" s="17">
        <f>[26]Fevereiro!$F$11</f>
        <v>93</v>
      </c>
      <c r="I30" s="17">
        <f>[26]Fevereiro!$F$12</f>
        <v>92</v>
      </c>
      <c r="J30" s="17">
        <f>[26]Fevereiro!$F$13</f>
        <v>89</v>
      </c>
      <c r="K30" s="17">
        <f>[26]Fevereiro!$F$14</f>
        <v>94</v>
      </c>
      <c r="L30" s="17">
        <f>[26]Fevereiro!$F$15</f>
        <v>94</v>
      </c>
      <c r="M30" s="17">
        <f>[26]Fevereiro!$F$16</f>
        <v>88</v>
      </c>
      <c r="N30" s="17">
        <f>[26]Fevereiro!$F$17</f>
        <v>89</v>
      </c>
      <c r="O30" s="17">
        <f>[26]Fevereiro!$F$18</f>
        <v>85</v>
      </c>
      <c r="P30" s="17">
        <f>[26]Fevereiro!$F$19</f>
        <v>93</v>
      </c>
      <c r="Q30" s="17">
        <f>[26]Fevereiro!$F$20</f>
        <v>94</v>
      </c>
      <c r="R30" s="17">
        <f>[26]Fevereiro!$F$21</f>
        <v>93</v>
      </c>
      <c r="S30" s="17">
        <f>[26]Fevereiro!$F$22</f>
        <v>92</v>
      </c>
      <c r="T30" s="17">
        <f>[26]Fevereiro!$F$23</f>
        <v>96</v>
      </c>
      <c r="U30" s="17">
        <f>[26]Fevereiro!$F$24</f>
        <v>90</v>
      </c>
      <c r="V30" s="17">
        <f>[26]Fevereiro!$F$25</f>
        <v>93</v>
      </c>
      <c r="W30" s="17">
        <f>[26]Fevereiro!$F$26</f>
        <v>94</v>
      </c>
      <c r="X30" s="17">
        <f>[26]Fevereiro!$F$27</f>
        <v>95</v>
      </c>
      <c r="Y30" s="17">
        <f>[26]Fevereiro!$F$28</f>
        <v>95</v>
      </c>
      <c r="Z30" s="17">
        <f>[26]Fevereiro!$F$29</f>
        <v>95</v>
      </c>
      <c r="AA30" s="17">
        <f>[26]Fevereiro!$F$30</f>
        <v>96</v>
      </c>
      <c r="AB30" s="17">
        <f>[26]Fevereiro!$F$31</f>
        <v>93</v>
      </c>
      <c r="AC30" s="17">
        <f>[26]Fevereiro!$F$32</f>
        <v>95</v>
      </c>
      <c r="AD30" s="17">
        <f>[26]Fevereiro!$F$33</f>
        <v>94</v>
      </c>
      <c r="AE30" s="36">
        <f t="shared" si="1"/>
        <v>96</v>
      </c>
      <c r="AF30" s="38">
        <f t="shared" si="2"/>
        <v>93.068965517241381</v>
      </c>
    </row>
    <row r="31" spans="1:35" ht="17.100000000000001" customHeight="1" x14ac:dyDescent="0.2">
      <c r="A31" s="14" t="s">
        <v>49</v>
      </c>
      <c r="B31" s="17">
        <f>[27]Fevereiro!$F$5</f>
        <v>96</v>
      </c>
      <c r="C31" s="17">
        <f>[27]Fevereiro!$F$6</f>
        <v>92</v>
      </c>
      <c r="D31" s="17">
        <f>[27]Fevereiro!$F$7</f>
        <v>94</v>
      </c>
      <c r="E31" s="17">
        <f>[27]Fevereiro!$F$8</f>
        <v>92</v>
      </c>
      <c r="F31" s="17">
        <f>[27]Fevereiro!$F$9</f>
        <v>90</v>
      </c>
      <c r="G31" s="17">
        <f>[27]Fevereiro!$F$10</f>
        <v>94</v>
      </c>
      <c r="H31" s="17">
        <f>[27]Fevereiro!$F$11</f>
        <v>95</v>
      </c>
      <c r="I31" s="17">
        <f>[27]Fevereiro!$F$12</f>
        <v>96</v>
      </c>
      <c r="J31" s="17">
        <f>[27]Fevereiro!$F$13</f>
        <v>91</v>
      </c>
      <c r="K31" s="17">
        <f>[27]Fevereiro!$F$14</f>
        <v>95</v>
      </c>
      <c r="L31" s="17">
        <f>[27]Fevereiro!$F$15</f>
        <v>93</v>
      </c>
      <c r="M31" s="17">
        <f>[27]Fevereiro!$F$16</f>
        <v>89</v>
      </c>
      <c r="N31" s="17">
        <f>[27]Fevereiro!$F$17</f>
        <v>89</v>
      </c>
      <c r="O31" s="17">
        <f>[27]Fevereiro!$F$18</f>
        <v>94</v>
      </c>
      <c r="P31" s="17">
        <f>[27]Fevereiro!$F$19</f>
        <v>96</v>
      </c>
      <c r="Q31" s="17">
        <f>[27]Fevereiro!$F$20</f>
        <v>94</v>
      </c>
      <c r="R31" s="17">
        <f>[27]Fevereiro!$F$21</f>
        <v>92</v>
      </c>
      <c r="S31" s="17">
        <f>[27]Fevereiro!$F$22</f>
        <v>95</v>
      </c>
      <c r="T31" s="17">
        <f>[27]Fevereiro!$F$23</f>
        <v>95</v>
      </c>
      <c r="U31" s="17">
        <f>[27]Fevereiro!$F$24</f>
        <v>96</v>
      </c>
      <c r="V31" s="17">
        <f>[27]Fevereiro!$F$25</f>
        <v>94</v>
      </c>
      <c r="W31" s="17">
        <f>[27]Fevereiro!$F$26</f>
        <v>92</v>
      </c>
      <c r="X31" s="17">
        <f>[27]Fevereiro!$F$27</f>
        <v>92</v>
      </c>
      <c r="Y31" s="17">
        <f>[27]Fevereiro!$F$28</f>
        <v>96</v>
      </c>
      <c r="Z31" s="17">
        <f>[27]Fevereiro!$F$29</f>
        <v>94</v>
      </c>
      <c r="AA31" s="17">
        <f>[27]Fevereiro!$F$30</f>
        <v>94</v>
      </c>
      <c r="AB31" s="17">
        <f>[27]Fevereiro!$F$31</f>
        <v>89</v>
      </c>
      <c r="AC31" s="17">
        <f>[27]Fevereiro!$F$32</f>
        <v>94</v>
      </c>
      <c r="AD31" s="17">
        <f>[27]Fevereiro!$F$33</f>
        <v>96</v>
      </c>
      <c r="AE31" s="36">
        <f t="shared" si="1"/>
        <v>96</v>
      </c>
      <c r="AF31" s="38">
        <f t="shared" si="2"/>
        <v>93.41379310344827</v>
      </c>
    </row>
    <row r="32" spans="1:35" ht="17.100000000000001" customHeight="1" x14ac:dyDescent="0.2">
      <c r="A32" s="14" t="s">
        <v>20</v>
      </c>
      <c r="B32" s="17">
        <f>[28]Fevereiro!$F$5</f>
        <v>92</v>
      </c>
      <c r="C32" s="17">
        <f>[28]Fevereiro!$F$6</f>
        <v>85</v>
      </c>
      <c r="D32" s="17">
        <f>[28]Fevereiro!$F$7</f>
        <v>85</v>
      </c>
      <c r="E32" s="17">
        <f>[28]Fevereiro!$F$8</f>
        <v>92</v>
      </c>
      <c r="F32" s="17">
        <f>[28]Fevereiro!$F$9</f>
        <v>88</v>
      </c>
      <c r="G32" s="17">
        <f>[28]Fevereiro!$F$10</f>
        <v>94</v>
      </c>
      <c r="H32" s="17">
        <f>[28]Fevereiro!$F$11</f>
        <v>88</v>
      </c>
      <c r="I32" s="17">
        <f>[28]Fevereiro!$F$12</f>
        <v>85</v>
      </c>
      <c r="J32" s="17">
        <f>[28]Fevereiro!$F$13</f>
        <v>90</v>
      </c>
      <c r="K32" s="17">
        <f>[28]Fevereiro!$F$14</f>
        <v>85</v>
      </c>
      <c r="L32" s="17">
        <f>[28]Fevereiro!$F$15</f>
        <v>90</v>
      </c>
      <c r="M32" s="17">
        <f>[28]Fevereiro!$F$16</f>
        <v>90</v>
      </c>
      <c r="N32" s="17">
        <f>[28]Fevereiro!$F$17</f>
        <v>92</v>
      </c>
      <c r="O32" s="17">
        <f>[28]Fevereiro!$F$18</f>
        <v>85</v>
      </c>
      <c r="P32" s="17">
        <f>[28]Fevereiro!$F$19</f>
        <v>88</v>
      </c>
      <c r="Q32" s="17">
        <f>[28]Fevereiro!$F$20</f>
        <v>94</v>
      </c>
      <c r="R32" s="17">
        <f>[28]Fevereiro!$F$21</f>
        <v>83</v>
      </c>
      <c r="S32" s="17">
        <f>[28]Fevereiro!$F$22</f>
        <v>94</v>
      </c>
      <c r="T32" s="17">
        <f>[28]Fevereiro!$F$23</f>
        <v>94</v>
      </c>
      <c r="U32" s="17">
        <f>[28]Fevereiro!$F$24</f>
        <v>89</v>
      </c>
      <c r="V32" s="17">
        <f>[28]Fevereiro!$F$25</f>
        <v>93</v>
      </c>
      <c r="W32" s="17">
        <f>[28]Fevereiro!$F$26</f>
        <v>94</v>
      </c>
      <c r="X32" s="17">
        <f>[28]Fevereiro!$F$27</f>
        <v>95</v>
      </c>
      <c r="Y32" s="17">
        <f>[28]Fevereiro!$F$28</f>
        <v>95</v>
      </c>
      <c r="Z32" s="17">
        <f>[28]Fevereiro!$F$29</f>
        <v>94</v>
      </c>
      <c r="AA32" s="17">
        <f>[28]Fevereiro!$F$30</f>
        <v>93</v>
      </c>
      <c r="AB32" s="17">
        <f>[28]Fevereiro!$F$31</f>
        <v>92</v>
      </c>
      <c r="AC32" s="17">
        <f>[28]Fevereiro!$F$32</f>
        <v>94</v>
      </c>
      <c r="AD32" s="17">
        <f>[28]Fevereiro!$F$33</f>
        <v>95</v>
      </c>
      <c r="AE32" s="36">
        <f t="shared" si="1"/>
        <v>95</v>
      </c>
      <c r="AF32" s="38">
        <f t="shared" si="2"/>
        <v>90.620689655172413</v>
      </c>
    </row>
    <row r="33" spans="1:36" s="5" customFormat="1" ht="17.100000000000001" customHeight="1" thickBot="1" x14ac:dyDescent="0.25">
      <c r="A33" s="76" t="s">
        <v>33</v>
      </c>
      <c r="B33" s="77">
        <f t="shared" ref="B33:AE33" si="3">MAX(B5:B32)</f>
        <v>100</v>
      </c>
      <c r="C33" s="77">
        <f t="shared" si="3"/>
        <v>100</v>
      </c>
      <c r="D33" s="77">
        <f t="shared" si="3"/>
        <v>100</v>
      </c>
      <c r="E33" s="77">
        <f t="shared" si="3"/>
        <v>100</v>
      </c>
      <c r="F33" s="77">
        <f t="shared" si="3"/>
        <v>100</v>
      </c>
      <c r="G33" s="77">
        <f t="shared" si="3"/>
        <v>100</v>
      </c>
      <c r="H33" s="77">
        <f t="shared" si="3"/>
        <v>100</v>
      </c>
      <c r="I33" s="77">
        <f t="shared" si="3"/>
        <v>100</v>
      </c>
      <c r="J33" s="77">
        <f t="shared" si="3"/>
        <v>100</v>
      </c>
      <c r="K33" s="77">
        <f t="shared" si="3"/>
        <v>100</v>
      </c>
      <c r="L33" s="77">
        <f t="shared" si="3"/>
        <v>100</v>
      </c>
      <c r="M33" s="77">
        <f t="shared" si="3"/>
        <v>100</v>
      </c>
      <c r="N33" s="77">
        <f t="shared" si="3"/>
        <v>100</v>
      </c>
      <c r="O33" s="77">
        <f t="shared" si="3"/>
        <v>100</v>
      </c>
      <c r="P33" s="77">
        <f t="shared" si="3"/>
        <v>99</v>
      </c>
      <c r="Q33" s="77">
        <f t="shared" si="3"/>
        <v>100</v>
      </c>
      <c r="R33" s="77">
        <f t="shared" si="3"/>
        <v>100</v>
      </c>
      <c r="S33" s="77">
        <f t="shared" si="3"/>
        <v>100</v>
      </c>
      <c r="T33" s="77">
        <f t="shared" si="3"/>
        <v>100</v>
      </c>
      <c r="U33" s="77">
        <f t="shared" si="3"/>
        <v>100</v>
      </c>
      <c r="V33" s="77">
        <f t="shared" si="3"/>
        <v>100</v>
      </c>
      <c r="W33" s="77">
        <f t="shared" si="3"/>
        <v>100</v>
      </c>
      <c r="X33" s="77">
        <f t="shared" si="3"/>
        <v>100</v>
      </c>
      <c r="Y33" s="77">
        <f t="shared" si="3"/>
        <v>100</v>
      </c>
      <c r="Z33" s="77">
        <f t="shared" si="3"/>
        <v>100</v>
      </c>
      <c r="AA33" s="77">
        <f t="shared" si="3"/>
        <v>100</v>
      </c>
      <c r="AB33" s="77">
        <f t="shared" si="3"/>
        <v>100</v>
      </c>
      <c r="AC33" s="77">
        <f t="shared" si="3"/>
        <v>100</v>
      </c>
      <c r="AD33" s="77">
        <f t="shared" si="3"/>
        <v>100</v>
      </c>
      <c r="AE33" s="78">
        <f t="shared" si="3"/>
        <v>100</v>
      </c>
      <c r="AF33" s="102">
        <f>AVERAGE(AF5:AF32)</f>
        <v>93.327376631233264</v>
      </c>
      <c r="AG33" s="8"/>
      <c r="AH33" s="5" t="s">
        <v>50</v>
      </c>
    </row>
    <row r="34" spans="1:36" x14ac:dyDescent="0.2">
      <c r="A34" s="79"/>
      <c r="B34" s="80"/>
      <c r="C34" s="80"/>
      <c r="D34" s="81"/>
      <c r="E34" s="81" t="s">
        <v>140</v>
      </c>
      <c r="F34" s="81"/>
      <c r="G34" s="81"/>
      <c r="H34" s="81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93"/>
      <c r="AF34" s="94"/>
      <c r="AG34"/>
    </row>
    <row r="35" spans="1:36" x14ac:dyDescent="0.2">
      <c r="A35" s="82"/>
      <c r="B35" s="83"/>
      <c r="C35" s="84"/>
      <c r="D35" s="84"/>
      <c r="E35" s="84"/>
      <c r="F35" s="84"/>
      <c r="G35" s="84"/>
      <c r="H35" s="83"/>
      <c r="I35" s="83"/>
      <c r="J35" s="83"/>
      <c r="K35" s="83"/>
      <c r="L35" s="83"/>
      <c r="M35" s="83" t="s">
        <v>51</v>
      </c>
      <c r="N35" s="83"/>
      <c r="O35" s="83"/>
      <c r="P35" s="83"/>
      <c r="Q35" s="83"/>
      <c r="R35" s="83"/>
      <c r="S35" s="83"/>
      <c r="T35" s="83"/>
      <c r="U35" s="83"/>
      <c r="V35" s="83" t="s">
        <v>60</v>
      </c>
      <c r="W35" s="83"/>
      <c r="X35" s="83"/>
      <c r="Y35" s="83"/>
      <c r="Z35" s="83"/>
      <c r="AA35" s="83"/>
      <c r="AB35" s="83"/>
      <c r="AC35" s="83"/>
      <c r="AD35" s="83"/>
      <c r="AE35" s="95"/>
      <c r="AF35" s="96"/>
      <c r="AG35" s="2"/>
      <c r="AH35" s="9" t="s">
        <v>50</v>
      </c>
      <c r="AI35" s="2"/>
    </row>
    <row r="36" spans="1:36" x14ac:dyDescent="0.2">
      <c r="A36" s="82"/>
      <c r="B36" s="82"/>
      <c r="C36" s="83"/>
      <c r="D36" s="118"/>
      <c r="E36" s="84" t="s">
        <v>142</v>
      </c>
      <c r="F36" s="84"/>
      <c r="G36" s="84"/>
      <c r="H36" s="84"/>
      <c r="I36" s="83"/>
      <c r="J36" s="87"/>
      <c r="K36" s="87"/>
      <c r="L36" s="87"/>
      <c r="M36" s="87" t="s">
        <v>52</v>
      </c>
      <c r="N36" s="87"/>
      <c r="O36" s="87"/>
      <c r="P36" s="87"/>
      <c r="Q36" s="83"/>
      <c r="R36" s="83"/>
      <c r="S36" s="83"/>
      <c r="T36" s="83"/>
      <c r="U36" s="83"/>
      <c r="V36" s="87" t="s">
        <v>61</v>
      </c>
      <c r="W36" s="87"/>
      <c r="X36" s="83"/>
      <c r="Y36" s="83"/>
      <c r="Z36" s="83"/>
      <c r="AA36" s="83"/>
      <c r="AB36" s="83"/>
      <c r="AC36" s="83"/>
      <c r="AD36" s="83"/>
      <c r="AE36" s="95"/>
      <c r="AF36" s="97"/>
      <c r="AG36"/>
      <c r="AH36" s="2"/>
      <c r="AI36" s="2"/>
      <c r="AJ36" s="2"/>
    </row>
    <row r="37" spans="1:36" ht="13.5" thickBot="1" x14ac:dyDescent="0.25">
      <c r="A37" s="98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9"/>
      <c r="AF37" s="101"/>
      <c r="AG37"/>
    </row>
    <row r="38" spans="1:36" x14ac:dyDescent="0.2">
      <c r="AG38"/>
    </row>
    <row r="42" spans="1:36" x14ac:dyDescent="0.2">
      <c r="J42" s="2" t="s">
        <v>50</v>
      </c>
      <c r="N42" s="2" t="s">
        <v>50</v>
      </c>
    </row>
    <row r="44" spans="1:36" x14ac:dyDescent="0.2">
      <c r="W44" s="2" t="s">
        <v>50</v>
      </c>
    </row>
  </sheetData>
  <sheetProtection password="C6EC" sheet="1" objects="1" scenarios="1"/>
  <mergeCells count="32">
    <mergeCell ref="I3:I4"/>
    <mergeCell ref="V3:V4"/>
    <mergeCell ref="K3:K4"/>
    <mergeCell ref="B2:AF2"/>
    <mergeCell ref="T3:T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AD3:AD4"/>
    <mergeCell ref="A2:A4"/>
    <mergeCell ref="S3:S4"/>
    <mergeCell ref="Z3:Z4"/>
    <mergeCell ref="M3:M4"/>
    <mergeCell ref="A1:AF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90" zoomScaleNormal="90" workbookViewId="0">
      <selection activeCell="AI10" sqref="AI10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5.42578125" style="2" customWidth="1"/>
    <col min="31" max="31" width="7" style="6" bestFit="1" customWidth="1"/>
    <col min="32" max="32" width="7.28515625" style="1" bestFit="1" customWidth="1"/>
  </cols>
  <sheetData>
    <row r="1" spans="1:35" ht="20.100000000000001" customHeight="1" x14ac:dyDescent="0.2">
      <c r="A1" s="124" t="s">
        <v>27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</row>
    <row r="2" spans="1:35" s="4" customFormat="1" ht="20.100000000000001" customHeight="1" x14ac:dyDescent="0.2">
      <c r="A2" s="125" t="s">
        <v>21</v>
      </c>
      <c r="B2" s="128" t="s">
        <v>141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35" s="5" customFormat="1" ht="20.100000000000001" customHeight="1" x14ac:dyDescent="0.2">
      <c r="A3" s="125"/>
      <c r="B3" s="126">
        <v>1</v>
      </c>
      <c r="C3" s="126">
        <f>SUM(B3+1)</f>
        <v>2</v>
      </c>
      <c r="D3" s="126">
        <f t="shared" ref="D3:AC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19">
        <v>29</v>
      </c>
      <c r="AE3" s="35" t="s">
        <v>42</v>
      </c>
      <c r="AF3" s="40" t="s">
        <v>40</v>
      </c>
    </row>
    <row r="4" spans="1:35" s="5" customFormat="1" ht="20.100000000000001" customHeight="1" x14ac:dyDescent="0.2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0"/>
      <c r="AE4" s="35" t="s">
        <v>39</v>
      </c>
      <c r="AF4" s="40" t="s">
        <v>39</v>
      </c>
    </row>
    <row r="5" spans="1:35" s="5" customFormat="1" ht="20.100000000000001" customHeight="1" x14ac:dyDescent="0.2">
      <c r="A5" s="14" t="s">
        <v>45</v>
      </c>
      <c r="B5" s="15">
        <f>[1]Fevereiro!$G$5</f>
        <v>34</v>
      </c>
      <c r="C5" s="15">
        <f>[1]Fevereiro!$G$6</f>
        <v>27</v>
      </c>
      <c r="D5" s="15">
        <f>[1]Fevereiro!$G$7</f>
        <v>41</v>
      </c>
      <c r="E5" s="15">
        <f>[1]Fevereiro!$G$8</f>
        <v>46</v>
      </c>
      <c r="F5" s="15">
        <f>[1]Fevereiro!$G$9</f>
        <v>41</v>
      </c>
      <c r="G5" s="15">
        <f>[1]Fevereiro!$G$10</f>
        <v>42</v>
      </c>
      <c r="H5" s="15">
        <f>[1]Fevereiro!$G$11</f>
        <v>34</v>
      </c>
      <c r="I5" s="15">
        <f>[1]Fevereiro!$G$12</f>
        <v>42</v>
      </c>
      <c r="J5" s="15">
        <f>[1]Fevereiro!$G$13</f>
        <v>31</v>
      </c>
      <c r="K5" s="15">
        <f>[1]Fevereiro!$G$14</f>
        <v>36</v>
      </c>
      <c r="L5" s="15">
        <f>[1]Fevereiro!$G$15</f>
        <v>35</v>
      </c>
      <c r="M5" s="15">
        <f>[1]Fevereiro!$G$16</f>
        <v>36</v>
      </c>
      <c r="N5" s="15">
        <f>[1]Fevereiro!$G$17</f>
        <v>36</v>
      </c>
      <c r="O5" s="15">
        <f>[1]Fevereiro!$G$18</f>
        <v>37</v>
      </c>
      <c r="P5" s="15">
        <f>[1]Fevereiro!$G$19</f>
        <v>38</v>
      </c>
      <c r="Q5" s="15">
        <f>[1]Fevereiro!$G$20</f>
        <v>40</v>
      </c>
      <c r="R5" s="15">
        <f>[1]Fevereiro!$G$21</f>
        <v>32</v>
      </c>
      <c r="S5" s="15">
        <f>[1]Fevereiro!$G$22</f>
        <v>37</v>
      </c>
      <c r="T5" s="15">
        <f>[1]Fevereiro!$G$23</f>
        <v>36</v>
      </c>
      <c r="U5" s="15">
        <f>[1]Fevereiro!$G$24</f>
        <v>32</v>
      </c>
      <c r="V5" s="15">
        <f>[1]Fevereiro!$G$25</f>
        <v>53</v>
      </c>
      <c r="W5" s="15">
        <f>[1]Fevereiro!$G$26</f>
        <v>57</v>
      </c>
      <c r="X5" s="15">
        <f>[1]Fevereiro!$G$27</f>
        <v>56</v>
      </c>
      <c r="Y5" s="15">
        <f>[1]Fevereiro!$G$28</f>
        <v>55</v>
      </c>
      <c r="Z5" s="15">
        <f>[1]Fevereiro!$G$29</f>
        <v>42</v>
      </c>
      <c r="AA5" s="15">
        <f>[1]Fevereiro!$G$30</f>
        <v>46</v>
      </c>
      <c r="AB5" s="15">
        <f>[1]Fevereiro!$G$31</f>
        <v>34</v>
      </c>
      <c r="AC5" s="15">
        <f>[1]Fevereiro!$G$32</f>
        <v>52</v>
      </c>
      <c r="AD5" s="15">
        <f>[1]Fevereiro!$G$33</f>
        <v>79</v>
      </c>
      <c r="AE5" s="36">
        <f>MIN(B5:AD5)</f>
        <v>27</v>
      </c>
      <c r="AF5" s="38">
        <f>AVERAGE(B5:AD5)</f>
        <v>41.620689655172413</v>
      </c>
    </row>
    <row r="6" spans="1:35" ht="17.100000000000001" customHeight="1" x14ac:dyDescent="0.2">
      <c r="A6" s="14" t="s">
        <v>0</v>
      </c>
      <c r="B6" s="16" t="str">
        <f>[2]Fevereiro!$G$5</f>
        <v>*</v>
      </c>
      <c r="C6" s="16">
        <f>[2]Fevereiro!$G$6</f>
        <v>60</v>
      </c>
      <c r="D6" s="16">
        <f>[2]Fevereiro!$G$7</f>
        <v>44</v>
      </c>
      <c r="E6" s="16">
        <f>[2]Fevereiro!$G$8</f>
        <v>60</v>
      </c>
      <c r="F6" s="16">
        <f>[2]Fevereiro!$G$9</f>
        <v>50</v>
      </c>
      <c r="G6" s="16">
        <f>[2]Fevereiro!$G$10</f>
        <v>43</v>
      </c>
      <c r="H6" s="16">
        <f>[2]Fevereiro!$G$11</f>
        <v>43</v>
      </c>
      <c r="I6" s="16">
        <f>[2]Fevereiro!$G$12</f>
        <v>33</v>
      </c>
      <c r="J6" s="16">
        <f>[2]Fevereiro!$G$13</f>
        <v>42</v>
      </c>
      <c r="K6" s="16">
        <f>[2]Fevereiro!$G$14</f>
        <v>46</v>
      </c>
      <c r="L6" s="16">
        <f>[2]Fevereiro!$G$15</f>
        <v>44</v>
      </c>
      <c r="M6" s="16">
        <f>[2]Fevereiro!$G$16</f>
        <v>49</v>
      </c>
      <c r="N6" s="16">
        <f>[2]Fevereiro!$G$17</f>
        <v>35</v>
      </c>
      <c r="O6" s="16">
        <f>[2]Fevereiro!$G$18</f>
        <v>39</v>
      </c>
      <c r="P6" s="16">
        <f>[2]Fevereiro!$G$19</f>
        <v>50</v>
      </c>
      <c r="Q6" s="16">
        <f>[2]Fevereiro!$G$20</f>
        <v>53</v>
      </c>
      <c r="R6" s="16">
        <f>[2]Fevereiro!$G$21</f>
        <v>42</v>
      </c>
      <c r="S6" s="16">
        <f>[2]Fevereiro!$G$22</f>
        <v>42</v>
      </c>
      <c r="T6" s="16">
        <f>[2]Fevereiro!$G$23</f>
        <v>29</v>
      </c>
      <c r="U6" s="16">
        <f>[2]Fevereiro!$G$24</f>
        <v>36</v>
      </c>
      <c r="V6" s="16">
        <f>[2]Fevereiro!$G$25</f>
        <v>55</v>
      </c>
      <c r="W6" s="16">
        <f>[2]Fevereiro!$G$26</f>
        <v>73</v>
      </c>
      <c r="X6" s="16">
        <f>[2]Fevereiro!$G$27</f>
        <v>89</v>
      </c>
      <c r="Y6" s="16">
        <f>[2]Fevereiro!$G$28</f>
        <v>70</v>
      </c>
      <c r="Z6" s="16">
        <f>[2]Fevereiro!$G$29</f>
        <v>50</v>
      </c>
      <c r="AA6" s="16">
        <f>[2]Fevereiro!$G$30</f>
        <v>50</v>
      </c>
      <c r="AB6" s="16">
        <f>[2]Fevereiro!$G$31</f>
        <v>54</v>
      </c>
      <c r="AC6" s="16">
        <f>[2]Fevereiro!$G$32</f>
        <v>74</v>
      </c>
      <c r="AD6" s="16">
        <f>[2]Fevereiro!$G$33</f>
        <v>66</v>
      </c>
      <c r="AE6" s="36">
        <f t="shared" ref="AE6:AE32" si="1">MIN(B6:AD6)</f>
        <v>29</v>
      </c>
      <c r="AF6" s="38">
        <f t="shared" ref="AF6:AF32" si="2">AVERAGE(B6:AD6)</f>
        <v>50.75</v>
      </c>
    </row>
    <row r="7" spans="1:35" ht="17.100000000000001" customHeight="1" x14ac:dyDescent="0.2">
      <c r="A7" s="14" t="s">
        <v>1</v>
      </c>
      <c r="B7" s="16">
        <f>[3]Fevereiro!$G$5</f>
        <v>46</v>
      </c>
      <c r="C7" s="16">
        <f>[3]Fevereiro!$G$6</f>
        <v>51</v>
      </c>
      <c r="D7" s="16">
        <f>[3]Fevereiro!$G$7</f>
        <v>49</v>
      </c>
      <c r="E7" s="16">
        <f>[3]Fevereiro!$G$8</f>
        <v>53</v>
      </c>
      <c r="F7" s="16">
        <f>[3]Fevereiro!$G$9</f>
        <v>43</v>
      </c>
      <c r="G7" s="16">
        <f>[3]Fevereiro!$G$10</f>
        <v>46</v>
      </c>
      <c r="H7" s="16">
        <f>[3]Fevereiro!$G$11</f>
        <v>48</v>
      </c>
      <c r="I7" s="16">
        <f>[3]Fevereiro!$G$12</f>
        <v>41</v>
      </c>
      <c r="J7" s="16">
        <f>[3]Fevereiro!$G$13</f>
        <v>51</v>
      </c>
      <c r="K7" s="16">
        <f>[3]Fevereiro!$G$14</f>
        <v>52</v>
      </c>
      <c r="L7" s="16">
        <f>[3]Fevereiro!$G$15</f>
        <v>47</v>
      </c>
      <c r="M7" s="16">
        <f>[3]Fevereiro!$G$16</f>
        <v>43</v>
      </c>
      <c r="N7" s="16">
        <f>[3]Fevereiro!$G$17</f>
        <v>41</v>
      </c>
      <c r="O7" s="16">
        <f>[3]Fevereiro!$G$18</f>
        <v>40</v>
      </c>
      <c r="P7" s="16">
        <f>[3]Fevereiro!$G$19</f>
        <v>51</v>
      </c>
      <c r="Q7" s="16">
        <f>[3]Fevereiro!$G$20</f>
        <v>50</v>
      </c>
      <c r="R7" s="16">
        <f>[3]Fevereiro!$G$21</f>
        <v>50</v>
      </c>
      <c r="S7" s="16">
        <f>[3]Fevereiro!$G$22</f>
        <v>45</v>
      </c>
      <c r="T7" s="16">
        <f>[3]Fevereiro!$G$23</f>
        <v>50</v>
      </c>
      <c r="U7" s="16">
        <f>[3]Fevereiro!$G$24</f>
        <v>47</v>
      </c>
      <c r="V7" s="16">
        <f>[3]Fevereiro!$G$25</f>
        <v>47</v>
      </c>
      <c r="W7" s="16">
        <f>[3]Fevereiro!$G$26</f>
        <v>57</v>
      </c>
      <c r="X7" s="16">
        <f>[3]Fevereiro!$G$27</f>
        <v>78</v>
      </c>
      <c r="Y7" s="16">
        <f>[3]Fevereiro!$G$28</f>
        <v>70</v>
      </c>
      <c r="Z7" s="16">
        <f>[3]Fevereiro!$G$29</f>
        <v>62</v>
      </c>
      <c r="AA7" s="16">
        <f>[3]Fevereiro!$G$30</f>
        <v>70</v>
      </c>
      <c r="AB7" s="16">
        <f>[3]Fevereiro!$G$31</f>
        <v>55</v>
      </c>
      <c r="AC7" s="16">
        <f>[3]Fevereiro!$G$32</f>
        <v>80</v>
      </c>
      <c r="AD7" s="16">
        <f>[3]Fevereiro!$G$33</f>
        <v>58</v>
      </c>
      <c r="AE7" s="36">
        <f t="shared" si="1"/>
        <v>40</v>
      </c>
      <c r="AF7" s="38">
        <f t="shared" si="2"/>
        <v>52.448275862068968</v>
      </c>
    </row>
    <row r="8" spans="1:35" ht="17.100000000000001" customHeight="1" x14ac:dyDescent="0.2">
      <c r="A8" s="14" t="s">
        <v>63</v>
      </c>
      <c r="B8" s="16">
        <f>[4]Fevereiro!$G$5</f>
        <v>46</v>
      </c>
      <c r="C8" s="16">
        <f>[4]Fevereiro!$G$6</f>
        <v>40</v>
      </c>
      <c r="D8" s="16">
        <f>[4]Fevereiro!$G$7</f>
        <v>49</v>
      </c>
      <c r="E8" s="16">
        <f>[4]Fevereiro!$G$8</f>
        <v>48</v>
      </c>
      <c r="F8" s="16">
        <f>[4]Fevereiro!$G$9</f>
        <v>51</v>
      </c>
      <c r="G8" s="16">
        <f>[4]Fevereiro!$G$10</f>
        <v>38</v>
      </c>
      <c r="H8" s="16">
        <f>[4]Fevereiro!$G$11</f>
        <v>43</v>
      </c>
      <c r="I8" s="16">
        <f>[4]Fevereiro!$G$12</f>
        <v>51</v>
      </c>
      <c r="J8" s="16">
        <f>[4]Fevereiro!$G$13</f>
        <v>48</v>
      </c>
      <c r="K8" s="16">
        <f>[4]Fevereiro!$G$14</f>
        <v>44</v>
      </c>
      <c r="L8" s="16">
        <f>[4]Fevereiro!$G$15</f>
        <v>53</v>
      </c>
      <c r="M8" s="16">
        <f>[4]Fevereiro!$G$16</f>
        <v>55</v>
      </c>
      <c r="N8" s="16">
        <f>[4]Fevereiro!$G$17</f>
        <v>41</v>
      </c>
      <c r="O8" s="16">
        <f>[4]Fevereiro!$G$18</f>
        <v>49</v>
      </c>
      <c r="P8" s="16">
        <f>[4]Fevereiro!$G$19</f>
        <v>51</v>
      </c>
      <c r="Q8" s="16">
        <f>[4]Fevereiro!$G$20</f>
        <v>55</v>
      </c>
      <c r="R8" s="16">
        <f>[4]Fevereiro!$G$21</f>
        <v>46</v>
      </c>
      <c r="S8" s="16">
        <f>[4]Fevereiro!$G$22</f>
        <v>52</v>
      </c>
      <c r="T8" s="16">
        <f>[4]Fevereiro!$G$23</f>
        <v>54</v>
      </c>
      <c r="U8" s="16">
        <f>[4]Fevereiro!$G$24</f>
        <v>49</v>
      </c>
      <c r="V8" s="16">
        <f>[4]Fevereiro!$G$25</f>
        <v>69</v>
      </c>
      <c r="W8" s="16">
        <f>[4]Fevereiro!$G$26</f>
        <v>73</v>
      </c>
      <c r="X8" s="16">
        <f>[4]Fevereiro!$G$27</f>
        <v>71</v>
      </c>
      <c r="Y8" s="16">
        <f>[4]Fevereiro!$G$28</f>
        <v>76</v>
      </c>
      <c r="Z8" s="16">
        <f>[4]Fevereiro!$G$29</f>
        <v>61</v>
      </c>
      <c r="AA8" s="16">
        <f>[4]Fevereiro!$G$30</f>
        <v>48</v>
      </c>
      <c r="AB8" s="16">
        <f>[4]Fevereiro!$G$31</f>
        <v>50</v>
      </c>
      <c r="AC8" s="16">
        <f>[4]Fevereiro!$G$32</f>
        <v>79</v>
      </c>
      <c r="AD8" s="16">
        <f>[4]Fevereiro!$G$33</f>
        <v>76</v>
      </c>
      <c r="AE8" s="36">
        <f t="shared" si="1"/>
        <v>38</v>
      </c>
      <c r="AF8" s="38">
        <f t="shared" si="2"/>
        <v>54</v>
      </c>
      <c r="AI8" t="s">
        <v>50</v>
      </c>
    </row>
    <row r="9" spans="1:35" ht="17.100000000000001" customHeight="1" x14ac:dyDescent="0.2">
      <c r="A9" s="14" t="s">
        <v>46</v>
      </c>
      <c r="B9" s="16">
        <f>[5]Fevereiro!$G$5</f>
        <v>77</v>
      </c>
      <c r="C9" s="16">
        <f>[5]Fevereiro!$G$6</f>
        <v>53</v>
      </c>
      <c r="D9" s="16">
        <f>[5]Fevereiro!$G$7</f>
        <v>54</v>
      </c>
      <c r="E9" s="16">
        <f>[5]Fevereiro!$G$8</f>
        <v>65</v>
      </c>
      <c r="F9" s="16">
        <f>[5]Fevereiro!$G$9</f>
        <v>47</v>
      </c>
      <c r="G9" s="16">
        <f>[5]Fevereiro!$G$10</f>
        <v>53</v>
      </c>
      <c r="H9" s="16">
        <f>[5]Fevereiro!$G$11</f>
        <v>50</v>
      </c>
      <c r="I9" s="16">
        <f>[5]Fevereiro!$G$12</f>
        <v>44</v>
      </c>
      <c r="J9" s="16">
        <f>[5]Fevereiro!$G$13</f>
        <v>43</v>
      </c>
      <c r="K9" s="16">
        <f>[5]Fevereiro!$G$14</f>
        <v>50</v>
      </c>
      <c r="L9" s="16">
        <f>[5]Fevereiro!$G$15</f>
        <v>49</v>
      </c>
      <c r="M9" s="16">
        <f>[5]Fevereiro!$G$16</f>
        <v>47</v>
      </c>
      <c r="N9" s="16">
        <f>[5]Fevereiro!$G$17</f>
        <v>39</v>
      </c>
      <c r="O9" s="16">
        <f>[5]Fevereiro!$G$18</f>
        <v>50</v>
      </c>
      <c r="P9" s="16">
        <f>[5]Fevereiro!$G$19</f>
        <v>32</v>
      </c>
      <c r="Q9" s="16">
        <f>[5]Fevereiro!$G$20</f>
        <v>54</v>
      </c>
      <c r="R9" s="16">
        <f>[5]Fevereiro!$G$21</f>
        <v>47</v>
      </c>
      <c r="S9" s="16">
        <f>[5]Fevereiro!$G$22</f>
        <v>39</v>
      </c>
      <c r="T9" s="16">
        <f>[5]Fevereiro!$G$23</f>
        <v>47</v>
      </c>
      <c r="U9" s="16">
        <f>[5]Fevereiro!$G$24</f>
        <v>49</v>
      </c>
      <c r="V9" s="16">
        <f>[5]Fevereiro!$G$25</f>
        <v>55</v>
      </c>
      <c r="W9" s="16">
        <f>[5]Fevereiro!$G$26</f>
        <v>77</v>
      </c>
      <c r="X9" s="16">
        <f>[5]Fevereiro!$G$27</f>
        <v>78</v>
      </c>
      <c r="Y9" s="16">
        <f>[5]Fevereiro!$G$28</f>
        <v>76</v>
      </c>
      <c r="Z9" s="16">
        <f>[5]Fevereiro!$G$29</f>
        <v>49</v>
      </c>
      <c r="AA9" s="16">
        <f>[5]Fevereiro!$G$30</f>
        <v>65</v>
      </c>
      <c r="AB9" s="16">
        <f>[5]Fevereiro!$G$31</f>
        <v>63</v>
      </c>
      <c r="AC9" s="16">
        <f>[5]Fevereiro!$G$32</f>
        <v>75</v>
      </c>
      <c r="AD9" s="16">
        <f>[5]Fevereiro!$G$33</f>
        <v>56</v>
      </c>
      <c r="AE9" s="36">
        <f t="shared" si="1"/>
        <v>32</v>
      </c>
      <c r="AF9" s="38">
        <f t="shared" si="2"/>
        <v>54.586206896551722</v>
      </c>
    </row>
    <row r="10" spans="1:35" ht="17.100000000000001" customHeight="1" x14ac:dyDescent="0.2">
      <c r="A10" s="14" t="s">
        <v>2</v>
      </c>
      <c r="B10" s="16">
        <f>[6]Fevereiro!$G$5</f>
        <v>42</v>
      </c>
      <c r="C10" s="16">
        <f>[6]Fevereiro!$G$6</f>
        <v>42</v>
      </c>
      <c r="D10" s="16">
        <f>[6]Fevereiro!$G$7</f>
        <v>48</v>
      </c>
      <c r="E10" s="16">
        <f>[6]Fevereiro!$G$8</f>
        <v>48</v>
      </c>
      <c r="F10" s="16">
        <f>[6]Fevereiro!$G$9</f>
        <v>50</v>
      </c>
      <c r="G10" s="16">
        <f>[6]Fevereiro!$G$10</f>
        <v>51</v>
      </c>
      <c r="H10" s="16">
        <f>[6]Fevereiro!$G$11</f>
        <v>50</v>
      </c>
      <c r="I10" s="16">
        <f>[6]Fevereiro!$G$12</f>
        <v>41</v>
      </c>
      <c r="J10" s="16">
        <f>[6]Fevereiro!$G$13</f>
        <v>51</v>
      </c>
      <c r="K10" s="16">
        <f>[6]Fevereiro!$G$14</f>
        <v>54</v>
      </c>
      <c r="L10" s="16">
        <f>[6]Fevereiro!$G$15</f>
        <v>45</v>
      </c>
      <c r="M10" s="16">
        <f>[6]Fevereiro!$G$16</f>
        <v>42</v>
      </c>
      <c r="N10" s="16">
        <f>[6]Fevereiro!$G$17</f>
        <v>38</v>
      </c>
      <c r="O10" s="16">
        <f>[6]Fevereiro!$G$18</f>
        <v>36</v>
      </c>
      <c r="P10" s="16">
        <f>[6]Fevereiro!$G$19</f>
        <v>62</v>
      </c>
      <c r="Q10" s="16">
        <f>[6]Fevereiro!$G$20</f>
        <v>57</v>
      </c>
      <c r="R10" s="16">
        <f>[6]Fevereiro!$G$21</f>
        <v>47</v>
      </c>
      <c r="S10" s="16">
        <f>[6]Fevereiro!$G$22</f>
        <v>45</v>
      </c>
      <c r="T10" s="16">
        <f>[6]Fevereiro!$G$23</f>
        <v>48</v>
      </c>
      <c r="U10" s="16">
        <f>[6]Fevereiro!$G$24</f>
        <v>47</v>
      </c>
      <c r="V10" s="16">
        <f>[6]Fevereiro!$G$25</f>
        <v>56</v>
      </c>
      <c r="W10" s="16">
        <f>[6]Fevereiro!$G$26</f>
        <v>60</v>
      </c>
      <c r="X10" s="16">
        <f>[6]Fevereiro!$G$27</f>
        <v>67</v>
      </c>
      <c r="Y10" s="16">
        <f>[6]Fevereiro!$G$28</f>
        <v>72</v>
      </c>
      <c r="Z10" s="16">
        <f>[6]Fevereiro!$G$29</f>
        <v>61</v>
      </c>
      <c r="AA10" s="16">
        <f>[6]Fevereiro!$G$30</f>
        <v>62</v>
      </c>
      <c r="AB10" s="16">
        <f>[6]Fevereiro!$G$31</f>
        <v>57</v>
      </c>
      <c r="AC10" s="16">
        <f>[6]Fevereiro!$G$32</f>
        <v>68</v>
      </c>
      <c r="AD10" s="16">
        <f>[6]Fevereiro!$G$33</f>
        <v>69</v>
      </c>
      <c r="AE10" s="36">
        <f t="shared" si="1"/>
        <v>36</v>
      </c>
      <c r="AF10" s="38">
        <f t="shared" si="2"/>
        <v>52.275862068965516</v>
      </c>
    </row>
    <row r="11" spans="1:35" ht="17.100000000000001" customHeight="1" x14ac:dyDescent="0.2">
      <c r="A11" s="14" t="s">
        <v>3</v>
      </c>
      <c r="B11" s="16">
        <f>[7]Fevereiro!$G$5</f>
        <v>28</v>
      </c>
      <c r="C11" s="16">
        <f>[7]Fevereiro!$G$6</f>
        <v>31</v>
      </c>
      <c r="D11" s="16">
        <f>[7]Fevereiro!$G$7</f>
        <v>37</v>
      </c>
      <c r="E11" s="16">
        <f>[7]Fevereiro!$G$8</f>
        <v>29</v>
      </c>
      <c r="F11" s="16">
        <f>[7]Fevereiro!$G$9</f>
        <v>35</v>
      </c>
      <c r="G11" s="16">
        <f>[7]Fevereiro!$G$10</f>
        <v>35</v>
      </c>
      <c r="H11" s="16">
        <f>[7]Fevereiro!$G$11</f>
        <v>45</v>
      </c>
      <c r="I11" s="16">
        <f>[7]Fevereiro!$G$12</f>
        <v>42</v>
      </c>
      <c r="J11" s="16">
        <f>[7]Fevereiro!$G$13</f>
        <v>40</v>
      </c>
      <c r="K11" s="16">
        <f>[7]Fevereiro!$G$14</f>
        <v>40</v>
      </c>
      <c r="L11" s="16">
        <f>[7]Fevereiro!$G$15</f>
        <v>44</v>
      </c>
      <c r="M11" s="16">
        <f>[7]Fevereiro!$G$16</f>
        <v>35</v>
      </c>
      <c r="N11" s="16">
        <f>[7]Fevereiro!$G$17</f>
        <v>40</v>
      </c>
      <c r="O11" s="16">
        <f>[7]Fevereiro!$G$18</f>
        <v>47</v>
      </c>
      <c r="P11" s="16">
        <f>[7]Fevereiro!$G$19</f>
        <v>47</v>
      </c>
      <c r="Q11" s="16">
        <f>[7]Fevereiro!$G$20</f>
        <v>42</v>
      </c>
      <c r="R11" s="16">
        <f>[7]Fevereiro!$G$21</f>
        <v>31</v>
      </c>
      <c r="S11" s="16">
        <f>[7]Fevereiro!$G$22</f>
        <v>39</v>
      </c>
      <c r="T11" s="16">
        <f>[7]Fevereiro!$G$23</f>
        <v>43</v>
      </c>
      <c r="U11" s="16">
        <f>[7]Fevereiro!$G$24</f>
        <v>55</v>
      </c>
      <c r="V11" s="16">
        <f>[7]Fevereiro!$G$25</f>
        <v>48</v>
      </c>
      <c r="W11" s="16">
        <f>[7]Fevereiro!$G$26</f>
        <v>53</v>
      </c>
      <c r="X11" s="16">
        <f>[7]Fevereiro!$G$27</f>
        <v>56</v>
      </c>
      <c r="Y11" s="16">
        <f>[7]Fevereiro!$G$28</f>
        <v>69</v>
      </c>
      <c r="Z11" s="16">
        <f>[7]Fevereiro!$G$29</f>
        <v>39</v>
      </c>
      <c r="AA11" s="16">
        <f>[7]Fevereiro!$G$30</f>
        <v>44</v>
      </c>
      <c r="AB11" s="16">
        <f>[7]Fevereiro!$G$31</f>
        <v>47</v>
      </c>
      <c r="AC11" s="16">
        <f>[7]Fevereiro!$G$32</f>
        <v>45</v>
      </c>
      <c r="AD11" s="16">
        <f>[7]Fevereiro!$G$33</f>
        <v>51</v>
      </c>
      <c r="AE11" s="36">
        <f t="shared" si="1"/>
        <v>28</v>
      </c>
      <c r="AF11" s="38">
        <f t="shared" si="2"/>
        <v>42.655172413793103</v>
      </c>
    </row>
    <row r="12" spans="1:35" ht="17.100000000000001" customHeight="1" x14ac:dyDescent="0.2">
      <c r="A12" s="14" t="s">
        <v>4</v>
      </c>
      <c r="B12" s="16">
        <f>[8]Fevereiro!$G$5</f>
        <v>35</v>
      </c>
      <c r="C12" s="16">
        <f>[8]Fevereiro!$G$6</f>
        <v>39</v>
      </c>
      <c r="D12" s="16">
        <f>[8]Fevereiro!$G$7</f>
        <v>44</v>
      </c>
      <c r="E12" s="16">
        <f>[8]Fevereiro!$G$8</f>
        <v>44</v>
      </c>
      <c r="F12" s="16">
        <f>[8]Fevereiro!$G$9</f>
        <v>42</v>
      </c>
      <c r="G12" s="16">
        <f>[8]Fevereiro!$G$10</f>
        <v>50</v>
      </c>
      <c r="H12" s="16">
        <f>[8]Fevereiro!$G$11</f>
        <v>47</v>
      </c>
      <c r="I12" s="16">
        <f>[8]Fevereiro!$G$12</f>
        <v>42</v>
      </c>
      <c r="J12" s="16">
        <f>[8]Fevereiro!$G$13</f>
        <v>47</v>
      </c>
      <c r="K12" s="16">
        <f>[8]Fevereiro!$G$14</f>
        <v>45</v>
      </c>
      <c r="L12" s="16">
        <f>[8]Fevereiro!$G$15</f>
        <v>49</v>
      </c>
      <c r="M12" s="16">
        <f>[8]Fevereiro!$G$16</f>
        <v>40</v>
      </c>
      <c r="N12" s="16">
        <f>[8]Fevereiro!$G$17</f>
        <v>33</v>
      </c>
      <c r="O12" s="16">
        <f>[8]Fevereiro!$G$18</f>
        <v>43</v>
      </c>
      <c r="P12" s="16">
        <f>[8]Fevereiro!$G$19</f>
        <v>47</v>
      </c>
      <c r="Q12" s="16">
        <f>[8]Fevereiro!$G$20</f>
        <v>41</v>
      </c>
      <c r="R12" s="16">
        <f>[8]Fevereiro!$G$21</f>
        <v>30</v>
      </c>
      <c r="S12" s="16">
        <f>[8]Fevereiro!$G$22</f>
        <v>40</v>
      </c>
      <c r="T12" s="16">
        <f>[8]Fevereiro!$G$23</f>
        <v>45</v>
      </c>
      <c r="U12" s="16">
        <f>[8]Fevereiro!$G$24</f>
        <v>55</v>
      </c>
      <c r="V12" s="16">
        <f>[8]Fevereiro!$G$25</f>
        <v>37</v>
      </c>
      <c r="W12" s="16">
        <f>[8]Fevereiro!$G$26</f>
        <v>41</v>
      </c>
      <c r="X12" s="16">
        <f>[8]Fevereiro!$G$27</f>
        <v>55</v>
      </c>
      <c r="Y12" s="16">
        <f>[8]Fevereiro!$G$28</f>
        <v>79</v>
      </c>
      <c r="Z12" s="16">
        <f>[8]Fevereiro!$G$29</f>
        <v>48</v>
      </c>
      <c r="AA12" s="16">
        <f>[8]Fevereiro!$G$30</f>
        <v>50</v>
      </c>
      <c r="AB12" s="16">
        <f>[8]Fevereiro!$G$31</f>
        <v>54</v>
      </c>
      <c r="AC12" s="16">
        <f>[8]Fevereiro!$G$32</f>
        <v>47</v>
      </c>
      <c r="AD12" s="16">
        <f>[8]Fevereiro!$G$33</f>
        <v>59</v>
      </c>
      <c r="AE12" s="36">
        <f t="shared" si="1"/>
        <v>30</v>
      </c>
      <c r="AF12" s="38">
        <f t="shared" si="2"/>
        <v>45.793103448275865</v>
      </c>
      <c r="AG12" t="s">
        <v>50</v>
      </c>
    </row>
    <row r="13" spans="1:35" ht="17.100000000000001" customHeight="1" x14ac:dyDescent="0.2">
      <c r="A13" s="14" t="s">
        <v>5</v>
      </c>
      <c r="B13" s="17">
        <f>[9]Fevereiro!$G$5</f>
        <v>71</v>
      </c>
      <c r="C13" s="17">
        <f>[9]Fevereiro!$G$6</f>
        <v>61</v>
      </c>
      <c r="D13" s="17">
        <f>[9]Fevereiro!$G$7</f>
        <v>60</v>
      </c>
      <c r="E13" s="17">
        <f>[9]Fevereiro!$G$8</f>
        <v>62</v>
      </c>
      <c r="F13" s="17">
        <f>[9]Fevereiro!$G$9</f>
        <v>50</v>
      </c>
      <c r="G13" s="17">
        <f>[9]Fevereiro!$G$10</f>
        <v>50</v>
      </c>
      <c r="H13" s="17">
        <f>[9]Fevereiro!$G$11</f>
        <v>50</v>
      </c>
      <c r="I13" s="17">
        <f>[9]Fevereiro!$G$12</f>
        <v>46</v>
      </c>
      <c r="J13" s="17">
        <f>[9]Fevereiro!$G$13</f>
        <v>53</v>
      </c>
      <c r="K13" s="17">
        <f>[9]Fevereiro!$G$14</f>
        <v>72</v>
      </c>
      <c r="L13" s="17" t="str">
        <f>[9]Fevereiro!$G$15</f>
        <v>*</v>
      </c>
      <c r="M13" s="17" t="str">
        <f>[9]Fevereiro!$G$16</f>
        <v>*</v>
      </c>
      <c r="N13" s="17" t="str">
        <f>[9]Fevereiro!$G$17</f>
        <v>*</v>
      </c>
      <c r="O13" s="17" t="str">
        <f>[9]Fevereiro!$G$18</f>
        <v>*</v>
      </c>
      <c r="P13" s="17" t="str">
        <f>[9]Fevereiro!$G$19</f>
        <v>*</v>
      </c>
      <c r="Q13" s="17" t="str">
        <f>[9]Fevereiro!$G$20</f>
        <v>*</v>
      </c>
      <c r="R13" s="17" t="str">
        <f>[9]Fevereiro!$G$21</f>
        <v>*</v>
      </c>
      <c r="S13" s="17" t="str">
        <f>[9]Fevereiro!$G$22</f>
        <v>*</v>
      </c>
      <c r="T13" s="17" t="str">
        <f>[9]Fevereiro!$G$23</f>
        <v>*</v>
      </c>
      <c r="U13" s="17" t="str">
        <f>[9]Fevereiro!$G$24</f>
        <v>*</v>
      </c>
      <c r="V13" s="17" t="str">
        <f>[9]Fevereiro!$G$25</f>
        <v>*</v>
      </c>
      <c r="W13" s="17" t="str">
        <f>[9]Fevereiro!$G$26</f>
        <v>*</v>
      </c>
      <c r="X13" s="17" t="str">
        <f>[9]Fevereiro!$G$27</f>
        <v>*</v>
      </c>
      <c r="Y13" s="17" t="str">
        <f>[9]Fevereiro!$G$28</f>
        <v>*</v>
      </c>
      <c r="Z13" s="17" t="str">
        <f>[9]Fevereiro!$G$29</f>
        <v>*</v>
      </c>
      <c r="AA13" s="17" t="str">
        <f>[9]Fevereiro!$G$30</f>
        <v>*</v>
      </c>
      <c r="AB13" s="17" t="str">
        <f>[9]Fevereiro!$G$31</f>
        <v>*</v>
      </c>
      <c r="AC13" s="17" t="str">
        <f>[9]Fevereiro!$G$32</f>
        <v>*</v>
      </c>
      <c r="AD13" s="17" t="str">
        <f>[9]Fevereiro!$G$33</f>
        <v>*</v>
      </c>
      <c r="AE13" s="36">
        <f t="shared" si="1"/>
        <v>46</v>
      </c>
      <c r="AF13" s="38">
        <f t="shared" si="2"/>
        <v>57.5</v>
      </c>
    </row>
    <row r="14" spans="1:35" ht="17.100000000000001" customHeight="1" x14ac:dyDescent="0.2">
      <c r="A14" s="14" t="s">
        <v>48</v>
      </c>
      <c r="B14" s="17">
        <f>[10]Fevereiro!$G$5</f>
        <v>32</v>
      </c>
      <c r="C14" s="17">
        <f>[10]Fevereiro!$G$6</f>
        <v>38</v>
      </c>
      <c r="D14" s="17">
        <f>[10]Fevereiro!$G$7</f>
        <v>56</v>
      </c>
      <c r="E14" s="17">
        <f>[10]Fevereiro!$G$8</f>
        <v>36</v>
      </c>
      <c r="F14" s="17">
        <f>[10]Fevereiro!$G$9</f>
        <v>46</v>
      </c>
      <c r="G14" s="17">
        <f>[10]Fevereiro!$G$10</f>
        <v>47</v>
      </c>
      <c r="H14" s="17">
        <f>[10]Fevereiro!$G$11</f>
        <v>48</v>
      </c>
      <c r="I14" s="17">
        <f>[10]Fevereiro!$G$12</f>
        <v>42</v>
      </c>
      <c r="J14" s="17">
        <f>[10]Fevereiro!$G$13</f>
        <v>44</v>
      </c>
      <c r="K14" s="17">
        <f>[10]Fevereiro!$G$14</f>
        <v>44</v>
      </c>
      <c r="L14" s="17">
        <f>[10]Fevereiro!$G$15</f>
        <v>44</v>
      </c>
      <c r="M14" s="17">
        <f>[10]Fevereiro!$G$16</f>
        <v>38</v>
      </c>
      <c r="N14" s="17">
        <f>[10]Fevereiro!$G$17</f>
        <v>35</v>
      </c>
      <c r="O14" s="17">
        <f>[10]Fevereiro!$G$18</f>
        <v>53</v>
      </c>
      <c r="P14" s="17">
        <f>[10]Fevereiro!$G$19</f>
        <v>44</v>
      </c>
      <c r="Q14" s="17">
        <f>[10]Fevereiro!$G$20</f>
        <v>35</v>
      </c>
      <c r="R14" s="17">
        <f>[10]Fevereiro!$G$21</f>
        <v>34</v>
      </c>
      <c r="S14" s="17">
        <f>[10]Fevereiro!$G$22</f>
        <v>35</v>
      </c>
      <c r="T14" s="17">
        <f>[10]Fevereiro!$G$23</f>
        <v>40</v>
      </c>
      <c r="U14" s="17">
        <f>[10]Fevereiro!$G$24</f>
        <v>37</v>
      </c>
      <c r="V14" s="17">
        <f>[10]Fevereiro!$G$25</f>
        <v>43</v>
      </c>
      <c r="W14" s="17">
        <f>[10]Fevereiro!$G$26</f>
        <v>49</v>
      </c>
      <c r="X14" s="17">
        <f>[10]Fevereiro!$G$27</f>
        <v>50</v>
      </c>
      <c r="Y14" s="17">
        <f>[10]Fevereiro!$G$28</f>
        <v>74</v>
      </c>
      <c r="Z14" s="17">
        <f>[10]Fevereiro!$G$29</f>
        <v>41</v>
      </c>
      <c r="AA14" s="17">
        <f>[10]Fevereiro!$G$30</f>
        <v>53</v>
      </c>
      <c r="AB14" s="17">
        <f>[10]Fevereiro!$G$31</f>
        <v>48</v>
      </c>
      <c r="AC14" s="17">
        <f>[10]Fevereiro!$G$32</f>
        <v>56</v>
      </c>
      <c r="AD14" s="17">
        <f>[10]Fevereiro!$G$33</f>
        <v>56</v>
      </c>
      <c r="AE14" s="36">
        <f t="shared" si="1"/>
        <v>32</v>
      </c>
      <c r="AF14" s="38">
        <f t="shared" si="2"/>
        <v>44.758620689655174</v>
      </c>
    </row>
    <row r="15" spans="1:35" ht="17.100000000000001" customHeight="1" x14ac:dyDescent="0.2">
      <c r="A15" s="14" t="s">
        <v>6</v>
      </c>
      <c r="B15" s="17">
        <f>[11]Fevereiro!$G$5</f>
        <v>38</v>
      </c>
      <c r="C15" s="17">
        <f>[11]Fevereiro!$G$6</f>
        <v>44</v>
      </c>
      <c r="D15" s="17">
        <f>[11]Fevereiro!$G$7</f>
        <v>35</v>
      </c>
      <c r="E15" s="17">
        <f>[11]Fevereiro!$G$8</f>
        <v>40</v>
      </c>
      <c r="F15" s="17">
        <f>[11]Fevereiro!$G$9</f>
        <v>44</v>
      </c>
      <c r="G15" s="17">
        <f>[11]Fevereiro!$G$10</f>
        <v>42</v>
      </c>
      <c r="H15" s="17">
        <f>[11]Fevereiro!$G$11</f>
        <v>49</v>
      </c>
      <c r="I15" s="17">
        <f>[11]Fevereiro!$G$12</f>
        <v>37</v>
      </c>
      <c r="J15" s="17">
        <f>[11]Fevereiro!$G$13</f>
        <v>48</v>
      </c>
      <c r="K15" s="17">
        <f>[11]Fevereiro!$G$14</f>
        <v>41</v>
      </c>
      <c r="L15" s="17">
        <f>[11]Fevereiro!$G$15</f>
        <v>41</v>
      </c>
      <c r="M15" s="17">
        <f>[11]Fevereiro!$G$16</f>
        <v>33</v>
      </c>
      <c r="N15" s="17">
        <f>[11]Fevereiro!$G$17</f>
        <v>40</v>
      </c>
      <c r="O15" s="17">
        <f>[11]Fevereiro!$G$18</f>
        <v>34</v>
      </c>
      <c r="P15" s="17">
        <f>[11]Fevereiro!$G$19</f>
        <v>42</v>
      </c>
      <c r="Q15" s="17">
        <f>[11]Fevereiro!$G$20</f>
        <v>54</v>
      </c>
      <c r="R15" s="17">
        <f>[11]Fevereiro!$G$21</f>
        <v>40</v>
      </c>
      <c r="S15" s="17">
        <f>[11]Fevereiro!$G$22</f>
        <v>43</v>
      </c>
      <c r="T15" s="17">
        <f>[11]Fevereiro!$G$23</f>
        <v>42</v>
      </c>
      <c r="U15" s="17">
        <f>[11]Fevereiro!$G$24</f>
        <v>50</v>
      </c>
      <c r="V15" s="17">
        <f>[11]Fevereiro!$G$25</f>
        <v>57</v>
      </c>
      <c r="W15" s="17">
        <f>[11]Fevereiro!$G$26</f>
        <v>64</v>
      </c>
      <c r="X15" s="17">
        <f>[11]Fevereiro!$G$27</f>
        <v>53</v>
      </c>
      <c r="Y15" s="17">
        <f>[11]Fevereiro!$G$28</f>
        <v>63</v>
      </c>
      <c r="Z15" s="17">
        <f>[11]Fevereiro!$G$29</f>
        <v>50</v>
      </c>
      <c r="AA15" s="17">
        <f>[11]Fevereiro!$G$30</f>
        <v>48</v>
      </c>
      <c r="AB15" s="17">
        <f>[11]Fevereiro!$G$31</f>
        <v>42</v>
      </c>
      <c r="AC15" s="17">
        <f>[11]Fevereiro!$G$32</f>
        <v>54</v>
      </c>
      <c r="AD15" s="17">
        <f>[11]Fevereiro!$G$33</f>
        <v>53</v>
      </c>
      <c r="AE15" s="36">
        <f t="shared" si="1"/>
        <v>33</v>
      </c>
      <c r="AF15" s="38">
        <f t="shared" si="2"/>
        <v>45.551724137931032</v>
      </c>
    </row>
    <row r="16" spans="1:35" ht="17.100000000000001" customHeight="1" x14ac:dyDescent="0.2">
      <c r="A16" s="14" t="s">
        <v>7</v>
      </c>
      <c r="B16" s="17">
        <f>[12]Fevereiro!$G$5</f>
        <v>52</v>
      </c>
      <c r="C16" s="17">
        <f>[12]Fevereiro!$G$6</f>
        <v>58</v>
      </c>
      <c r="D16" s="17">
        <f>[12]Fevereiro!$G$7</f>
        <v>51</v>
      </c>
      <c r="E16" s="17">
        <f>[12]Fevereiro!$G$8</f>
        <v>60</v>
      </c>
      <c r="F16" s="17">
        <f>[12]Fevereiro!$G$9</f>
        <v>52</v>
      </c>
      <c r="G16" s="17">
        <f>[12]Fevereiro!$G$10</f>
        <v>45</v>
      </c>
      <c r="H16" s="17">
        <f>[12]Fevereiro!$G$11</f>
        <v>45</v>
      </c>
      <c r="I16" s="17">
        <f>[12]Fevereiro!$G$12</f>
        <v>35</v>
      </c>
      <c r="J16" s="17">
        <f>[12]Fevereiro!$G$13</f>
        <v>43</v>
      </c>
      <c r="K16" s="17">
        <f>[12]Fevereiro!$G$14</f>
        <v>42</v>
      </c>
      <c r="L16" s="17">
        <f>[12]Fevereiro!$G$15</f>
        <v>40</v>
      </c>
      <c r="M16" s="17">
        <f>[12]Fevereiro!$G$16</f>
        <v>42</v>
      </c>
      <c r="N16" s="17">
        <f>[12]Fevereiro!$G$17</f>
        <v>37</v>
      </c>
      <c r="O16" s="17">
        <f>[12]Fevereiro!$G$18</f>
        <v>28</v>
      </c>
      <c r="P16" s="17">
        <f>[12]Fevereiro!$G$19</f>
        <v>37</v>
      </c>
      <c r="Q16" s="17">
        <f>[12]Fevereiro!$G$20</f>
        <v>59</v>
      </c>
      <c r="R16" s="17">
        <f>[12]Fevereiro!$G$21</f>
        <v>42</v>
      </c>
      <c r="S16" s="17">
        <f>[12]Fevereiro!$G$22</f>
        <v>50</v>
      </c>
      <c r="T16" s="17">
        <f>[12]Fevereiro!$G$23</f>
        <v>41</v>
      </c>
      <c r="U16" s="17">
        <f>[12]Fevereiro!$G$24</f>
        <v>43</v>
      </c>
      <c r="V16" s="17">
        <f>[12]Fevereiro!$G$25</f>
        <v>53</v>
      </c>
      <c r="W16" s="17">
        <f>[12]Fevereiro!$G$26</f>
        <v>72</v>
      </c>
      <c r="X16" s="17">
        <f>[12]Fevereiro!$G$27</f>
        <v>91</v>
      </c>
      <c r="Y16" s="17">
        <f>[12]Fevereiro!$G$28</f>
        <v>82</v>
      </c>
      <c r="Z16" s="17">
        <f>[12]Fevereiro!$G$29</f>
        <v>45</v>
      </c>
      <c r="AA16" s="17">
        <f>[12]Fevereiro!$G$30</f>
        <v>59</v>
      </c>
      <c r="AB16" s="17">
        <f>[12]Fevereiro!$G$31</f>
        <v>58</v>
      </c>
      <c r="AC16" s="17">
        <f>[12]Fevereiro!$G$32</f>
        <v>85</v>
      </c>
      <c r="AD16" s="17">
        <f>[12]Fevereiro!$G$33</f>
        <v>70</v>
      </c>
      <c r="AE16" s="36">
        <f t="shared" si="1"/>
        <v>28</v>
      </c>
      <c r="AF16" s="38">
        <f t="shared" si="2"/>
        <v>52.310344827586206</v>
      </c>
    </row>
    <row r="17" spans="1:36" ht="17.100000000000001" customHeight="1" x14ac:dyDescent="0.2">
      <c r="A17" s="14" t="s">
        <v>8</v>
      </c>
      <c r="B17" s="17">
        <f>[13]Fevereiro!$G$5</f>
        <v>65</v>
      </c>
      <c r="C17" s="17">
        <f>[13]Fevereiro!$G$6</f>
        <v>59</v>
      </c>
      <c r="D17" s="17">
        <f>[13]Fevereiro!$G$7</f>
        <v>66</v>
      </c>
      <c r="E17" s="17">
        <f>[13]Fevereiro!$G$8</f>
        <v>57</v>
      </c>
      <c r="F17" s="17">
        <f>[13]Fevereiro!$G$9</f>
        <v>58</v>
      </c>
      <c r="G17" s="17">
        <f>[13]Fevereiro!$G$10</f>
        <v>52</v>
      </c>
      <c r="H17" s="17">
        <f>[13]Fevereiro!$G$11</f>
        <v>49</v>
      </c>
      <c r="I17" s="17">
        <f>[13]Fevereiro!$G$12</f>
        <v>48</v>
      </c>
      <c r="J17" s="17">
        <f>[13]Fevereiro!$G$13</f>
        <v>49</v>
      </c>
      <c r="K17" s="17">
        <f>[13]Fevereiro!$G$14</f>
        <v>55</v>
      </c>
      <c r="L17" s="17">
        <f>[13]Fevereiro!$G$15</f>
        <v>49</v>
      </c>
      <c r="M17" s="17">
        <f>[13]Fevereiro!$G$16</f>
        <v>62</v>
      </c>
      <c r="N17" s="17">
        <f>[13]Fevereiro!$G$17</f>
        <v>58</v>
      </c>
      <c r="O17" s="17">
        <f>[13]Fevereiro!$G$18</f>
        <v>37</v>
      </c>
      <c r="P17" s="17">
        <f>[13]Fevereiro!$G$19</f>
        <v>42</v>
      </c>
      <c r="Q17" s="17">
        <f>[13]Fevereiro!$G$20</f>
        <v>60</v>
      </c>
      <c r="R17" s="17">
        <f>[13]Fevereiro!$G$21</f>
        <v>50</v>
      </c>
      <c r="S17" s="17">
        <f>[13]Fevereiro!$G$22</f>
        <v>45</v>
      </c>
      <c r="T17" s="17">
        <f>[13]Fevereiro!$G$23</f>
        <v>45</v>
      </c>
      <c r="U17" s="17">
        <f>[13]Fevereiro!$G$24</f>
        <v>49</v>
      </c>
      <c r="V17" s="17">
        <f>[13]Fevereiro!$G$25</f>
        <v>59</v>
      </c>
      <c r="W17" s="17">
        <f>[13]Fevereiro!$G$26</f>
        <v>86</v>
      </c>
      <c r="X17" s="17">
        <f>[13]Fevereiro!$G$27</f>
        <v>87</v>
      </c>
      <c r="Y17" s="17">
        <f>[13]Fevereiro!$G$28</f>
        <v>88</v>
      </c>
      <c r="Z17" s="17">
        <f>[13]Fevereiro!$G$29</f>
        <v>65</v>
      </c>
      <c r="AA17" s="17">
        <f>[13]Fevereiro!$G$30</f>
        <v>60</v>
      </c>
      <c r="AB17" s="17">
        <f>[13]Fevereiro!$G$31</f>
        <v>63</v>
      </c>
      <c r="AC17" s="17">
        <f>[13]Fevereiro!$G$32</f>
        <v>77</v>
      </c>
      <c r="AD17" s="17">
        <f>[13]Fevereiro!$G$33</f>
        <v>73</v>
      </c>
      <c r="AE17" s="36">
        <f t="shared" si="1"/>
        <v>37</v>
      </c>
      <c r="AF17" s="38">
        <f t="shared" si="2"/>
        <v>59.068965517241381</v>
      </c>
    </row>
    <row r="18" spans="1:36" ht="17.100000000000001" customHeight="1" x14ac:dyDescent="0.2">
      <c r="A18" s="14" t="s">
        <v>9</v>
      </c>
      <c r="B18" s="16">
        <f>[14]Fevereiro!$G$5</f>
        <v>48</v>
      </c>
      <c r="C18" s="16">
        <f>[14]Fevereiro!$G$6</f>
        <v>43</v>
      </c>
      <c r="D18" s="16">
        <f>[14]Fevereiro!$G$7</f>
        <v>53</v>
      </c>
      <c r="E18" s="16">
        <f>[14]Fevereiro!$G$8</f>
        <v>51</v>
      </c>
      <c r="F18" s="16">
        <f>[14]Fevereiro!$G$9</f>
        <v>53</v>
      </c>
      <c r="G18" s="16">
        <f>[14]Fevereiro!$G$10</f>
        <v>45</v>
      </c>
      <c r="H18" s="16">
        <f>[14]Fevereiro!$G$11</f>
        <v>45</v>
      </c>
      <c r="I18" s="16">
        <f>[14]Fevereiro!$G$12</f>
        <v>41</v>
      </c>
      <c r="J18" s="16">
        <f>[14]Fevereiro!$G$13</f>
        <v>38</v>
      </c>
      <c r="K18" s="16">
        <f>[14]Fevereiro!$G$14</f>
        <v>45</v>
      </c>
      <c r="L18" s="16">
        <f>[14]Fevereiro!$G$15</f>
        <v>53</v>
      </c>
      <c r="M18" s="17">
        <f>[14]Fevereiro!$G$16</f>
        <v>46</v>
      </c>
      <c r="N18" s="17">
        <f>[14]Fevereiro!$G$17</f>
        <v>43</v>
      </c>
      <c r="O18" s="17">
        <f>[14]Fevereiro!$G$18</f>
        <v>33</v>
      </c>
      <c r="P18" s="17">
        <f>[14]Fevereiro!$G$19</f>
        <v>43</v>
      </c>
      <c r="Q18" s="17">
        <f>[14]Fevereiro!$G$20</f>
        <v>49</v>
      </c>
      <c r="R18" s="17">
        <f>[14]Fevereiro!$G$21</f>
        <v>42</v>
      </c>
      <c r="S18" s="17">
        <f>[14]Fevereiro!$G$22</f>
        <v>43</v>
      </c>
      <c r="T18" s="17">
        <f>[14]Fevereiro!$G$23</f>
        <v>46</v>
      </c>
      <c r="U18" s="17">
        <f>[14]Fevereiro!$G$24</f>
        <v>46</v>
      </c>
      <c r="V18" s="17">
        <f>[14]Fevereiro!$G$25</f>
        <v>57</v>
      </c>
      <c r="W18" s="17">
        <f>[14]Fevereiro!$G$26</f>
        <v>74</v>
      </c>
      <c r="X18" s="17">
        <f>[14]Fevereiro!$G$27</f>
        <v>87</v>
      </c>
      <c r="Y18" s="17">
        <f>[14]Fevereiro!$G$28</f>
        <v>76</v>
      </c>
      <c r="Z18" s="17">
        <f>[14]Fevereiro!$G$29</f>
        <v>58</v>
      </c>
      <c r="AA18" s="17">
        <f>[14]Fevereiro!$G$30</f>
        <v>62</v>
      </c>
      <c r="AB18" s="17">
        <f>[14]Fevereiro!$G$31</f>
        <v>65</v>
      </c>
      <c r="AC18" s="17">
        <f>[14]Fevereiro!$G$32</f>
        <v>91</v>
      </c>
      <c r="AD18" s="17">
        <f>[14]Fevereiro!$G$33</f>
        <v>70</v>
      </c>
      <c r="AE18" s="36">
        <f t="shared" si="1"/>
        <v>33</v>
      </c>
      <c r="AF18" s="38">
        <f t="shared" si="2"/>
        <v>53.310344827586206</v>
      </c>
    </row>
    <row r="19" spans="1:36" ht="17.100000000000001" customHeight="1" x14ac:dyDescent="0.2">
      <c r="A19" s="14" t="s">
        <v>47</v>
      </c>
      <c r="B19" s="17">
        <f>[15]Fevereiro!$G$5</f>
        <v>61</v>
      </c>
      <c r="C19" s="17">
        <f>[15]Fevereiro!$G$6</f>
        <v>52</v>
      </c>
      <c r="D19" s="17">
        <f>[15]Fevereiro!$G$7</f>
        <v>52</v>
      </c>
      <c r="E19" s="17">
        <f>[15]Fevereiro!$G$8</f>
        <v>65</v>
      </c>
      <c r="F19" s="17">
        <f>[15]Fevereiro!$G$9</f>
        <v>40</v>
      </c>
      <c r="G19" s="17">
        <f>[15]Fevereiro!$G$10</f>
        <v>52</v>
      </c>
      <c r="H19" s="17">
        <f>[15]Fevereiro!$G$11</f>
        <v>48</v>
      </c>
      <c r="I19" s="17">
        <f>[15]Fevereiro!$G$12</f>
        <v>44</v>
      </c>
      <c r="J19" s="17">
        <f>[15]Fevereiro!$G$13</f>
        <v>46</v>
      </c>
      <c r="K19" s="17">
        <f>[15]Fevereiro!$G$14</f>
        <v>47</v>
      </c>
      <c r="L19" s="17">
        <f>[15]Fevereiro!$G$15</f>
        <v>44</v>
      </c>
      <c r="M19" s="17">
        <f>[15]Fevereiro!$G$16</f>
        <v>39</v>
      </c>
      <c r="N19" s="17">
        <f>[15]Fevereiro!$G$17</f>
        <v>41</v>
      </c>
      <c r="O19" s="17">
        <f>[15]Fevereiro!$G$18</f>
        <v>41</v>
      </c>
      <c r="P19" s="17">
        <f>[15]Fevereiro!$G$19</f>
        <v>41</v>
      </c>
      <c r="Q19" s="17">
        <f>[15]Fevereiro!$G$20</f>
        <v>54</v>
      </c>
      <c r="R19" s="17">
        <f>[15]Fevereiro!$G$21</f>
        <v>53</v>
      </c>
      <c r="S19" s="17">
        <f>[15]Fevereiro!$G$22</f>
        <v>43</v>
      </c>
      <c r="T19" s="17">
        <f>[15]Fevereiro!$G$23</f>
        <v>49</v>
      </c>
      <c r="U19" s="17">
        <f>[15]Fevereiro!$G$24</f>
        <v>52</v>
      </c>
      <c r="V19" s="17">
        <f>[15]Fevereiro!$G$25</f>
        <v>57</v>
      </c>
      <c r="W19" s="17">
        <f>[15]Fevereiro!$G$26</f>
        <v>64</v>
      </c>
      <c r="X19" s="17">
        <f>[15]Fevereiro!$G$27</f>
        <v>78</v>
      </c>
      <c r="Y19" s="17">
        <f>[15]Fevereiro!$G$28</f>
        <v>86</v>
      </c>
      <c r="Z19" s="17">
        <f>[15]Fevereiro!$G$29</f>
        <v>58</v>
      </c>
      <c r="AA19" s="17">
        <f>[15]Fevereiro!$G$30</f>
        <v>65</v>
      </c>
      <c r="AB19" s="17">
        <f>[15]Fevereiro!$G$31</f>
        <v>59</v>
      </c>
      <c r="AC19" s="17">
        <f>[15]Fevereiro!$G$32</f>
        <v>87</v>
      </c>
      <c r="AD19" s="17">
        <f>[15]Fevereiro!$G$33</f>
        <v>68</v>
      </c>
      <c r="AE19" s="36">
        <f t="shared" si="1"/>
        <v>39</v>
      </c>
      <c r="AF19" s="38">
        <f t="shared" si="2"/>
        <v>54.689655172413794</v>
      </c>
    </row>
    <row r="20" spans="1:36" ht="17.100000000000001" customHeight="1" x14ac:dyDescent="0.2">
      <c r="A20" s="14" t="s">
        <v>10</v>
      </c>
      <c r="B20" s="17">
        <f>[16]Fevereiro!$G$5</f>
        <v>62</v>
      </c>
      <c r="C20" s="17">
        <f>[16]Fevereiro!$G$6</f>
        <v>58</v>
      </c>
      <c r="D20" s="17">
        <f>[16]Fevereiro!$G$7</f>
        <v>54</v>
      </c>
      <c r="E20" s="17">
        <f>[16]Fevereiro!$G$8</f>
        <v>55</v>
      </c>
      <c r="F20" s="17">
        <f>[16]Fevereiro!$G$9</f>
        <v>43</v>
      </c>
      <c r="G20" s="17">
        <f>[16]Fevereiro!$G$10</f>
        <v>44</v>
      </c>
      <c r="H20" s="17">
        <f>[16]Fevereiro!$G$11</f>
        <v>39</v>
      </c>
      <c r="I20" s="17">
        <f>[16]Fevereiro!$G$12</f>
        <v>36</v>
      </c>
      <c r="J20" s="17">
        <f>[16]Fevereiro!$G$13</f>
        <v>40</v>
      </c>
      <c r="K20" s="17">
        <f>[16]Fevereiro!$G$14</f>
        <v>46</v>
      </c>
      <c r="L20" s="17">
        <f>[16]Fevereiro!$G$15</f>
        <v>49</v>
      </c>
      <c r="M20" s="17">
        <f>[16]Fevereiro!$G$16</f>
        <v>51</v>
      </c>
      <c r="N20" s="17">
        <f>[16]Fevereiro!$G$17</f>
        <v>34</v>
      </c>
      <c r="O20" s="17">
        <f>[16]Fevereiro!$G$18</f>
        <v>35</v>
      </c>
      <c r="P20" s="17">
        <f>[16]Fevereiro!$G$19</f>
        <v>43</v>
      </c>
      <c r="Q20" s="17">
        <f>[16]Fevereiro!$G$20</f>
        <v>51</v>
      </c>
      <c r="R20" s="17">
        <f>[16]Fevereiro!$G$21</f>
        <v>46</v>
      </c>
      <c r="S20" s="17">
        <f>[16]Fevereiro!$G$22</f>
        <v>48</v>
      </c>
      <c r="T20" s="17">
        <f>[16]Fevereiro!$G$23</f>
        <v>45</v>
      </c>
      <c r="U20" s="17">
        <f>[16]Fevereiro!$G$24</f>
        <v>41</v>
      </c>
      <c r="V20" s="17">
        <f>[16]Fevereiro!$G$25</f>
        <v>56</v>
      </c>
      <c r="W20" s="17">
        <f>[16]Fevereiro!$G$26</f>
        <v>78</v>
      </c>
      <c r="X20" s="17">
        <f>[16]Fevereiro!$G$27</f>
        <v>90</v>
      </c>
      <c r="Y20" s="17">
        <f>[16]Fevereiro!$G$28</f>
        <v>76</v>
      </c>
      <c r="Z20" s="17">
        <f>[16]Fevereiro!$G$29</f>
        <v>57</v>
      </c>
      <c r="AA20" s="17">
        <f>[16]Fevereiro!$G$30</f>
        <v>58</v>
      </c>
      <c r="AB20" s="17">
        <f>[16]Fevereiro!$G$31</f>
        <v>65</v>
      </c>
      <c r="AC20" s="17">
        <f>[16]Fevereiro!$G$32</f>
        <v>74</v>
      </c>
      <c r="AD20" s="17">
        <f>[16]Fevereiro!$G$33</f>
        <v>61</v>
      </c>
      <c r="AE20" s="36">
        <f t="shared" si="1"/>
        <v>34</v>
      </c>
      <c r="AF20" s="38">
        <f t="shared" si="2"/>
        <v>52.931034482758619</v>
      </c>
    </row>
    <row r="21" spans="1:36" ht="17.100000000000001" customHeight="1" x14ac:dyDescent="0.2">
      <c r="A21" s="14" t="s">
        <v>11</v>
      </c>
      <c r="B21" s="17">
        <f>[17]Fevereiro!$G$5</f>
        <v>46</v>
      </c>
      <c r="C21" s="17">
        <f>[17]Fevereiro!$G$6</f>
        <v>54</v>
      </c>
      <c r="D21" s="17">
        <f>[17]Fevereiro!$G$7</f>
        <v>52</v>
      </c>
      <c r="E21" s="17">
        <f>[17]Fevereiro!$G$8</f>
        <v>65</v>
      </c>
      <c r="F21" s="17">
        <f>[17]Fevereiro!$G$9</f>
        <v>54</v>
      </c>
      <c r="G21" s="17">
        <f>[17]Fevereiro!$G$10</f>
        <v>42</v>
      </c>
      <c r="H21" s="17">
        <f>[17]Fevereiro!$G$11</f>
        <v>55</v>
      </c>
      <c r="I21" s="17">
        <f>[17]Fevereiro!$G$12</f>
        <v>33</v>
      </c>
      <c r="J21" s="17">
        <f>[17]Fevereiro!$G$13</f>
        <v>38</v>
      </c>
      <c r="K21" s="17">
        <f>[17]Fevereiro!$G$14</f>
        <v>45</v>
      </c>
      <c r="L21" s="17">
        <f>[17]Fevereiro!$G$15</f>
        <v>44</v>
      </c>
      <c r="M21" s="17">
        <f>[17]Fevereiro!$G$16</f>
        <v>43</v>
      </c>
      <c r="N21" s="17">
        <f>[17]Fevereiro!$G$17</f>
        <v>40</v>
      </c>
      <c r="O21" s="17">
        <f>[17]Fevereiro!$G$18</f>
        <v>33</v>
      </c>
      <c r="P21" s="17" t="str">
        <f>[17]Fevereiro!$G$19</f>
        <v>*</v>
      </c>
      <c r="Q21" s="17" t="str">
        <f>[17]Fevereiro!$G$20</f>
        <v>*</v>
      </c>
      <c r="R21" s="17" t="str">
        <f>[17]Fevereiro!$G$21</f>
        <v>*</v>
      </c>
      <c r="S21" s="17" t="str">
        <f>[17]Fevereiro!$G$22</f>
        <v>*</v>
      </c>
      <c r="T21" s="17" t="str">
        <f>[17]Fevereiro!$G$23</f>
        <v>*</v>
      </c>
      <c r="U21" s="17">
        <f>[17]Fevereiro!$G$24</f>
        <v>51</v>
      </c>
      <c r="V21" s="17">
        <f>[17]Fevereiro!$G$25</f>
        <v>64</v>
      </c>
      <c r="W21" s="17">
        <f>[17]Fevereiro!$G$26</f>
        <v>74</v>
      </c>
      <c r="X21" s="17" t="str">
        <f>[17]Fevereiro!$G$27</f>
        <v>*</v>
      </c>
      <c r="Y21" s="17" t="str">
        <f>[17]Fevereiro!$G$28</f>
        <v>*</v>
      </c>
      <c r="Z21" s="17">
        <f>[17]Fevereiro!$G$29</f>
        <v>67</v>
      </c>
      <c r="AA21" s="17">
        <f>[17]Fevereiro!$G$30</f>
        <v>64</v>
      </c>
      <c r="AB21" s="17" t="str">
        <f>[17]Fevereiro!$G$31</f>
        <v>*</v>
      </c>
      <c r="AC21" s="17" t="str">
        <f>[17]Fevereiro!$G$32</f>
        <v>*</v>
      </c>
      <c r="AD21" s="17" t="str">
        <f>[17]Fevereiro!$G$33</f>
        <v>*</v>
      </c>
      <c r="AE21" s="36">
        <f t="shared" si="1"/>
        <v>33</v>
      </c>
      <c r="AF21" s="38">
        <f t="shared" si="2"/>
        <v>50.736842105263158</v>
      </c>
    </row>
    <row r="22" spans="1:36" ht="17.100000000000001" customHeight="1" x14ac:dyDescent="0.2">
      <c r="A22" s="14" t="s">
        <v>12</v>
      </c>
      <c r="B22" s="17">
        <f>[18]Fevereiro!$G$5</f>
        <v>55</v>
      </c>
      <c r="C22" s="17">
        <f>[18]Fevereiro!$G$6</f>
        <v>47</v>
      </c>
      <c r="D22" s="17">
        <f>[18]Fevereiro!$G$7</f>
        <v>54</v>
      </c>
      <c r="E22" s="17">
        <f>[18]Fevereiro!$G$8</f>
        <v>57</v>
      </c>
      <c r="F22" s="17">
        <f>[18]Fevereiro!$G$9</f>
        <v>45</v>
      </c>
      <c r="G22" s="17">
        <f>[18]Fevereiro!$G$10</f>
        <v>52</v>
      </c>
      <c r="H22" s="17">
        <f>[18]Fevereiro!$G$11</f>
        <v>48</v>
      </c>
      <c r="I22" s="17">
        <f>[18]Fevereiro!$G$12</f>
        <v>44</v>
      </c>
      <c r="J22" s="17">
        <f>[18]Fevereiro!$G$13</f>
        <v>48</v>
      </c>
      <c r="K22" s="17">
        <f>[18]Fevereiro!$G$14</f>
        <v>56</v>
      </c>
      <c r="L22" s="17">
        <f>[18]Fevereiro!$G$15</f>
        <v>48</v>
      </c>
      <c r="M22" s="17">
        <f>[18]Fevereiro!$G$16</f>
        <v>46</v>
      </c>
      <c r="N22" s="17">
        <f>[18]Fevereiro!$G$17</f>
        <v>40</v>
      </c>
      <c r="O22" s="17">
        <f>[18]Fevereiro!$G$18</f>
        <v>44</v>
      </c>
      <c r="P22" s="17">
        <f>[18]Fevereiro!$G$19</f>
        <v>55</v>
      </c>
      <c r="Q22" s="17">
        <f>[18]Fevereiro!$G$20</f>
        <v>50</v>
      </c>
      <c r="R22" s="17">
        <f>[18]Fevereiro!$G$21</f>
        <v>47</v>
      </c>
      <c r="S22" s="17">
        <f>[18]Fevereiro!$G$22</f>
        <v>43</v>
      </c>
      <c r="T22" s="17">
        <f>[18]Fevereiro!$G$23</f>
        <v>49</v>
      </c>
      <c r="U22" s="17">
        <f>[18]Fevereiro!$G$24</f>
        <v>49</v>
      </c>
      <c r="V22" s="17">
        <f>[18]Fevereiro!$G$25</f>
        <v>60</v>
      </c>
      <c r="W22" s="17">
        <f>[18]Fevereiro!$G$26</f>
        <v>67</v>
      </c>
      <c r="X22" s="17">
        <f>[18]Fevereiro!$G$27</f>
        <v>81</v>
      </c>
      <c r="Y22" s="17">
        <f>[18]Fevereiro!$G$28</f>
        <v>76</v>
      </c>
      <c r="Z22" s="17">
        <f>[18]Fevereiro!$G$29</f>
        <v>63</v>
      </c>
      <c r="AA22" s="17">
        <f>[18]Fevereiro!$G$30</f>
        <v>60</v>
      </c>
      <c r="AB22" s="17">
        <f>[18]Fevereiro!$G$31</f>
        <v>59</v>
      </c>
      <c r="AC22" s="17">
        <f>[18]Fevereiro!$G$32</f>
        <v>72</v>
      </c>
      <c r="AD22" s="17">
        <f>[18]Fevereiro!$G$33</f>
        <v>61</v>
      </c>
      <c r="AE22" s="36">
        <f t="shared" si="1"/>
        <v>40</v>
      </c>
      <c r="AF22" s="38">
        <f t="shared" si="2"/>
        <v>54.344827586206897</v>
      </c>
    </row>
    <row r="23" spans="1:36" ht="17.100000000000001" customHeight="1" x14ac:dyDescent="0.2">
      <c r="A23" s="14" t="s">
        <v>13</v>
      </c>
      <c r="B23" s="17" t="str">
        <f>[19]Fevereiro!$G$5</f>
        <v>*</v>
      </c>
      <c r="C23" s="17" t="str">
        <f>[19]Fevereiro!$G$6</f>
        <v>*</v>
      </c>
      <c r="D23" s="17" t="str">
        <f>[19]Fevereiro!$G$7</f>
        <v>*</v>
      </c>
      <c r="E23" s="17" t="str">
        <f>[19]Fevereiro!$G$8</f>
        <v>*</v>
      </c>
      <c r="F23" s="17">
        <f>[19]Fevereiro!$G$9</f>
        <v>48</v>
      </c>
      <c r="G23" s="17">
        <f>[19]Fevereiro!$G$10</f>
        <v>55</v>
      </c>
      <c r="H23" s="17">
        <f>[19]Fevereiro!$G$11</f>
        <v>51</v>
      </c>
      <c r="I23" s="17">
        <f>[19]Fevereiro!$G$12</f>
        <v>44</v>
      </c>
      <c r="J23" s="17">
        <f>[19]Fevereiro!$G$13</f>
        <v>58</v>
      </c>
      <c r="K23" s="17">
        <f>[19]Fevereiro!$G$14</f>
        <v>45</v>
      </c>
      <c r="L23" s="17">
        <f>[19]Fevereiro!$G$15</f>
        <v>43</v>
      </c>
      <c r="M23" s="17">
        <f>[19]Fevereiro!$G$16</f>
        <v>41</v>
      </c>
      <c r="N23" s="17">
        <f>[19]Fevereiro!$G$17</f>
        <v>43</v>
      </c>
      <c r="O23" s="17">
        <f>[19]Fevereiro!$G$18</f>
        <v>44</v>
      </c>
      <c r="P23" s="17">
        <f>[19]Fevereiro!$G$19</f>
        <v>54</v>
      </c>
      <c r="Q23" s="17">
        <f>[19]Fevereiro!$G$20</f>
        <v>59</v>
      </c>
      <c r="R23" s="17">
        <f>[19]Fevereiro!$G$21</f>
        <v>49</v>
      </c>
      <c r="S23" s="17">
        <f>[19]Fevereiro!$G$22</f>
        <v>43</v>
      </c>
      <c r="T23" s="17">
        <f>[19]Fevereiro!$G$23</f>
        <v>60</v>
      </c>
      <c r="U23" s="17">
        <f>[19]Fevereiro!$G$24</f>
        <v>48</v>
      </c>
      <c r="V23" s="17">
        <f>[19]Fevereiro!$G$25</f>
        <v>61</v>
      </c>
      <c r="W23" s="17">
        <f>[19]Fevereiro!$G$26</f>
        <v>78</v>
      </c>
      <c r="X23" s="17">
        <f>[19]Fevereiro!$G$27</f>
        <v>59</v>
      </c>
      <c r="Y23" s="17">
        <f>[19]Fevereiro!$G$28</f>
        <v>63</v>
      </c>
      <c r="Z23" s="17">
        <f>[19]Fevereiro!$G$29</f>
        <v>55</v>
      </c>
      <c r="AA23" s="17">
        <f>[19]Fevereiro!$G$30</f>
        <v>68</v>
      </c>
      <c r="AB23" s="17">
        <f>[19]Fevereiro!$G$31</f>
        <v>57</v>
      </c>
      <c r="AC23" s="17">
        <f>[19]Fevereiro!$G$32</f>
        <v>73</v>
      </c>
      <c r="AD23" s="17">
        <f>[19]Fevereiro!$G$33</f>
        <v>60</v>
      </c>
      <c r="AE23" s="36">
        <f t="shared" si="1"/>
        <v>41</v>
      </c>
      <c r="AF23" s="38">
        <f t="shared" si="2"/>
        <v>54.36</v>
      </c>
      <c r="AI23" t="s">
        <v>50</v>
      </c>
    </row>
    <row r="24" spans="1:36" ht="17.100000000000001" customHeight="1" x14ac:dyDescent="0.2">
      <c r="A24" s="14" t="s">
        <v>14</v>
      </c>
      <c r="B24" s="17">
        <f>[20]Fevereiro!$G$5</f>
        <v>28</v>
      </c>
      <c r="C24" s="17">
        <f>[20]Fevereiro!$G$6</f>
        <v>31</v>
      </c>
      <c r="D24" s="17">
        <f>[20]Fevereiro!$G$7</f>
        <v>36</v>
      </c>
      <c r="E24" s="17">
        <f>[20]Fevereiro!$G$8</f>
        <v>34</v>
      </c>
      <c r="F24" s="17">
        <f>[20]Fevereiro!$G$9</f>
        <v>32</v>
      </c>
      <c r="G24" s="17">
        <f>[20]Fevereiro!$G$10</f>
        <v>44</v>
      </c>
      <c r="H24" s="17">
        <f>[20]Fevereiro!$G$11</f>
        <v>38</v>
      </c>
      <c r="I24" s="17">
        <f>[20]Fevereiro!$G$12</f>
        <v>43</v>
      </c>
      <c r="J24" s="17">
        <f>[20]Fevereiro!$G$13</f>
        <v>36</v>
      </c>
      <c r="K24" s="17">
        <f>[20]Fevereiro!$G$14</f>
        <v>37</v>
      </c>
      <c r="L24" s="17">
        <f>[20]Fevereiro!$G$15</f>
        <v>41</v>
      </c>
      <c r="M24" s="17">
        <f>[20]Fevereiro!$G$16</f>
        <v>44</v>
      </c>
      <c r="N24" s="17">
        <f>[20]Fevereiro!$G$17</f>
        <v>44</v>
      </c>
      <c r="O24" s="17">
        <f>[20]Fevereiro!$G$18</f>
        <v>37</v>
      </c>
      <c r="P24" s="17">
        <f>[20]Fevereiro!$G$19</f>
        <v>41</v>
      </c>
      <c r="Q24" s="17">
        <f>[20]Fevereiro!$G$20</f>
        <v>40</v>
      </c>
      <c r="R24" s="17">
        <f>[20]Fevereiro!$G$21</f>
        <v>28</v>
      </c>
      <c r="S24" s="17">
        <f>[20]Fevereiro!$G$22</f>
        <v>36</v>
      </c>
      <c r="T24" s="17">
        <f>[20]Fevereiro!$G$23</f>
        <v>42</v>
      </c>
      <c r="U24" s="17">
        <f>[20]Fevereiro!$G$24</f>
        <v>46</v>
      </c>
      <c r="V24" s="17">
        <f>[20]Fevereiro!$G$25</f>
        <v>56</v>
      </c>
      <c r="W24" s="17">
        <f>[20]Fevereiro!$G$26</f>
        <v>46</v>
      </c>
      <c r="X24" s="17">
        <f>[20]Fevereiro!$G$27</f>
        <v>55</v>
      </c>
      <c r="Y24" s="17">
        <f>[20]Fevereiro!$G$28</f>
        <v>78</v>
      </c>
      <c r="Z24" s="17">
        <f>[20]Fevereiro!$G$29</f>
        <v>60</v>
      </c>
      <c r="AA24" s="17">
        <f>[20]Fevereiro!$G$30</f>
        <v>46</v>
      </c>
      <c r="AB24" s="17">
        <f>[20]Fevereiro!$G$31</f>
        <v>49</v>
      </c>
      <c r="AC24" s="17">
        <f>[20]Fevereiro!$G$32</f>
        <v>63</v>
      </c>
      <c r="AD24" s="17">
        <f>[20]Fevereiro!$G$33</f>
        <v>64</v>
      </c>
      <c r="AE24" s="36">
        <f t="shared" si="1"/>
        <v>28</v>
      </c>
      <c r="AF24" s="38">
        <f t="shared" si="2"/>
        <v>43.96551724137931</v>
      </c>
      <c r="AI24" t="s">
        <v>50</v>
      </c>
    </row>
    <row r="25" spans="1:36" ht="17.100000000000001" customHeight="1" x14ac:dyDescent="0.2">
      <c r="A25" s="14" t="s">
        <v>15</v>
      </c>
      <c r="B25" s="17">
        <f>[21]Fevereiro!$G$5</f>
        <v>77</v>
      </c>
      <c r="C25" s="17">
        <f>[21]Fevereiro!$G$6</f>
        <v>64</v>
      </c>
      <c r="D25" s="17">
        <f>[21]Fevereiro!$G$7</f>
        <v>54</v>
      </c>
      <c r="E25" s="17">
        <f>[21]Fevereiro!$G$8</f>
        <v>52</v>
      </c>
      <c r="F25" s="17">
        <f>[21]Fevereiro!$G$9</f>
        <v>51</v>
      </c>
      <c r="G25" s="17">
        <f>[21]Fevereiro!$G$10</f>
        <v>53</v>
      </c>
      <c r="H25" s="17">
        <f>[21]Fevereiro!$G$11</f>
        <v>48</v>
      </c>
      <c r="I25" s="17">
        <f>[21]Fevereiro!$G$12</f>
        <v>41</v>
      </c>
      <c r="J25" s="17">
        <f>[21]Fevereiro!$G$13</f>
        <v>42</v>
      </c>
      <c r="K25" s="17">
        <f>[21]Fevereiro!$G$14</f>
        <v>48</v>
      </c>
      <c r="L25" s="17">
        <f>[21]Fevereiro!$G$15</f>
        <v>51</v>
      </c>
      <c r="M25" s="17">
        <f>[21]Fevereiro!$G$16</f>
        <v>51</v>
      </c>
      <c r="N25" s="17">
        <f>[21]Fevereiro!$G$17</f>
        <v>42</v>
      </c>
      <c r="O25" s="17">
        <f>[21]Fevereiro!$G$18</f>
        <v>47</v>
      </c>
      <c r="P25" s="17">
        <f>[21]Fevereiro!$G$19</f>
        <v>47</v>
      </c>
      <c r="Q25" s="17">
        <f>[21]Fevereiro!$G$20</f>
        <v>56</v>
      </c>
      <c r="R25" s="17">
        <f>[21]Fevereiro!$G$21</f>
        <v>45</v>
      </c>
      <c r="S25" s="17">
        <f>[21]Fevereiro!$G$22</f>
        <v>46</v>
      </c>
      <c r="T25" s="17">
        <f>[21]Fevereiro!$G$23</f>
        <v>40</v>
      </c>
      <c r="U25" s="17">
        <f>[21]Fevereiro!$G$24</f>
        <v>52</v>
      </c>
      <c r="V25" s="17">
        <f>[21]Fevereiro!$G$25</f>
        <v>55</v>
      </c>
      <c r="W25" s="17">
        <f>[21]Fevereiro!$G$26</f>
        <v>83</v>
      </c>
      <c r="X25" s="17">
        <f>[21]Fevereiro!$G$27</f>
        <v>82</v>
      </c>
      <c r="Y25" s="17">
        <f>[21]Fevereiro!$G$28</f>
        <v>84</v>
      </c>
      <c r="Z25" s="17">
        <f>[21]Fevereiro!$G$29</f>
        <v>49</v>
      </c>
      <c r="AA25" s="17">
        <f>[21]Fevereiro!$G$30</f>
        <v>54</v>
      </c>
      <c r="AB25" s="17">
        <f>[21]Fevereiro!$G$31</f>
        <v>63</v>
      </c>
      <c r="AC25" s="17">
        <f>[21]Fevereiro!$G$32</f>
        <v>87</v>
      </c>
      <c r="AD25" s="17">
        <f>[21]Fevereiro!$G$33</f>
        <v>75</v>
      </c>
      <c r="AE25" s="36">
        <f t="shared" si="1"/>
        <v>40</v>
      </c>
      <c r="AF25" s="38">
        <f t="shared" si="2"/>
        <v>56.517241379310342</v>
      </c>
    </row>
    <row r="26" spans="1:36" ht="17.100000000000001" customHeight="1" x14ac:dyDescent="0.2">
      <c r="A26" s="14" t="s">
        <v>16</v>
      </c>
      <c r="B26" s="16" t="str">
        <f>[22]Fevereiro!$G$5</f>
        <v>*</v>
      </c>
      <c r="C26" s="16" t="str">
        <f>[22]Fevereiro!$G$6</f>
        <v>*</v>
      </c>
      <c r="D26" s="16">
        <f>[22]Fevereiro!$G$7</f>
        <v>93</v>
      </c>
      <c r="E26" s="16">
        <f>[22]Fevereiro!$G$8</f>
        <v>57</v>
      </c>
      <c r="F26" s="16">
        <f>[22]Fevereiro!$G$9</f>
        <v>46</v>
      </c>
      <c r="G26" s="16">
        <f>[22]Fevereiro!$G$10</f>
        <v>53</v>
      </c>
      <c r="H26" s="16">
        <f>[22]Fevereiro!$G$11</f>
        <v>50</v>
      </c>
      <c r="I26" s="16">
        <f>[22]Fevereiro!$G$12</f>
        <v>43</v>
      </c>
      <c r="J26" s="16">
        <f>[22]Fevereiro!$G$13</f>
        <v>49</v>
      </c>
      <c r="K26" s="16">
        <f>[22]Fevereiro!$G$14</f>
        <v>52</v>
      </c>
      <c r="L26" s="16">
        <f>[22]Fevereiro!$G$15</f>
        <v>48</v>
      </c>
      <c r="M26" s="16">
        <f>[22]Fevereiro!$G$16</f>
        <v>44</v>
      </c>
      <c r="N26" s="17">
        <f>[22]Fevereiro!$G$17</f>
        <v>39</v>
      </c>
      <c r="O26" s="17">
        <f>[22]Fevereiro!$G$18</f>
        <v>51</v>
      </c>
      <c r="P26" s="17">
        <f>[22]Fevereiro!$G$19</f>
        <v>45</v>
      </c>
      <c r="Q26" s="17">
        <f>[22]Fevereiro!$G$20</f>
        <v>49</v>
      </c>
      <c r="R26" s="17">
        <f>[22]Fevereiro!$G$21</f>
        <v>43</v>
      </c>
      <c r="S26" s="17">
        <f>[22]Fevereiro!$G$22</f>
        <v>40</v>
      </c>
      <c r="T26" s="17">
        <f>[22]Fevereiro!$G$23</f>
        <v>44</v>
      </c>
      <c r="U26" s="17">
        <f>[22]Fevereiro!$G$24</f>
        <v>42</v>
      </c>
      <c r="V26" s="17">
        <f>[22]Fevereiro!$G$25</f>
        <v>54</v>
      </c>
      <c r="W26" s="17">
        <f>[22]Fevereiro!$G$26</f>
        <v>69</v>
      </c>
      <c r="X26" s="17">
        <f>[22]Fevereiro!$G$27</f>
        <v>64</v>
      </c>
      <c r="Y26" s="17">
        <f>[22]Fevereiro!$G$28</f>
        <v>66</v>
      </c>
      <c r="Z26" s="17">
        <f>[22]Fevereiro!$G$29</f>
        <v>58</v>
      </c>
      <c r="AA26" s="17">
        <f>[22]Fevereiro!$G$30</f>
        <v>57</v>
      </c>
      <c r="AB26" s="17">
        <f>[22]Fevereiro!$G$31</f>
        <v>60</v>
      </c>
      <c r="AC26" s="17">
        <f>[22]Fevereiro!$G$32</f>
        <v>74</v>
      </c>
      <c r="AD26" s="17">
        <f>[22]Fevereiro!$G$33</f>
        <v>70</v>
      </c>
      <c r="AE26" s="36">
        <f t="shared" si="1"/>
        <v>39</v>
      </c>
      <c r="AF26" s="38">
        <f t="shared" si="2"/>
        <v>54.074074074074076</v>
      </c>
      <c r="AJ26" t="s">
        <v>50</v>
      </c>
    </row>
    <row r="27" spans="1:36" ht="17.100000000000001" customHeight="1" x14ac:dyDescent="0.2">
      <c r="A27" s="14" t="s">
        <v>17</v>
      </c>
      <c r="B27" s="17">
        <f>[23]Fevereiro!$G$5</f>
        <v>60</v>
      </c>
      <c r="C27" s="17">
        <f>[23]Fevereiro!$G$6</f>
        <v>50</v>
      </c>
      <c r="D27" s="17">
        <f>[23]Fevereiro!$G$7</f>
        <v>49</v>
      </c>
      <c r="E27" s="17">
        <f>[23]Fevereiro!$G$8</f>
        <v>50</v>
      </c>
      <c r="F27" s="17">
        <f>[23]Fevereiro!$G$9</f>
        <v>53</v>
      </c>
      <c r="G27" s="17">
        <f>[23]Fevereiro!$G$10</f>
        <v>51</v>
      </c>
      <c r="H27" s="17">
        <f>[23]Fevereiro!$G$11</f>
        <v>39</v>
      </c>
      <c r="I27" s="17">
        <f>[23]Fevereiro!$G$12</f>
        <v>32</v>
      </c>
      <c r="J27" s="17">
        <f>[23]Fevereiro!$G$13</f>
        <v>37</v>
      </c>
      <c r="K27" s="17">
        <f>[23]Fevereiro!$G$14</f>
        <v>41</v>
      </c>
      <c r="L27" s="17">
        <f>[23]Fevereiro!$G$15</f>
        <v>40</v>
      </c>
      <c r="M27" s="17">
        <f>[23]Fevereiro!$G$16</f>
        <v>42</v>
      </c>
      <c r="N27" s="17">
        <f>[23]Fevereiro!$G$17</f>
        <v>33</v>
      </c>
      <c r="O27" s="17">
        <f>[23]Fevereiro!$G$18</f>
        <v>29</v>
      </c>
      <c r="P27" s="17">
        <f>[23]Fevereiro!$G$19</f>
        <v>43</v>
      </c>
      <c r="Q27" s="17">
        <f>[23]Fevereiro!$G$20</f>
        <v>53</v>
      </c>
      <c r="R27" s="17">
        <f>[23]Fevereiro!$G$21</f>
        <v>40</v>
      </c>
      <c r="S27" s="17">
        <f>[23]Fevereiro!$G$22</f>
        <v>40</v>
      </c>
      <c r="T27" s="17">
        <f>[23]Fevereiro!$G$23</f>
        <v>37</v>
      </c>
      <c r="U27" s="17">
        <f>[23]Fevereiro!$G$24</f>
        <v>42</v>
      </c>
      <c r="V27" s="17" t="str">
        <f>[23]Fevereiro!$G$25</f>
        <v>*</v>
      </c>
      <c r="W27" s="17" t="str">
        <f>[23]Fevereiro!$G$26</f>
        <v>*</v>
      </c>
      <c r="X27" s="17" t="str">
        <f>[23]Fevereiro!$G$27</f>
        <v>*</v>
      </c>
      <c r="Y27" s="17" t="str">
        <f>[23]Fevereiro!$G$28</f>
        <v>*</v>
      </c>
      <c r="Z27" s="17" t="str">
        <f>[23]Fevereiro!$G$29</f>
        <v>*</v>
      </c>
      <c r="AA27" s="17" t="str">
        <f>[23]Fevereiro!$G$30</f>
        <v>*</v>
      </c>
      <c r="AB27" s="17" t="str">
        <f>[23]Fevereiro!$G$31</f>
        <v>*</v>
      </c>
      <c r="AC27" s="17" t="str">
        <f>[23]Fevereiro!$G$32</f>
        <v>*</v>
      </c>
      <c r="AD27" s="17" t="str">
        <f>[23]Fevereiro!$G$33</f>
        <v>*</v>
      </c>
      <c r="AE27" s="36">
        <f t="shared" si="1"/>
        <v>29</v>
      </c>
      <c r="AF27" s="38">
        <f t="shared" si="2"/>
        <v>43.05</v>
      </c>
    </row>
    <row r="28" spans="1:36" ht="17.100000000000001" customHeight="1" x14ac:dyDescent="0.2">
      <c r="A28" s="14" t="s">
        <v>18</v>
      </c>
      <c r="B28" s="17">
        <f>[24]Fevereiro!$G$5</f>
        <v>40</v>
      </c>
      <c r="C28" s="17">
        <f>[24]Fevereiro!$G$6</f>
        <v>40</v>
      </c>
      <c r="D28" s="16">
        <f>[24]Fevereiro!$G$7</f>
        <v>46</v>
      </c>
      <c r="E28" s="16">
        <f>[24]Fevereiro!$G$8</f>
        <v>47</v>
      </c>
      <c r="F28" s="16">
        <f>[24]Fevereiro!$G$9</f>
        <v>41</v>
      </c>
      <c r="G28" s="16">
        <f>[24]Fevereiro!$G$10</f>
        <v>61</v>
      </c>
      <c r="H28" s="16">
        <f>[24]Fevereiro!$G$11</f>
        <v>46</v>
      </c>
      <c r="I28" s="16">
        <f>[24]Fevereiro!$G$12</f>
        <v>44</v>
      </c>
      <c r="J28" s="16">
        <f>[24]Fevereiro!$G$13</f>
        <v>53</v>
      </c>
      <c r="K28" s="16">
        <f>[24]Fevereiro!$G$14</f>
        <v>57</v>
      </c>
      <c r="L28" s="16">
        <f>[24]Fevereiro!$G$15</f>
        <v>57</v>
      </c>
      <c r="M28" s="16">
        <f>[24]Fevereiro!$G$16</f>
        <v>40</v>
      </c>
      <c r="N28" s="16">
        <f>[24]Fevereiro!$G$17</f>
        <v>44</v>
      </c>
      <c r="O28" s="16">
        <f>[24]Fevereiro!$G$18</f>
        <v>51</v>
      </c>
      <c r="P28" s="16">
        <f>[24]Fevereiro!$G$19</f>
        <v>53</v>
      </c>
      <c r="Q28" s="16">
        <f>[24]Fevereiro!$G$20</f>
        <v>53</v>
      </c>
      <c r="R28" s="16">
        <f>[24]Fevereiro!$G$21</f>
        <v>46</v>
      </c>
      <c r="S28" s="16">
        <f>[24]Fevereiro!$G$22</f>
        <v>49</v>
      </c>
      <c r="T28" s="16">
        <f>[24]Fevereiro!$G$23</f>
        <v>51</v>
      </c>
      <c r="U28" s="16">
        <f>[24]Fevereiro!$G$24</f>
        <v>51</v>
      </c>
      <c r="V28" s="16">
        <f>[24]Fevereiro!$G$25</f>
        <v>48</v>
      </c>
      <c r="W28" s="16">
        <f>[24]Fevereiro!$G$26</f>
        <v>66</v>
      </c>
      <c r="X28" s="16">
        <f>[24]Fevereiro!$G$27</f>
        <v>56</v>
      </c>
      <c r="Y28" s="16">
        <f>[24]Fevereiro!$G$28</f>
        <v>79</v>
      </c>
      <c r="Z28" s="16">
        <f>[24]Fevereiro!$G$29</f>
        <v>56</v>
      </c>
      <c r="AA28" s="16">
        <f>[24]Fevereiro!$G$30</f>
        <v>63</v>
      </c>
      <c r="AB28" s="16">
        <f>[24]Fevereiro!$G$31</f>
        <v>52</v>
      </c>
      <c r="AC28" s="16">
        <f>[24]Fevereiro!$G$32</f>
        <v>58</v>
      </c>
      <c r="AD28" s="16">
        <f>[24]Fevereiro!$G$33</f>
        <v>65</v>
      </c>
      <c r="AE28" s="36">
        <f t="shared" si="1"/>
        <v>40</v>
      </c>
      <c r="AF28" s="38">
        <f t="shared" si="2"/>
        <v>52.172413793103445</v>
      </c>
    </row>
    <row r="29" spans="1:36" ht="17.100000000000001" customHeight="1" x14ac:dyDescent="0.2">
      <c r="A29" s="14" t="s">
        <v>19</v>
      </c>
      <c r="B29" s="17">
        <f>[25]Fevereiro!$G$5</f>
        <v>79</v>
      </c>
      <c r="C29" s="17">
        <f>[25]Fevereiro!$G$6</f>
        <v>69</v>
      </c>
      <c r="D29" s="17">
        <f>[25]Fevereiro!$G$7</f>
        <v>51</v>
      </c>
      <c r="E29" s="17">
        <f>[25]Fevereiro!$G$8</f>
        <v>61</v>
      </c>
      <c r="F29" s="17">
        <f>[25]Fevereiro!$G$9</f>
        <v>45</v>
      </c>
      <c r="G29" s="17">
        <f>[25]Fevereiro!$G$10</f>
        <v>46</v>
      </c>
      <c r="H29" s="17">
        <f>[25]Fevereiro!$G$11</f>
        <v>47</v>
      </c>
      <c r="I29" s="17">
        <f>[25]Fevereiro!$G$12</f>
        <v>43</v>
      </c>
      <c r="J29" s="17">
        <f>[25]Fevereiro!$G$13</f>
        <v>47</v>
      </c>
      <c r="K29" s="17">
        <f>[25]Fevereiro!$G$14</f>
        <v>58</v>
      </c>
      <c r="L29" s="17">
        <f>[25]Fevereiro!$G$15</f>
        <v>48</v>
      </c>
      <c r="M29" s="17">
        <f>[25]Fevereiro!$G$16</f>
        <v>54</v>
      </c>
      <c r="N29" s="17">
        <f>[25]Fevereiro!$G$17</f>
        <v>42</v>
      </c>
      <c r="O29" s="17">
        <f>[25]Fevereiro!$G$18</f>
        <v>44</v>
      </c>
      <c r="P29" s="17">
        <f>[25]Fevereiro!$G$19</f>
        <v>44</v>
      </c>
      <c r="Q29" s="17">
        <f>[25]Fevereiro!$G$20</f>
        <v>57</v>
      </c>
      <c r="R29" s="17">
        <f>[25]Fevereiro!$G$21</f>
        <v>51</v>
      </c>
      <c r="S29" s="17">
        <f>[25]Fevereiro!$G$22</f>
        <v>45</v>
      </c>
      <c r="T29" s="17">
        <f>[25]Fevereiro!$G$23</f>
        <v>41</v>
      </c>
      <c r="U29" s="17">
        <f>[25]Fevereiro!$G$24</f>
        <v>41</v>
      </c>
      <c r="V29" s="17">
        <f>[25]Fevereiro!$G$25</f>
        <v>59</v>
      </c>
      <c r="W29" s="17">
        <f>[25]Fevereiro!$G$26</f>
        <v>68</v>
      </c>
      <c r="X29" s="17">
        <f>[25]Fevereiro!$G$27</f>
        <v>76</v>
      </c>
      <c r="Y29" s="17">
        <f>[25]Fevereiro!$G$28</f>
        <v>71</v>
      </c>
      <c r="Z29" s="17">
        <f>[25]Fevereiro!$G$29</f>
        <v>49</v>
      </c>
      <c r="AA29" s="17">
        <f>[25]Fevereiro!$G$30</f>
        <v>51</v>
      </c>
      <c r="AB29" s="17">
        <f>[25]Fevereiro!$G$31</f>
        <v>73</v>
      </c>
      <c r="AC29" s="17">
        <f>[25]Fevereiro!$G$32</f>
        <v>65</v>
      </c>
      <c r="AD29" s="17">
        <f>[25]Fevereiro!$G$33</f>
        <v>54</v>
      </c>
      <c r="AE29" s="36">
        <f t="shared" si="1"/>
        <v>41</v>
      </c>
      <c r="AF29" s="38">
        <f t="shared" si="2"/>
        <v>54.448275862068968</v>
      </c>
    </row>
    <row r="30" spans="1:36" ht="17.100000000000001" customHeight="1" x14ac:dyDescent="0.2">
      <c r="A30" s="14" t="s">
        <v>31</v>
      </c>
      <c r="B30" s="17">
        <f>[26]Fevereiro!$G$5</f>
        <v>49</v>
      </c>
      <c r="C30" s="17">
        <f>[26]Fevereiro!$G$6</f>
        <v>44</v>
      </c>
      <c r="D30" s="17">
        <f>[26]Fevereiro!$G$7</f>
        <v>53</v>
      </c>
      <c r="E30" s="17">
        <f>[26]Fevereiro!$G$8</f>
        <v>60</v>
      </c>
      <c r="F30" s="17">
        <f>[26]Fevereiro!$G$9</f>
        <v>52</v>
      </c>
      <c r="G30" s="17">
        <f>[26]Fevereiro!$G$10</f>
        <v>49</v>
      </c>
      <c r="H30" s="17">
        <f>[26]Fevereiro!$G$11</f>
        <v>54</v>
      </c>
      <c r="I30" s="17">
        <f>[26]Fevereiro!$G$12</f>
        <v>42</v>
      </c>
      <c r="J30" s="17">
        <f>[26]Fevereiro!$G$13</f>
        <v>53</v>
      </c>
      <c r="K30" s="17">
        <f>[26]Fevereiro!$G$14</f>
        <v>53</v>
      </c>
      <c r="L30" s="17">
        <f>[26]Fevereiro!$G$15</f>
        <v>45</v>
      </c>
      <c r="M30" s="17">
        <f>[26]Fevereiro!$G$16</f>
        <v>44</v>
      </c>
      <c r="N30" s="17">
        <f>[26]Fevereiro!$G$17</f>
        <v>38</v>
      </c>
      <c r="O30" s="17">
        <f>[26]Fevereiro!$G$18</f>
        <v>38</v>
      </c>
      <c r="P30" s="17">
        <f>[26]Fevereiro!$G$19</f>
        <v>52</v>
      </c>
      <c r="Q30" s="17">
        <f>[26]Fevereiro!$G$20</f>
        <v>56</v>
      </c>
      <c r="R30" s="17">
        <f>[26]Fevereiro!$G$21</f>
        <v>48</v>
      </c>
      <c r="S30" s="17">
        <f>[26]Fevereiro!$G$22</f>
        <v>44</v>
      </c>
      <c r="T30" s="17">
        <f>[26]Fevereiro!$G$23</f>
        <v>50</v>
      </c>
      <c r="U30" s="17">
        <f>[26]Fevereiro!$G$24</f>
        <v>50</v>
      </c>
      <c r="V30" s="17">
        <f>[26]Fevereiro!$G$25</f>
        <v>48</v>
      </c>
      <c r="W30" s="17">
        <f>[26]Fevereiro!$G$26</f>
        <v>64</v>
      </c>
      <c r="X30" s="17">
        <f>[26]Fevereiro!$G$27</f>
        <v>77</v>
      </c>
      <c r="Y30" s="17">
        <f>[26]Fevereiro!$G$28</f>
        <v>82</v>
      </c>
      <c r="Z30" s="17">
        <f>[26]Fevereiro!$G$29</f>
        <v>71</v>
      </c>
      <c r="AA30" s="17">
        <f>[26]Fevereiro!$G$30</f>
        <v>67</v>
      </c>
      <c r="AB30" s="17">
        <f>[26]Fevereiro!$G$31</f>
        <v>61</v>
      </c>
      <c r="AC30" s="17">
        <f>[26]Fevereiro!$G$32</f>
        <v>87</v>
      </c>
      <c r="AD30" s="17">
        <f>[26]Fevereiro!$G$33</f>
        <v>74</v>
      </c>
      <c r="AE30" s="36">
        <f t="shared" si="1"/>
        <v>38</v>
      </c>
      <c r="AF30" s="38">
        <f t="shared" si="2"/>
        <v>55.344827586206897</v>
      </c>
    </row>
    <row r="31" spans="1:36" ht="17.100000000000001" customHeight="1" x14ac:dyDescent="0.2">
      <c r="A31" s="14" t="s">
        <v>49</v>
      </c>
      <c r="B31" s="17">
        <f>[27]Fevereiro!$G$5</f>
        <v>39</v>
      </c>
      <c r="C31" s="17">
        <f>[27]Fevereiro!$G$6</f>
        <v>45</v>
      </c>
      <c r="D31" s="17">
        <f>[27]Fevereiro!$G$7</f>
        <v>39</v>
      </c>
      <c r="E31" s="17">
        <f>[27]Fevereiro!$G$8</f>
        <v>37</v>
      </c>
      <c r="F31" s="17">
        <f>[27]Fevereiro!$G$9</f>
        <v>42</v>
      </c>
      <c r="G31" s="17">
        <f>[27]Fevereiro!$G$10</f>
        <v>46</v>
      </c>
      <c r="H31" s="17">
        <f>[27]Fevereiro!$G$11</f>
        <v>50</v>
      </c>
      <c r="I31" s="17">
        <f>[27]Fevereiro!$G$12</f>
        <v>39</v>
      </c>
      <c r="J31" s="17">
        <f>[27]Fevereiro!$G$13</f>
        <v>53</v>
      </c>
      <c r="K31" s="17">
        <f>[27]Fevereiro!$G$14</f>
        <v>47</v>
      </c>
      <c r="L31" s="17">
        <f>[27]Fevereiro!$G$15</f>
        <v>47</v>
      </c>
      <c r="M31" s="17">
        <f>[27]Fevereiro!$G$16</f>
        <v>35</v>
      </c>
      <c r="N31" s="17">
        <f>[27]Fevereiro!$G$17</f>
        <v>43</v>
      </c>
      <c r="O31" s="17">
        <f>[27]Fevereiro!$G$18</f>
        <v>49</v>
      </c>
      <c r="P31" s="17">
        <f>[27]Fevereiro!$G$19</f>
        <v>56</v>
      </c>
      <c r="Q31" s="17">
        <f>[27]Fevereiro!$G$20</f>
        <v>49</v>
      </c>
      <c r="R31" s="17">
        <f>[27]Fevereiro!$G$21</f>
        <v>39</v>
      </c>
      <c r="S31" s="17">
        <f>[27]Fevereiro!$G$22</f>
        <v>49</v>
      </c>
      <c r="T31" s="17">
        <f>[27]Fevereiro!$G$23</f>
        <v>59</v>
      </c>
      <c r="U31" s="17">
        <f>[27]Fevereiro!$G$24</f>
        <v>40</v>
      </c>
      <c r="V31" s="17">
        <f>[27]Fevereiro!$G$25</f>
        <v>59</v>
      </c>
      <c r="W31" s="17">
        <f>[27]Fevereiro!$G$26</f>
        <v>58</v>
      </c>
      <c r="X31" s="17">
        <f>[27]Fevereiro!$G$27</f>
        <v>51</v>
      </c>
      <c r="Y31" s="17">
        <f>[27]Fevereiro!$G$28</f>
        <v>62</v>
      </c>
      <c r="Z31" s="17">
        <f>[27]Fevereiro!$G$29</f>
        <v>53</v>
      </c>
      <c r="AA31" s="17">
        <f>[27]Fevereiro!$G$30</f>
        <v>52</v>
      </c>
      <c r="AB31" s="17">
        <f>[27]Fevereiro!$G$31</f>
        <v>54</v>
      </c>
      <c r="AC31" s="17">
        <f>[27]Fevereiro!$G$32</f>
        <v>55</v>
      </c>
      <c r="AD31" s="17">
        <f>[27]Fevereiro!$G$33</f>
        <v>55</v>
      </c>
      <c r="AE31" s="36">
        <f t="shared" si="1"/>
        <v>35</v>
      </c>
      <c r="AF31" s="38">
        <f t="shared" si="2"/>
        <v>48.344827586206897</v>
      </c>
    </row>
    <row r="32" spans="1:36" ht="17.100000000000001" customHeight="1" x14ac:dyDescent="0.2">
      <c r="A32" s="14" t="s">
        <v>20</v>
      </c>
      <c r="B32" s="17">
        <f>[28]Fevereiro!$G$5</f>
        <v>30</v>
      </c>
      <c r="C32" s="17">
        <f>[28]Fevereiro!$G$6</f>
        <v>31</v>
      </c>
      <c r="D32" s="17">
        <f>[28]Fevereiro!$G$7</f>
        <v>35</v>
      </c>
      <c r="E32" s="17">
        <f>[28]Fevereiro!$G$8</f>
        <v>43</v>
      </c>
      <c r="F32" s="17">
        <f>[28]Fevereiro!$G$9</f>
        <v>37</v>
      </c>
      <c r="G32" s="17">
        <f>[28]Fevereiro!$G$10</f>
        <v>44</v>
      </c>
      <c r="H32" s="17">
        <f>[28]Fevereiro!$G$11</f>
        <v>35</v>
      </c>
      <c r="I32" s="17">
        <f>[28]Fevereiro!$G$12</f>
        <v>41</v>
      </c>
      <c r="J32" s="17">
        <f>[28]Fevereiro!$G$13</f>
        <v>40</v>
      </c>
      <c r="K32" s="17">
        <f>[28]Fevereiro!$G$14</f>
        <v>35</v>
      </c>
      <c r="L32" s="17">
        <f>[28]Fevereiro!$G$15</f>
        <v>37</v>
      </c>
      <c r="M32" s="17">
        <f>[28]Fevereiro!$G$16</f>
        <v>44</v>
      </c>
      <c r="N32" s="17">
        <f>[28]Fevereiro!$G$17</f>
        <v>42</v>
      </c>
      <c r="O32" s="17">
        <f>[28]Fevereiro!$G$18</f>
        <v>36</v>
      </c>
      <c r="P32" s="17">
        <f>[28]Fevereiro!$G$19</f>
        <v>44</v>
      </c>
      <c r="Q32" s="17">
        <f>[28]Fevereiro!$G$20</f>
        <v>51</v>
      </c>
      <c r="R32" s="17">
        <f>[28]Fevereiro!$G$21</f>
        <v>30</v>
      </c>
      <c r="S32" s="17">
        <f>[28]Fevereiro!$G$22</f>
        <v>46</v>
      </c>
      <c r="T32" s="17">
        <f>[28]Fevereiro!$G$23</f>
        <v>43</v>
      </c>
      <c r="U32" s="17">
        <f>[28]Fevereiro!$G$24</f>
        <v>47</v>
      </c>
      <c r="V32" s="17">
        <f>[28]Fevereiro!$G$25</f>
        <v>56</v>
      </c>
      <c r="W32" s="17">
        <f>[28]Fevereiro!$G$26</f>
        <v>60</v>
      </c>
      <c r="X32" s="17">
        <f>[28]Fevereiro!$G$27</f>
        <v>62</v>
      </c>
      <c r="Y32" s="17">
        <f>[28]Fevereiro!$G$28</f>
        <v>69</v>
      </c>
      <c r="Z32" s="17">
        <f>[28]Fevereiro!$G$29</f>
        <v>56</v>
      </c>
      <c r="AA32" s="17">
        <f>[28]Fevereiro!$G$30</f>
        <v>43</v>
      </c>
      <c r="AB32" s="17">
        <f>[28]Fevereiro!$G$31</f>
        <v>44</v>
      </c>
      <c r="AC32" s="17">
        <f>[28]Fevereiro!$G$32</f>
        <v>56</v>
      </c>
      <c r="AD32" s="17">
        <f>[28]Fevereiro!$G$33</f>
        <v>68</v>
      </c>
      <c r="AE32" s="36">
        <f t="shared" si="1"/>
        <v>30</v>
      </c>
      <c r="AF32" s="38">
        <f t="shared" si="2"/>
        <v>45</v>
      </c>
    </row>
    <row r="33" spans="1:36" s="5" customFormat="1" ht="17.100000000000001" customHeight="1" thickBot="1" x14ac:dyDescent="0.25">
      <c r="A33" s="103" t="s">
        <v>35</v>
      </c>
      <c r="B33" s="77">
        <f t="shared" ref="B33:AE33" si="3">MIN(B5:B32)</f>
        <v>28</v>
      </c>
      <c r="C33" s="77">
        <f t="shared" si="3"/>
        <v>27</v>
      </c>
      <c r="D33" s="77">
        <f t="shared" si="3"/>
        <v>35</v>
      </c>
      <c r="E33" s="77">
        <f t="shared" si="3"/>
        <v>29</v>
      </c>
      <c r="F33" s="77">
        <f t="shared" si="3"/>
        <v>32</v>
      </c>
      <c r="G33" s="77">
        <f t="shared" si="3"/>
        <v>35</v>
      </c>
      <c r="H33" s="77">
        <f t="shared" si="3"/>
        <v>34</v>
      </c>
      <c r="I33" s="77">
        <f t="shared" si="3"/>
        <v>32</v>
      </c>
      <c r="J33" s="77">
        <f t="shared" si="3"/>
        <v>31</v>
      </c>
      <c r="K33" s="77">
        <f t="shared" si="3"/>
        <v>35</v>
      </c>
      <c r="L33" s="77">
        <f t="shared" si="3"/>
        <v>35</v>
      </c>
      <c r="M33" s="77">
        <f t="shared" si="3"/>
        <v>33</v>
      </c>
      <c r="N33" s="77">
        <f t="shared" si="3"/>
        <v>33</v>
      </c>
      <c r="O33" s="77">
        <f t="shared" si="3"/>
        <v>28</v>
      </c>
      <c r="P33" s="77">
        <f t="shared" si="3"/>
        <v>32</v>
      </c>
      <c r="Q33" s="77">
        <f t="shared" si="3"/>
        <v>35</v>
      </c>
      <c r="R33" s="77">
        <f t="shared" si="3"/>
        <v>28</v>
      </c>
      <c r="S33" s="77">
        <f t="shared" si="3"/>
        <v>35</v>
      </c>
      <c r="T33" s="77">
        <f t="shared" si="3"/>
        <v>29</v>
      </c>
      <c r="U33" s="77">
        <f t="shared" si="3"/>
        <v>32</v>
      </c>
      <c r="V33" s="77">
        <f t="shared" si="3"/>
        <v>37</v>
      </c>
      <c r="W33" s="77">
        <f t="shared" si="3"/>
        <v>41</v>
      </c>
      <c r="X33" s="77">
        <f t="shared" si="3"/>
        <v>50</v>
      </c>
      <c r="Y33" s="77">
        <f t="shared" si="3"/>
        <v>55</v>
      </c>
      <c r="Z33" s="77">
        <f t="shared" si="3"/>
        <v>39</v>
      </c>
      <c r="AA33" s="77">
        <f t="shared" si="3"/>
        <v>43</v>
      </c>
      <c r="AB33" s="77">
        <f t="shared" si="3"/>
        <v>34</v>
      </c>
      <c r="AC33" s="77">
        <f t="shared" si="3"/>
        <v>45</v>
      </c>
      <c r="AD33" s="77">
        <f t="shared" si="3"/>
        <v>51</v>
      </c>
      <c r="AE33" s="78">
        <f t="shared" si="3"/>
        <v>27</v>
      </c>
      <c r="AF33" s="102">
        <f>AVERAGE(AF5:AF32)</f>
        <v>50.950315971922144</v>
      </c>
      <c r="AG33" s="5" t="s">
        <v>50</v>
      </c>
    </row>
    <row r="34" spans="1:36" x14ac:dyDescent="0.2">
      <c r="A34" s="79"/>
      <c r="B34" s="80"/>
      <c r="C34" s="80"/>
      <c r="D34" s="81"/>
      <c r="E34" s="81" t="s">
        <v>140</v>
      </c>
      <c r="F34" s="81"/>
      <c r="G34" s="81"/>
      <c r="H34" s="81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93"/>
      <c r="AF34" s="94"/>
    </row>
    <row r="35" spans="1:36" x14ac:dyDescent="0.2">
      <c r="A35" s="82"/>
      <c r="B35" s="83"/>
      <c r="C35" s="84"/>
      <c r="D35" s="84"/>
      <c r="E35" s="84"/>
      <c r="F35" s="84"/>
      <c r="G35" s="84"/>
      <c r="H35" s="83"/>
      <c r="I35" s="83"/>
      <c r="J35" s="83"/>
      <c r="K35" s="83"/>
      <c r="L35" s="83"/>
      <c r="M35" s="83" t="s">
        <v>51</v>
      </c>
      <c r="N35" s="83"/>
      <c r="O35" s="83"/>
      <c r="P35" s="83"/>
      <c r="Q35" s="83"/>
      <c r="R35" s="83"/>
      <c r="S35" s="83"/>
      <c r="T35" s="83"/>
      <c r="U35" s="83"/>
      <c r="V35" s="83" t="s">
        <v>60</v>
      </c>
      <c r="W35" s="83"/>
      <c r="X35" s="83"/>
      <c r="Y35" s="83"/>
      <c r="Z35" s="83"/>
      <c r="AA35" s="83"/>
      <c r="AB35" s="83"/>
      <c r="AC35" s="83"/>
      <c r="AD35" s="83"/>
      <c r="AE35" s="95"/>
      <c r="AF35" s="96"/>
      <c r="AG35" s="2" t="s">
        <v>50</v>
      </c>
      <c r="AH35" s="9"/>
      <c r="AI35" s="2"/>
    </row>
    <row r="36" spans="1:36" x14ac:dyDescent="0.2">
      <c r="A36" s="82"/>
      <c r="B36" s="82"/>
      <c r="C36" s="83"/>
      <c r="D36" s="118"/>
      <c r="E36" s="84" t="s">
        <v>142</v>
      </c>
      <c r="F36" s="84"/>
      <c r="G36" s="84"/>
      <c r="H36" s="84"/>
      <c r="I36" s="83"/>
      <c r="J36" s="87"/>
      <c r="K36" s="87"/>
      <c r="L36" s="87"/>
      <c r="M36" s="87" t="s">
        <v>52</v>
      </c>
      <c r="N36" s="87"/>
      <c r="O36" s="87"/>
      <c r="P36" s="87"/>
      <c r="Q36" s="83"/>
      <c r="R36" s="83"/>
      <c r="S36" s="83"/>
      <c r="T36" s="83"/>
      <c r="U36" s="83"/>
      <c r="V36" s="87" t="s">
        <v>61</v>
      </c>
      <c r="W36" s="87"/>
      <c r="X36" s="83"/>
      <c r="Y36" s="83"/>
      <c r="Z36" s="83"/>
      <c r="AA36" s="83"/>
      <c r="AB36" s="83"/>
      <c r="AC36" s="83"/>
      <c r="AD36" s="83"/>
      <c r="AE36" s="95"/>
      <c r="AF36" s="97"/>
      <c r="AH36" s="2"/>
      <c r="AI36" s="2"/>
      <c r="AJ36" s="2"/>
    </row>
    <row r="37" spans="1:36" ht="13.5" thickBot="1" x14ac:dyDescent="0.25">
      <c r="A37" s="98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9"/>
      <c r="AF37" s="101"/>
    </row>
    <row r="38" spans="1:36" x14ac:dyDescent="0.2">
      <c r="AE38" s="9"/>
    </row>
    <row r="42" spans="1:36" x14ac:dyDescent="0.2">
      <c r="K42" s="2" t="s">
        <v>50</v>
      </c>
      <c r="S42" s="2" t="s">
        <v>50</v>
      </c>
      <c r="X42" s="2" t="s">
        <v>50</v>
      </c>
    </row>
  </sheetData>
  <sheetProtection password="C6EC" sheet="1" objects="1" scenarios="1"/>
  <mergeCells count="32">
    <mergeCell ref="Z3:Z4"/>
    <mergeCell ref="AA3:AA4"/>
    <mergeCell ref="AB3:AB4"/>
    <mergeCell ref="AC3:AC4"/>
    <mergeCell ref="Y3:Y4"/>
    <mergeCell ref="W3:W4"/>
    <mergeCell ref="N3:N4"/>
    <mergeCell ref="O3:O4"/>
    <mergeCell ref="P3:P4"/>
    <mergeCell ref="Q3:Q4"/>
    <mergeCell ref="R3:R4"/>
    <mergeCell ref="L3:L4"/>
    <mergeCell ref="S3:S4"/>
    <mergeCell ref="T3:T4"/>
    <mergeCell ref="U3:U4"/>
    <mergeCell ref="V3:V4"/>
    <mergeCell ref="AD3:AD4"/>
    <mergeCell ref="X3:X4"/>
    <mergeCell ref="M3:M4"/>
    <mergeCell ref="A1:AE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zoomScale="90" zoomScaleNormal="90" workbookViewId="0">
      <selection activeCell="AI31" sqref="AI3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9" width="5.42578125" style="3" bestFit="1" customWidth="1"/>
    <col min="30" max="30" width="5.42578125" style="3" customWidth="1"/>
    <col min="31" max="31" width="7.42578125" style="9" bestFit="1" customWidth="1"/>
  </cols>
  <sheetData>
    <row r="1" spans="1:33" ht="20.100000000000001" customHeight="1" x14ac:dyDescent="0.2">
      <c r="A1" s="124" t="s">
        <v>28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</row>
    <row r="2" spans="1:33" s="4" customFormat="1" ht="20.100000000000001" customHeight="1" x14ac:dyDescent="0.2">
      <c r="A2" s="125" t="s">
        <v>21</v>
      </c>
      <c r="B2" s="128" t="s">
        <v>141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</row>
    <row r="3" spans="1:33" s="5" customFormat="1" ht="20.100000000000001" customHeight="1" x14ac:dyDescent="0.2">
      <c r="A3" s="125"/>
      <c r="B3" s="126">
        <v>1</v>
      </c>
      <c r="C3" s="126">
        <f>SUM(B3+1)</f>
        <v>2</v>
      </c>
      <c r="D3" s="126">
        <f t="shared" ref="D3:AC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19">
        <v>29</v>
      </c>
      <c r="AE3" s="35" t="s">
        <v>41</v>
      </c>
    </row>
    <row r="4" spans="1:33" s="5" customFormat="1" ht="20.100000000000001" customHeight="1" x14ac:dyDescent="0.2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0"/>
      <c r="AE4" s="35" t="s">
        <v>39</v>
      </c>
    </row>
    <row r="5" spans="1:33" s="5" customFormat="1" ht="20.100000000000001" customHeight="1" x14ac:dyDescent="0.2">
      <c r="A5" s="14" t="s">
        <v>45</v>
      </c>
      <c r="B5" s="15">
        <f>[1]Fevereiro!$H$5</f>
        <v>11.520000000000001</v>
      </c>
      <c r="C5" s="15">
        <f>[1]Fevereiro!$H$6</f>
        <v>8.2799999999999994</v>
      </c>
      <c r="D5" s="15">
        <f>[1]Fevereiro!$H$7</f>
        <v>23.400000000000002</v>
      </c>
      <c r="E5" s="15">
        <f>[1]Fevereiro!$H$8</f>
        <v>13.32</v>
      </c>
      <c r="F5" s="15">
        <f>[1]Fevereiro!$H$9</f>
        <v>15.840000000000002</v>
      </c>
      <c r="G5" s="15">
        <f>[1]Fevereiro!$H$10</f>
        <v>8.2799999999999994</v>
      </c>
      <c r="H5" s="15">
        <f>[1]Fevereiro!$H$11</f>
        <v>20.88</v>
      </c>
      <c r="I5" s="15">
        <f>[1]Fevereiro!$H$12</f>
        <v>10.44</v>
      </c>
      <c r="J5" s="15">
        <f>[1]Fevereiro!$H$13</f>
        <v>16.920000000000002</v>
      </c>
      <c r="K5" s="15">
        <f>[1]Fevereiro!$H$14</f>
        <v>13.68</v>
      </c>
      <c r="L5" s="15">
        <f>[1]Fevereiro!$H$15</f>
        <v>11.16</v>
      </c>
      <c r="M5" s="15">
        <f>[1]Fevereiro!$H$16</f>
        <v>12.6</v>
      </c>
      <c r="N5" s="15">
        <f>[1]Fevereiro!$H$17</f>
        <v>9.7200000000000006</v>
      </c>
      <c r="O5" s="15">
        <f>[1]Fevereiro!$H$18</f>
        <v>16.559999999999999</v>
      </c>
      <c r="P5" s="15">
        <f>[1]Fevereiro!$H$19</f>
        <v>10.44</v>
      </c>
      <c r="Q5" s="15">
        <f>[1]Fevereiro!$H$20</f>
        <v>12.6</v>
      </c>
      <c r="R5" s="15">
        <f>[1]Fevereiro!$H$21</f>
        <v>15.840000000000002</v>
      </c>
      <c r="S5" s="15">
        <f>[1]Fevereiro!$H$22</f>
        <v>15.120000000000001</v>
      </c>
      <c r="T5" s="15">
        <f>[1]Fevereiro!$H$23</f>
        <v>8.2799999999999994</v>
      </c>
      <c r="U5" s="15">
        <f>[1]Fevereiro!$H$24</f>
        <v>11.16</v>
      </c>
      <c r="V5" s="15">
        <f>[1]Fevereiro!$H$25</f>
        <v>15.120000000000001</v>
      </c>
      <c r="W5" s="15">
        <f>[1]Fevereiro!$H$26</f>
        <v>12.96</v>
      </c>
      <c r="X5" s="15">
        <f>[1]Fevereiro!$H$27</f>
        <v>18</v>
      </c>
      <c r="Y5" s="15">
        <f>[1]Fevereiro!$H$28</f>
        <v>9.7200000000000006</v>
      </c>
      <c r="Z5" s="15">
        <f>[1]Fevereiro!$H$29</f>
        <v>10.8</v>
      </c>
      <c r="AA5" s="15">
        <f>[1]Fevereiro!$H$30</f>
        <v>14.04</v>
      </c>
      <c r="AB5" s="15">
        <f>[1]Fevereiro!$H$31</f>
        <v>12.96</v>
      </c>
      <c r="AC5" s="15">
        <f>[1]Fevereiro!$H$32</f>
        <v>11.16</v>
      </c>
      <c r="AD5" s="15">
        <f>[1]Fevereiro!$H$33</f>
        <v>9.7200000000000006</v>
      </c>
      <c r="AE5" s="36">
        <f>MAX(B5:AD5)</f>
        <v>23.400000000000002</v>
      </c>
    </row>
    <row r="6" spans="1:33" ht="17.100000000000001" customHeight="1" x14ac:dyDescent="0.2">
      <c r="A6" s="14" t="s">
        <v>0</v>
      </c>
      <c r="B6" s="16" t="str">
        <f>[2]Fevereiro!$H$5</f>
        <v>*</v>
      </c>
      <c r="C6" s="16">
        <f>[2]Fevereiro!$H$6</f>
        <v>12.6</v>
      </c>
      <c r="D6" s="16">
        <f>[2]Fevereiro!$H$7</f>
        <v>14.04</v>
      </c>
      <c r="E6" s="16">
        <f>[2]Fevereiro!$H$8</f>
        <v>14.04</v>
      </c>
      <c r="F6" s="16">
        <f>[2]Fevereiro!$H$9</f>
        <v>15.120000000000001</v>
      </c>
      <c r="G6" s="16">
        <f>[2]Fevereiro!$H$10</f>
        <v>11.16</v>
      </c>
      <c r="H6" s="16">
        <f>[2]Fevereiro!$H$11</f>
        <v>11.16</v>
      </c>
      <c r="I6" s="16">
        <f>[2]Fevereiro!$H$12</f>
        <v>12.96</v>
      </c>
      <c r="J6" s="16">
        <f>[2]Fevereiro!$H$13</f>
        <v>30.240000000000002</v>
      </c>
      <c r="K6" s="16">
        <f>[2]Fevereiro!$H$14</f>
        <v>13.32</v>
      </c>
      <c r="L6" s="16">
        <f>[2]Fevereiro!$H$15</f>
        <v>11.879999999999999</v>
      </c>
      <c r="M6" s="16">
        <f>[2]Fevereiro!$H$16</f>
        <v>11.520000000000001</v>
      </c>
      <c r="N6" s="16">
        <f>[2]Fevereiro!$H$17</f>
        <v>15.48</v>
      </c>
      <c r="O6" s="16">
        <f>[2]Fevereiro!$H$18</f>
        <v>9.7200000000000006</v>
      </c>
      <c r="P6" s="16">
        <f>[2]Fevereiro!$H$19</f>
        <v>14.76</v>
      </c>
      <c r="Q6" s="16">
        <f>[2]Fevereiro!$H$20</f>
        <v>18</v>
      </c>
      <c r="R6" s="16">
        <f>[2]Fevereiro!$H$21</f>
        <v>18.720000000000002</v>
      </c>
      <c r="S6" s="16">
        <f>[2]Fevereiro!$H$22</f>
        <v>17.28</v>
      </c>
      <c r="T6" s="16">
        <f>[2]Fevereiro!$H$23</f>
        <v>15.840000000000002</v>
      </c>
      <c r="U6" s="16">
        <f>[2]Fevereiro!$H$24</f>
        <v>10.8</v>
      </c>
      <c r="V6" s="16">
        <f>[2]Fevereiro!$H$25</f>
        <v>14.4</v>
      </c>
      <c r="W6" s="16">
        <f>[2]Fevereiro!$H$26</f>
        <v>12.96</v>
      </c>
      <c r="X6" s="16">
        <f>[2]Fevereiro!$H$27</f>
        <v>13.32</v>
      </c>
      <c r="Y6" s="16">
        <f>[2]Fevereiro!$H$28</f>
        <v>16.2</v>
      </c>
      <c r="Z6" s="16">
        <f>[2]Fevereiro!$H$29</f>
        <v>10.44</v>
      </c>
      <c r="AA6" s="16">
        <f>[2]Fevereiro!$H$30</f>
        <v>21.240000000000002</v>
      </c>
      <c r="AB6" s="16">
        <f>[2]Fevereiro!$H$31</f>
        <v>17.28</v>
      </c>
      <c r="AC6" s="16">
        <f>[2]Fevereiro!$H$32</f>
        <v>15.120000000000001</v>
      </c>
      <c r="AD6" s="16">
        <f>[2]Fevereiro!$H$33</f>
        <v>21.96</v>
      </c>
      <c r="AE6" s="36">
        <f t="shared" ref="AE6:AE32" si="1">MAX(B6:AD6)</f>
        <v>30.240000000000002</v>
      </c>
    </row>
    <row r="7" spans="1:33" ht="17.100000000000001" customHeight="1" x14ac:dyDescent="0.2">
      <c r="A7" s="14" t="s">
        <v>1</v>
      </c>
      <c r="B7" s="16">
        <f>[3]Fevereiro!$H$5</f>
        <v>8.2799999999999994</v>
      </c>
      <c r="C7" s="16">
        <f>[3]Fevereiro!$H$6</f>
        <v>14.4</v>
      </c>
      <c r="D7" s="16">
        <f>[3]Fevereiro!$H$7</f>
        <v>13.32</v>
      </c>
      <c r="E7" s="16">
        <f>[3]Fevereiro!$H$8</f>
        <v>10.8</v>
      </c>
      <c r="F7" s="16">
        <f>[3]Fevereiro!$H$9</f>
        <v>13.68</v>
      </c>
      <c r="G7" s="16">
        <f>[3]Fevereiro!$H$10</f>
        <v>6.84</v>
      </c>
      <c r="H7" s="16">
        <f>[3]Fevereiro!$H$11</f>
        <v>8.2799999999999994</v>
      </c>
      <c r="I7" s="16">
        <f>[3]Fevereiro!$H$12</f>
        <v>11.879999999999999</v>
      </c>
      <c r="J7" s="16">
        <f>[3]Fevereiro!$H$13</f>
        <v>9.7200000000000006</v>
      </c>
      <c r="K7" s="16">
        <f>[3]Fevereiro!$H$14</f>
        <v>10.44</v>
      </c>
      <c r="L7" s="16">
        <f>[3]Fevereiro!$H$15</f>
        <v>11.16</v>
      </c>
      <c r="M7" s="16">
        <f>[3]Fevereiro!$H$16</f>
        <v>11.520000000000001</v>
      </c>
      <c r="N7" s="16">
        <f>[3]Fevereiro!$H$17</f>
        <v>14.04</v>
      </c>
      <c r="O7" s="16">
        <f>[3]Fevereiro!$H$18</f>
        <v>10.08</v>
      </c>
      <c r="P7" s="16">
        <f>[3]Fevereiro!$H$19</f>
        <v>14.76</v>
      </c>
      <c r="Q7" s="16">
        <f>[3]Fevereiro!$H$20</f>
        <v>22.68</v>
      </c>
      <c r="R7" s="16">
        <f>[3]Fevereiro!$H$21</f>
        <v>16.2</v>
      </c>
      <c r="S7" s="16">
        <f>[3]Fevereiro!$H$22</f>
        <v>9.3600000000000012</v>
      </c>
      <c r="T7" s="16">
        <f>[3]Fevereiro!$H$23</f>
        <v>23.400000000000002</v>
      </c>
      <c r="U7" s="16">
        <f>[3]Fevereiro!$H$24</f>
        <v>7.9200000000000008</v>
      </c>
      <c r="V7" s="16">
        <f>[3]Fevereiro!$H$25</f>
        <v>8.64</v>
      </c>
      <c r="W7" s="16">
        <f>[3]Fevereiro!$H$26</f>
        <v>17.28</v>
      </c>
      <c r="X7" s="16">
        <f>[3]Fevereiro!$H$27</f>
        <v>15.48</v>
      </c>
      <c r="Y7" s="16">
        <f>[3]Fevereiro!$H$28</f>
        <v>19.079999999999998</v>
      </c>
      <c r="Z7" s="16">
        <f>[3]Fevereiro!$H$29</f>
        <v>11.520000000000001</v>
      </c>
      <c r="AA7" s="16">
        <f>[3]Fevereiro!$H$30</f>
        <v>12.96</v>
      </c>
      <c r="AB7" s="16">
        <f>[3]Fevereiro!$H$31</f>
        <v>13.32</v>
      </c>
      <c r="AC7" s="16">
        <f>[3]Fevereiro!$H$32</f>
        <v>12.6</v>
      </c>
      <c r="AD7" s="16">
        <f>[3]Fevereiro!$H$33</f>
        <v>12.6</v>
      </c>
      <c r="AE7" s="36">
        <f t="shared" si="1"/>
        <v>23.400000000000002</v>
      </c>
    </row>
    <row r="8" spans="1:33" ht="17.100000000000001" customHeight="1" x14ac:dyDescent="0.2">
      <c r="A8" s="14" t="s">
        <v>63</v>
      </c>
      <c r="B8" s="16">
        <f>[4]Fevereiro!$H$5</f>
        <v>11.520000000000001</v>
      </c>
      <c r="C8" s="16">
        <f>[4]Fevereiro!$H$6</f>
        <v>18.36</v>
      </c>
      <c r="D8" s="16">
        <f>[4]Fevereiro!$H$7</f>
        <v>16.559999999999999</v>
      </c>
      <c r="E8" s="16">
        <f>[4]Fevereiro!$H$8</f>
        <v>14.76</v>
      </c>
      <c r="F8" s="16">
        <f>[4]Fevereiro!$H$9</f>
        <v>17.28</v>
      </c>
      <c r="G8" s="16">
        <f>[4]Fevereiro!$H$10</f>
        <v>13.32</v>
      </c>
      <c r="H8" s="16">
        <f>[4]Fevereiro!$H$11</f>
        <v>12.96</v>
      </c>
      <c r="I8" s="16">
        <f>[4]Fevereiro!$H$12</f>
        <v>23.040000000000003</v>
      </c>
      <c r="J8" s="16">
        <f>[4]Fevereiro!$H$13</f>
        <v>22.68</v>
      </c>
      <c r="K8" s="16">
        <f>[4]Fevereiro!$H$14</f>
        <v>21.6</v>
      </c>
      <c r="L8" s="16">
        <f>[4]Fevereiro!$H$15</f>
        <v>16.559999999999999</v>
      </c>
      <c r="M8" s="16">
        <f>[4]Fevereiro!$H$16</f>
        <v>16.920000000000002</v>
      </c>
      <c r="N8" s="16">
        <f>[4]Fevereiro!$H$17</f>
        <v>13.32</v>
      </c>
      <c r="O8" s="16">
        <f>[4]Fevereiro!$H$18</f>
        <v>20.52</v>
      </c>
      <c r="P8" s="16">
        <f>[4]Fevereiro!$H$19</f>
        <v>13.32</v>
      </c>
      <c r="Q8" s="16">
        <f>[4]Fevereiro!$H$20</f>
        <v>20.16</v>
      </c>
      <c r="R8" s="16">
        <f>[4]Fevereiro!$H$21</f>
        <v>21.6</v>
      </c>
      <c r="S8" s="16">
        <f>[4]Fevereiro!$H$22</f>
        <v>18.720000000000002</v>
      </c>
      <c r="T8" s="16">
        <f>[4]Fevereiro!$H$23</f>
        <v>11.879999999999999</v>
      </c>
      <c r="U8" s="16">
        <f>[4]Fevereiro!$H$24</f>
        <v>18</v>
      </c>
      <c r="V8" s="16">
        <f>[4]Fevereiro!$H$25</f>
        <v>21.6</v>
      </c>
      <c r="W8" s="16">
        <f>[4]Fevereiro!$H$26</f>
        <v>18</v>
      </c>
      <c r="X8" s="16">
        <f>[4]Fevereiro!$H$27</f>
        <v>17.28</v>
      </c>
      <c r="Y8" s="16">
        <f>[4]Fevereiro!$H$28</f>
        <v>25.2</v>
      </c>
      <c r="Z8" s="16">
        <f>[4]Fevereiro!$H$29</f>
        <v>24.48</v>
      </c>
      <c r="AA8" s="16">
        <f>[4]Fevereiro!$H$30</f>
        <v>16.559999999999999</v>
      </c>
      <c r="AB8" s="16">
        <f>[4]Fevereiro!$H$31</f>
        <v>12.96</v>
      </c>
      <c r="AC8" s="16">
        <f>[4]Fevereiro!$H$32</f>
        <v>12.6</v>
      </c>
      <c r="AD8" s="16">
        <f>[4]Fevereiro!$H$33</f>
        <v>12.96</v>
      </c>
      <c r="AE8" s="36">
        <f t="shared" si="1"/>
        <v>25.2</v>
      </c>
    </row>
    <row r="9" spans="1:33" ht="17.100000000000001" customHeight="1" x14ac:dyDescent="0.2">
      <c r="A9" s="14" t="s">
        <v>46</v>
      </c>
      <c r="B9" s="16">
        <f>[5]Fevereiro!$H$5</f>
        <v>10.08</v>
      </c>
      <c r="C9" s="16">
        <f>[5]Fevereiro!$H$6</f>
        <v>18</v>
      </c>
      <c r="D9" s="16">
        <f>[5]Fevereiro!$H$7</f>
        <v>13.68</v>
      </c>
      <c r="E9" s="16">
        <f>[5]Fevereiro!$H$8</f>
        <v>18.720000000000002</v>
      </c>
      <c r="F9" s="16">
        <f>[5]Fevereiro!$H$9</f>
        <v>17.28</v>
      </c>
      <c r="G9" s="16">
        <f>[5]Fevereiro!$H$10</f>
        <v>19.079999999999998</v>
      </c>
      <c r="H9" s="16">
        <f>[5]Fevereiro!$H$11</f>
        <v>15.120000000000001</v>
      </c>
      <c r="I9" s="16">
        <f>[5]Fevereiro!$H$12</f>
        <v>15.48</v>
      </c>
      <c r="J9" s="16">
        <f>[5]Fevereiro!$H$13</f>
        <v>15.120000000000001</v>
      </c>
      <c r="K9" s="16">
        <f>[5]Fevereiro!$H$14</f>
        <v>12.96</v>
      </c>
      <c r="L9" s="16">
        <f>[5]Fevereiro!$H$15</f>
        <v>16.2</v>
      </c>
      <c r="M9" s="16">
        <f>[5]Fevereiro!$H$16</f>
        <v>15.48</v>
      </c>
      <c r="N9" s="16">
        <f>[5]Fevereiro!$H$17</f>
        <v>18</v>
      </c>
      <c r="O9" s="16">
        <f>[5]Fevereiro!$H$18</f>
        <v>11.16</v>
      </c>
      <c r="P9" s="16">
        <f>[5]Fevereiro!$H$19</f>
        <v>17.64</v>
      </c>
      <c r="Q9" s="16">
        <f>[5]Fevereiro!$H$20</f>
        <v>16.920000000000002</v>
      </c>
      <c r="R9" s="16">
        <f>[5]Fevereiro!$H$21</f>
        <v>18.720000000000002</v>
      </c>
      <c r="S9" s="16">
        <f>[5]Fevereiro!$H$22</f>
        <v>11.879999999999999</v>
      </c>
      <c r="T9" s="16">
        <f>[5]Fevereiro!$H$23</f>
        <v>15.840000000000002</v>
      </c>
      <c r="U9" s="16">
        <f>[5]Fevereiro!$H$24</f>
        <v>12.96</v>
      </c>
      <c r="V9" s="16">
        <f>[5]Fevereiro!$H$25</f>
        <v>13.68</v>
      </c>
      <c r="W9" s="16">
        <f>[5]Fevereiro!$H$26</f>
        <v>11.520000000000001</v>
      </c>
      <c r="X9" s="16">
        <f>[5]Fevereiro!$H$27</f>
        <v>14.4</v>
      </c>
      <c r="Y9" s="16">
        <f>[5]Fevereiro!$H$28</f>
        <v>20.16</v>
      </c>
      <c r="Z9" s="16">
        <f>[5]Fevereiro!$H$29</f>
        <v>11.520000000000001</v>
      </c>
      <c r="AA9" s="16">
        <f>[5]Fevereiro!$H$30</f>
        <v>18.36</v>
      </c>
      <c r="AB9" s="16">
        <f>[5]Fevereiro!$H$31</f>
        <v>13.32</v>
      </c>
      <c r="AC9" s="16">
        <f>[5]Fevereiro!$H$32</f>
        <v>16.920000000000002</v>
      </c>
      <c r="AD9" s="16">
        <f>[5]Fevereiro!$H$33</f>
        <v>14.4</v>
      </c>
      <c r="AE9" s="36">
        <f t="shared" si="1"/>
        <v>20.16</v>
      </c>
    </row>
    <row r="10" spans="1:33" ht="17.100000000000001" customHeight="1" x14ac:dyDescent="0.2">
      <c r="A10" s="14" t="s">
        <v>2</v>
      </c>
      <c r="B10" s="16">
        <f>[6]Fevereiro!$H$5</f>
        <v>12.96</v>
      </c>
      <c r="C10" s="16">
        <f>[6]Fevereiro!$H$6</f>
        <v>22.68</v>
      </c>
      <c r="D10" s="16">
        <f>[6]Fevereiro!$H$7</f>
        <v>16.2</v>
      </c>
      <c r="E10" s="16">
        <f>[6]Fevereiro!$H$8</f>
        <v>18</v>
      </c>
      <c r="F10" s="16">
        <f>[6]Fevereiro!$H$9</f>
        <v>22.68</v>
      </c>
      <c r="G10" s="16">
        <f>[6]Fevereiro!$H$10</f>
        <v>18</v>
      </c>
      <c r="H10" s="16">
        <f>[6]Fevereiro!$H$11</f>
        <v>15.120000000000001</v>
      </c>
      <c r="I10" s="16">
        <f>[6]Fevereiro!$H$12</f>
        <v>13.68</v>
      </c>
      <c r="J10" s="16">
        <f>[6]Fevereiro!$H$13</f>
        <v>17.64</v>
      </c>
      <c r="K10" s="16">
        <f>[6]Fevereiro!$H$14</f>
        <v>14.4</v>
      </c>
      <c r="L10" s="16">
        <f>[6]Fevereiro!$H$15</f>
        <v>16.559999999999999</v>
      </c>
      <c r="M10" s="16">
        <f>[6]Fevereiro!$H$16</f>
        <v>14.4</v>
      </c>
      <c r="N10" s="16">
        <f>[6]Fevereiro!$H$17</f>
        <v>15.120000000000001</v>
      </c>
      <c r="O10" s="16">
        <f>[6]Fevereiro!$H$18</f>
        <v>10.44</v>
      </c>
      <c r="P10" s="16">
        <f>[6]Fevereiro!$H$19</f>
        <v>14.76</v>
      </c>
      <c r="Q10" s="16">
        <f>[6]Fevereiro!$H$20</f>
        <v>18.720000000000002</v>
      </c>
      <c r="R10" s="16">
        <f>[6]Fevereiro!$H$21</f>
        <v>19.079999999999998</v>
      </c>
      <c r="S10" s="16">
        <f>[6]Fevereiro!$H$22</f>
        <v>17.28</v>
      </c>
      <c r="T10" s="16">
        <f>[6]Fevereiro!$H$23</f>
        <v>24.12</v>
      </c>
      <c r="U10" s="16">
        <f>[6]Fevereiro!$H$24</f>
        <v>14.76</v>
      </c>
      <c r="V10" s="16">
        <f>[6]Fevereiro!$H$25</f>
        <v>19.079999999999998</v>
      </c>
      <c r="W10" s="16">
        <f>[6]Fevereiro!$H$26</f>
        <v>20.52</v>
      </c>
      <c r="X10" s="16">
        <f>[6]Fevereiro!$H$27</f>
        <v>16.920000000000002</v>
      </c>
      <c r="Y10" s="16">
        <f>[6]Fevereiro!$H$28</f>
        <v>25.2</v>
      </c>
      <c r="Z10" s="16">
        <f>[6]Fevereiro!$H$29</f>
        <v>14.04</v>
      </c>
      <c r="AA10" s="16">
        <f>[6]Fevereiro!$H$30</f>
        <v>19.079999999999998</v>
      </c>
      <c r="AB10" s="16">
        <f>[6]Fevereiro!$H$31</f>
        <v>18</v>
      </c>
      <c r="AC10" s="16">
        <f>[6]Fevereiro!$H$32</f>
        <v>12.96</v>
      </c>
      <c r="AD10" s="16">
        <f>[6]Fevereiro!$H$33</f>
        <v>15.48</v>
      </c>
      <c r="AE10" s="36">
        <f t="shared" si="1"/>
        <v>25.2</v>
      </c>
    </row>
    <row r="11" spans="1:33" ht="17.100000000000001" customHeight="1" x14ac:dyDescent="0.2">
      <c r="A11" s="14" t="s">
        <v>3</v>
      </c>
      <c r="B11" s="16">
        <f>[7]Fevereiro!$H$5</f>
        <v>12.6</v>
      </c>
      <c r="C11" s="16">
        <f>[7]Fevereiro!$H$6</f>
        <v>13.32</v>
      </c>
      <c r="D11" s="16">
        <f>[7]Fevereiro!$H$7</f>
        <v>15.48</v>
      </c>
      <c r="E11" s="16">
        <f>[7]Fevereiro!$H$8</f>
        <v>8.64</v>
      </c>
      <c r="F11" s="16">
        <f>[7]Fevereiro!$H$9</f>
        <v>12.96</v>
      </c>
      <c r="G11" s="16">
        <f>[7]Fevereiro!$H$10</f>
        <v>14.76</v>
      </c>
      <c r="H11" s="16">
        <f>[7]Fevereiro!$H$11</f>
        <v>15.840000000000002</v>
      </c>
      <c r="I11" s="16">
        <f>[7]Fevereiro!$H$12</f>
        <v>18.720000000000002</v>
      </c>
      <c r="J11" s="16">
        <f>[7]Fevereiro!$H$13</f>
        <v>12.24</v>
      </c>
      <c r="K11" s="16">
        <f>[7]Fevereiro!$H$14</f>
        <v>10.44</v>
      </c>
      <c r="L11" s="16">
        <f>[7]Fevereiro!$H$15</f>
        <v>19.079999999999998</v>
      </c>
      <c r="M11" s="16">
        <f>[7]Fevereiro!$H$16</f>
        <v>12.96</v>
      </c>
      <c r="N11" s="16">
        <f>[7]Fevereiro!$H$17</f>
        <v>9.7200000000000006</v>
      </c>
      <c r="O11" s="16">
        <f>[7]Fevereiro!$H$18</f>
        <v>18.36</v>
      </c>
      <c r="P11" s="16">
        <f>[7]Fevereiro!$H$19</f>
        <v>15.120000000000001</v>
      </c>
      <c r="Q11" s="16">
        <f>[7]Fevereiro!$H$20</f>
        <v>12.24</v>
      </c>
      <c r="R11" s="16">
        <f>[7]Fevereiro!$H$21</f>
        <v>12.6</v>
      </c>
      <c r="S11" s="16">
        <f>[7]Fevereiro!$H$22</f>
        <v>16.920000000000002</v>
      </c>
      <c r="T11" s="16">
        <f>[7]Fevereiro!$H$23</f>
        <v>13.32</v>
      </c>
      <c r="U11" s="16">
        <f>[7]Fevereiro!$H$24</f>
        <v>24.48</v>
      </c>
      <c r="V11" s="16">
        <f>[7]Fevereiro!$H$25</f>
        <v>9.3600000000000012</v>
      </c>
      <c r="W11" s="16">
        <f>[7]Fevereiro!$H$26</f>
        <v>23.040000000000003</v>
      </c>
      <c r="X11" s="16">
        <f>[7]Fevereiro!$H$27</f>
        <v>12.96</v>
      </c>
      <c r="Y11" s="16">
        <f>[7]Fevereiro!$H$28</f>
        <v>8.2799999999999994</v>
      </c>
      <c r="Z11" s="16">
        <f>[7]Fevereiro!$H$29</f>
        <v>11.16</v>
      </c>
      <c r="AA11" s="16">
        <f>[7]Fevereiro!$H$30</f>
        <v>20.52</v>
      </c>
      <c r="AB11" s="16">
        <f>[7]Fevereiro!$H$31</f>
        <v>18.36</v>
      </c>
      <c r="AC11" s="16">
        <f>[7]Fevereiro!$H$32</f>
        <v>13.32</v>
      </c>
      <c r="AD11" s="16">
        <f>[7]Fevereiro!$H$33</f>
        <v>9.3600000000000012</v>
      </c>
      <c r="AE11" s="36">
        <f t="shared" si="1"/>
        <v>24.48</v>
      </c>
    </row>
    <row r="12" spans="1:33" ht="17.100000000000001" customHeight="1" x14ac:dyDescent="0.2">
      <c r="A12" s="14" t="s">
        <v>4</v>
      </c>
      <c r="B12" s="16">
        <f>[8]Fevereiro!$H$5</f>
        <v>11.879999999999999</v>
      </c>
      <c r="C12" s="16">
        <f>[8]Fevereiro!$H$6</f>
        <v>12.24</v>
      </c>
      <c r="D12" s="16">
        <f>[8]Fevereiro!$H$7</f>
        <v>13.32</v>
      </c>
      <c r="E12" s="16">
        <f>[8]Fevereiro!$H$8</f>
        <v>15.120000000000001</v>
      </c>
      <c r="F12" s="16">
        <f>[8]Fevereiro!$H$9</f>
        <v>14.4</v>
      </c>
      <c r="G12" s="16">
        <f>[8]Fevereiro!$H$10</f>
        <v>13.68</v>
      </c>
      <c r="H12" s="16">
        <f>[8]Fevereiro!$H$11</f>
        <v>26.28</v>
      </c>
      <c r="I12" s="16">
        <f>[8]Fevereiro!$H$12</f>
        <v>14.4</v>
      </c>
      <c r="J12" s="16">
        <f>[8]Fevereiro!$H$13</f>
        <v>14.76</v>
      </c>
      <c r="K12" s="16">
        <f>[8]Fevereiro!$H$14</f>
        <v>18</v>
      </c>
      <c r="L12" s="16">
        <f>[8]Fevereiro!$H$15</f>
        <v>10.44</v>
      </c>
      <c r="M12" s="16">
        <f>[8]Fevereiro!$H$16</f>
        <v>12.96</v>
      </c>
      <c r="N12" s="16">
        <f>[8]Fevereiro!$H$17</f>
        <v>13.32</v>
      </c>
      <c r="O12" s="16">
        <f>[8]Fevereiro!$H$18</f>
        <v>15.840000000000002</v>
      </c>
      <c r="P12" s="16">
        <f>[8]Fevereiro!$H$19</f>
        <v>18</v>
      </c>
      <c r="Q12" s="16">
        <f>[8]Fevereiro!$H$20</f>
        <v>18.720000000000002</v>
      </c>
      <c r="R12" s="16">
        <f>[8]Fevereiro!$H$21</f>
        <v>17.28</v>
      </c>
      <c r="S12" s="16">
        <f>[8]Fevereiro!$H$22</f>
        <v>11.520000000000001</v>
      </c>
      <c r="T12" s="16">
        <f>[8]Fevereiro!$H$23</f>
        <v>15.840000000000002</v>
      </c>
      <c r="U12" s="16">
        <f>[8]Fevereiro!$H$24</f>
        <v>9.7200000000000006</v>
      </c>
      <c r="V12" s="16">
        <f>[8]Fevereiro!$H$25</f>
        <v>16.920000000000002</v>
      </c>
      <c r="W12" s="16">
        <f>[8]Fevereiro!$H$26</f>
        <v>19.440000000000001</v>
      </c>
      <c r="X12" s="16">
        <f>[8]Fevereiro!$H$27</f>
        <v>17.64</v>
      </c>
      <c r="Y12" s="16">
        <f>[8]Fevereiro!$H$28</f>
        <v>16.559999999999999</v>
      </c>
      <c r="Z12" s="16">
        <f>[8]Fevereiro!$H$29</f>
        <v>11.520000000000001</v>
      </c>
      <c r="AA12" s="16">
        <f>[8]Fevereiro!$H$30</f>
        <v>24.12</v>
      </c>
      <c r="AB12" s="16">
        <f>[8]Fevereiro!$H$31</f>
        <v>14.04</v>
      </c>
      <c r="AC12" s="16">
        <f>[8]Fevereiro!$H$32</f>
        <v>26.28</v>
      </c>
      <c r="AD12" s="16">
        <f>[8]Fevereiro!$H$33</f>
        <v>15.840000000000002</v>
      </c>
      <c r="AE12" s="36">
        <f t="shared" si="1"/>
        <v>26.28</v>
      </c>
    </row>
    <row r="13" spans="1:33" ht="17.100000000000001" customHeight="1" x14ac:dyDescent="0.2">
      <c r="A13" s="14" t="s">
        <v>5</v>
      </c>
      <c r="B13" s="16">
        <f>[9]Fevereiro!$H$5</f>
        <v>17.64</v>
      </c>
      <c r="C13" s="16">
        <f>[9]Fevereiro!$H$6</f>
        <v>9.3600000000000012</v>
      </c>
      <c r="D13" s="16">
        <f>[9]Fevereiro!$H$7</f>
        <v>9.7200000000000006</v>
      </c>
      <c r="E13" s="16">
        <f>[9]Fevereiro!$H$8</f>
        <v>9</v>
      </c>
      <c r="F13" s="16">
        <f>[9]Fevereiro!$H$9</f>
        <v>12.96</v>
      </c>
      <c r="G13" s="16">
        <f>[9]Fevereiro!$H$10</f>
        <v>14.4</v>
      </c>
      <c r="H13" s="16">
        <f>[9]Fevereiro!$H$11</f>
        <v>9.3600000000000012</v>
      </c>
      <c r="I13" s="16">
        <f>[9]Fevereiro!$H$12</f>
        <v>10.44</v>
      </c>
      <c r="J13" s="16">
        <f>[9]Fevereiro!$H$13</f>
        <v>19.079999999999998</v>
      </c>
      <c r="K13" s="16">
        <f>[9]Fevereiro!$H$14</f>
        <v>13.32</v>
      </c>
      <c r="L13" s="16" t="str">
        <f>[9]Fevereiro!$H$15</f>
        <v>*</v>
      </c>
      <c r="M13" s="16" t="str">
        <f>[9]Fevereiro!$H$16</f>
        <v>*</v>
      </c>
      <c r="N13" s="16" t="str">
        <f>[9]Fevereiro!$H$17</f>
        <v>*</v>
      </c>
      <c r="O13" s="16" t="str">
        <f>[9]Fevereiro!$H$18</f>
        <v>*</v>
      </c>
      <c r="P13" s="16" t="str">
        <f>[9]Fevereiro!$H$19</f>
        <v>*</v>
      </c>
      <c r="Q13" s="16" t="str">
        <f>[9]Fevereiro!$H$20</f>
        <v>*</v>
      </c>
      <c r="R13" s="16" t="str">
        <f>[9]Fevereiro!$H$21</f>
        <v>*</v>
      </c>
      <c r="S13" s="16" t="str">
        <f>[9]Fevereiro!$H$22</f>
        <v>*</v>
      </c>
      <c r="T13" s="16" t="str">
        <f>[9]Fevereiro!$H$23</f>
        <v>*</v>
      </c>
      <c r="U13" s="16" t="str">
        <f>[9]Fevereiro!$H$24</f>
        <v>*</v>
      </c>
      <c r="V13" s="16" t="str">
        <f>[9]Fevereiro!$H$25</f>
        <v>*</v>
      </c>
      <c r="W13" s="16" t="str">
        <f>[9]Fevereiro!$H$26</f>
        <v>*</v>
      </c>
      <c r="X13" s="16" t="str">
        <f>[9]Fevereiro!$H$27</f>
        <v>*</v>
      </c>
      <c r="Y13" s="16" t="str">
        <f>[9]Fevereiro!$H$28</f>
        <v>*</v>
      </c>
      <c r="Z13" s="16" t="str">
        <f>[9]Fevereiro!$H$29</f>
        <v>*</v>
      </c>
      <c r="AA13" s="16" t="str">
        <f>[9]Fevereiro!$H$30</f>
        <v>*</v>
      </c>
      <c r="AB13" s="16" t="str">
        <f>[9]Fevereiro!$H$31</f>
        <v>*</v>
      </c>
      <c r="AC13" s="16" t="str">
        <f>[9]Fevereiro!$H$32</f>
        <v>*</v>
      </c>
      <c r="AD13" s="16" t="str">
        <f>[9]Fevereiro!$H$33</f>
        <v>*</v>
      </c>
      <c r="AE13" s="36">
        <f t="shared" si="1"/>
        <v>19.079999999999998</v>
      </c>
      <c r="AG13" t="s">
        <v>50</v>
      </c>
    </row>
    <row r="14" spans="1:33" ht="17.100000000000001" customHeight="1" x14ac:dyDescent="0.2">
      <c r="A14" s="14" t="s">
        <v>48</v>
      </c>
      <c r="B14" s="16">
        <f>[10]Fevereiro!$H$5</f>
        <v>14.4</v>
      </c>
      <c r="C14" s="16">
        <f>[10]Fevereiro!$H$6</f>
        <v>16.2</v>
      </c>
      <c r="D14" s="16">
        <f>[10]Fevereiro!$H$7</f>
        <v>37.440000000000005</v>
      </c>
      <c r="E14" s="16">
        <f>[10]Fevereiro!$H$8</f>
        <v>17.28</v>
      </c>
      <c r="F14" s="16">
        <f>[10]Fevereiro!$H$9</f>
        <v>19.440000000000001</v>
      </c>
      <c r="G14" s="16">
        <f>[10]Fevereiro!$H$10</f>
        <v>16.2</v>
      </c>
      <c r="H14" s="16">
        <f>[10]Fevereiro!$H$11</f>
        <v>19.8</v>
      </c>
      <c r="I14" s="16">
        <f>[10]Fevereiro!$H$12</f>
        <v>20.16</v>
      </c>
      <c r="J14" s="16">
        <f>[10]Fevereiro!$H$13</f>
        <v>23.040000000000003</v>
      </c>
      <c r="K14" s="16">
        <f>[10]Fevereiro!$H$14</f>
        <v>18.36</v>
      </c>
      <c r="L14" s="16">
        <f>[10]Fevereiro!$H$15</f>
        <v>18.720000000000002</v>
      </c>
      <c r="M14" s="16">
        <f>[10]Fevereiro!$H$16</f>
        <v>22.32</v>
      </c>
      <c r="N14" s="16">
        <f>[10]Fevereiro!$H$17</f>
        <v>17.28</v>
      </c>
      <c r="O14" s="16">
        <f>[10]Fevereiro!$H$18</f>
        <v>19.440000000000001</v>
      </c>
      <c r="P14" s="16">
        <f>[10]Fevereiro!$H$19</f>
        <v>20.88</v>
      </c>
      <c r="Q14" s="16">
        <f>[10]Fevereiro!$H$20</f>
        <v>24.12</v>
      </c>
      <c r="R14" s="16">
        <f>[10]Fevereiro!$H$21</f>
        <v>19.8</v>
      </c>
      <c r="S14" s="16">
        <f>[10]Fevereiro!$H$22</f>
        <v>25.2</v>
      </c>
      <c r="T14" s="16">
        <f>[10]Fevereiro!$H$23</f>
        <v>23.040000000000003</v>
      </c>
      <c r="U14" s="16">
        <f>[10]Fevereiro!$H$24</f>
        <v>21.6</v>
      </c>
      <c r="V14" s="16">
        <f>[10]Fevereiro!$H$25</f>
        <v>12.96</v>
      </c>
      <c r="W14" s="16">
        <f>[10]Fevereiro!$H$26</f>
        <v>19.079999999999998</v>
      </c>
      <c r="X14" s="16">
        <f>[10]Fevereiro!$H$27</f>
        <v>25.56</v>
      </c>
      <c r="Y14" s="16">
        <f>[10]Fevereiro!$H$28</f>
        <v>16.920000000000002</v>
      </c>
      <c r="Z14" s="16">
        <f>[10]Fevereiro!$H$29</f>
        <v>21.240000000000002</v>
      </c>
      <c r="AA14" s="16">
        <f>[10]Fevereiro!$H$30</f>
        <v>25.92</v>
      </c>
      <c r="AB14" s="16">
        <f>[10]Fevereiro!$H$31</f>
        <v>32.04</v>
      </c>
      <c r="AC14" s="16">
        <f>[10]Fevereiro!$H$32</f>
        <v>19.079999999999998</v>
      </c>
      <c r="AD14" s="16">
        <f>[10]Fevereiro!$H$33</f>
        <v>19.440000000000001</v>
      </c>
      <c r="AE14" s="36">
        <f t="shared" si="1"/>
        <v>37.440000000000005</v>
      </c>
    </row>
    <row r="15" spans="1:33" ht="17.100000000000001" customHeight="1" x14ac:dyDescent="0.2">
      <c r="A15" s="14" t="s">
        <v>6</v>
      </c>
      <c r="B15" s="16">
        <f>[11]Fevereiro!$H$5</f>
        <v>9.7200000000000006</v>
      </c>
      <c r="C15" s="16">
        <f>[11]Fevereiro!$H$6</f>
        <v>11.879999999999999</v>
      </c>
      <c r="D15" s="16">
        <f>[11]Fevereiro!$H$7</f>
        <v>11.16</v>
      </c>
      <c r="E15" s="16">
        <f>[11]Fevereiro!$H$8</f>
        <v>12.96</v>
      </c>
      <c r="F15" s="16">
        <f>[11]Fevereiro!$H$9</f>
        <v>10.44</v>
      </c>
      <c r="G15" s="16">
        <f>[11]Fevereiro!$H$10</f>
        <v>9.7200000000000006</v>
      </c>
      <c r="H15" s="16">
        <f>[11]Fevereiro!$H$11</f>
        <v>13.32</v>
      </c>
      <c r="I15" s="16">
        <f>[11]Fevereiro!$H$12</f>
        <v>19.079999999999998</v>
      </c>
      <c r="J15" s="16">
        <f>[11]Fevereiro!$H$13</f>
        <v>12.24</v>
      </c>
      <c r="K15" s="16">
        <f>[11]Fevereiro!$H$14</f>
        <v>12.96</v>
      </c>
      <c r="L15" s="16">
        <f>[11]Fevereiro!$H$15</f>
        <v>15.48</v>
      </c>
      <c r="M15" s="16">
        <f>[11]Fevereiro!$H$16</f>
        <v>15.120000000000001</v>
      </c>
      <c r="N15" s="16">
        <f>[11]Fevereiro!$H$17</f>
        <v>9.7200000000000006</v>
      </c>
      <c r="O15" s="16">
        <f>[11]Fevereiro!$H$18</f>
        <v>17.64</v>
      </c>
      <c r="P15" s="16">
        <f>[11]Fevereiro!$H$19</f>
        <v>9.7200000000000006</v>
      </c>
      <c r="Q15" s="16">
        <f>[11]Fevereiro!$H$20</f>
        <v>14.76</v>
      </c>
      <c r="R15" s="16">
        <f>[11]Fevereiro!$H$21</f>
        <v>13.32</v>
      </c>
      <c r="S15" s="16">
        <f>[11]Fevereiro!$H$22</f>
        <v>2.52</v>
      </c>
      <c r="T15" s="16">
        <f>[11]Fevereiro!$H$23</f>
        <v>14.04</v>
      </c>
      <c r="U15" s="16">
        <f>[11]Fevereiro!$H$24</f>
        <v>13.32</v>
      </c>
      <c r="V15" s="16">
        <f>[11]Fevereiro!$H$25</f>
        <v>13.68</v>
      </c>
      <c r="W15" s="16">
        <f>[11]Fevereiro!$H$26</f>
        <v>15.120000000000001</v>
      </c>
      <c r="X15" s="16">
        <f>[11]Fevereiro!$H$27</f>
        <v>14.76</v>
      </c>
      <c r="Y15" s="16">
        <f>[11]Fevereiro!$H$28</f>
        <v>14.04</v>
      </c>
      <c r="Z15" s="16">
        <f>[11]Fevereiro!$H$29</f>
        <v>19.8</v>
      </c>
      <c r="AA15" s="16">
        <f>[11]Fevereiro!$H$30</f>
        <v>17.28</v>
      </c>
      <c r="AB15" s="16">
        <f>[11]Fevereiro!$H$31</f>
        <v>16.559999999999999</v>
      </c>
      <c r="AC15" s="16">
        <f>[11]Fevereiro!$H$32</f>
        <v>11.520000000000001</v>
      </c>
      <c r="AD15" s="16">
        <f>[11]Fevereiro!$H$33</f>
        <v>6.84</v>
      </c>
      <c r="AE15" s="36">
        <f t="shared" si="1"/>
        <v>19.8</v>
      </c>
    </row>
    <row r="16" spans="1:33" ht="17.100000000000001" customHeight="1" x14ac:dyDescent="0.2">
      <c r="A16" s="14" t="s">
        <v>7</v>
      </c>
      <c r="B16" s="16">
        <f>[12]Fevereiro!$H$5</f>
        <v>16.2</v>
      </c>
      <c r="C16" s="16">
        <f>[12]Fevereiro!$H$6</f>
        <v>15.840000000000002</v>
      </c>
      <c r="D16" s="16">
        <f>[12]Fevereiro!$H$7</f>
        <v>17.28</v>
      </c>
      <c r="E16" s="16">
        <f>[12]Fevereiro!$H$8</f>
        <v>14.4</v>
      </c>
      <c r="F16" s="16">
        <f>[12]Fevereiro!$H$9</f>
        <v>15.840000000000002</v>
      </c>
      <c r="G16" s="16">
        <f>[12]Fevereiro!$H$10</f>
        <v>14.4</v>
      </c>
      <c r="H16" s="16">
        <f>[12]Fevereiro!$H$11</f>
        <v>17.64</v>
      </c>
      <c r="I16" s="16">
        <f>[12]Fevereiro!$H$12</f>
        <v>13.32</v>
      </c>
      <c r="J16" s="16">
        <f>[12]Fevereiro!$H$13</f>
        <v>14.04</v>
      </c>
      <c r="K16" s="16">
        <f>[12]Fevereiro!$H$14</f>
        <v>14.76</v>
      </c>
      <c r="L16" s="16">
        <f>[12]Fevereiro!$H$15</f>
        <v>16.559999999999999</v>
      </c>
      <c r="M16" s="16">
        <f>[12]Fevereiro!$H$16</f>
        <v>12.24</v>
      </c>
      <c r="N16" s="16">
        <f>[12]Fevereiro!$H$17</f>
        <v>19.079999999999998</v>
      </c>
      <c r="O16" s="16">
        <f>[12]Fevereiro!$H$18</f>
        <v>18.36</v>
      </c>
      <c r="P16" s="16">
        <f>[12]Fevereiro!$H$19</f>
        <v>11.520000000000001</v>
      </c>
      <c r="Q16" s="16">
        <f>[12]Fevereiro!$H$20</f>
        <v>24.48</v>
      </c>
      <c r="R16" s="16">
        <f>[12]Fevereiro!$H$21</f>
        <v>23.400000000000002</v>
      </c>
      <c r="S16" s="16">
        <f>[12]Fevereiro!$H$22</f>
        <v>11.879999999999999</v>
      </c>
      <c r="T16" s="16">
        <f>[12]Fevereiro!$H$23</f>
        <v>18</v>
      </c>
      <c r="U16" s="16">
        <f>[12]Fevereiro!$H$24</f>
        <v>17.64</v>
      </c>
      <c r="V16" s="16">
        <f>[12]Fevereiro!$H$25</f>
        <v>24.48</v>
      </c>
      <c r="W16" s="16">
        <f>[12]Fevereiro!$H$26</f>
        <v>14.4</v>
      </c>
      <c r="X16" s="16">
        <f>[12]Fevereiro!$H$27</f>
        <v>11.16</v>
      </c>
      <c r="Y16" s="16">
        <f>[12]Fevereiro!$H$28</f>
        <v>14.04</v>
      </c>
      <c r="Z16" s="16">
        <f>[12]Fevereiro!$H$29</f>
        <v>12.96</v>
      </c>
      <c r="AA16" s="16">
        <f>[12]Fevereiro!$H$30</f>
        <v>22.68</v>
      </c>
      <c r="AB16" s="16">
        <f>[12]Fevereiro!$H$31</f>
        <v>17.28</v>
      </c>
      <c r="AC16" s="16">
        <f>[12]Fevereiro!$H$32</f>
        <v>13.32</v>
      </c>
      <c r="AD16" s="16">
        <f>[12]Fevereiro!$H$33</f>
        <v>15.840000000000002</v>
      </c>
      <c r="AE16" s="36">
        <f t="shared" si="1"/>
        <v>24.48</v>
      </c>
    </row>
    <row r="17" spans="1:35" ht="17.100000000000001" customHeight="1" x14ac:dyDescent="0.2">
      <c r="A17" s="14" t="s">
        <v>8</v>
      </c>
      <c r="B17" s="16">
        <f>[13]Fevereiro!$H$5</f>
        <v>16.559999999999999</v>
      </c>
      <c r="C17" s="16">
        <f>[13]Fevereiro!$H$6</f>
        <v>20.16</v>
      </c>
      <c r="D17" s="16">
        <f>[13]Fevereiro!$H$7</f>
        <v>17.28</v>
      </c>
      <c r="E17" s="16">
        <f>[13]Fevereiro!$H$8</f>
        <v>19.079999999999998</v>
      </c>
      <c r="F17" s="16">
        <f>[13]Fevereiro!$H$9</f>
        <v>14.76</v>
      </c>
      <c r="G17" s="16">
        <f>[13]Fevereiro!$H$10</f>
        <v>12.24</v>
      </c>
      <c r="H17" s="16">
        <f>[13]Fevereiro!$H$11</f>
        <v>16.920000000000002</v>
      </c>
      <c r="I17" s="16">
        <f>[13]Fevereiro!$H$12</f>
        <v>20.52</v>
      </c>
      <c r="J17" s="16">
        <f>[13]Fevereiro!$H$13</f>
        <v>19.8</v>
      </c>
      <c r="K17" s="16">
        <f>[13]Fevereiro!$H$14</f>
        <v>14.04</v>
      </c>
      <c r="L17" s="16">
        <f>[13]Fevereiro!$H$15</f>
        <v>28.08</v>
      </c>
      <c r="M17" s="16">
        <f>[13]Fevereiro!$H$16</f>
        <v>12.6</v>
      </c>
      <c r="N17" s="16">
        <f>[13]Fevereiro!$H$17</f>
        <v>11.879999999999999</v>
      </c>
      <c r="O17" s="16">
        <f>[13]Fevereiro!$H$18</f>
        <v>11.520000000000001</v>
      </c>
      <c r="P17" s="16">
        <f>[13]Fevereiro!$H$19</f>
        <v>11.520000000000001</v>
      </c>
      <c r="Q17" s="16">
        <f>[13]Fevereiro!$H$20</f>
        <v>18</v>
      </c>
      <c r="R17" s="16">
        <f>[13]Fevereiro!$H$21</f>
        <v>12.6</v>
      </c>
      <c r="S17" s="16">
        <f>[13]Fevereiro!$H$22</f>
        <v>14.76</v>
      </c>
      <c r="T17" s="16">
        <f>[13]Fevereiro!$H$23</f>
        <v>10.08</v>
      </c>
      <c r="U17" s="16">
        <f>[13]Fevereiro!$H$24</f>
        <v>10.8</v>
      </c>
      <c r="V17" s="16">
        <f>[13]Fevereiro!$H$25</f>
        <v>13.32</v>
      </c>
      <c r="W17" s="16">
        <f>[13]Fevereiro!$H$26</f>
        <v>15.120000000000001</v>
      </c>
      <c r="X17" s="16">
        <f>[13]Fevereiro!$H$27</f>
        <v>12.24</v>
      </c>
      <c r="Y17" s="16">
        <f>[13]Fevereiro!$H$28</f>
        <v>13.68</v>
      </c>
      <c r="Z17" s="16">
        <f>[13]Fevereiro!$H$29</f>
        <v>16.559999999999999</v>
      </c>
      <c r="AA17" s="16">
        <f>[13]Fevereiro!$H$30</f>
        <v>12.96</v>
      </c>
      <c r="AB17" s="16">
        <f>[13]Fevereiro!$H$31</f>
        <v>20.88</v>
      </c>
      <c r="AC17" s="16">
        <f>[13]Fevereiro!$H$32</f>
        <v>0.36000000000000004</v>
      </c>
      <c r="AD17" s="16">
        <f>[13]Fevereiro!$H$33</f>
        <v>10.08</v>
      </c>
      <c r="AE17" s="36">
        <f t="shared" si="1"/>
        <v>28.08</v>
      </c>
    </row>
    <row r="18" spans="1:35" ht="17.100000000000001" customHeight="1" x14ac:dyDescent="0.2">
      <c r="A18" s="14" t="s">
        <v>9</v>
      </c>
      <c r="B18" s="16">
        <f>[14]Fevereiro!$H$5</f>
        <v>16.559999999999999</v>
      </c>
      <c r="C18" s="16">
        <f>[14]Fevereiro!$H$6</f>
        <v>22.68</v>
      </c>
      <c r="D18" s="16">
        <f>[14]Fevereiro!$H$7</f>
        <v>19.8</v>
      </c>
      <c r="E18" s="16">
        <f>[14]Fevereiro!$H$8</f>
        <v>27.36</v>
      </c>
      <c r="F18" s="16">
        <f>[14]Fevereiro!$H$9</f>
        <v>21.96</v>
      </c>
      <c r="G18" s="16">
        <f>[14]Fevereiro!$H$10</f>
        <v>11.16</v>
      </c>
      <c r="H18" s="16">
        <f>[14]Fevereiro!$H$11</f>
        <v>11.879999999999999</v>
      </c>
      <c r="I18" s="16">
        <f>[14]Fevereiro!$H$12</f>
        <v>12.96</v>
      </c>
      <c r="J18" s="16">
        <f>[14]Fevereiro!$H$13</f>
        <v>18.720000000000002</v>
      </c>
      <c r="K18" s="16">
        <f>[14]Fevereiro!$H$14</f>
        <v>22.32</v>
      </c>
      <c r="L18" s="16">
        <f>[14]Fevereiro!$H$15</f>
        <v>20.16</v>
      </c>
      <c r="M18" s="16">
        <f>[14]Fevereiro!$H$16</f>
        <v>18</v>
      </c>
      <c r="N18" s="16">
        <f>[14]Fevereiro!$H$17</f>
        <v>14.76</v>
      </c>
      <c r="O18" s="16">
        <f>[14]Fevereiro!$H$18</f>
        <v>11.520000000000001</v>
      </c>
      <c r="P18" s="16">
        <f>[14]Fevereiro!$H$19</f>
        <v>14.04</v>
      </c>
      <c r="Q18" s="16">
        <f>[14]Fevereiro!$H$20</f>
        <v>19.079999999999998</v>
      </c>
      <c r="R18" s="16">
        <f>[14]Fevereiro!$H$21</f>
        <v>21.240000000000002</v>
      </c>
      <c r="S18" s="16">
        <f>[14]Fevereiro!$H$22</f>
        <v>19.8</v>
      </c>
      <c r="T18" s="16">
        <f>[14]Fevereiro!$H$23</f>
        <v>9.3600000000000012</v>
      </c>
      <c r="U18" s="16">
        <f>[14]Fevereiro!$H$24</f>
        <v>12.24</v>
      </c>
      <c r="V18" s="16">
        <f>[14]Fevereiro!$H$25</f>
        <v>18</v>
      </c>
      <c r="W18" s="16">
        <f>[14]Fevereiro!$H$26</f>
        <v>13.68</v>
      </c>
      <c r="X18" s="16">
        <f>[14]Fevereiro!$H$27</f>
        <v>14.4</v>
      </c>
      <c r="Y18" s="16">
        <f>[14]Fevereiro!$H$28</f>
        <v>12.6</v>
      </c>
      <c r="Z18" s="16">
        <f>[14]Fevereiro!$H$29</f>
        <v>15.120000000000001</v>
      </c>
      <c r="AA18" s="16">
        <f>[14]Fevereiro!$H$30</f>
        <v>18</v>
      </c>
      <c r="AB18" s="16">
        <f>[14]Fevereiro!$H$31</f>
        <v>22.68</v>
      </c>
      <c r="AC18" s="16">
        <f>[14]Fevereiro!$H$32</f>
        <v>11.16</v>
      </c>
      <c r="AD18" s="16">
        <f>[14]Fevereiro!$H$33</f>
        <v>10.8</v>
      </c>
      <c r="AE18" s="36">
        <f t="shared" si="1"/>
        <v>27.36</v>
      </c>
    </row>
    <row r="19" spans="1:35" ht="17.100000000000001" customHeight="1" x14ac:dyDescent="0.2">
      <c r="A19" s="14" t="s">
        <v>47</v>
      </c>
      <c r="B19" s="16">
        <f>[15]Fevereiro!$H$5</f>
        <v>6.84</v>
      </c>
      <c r="C19" s="16">
        <f>[15]Fevereiro!$H$6</f>
        <v>15.120000000000001</v>
      </c>
      <c r="D19" s="16">
        <f>[15]Fevereiro!$H$7</f>
        <v>17.64</v>
      </c>
      <c r="E19" s="16">
        <f>[15]Fevereiro!$H$8</f>
        <v>22.32</v>
      </c>
      <c r="F19" s="16">
        <f>[15]Fevereiro!$H$9</f>
        <v>11.520000000000001</v>
      </c>
      <c r="G19" s="16">
        <f>[15]Fevereiro!$H$10</f>
        <v>12.24</v>
      </c>
      <c r="H19" s="16">
        <f>[15]Fevereiro!$H$11</f>
        <v>12.24</v>
      </c>
      <c r="I19" s="16">
        <f>[15]Fevereiro!$H$12</f>
        <v>15.48</v>
      </c>
      <c r="J19" s="16">
        <f>[15]Fevereiro!$H$13</f>
        <v>22.32</v>
      </c>
      <c r="K19" s="16">
        <f>[15]Fevereiro!$H$14</f>
        <v>13.68</v>
      </c>
      <c r="L19" s="16">
        <f>[15]Fevereiro!$H$15</f>
        <v>14.04</v>
      </c>
      <c r="M19" s="16">
        <f>[15]Fevereiro!$H$16</f>
        <v>12.6</v>
      </c>
      <c r="N19" s="16">
        <f>[15]Fevereiro!$H$17</f>
        <v>15.840000000000002</v>
      </c>
      <c r="O19" s="16">
        <f>[15]Fevereiro!$H$18</f>
        <v>11.16</v>
      </c>
      <c r="P19" s="16">
        <f>[15]Fevereiro!$H$19</f>
        <v>15.840000000000002</v>
      </c>
      <c r="Q19" s="16">
        <f>[15]Fevereiro!$H$20</f>
        <v>15.48</v>
      </c>
      <c r="R19" s="16">
        <f>[15]Fevereiro!$H$21</f>
        <v>19.8</v>
      </c>
      <c r="S19" s="16">
        <f>[15]Fevereiro!$H$22</f>
        <v>16.559999999999999</v>
      </c>
      <c r="T19" s="16">
        <f>[15]Fevereiro!$H$23</f>
        <v>12.6</v>
      </c>
      <c r="U19" s="16">
        <f>[15]Fevereiro!$H$24</f>
        <v>10.08</v>
      </c>
      <c r="V19" s="16">
        <f>[15]Fevereiro!$H$25</f>
        <v>13.32</v>
      </c>
      <c r="W19" s="16">
        <f>[15]Fevereiro!$H$26</f>
        <v>11.879999999999999</v>
      </c>
      <c r="X19" s="16">
        <f>[15]Fevereiro!$H$27</f>
        <v>15.48</v>
      </c>
      <c r="Y19" s="16">
        <f>[15]Fevereiro!$H$28</f>
        <v>18</v>
      </c>
      <c r="Z19" s="16">
        <f>[15]Fevereiro!$H$29</f>
        <v>11.520000000000001</v>
      </c>
      <c r="AA19" s="16">
        <f>[15]Fevereiro!$H$30</f>
        <v>16.559999999999999</v>
      </c>
      <c r="AB19" s="16">
        <f>[15]Fevereiro!$H$31</f>
        <v>11.879999999999999</v>
      </c>
      <c r="AC19" s="16">
        <f>[15]Fevereiro!$H$32</f>
        <v>14.76</v>
      </c>
      <c r="AD19" s="16">
        <f>[15]Fevereiro!$H$33</f>
        <v>12.24</v>
      </c>
      <c r="AE19" s="36">
        <f t="shared" si="1"/>
        <v>22.32</v>
      </c>
    </row>
    <row r="20" spans="1:35" ht="17.100000000000001" customHeight="1" x14ac:dyDescent="0.2">
      <c r="A20" s="14" t="s">
        <v>10</v>
      </c>
      <c r="B20" s="16">
        <f>[16]Fevereiro!$H$5</f>
        <v>10.44</v>
      </c>
      <c r="C20" s="16">
        <f>[16]Fevereiro!$H$6</f>
        <v>12.6</v>
      </c>
      <c r="D20" s="16">
        <f>[16]Fevereiro!$H$7</f>
        <v>12.24</v>
      </c>
      <c r="E20" s="16">
        <f>[16]Fevereiro!$H$8</f>
        <v>10.08</v>
      </c>
      <c r="F20" s="16">
        <f>[16]Fevereiro!$H$9</f>
        <v>11.520000000000001</v>
      </c>
      <c r="G20" s="16">
        <f>[16]Fevereiro!$H$10</f>
        <v>12.96</v>
      </c>
      <c r="H20" s="16">
        <f>[16]Fevereiro!$H$11</f>
        <v>10.44</v>
      </c>
      <c r="I20" s="16">
        <f>[16]Fevereiro!$H$12</f>
        <v>11.520000000000001</v>
      </c>
      <c r="J20" s="16">
        <f>[16]Fevereiro!$H$13</f>
        <v>12.6</v>
      </c>
      <c r="K20" s="16">
        <f>[16]Fevereiro!$H$14</f>
        <v>19.440000000000001</v>
      </c>
      <c r="L20" s="16">
        <f>[16]Fevereiro!$H$15</f>
        <v>21.240000000000002</v>
      </c>
      <c r="M20" s="16">
        <f>[16]Fevereiro!$H$16</f>
        <v>11.520000000000001</v>
      </c>
      <c r="N20" s="16">
        <f>[16]Fevereiro!$H$17</f>
        <v>10.08</v>
      </c>
      <c r="O20" s="16">
        <f>[16]Fevereiro!$H$18</f>
        <v>14.76</v>
      </c>
      <c r="P20" s="16">
        <f>[16]Fevereiro!$H$19</f>
        <v>16.920000000000002</v>
      </c>
      <c r="Q20" s="16">
        <f>[16]Fevereiro!$H$20</f>
        <v>13.68</v>
      </c>
      <c r="R20" s="16">
        <f>[16]Fevereiro!$H$21</f>
        <v>16.559999999999999</v>
      </c>
      <c r="S20" s="16">
        <f>[16]Fevereiro!$H$22</f>
        <v>24.840000000000003</v>
      </c>
      <c r="T20" s="16">
        <f>[16]Fevereiro!$H$23</f>
        <v>10.8</v>
      </c>
      <c r="U20" s="16">
        <f>[16]Fevereiro!$H$24</f>
        <v>9.7200000000000006</v>
      </c>
      <c r="V20" s="16">
        <f>[16]Fevereiro!$H$25</f>
        <v>7.5600000000000005</v>
      </c>
      <c r="W20" s="16">
        <f>[16]Fevereiro!$H$26</f>
        <v>12.6</v>
      </c>
      <c r="X20" s="16">
        <f>[16]Fevereiro!$H$27</f>
        <v>11.16</v>
      </c>
      <c r="Y20" s="16">
        <f>[16]Fevereiro!$H$28</f>
        <v>14.76</v>
      </c>
      <c r="Z20" s="16">
        <f>[16]Fevereiro!$H$29</f>
        <v>10.08</v>
      </c>
      <c r="AA20" s="16">
        <f>[16]Fevereiro!$H$30</f>
        <v>13.68</v>
      </c>
      <c r="AB20" s="16">
        <f>[16]Fevereiro!$H$31</f>
        <v>13.32</v>
      </c>
      <c r="AC20" s="16">
        <f>[16]Fevereiro!$H$32</f>
        <v>10.08</v>
      </c>
      <c r="AD20" s="16">
        <f>[16]Fevereiro!$H$33</f>
        <v>13.68</v>
      </c>
      <c r="AE20" s="36">
        <f t="shared" si="1"/>
        <v>24.840000000000003</v>
      </c>
      <c r="AI20" t="s">
        <v>50</v>
      </c>
    </row>
    <row r="21" spans="1:35" ht="17.100000000000001" customHeight="1" x14ac:dyDescent="0.2">
      <c r="A21" s="14" t="s">
        <v>11</v>
      </c>
      <c r="B21" s="16">
        <f>[17]Fevereiro!$H$5</f>
        <v>6.12</v>
      </c>
      <c r="C21" s="16">
        <f>[17]Fevereiro!$H$6</f>
        <v>9</v>
      </c>
      <c r="D21" s="16">
        <f>[17]Fevereiro!$H$7</f>
        <v>4.6800000000000006</v>
      </c>
      <c r="E21" s="16">
        <f>[17]Fevereiro!$H$8</f>
        <v>8.64</v>
      </c>
      <c r="F21" s="16">
        <f>[17]Fevereiro!$H$9</f>
        <v>6.12</v>
      </c>
      <c r="G21" s="16">
        <f>[17]Fevereiro!$H$10</f>
        <v>9.7200000000000006</v>
      </c>
      <c r="H21" s="16">
        <f>[17]Fevereiro!$H$11</f>
        <v>5.7600000000000007</v>
      </c>
      <c r="I21" s="16">
        <f>[17]Fevereiro!$H$12</f>
        <v>11.520000000000001</v>
      </c>
      <c r="J21" s="16">
        <f>[17]Fevereiro!$H$13</f>
        <v>9</v>
      </c>
      <c r="K21" s="16">
        <f>[17]Fevereiro!$H$14</f>
        <v>15.840000000000002</v>
      </c>
      <c r="L21" s="16">
        <f>[17]Fevereiro!$H$15</f>
        <v>11.520000000000001</v>
      </c>
      <c r="M21" s="16">
        <f>[17]Fevereiro!$H$16</f>
        <v>7.5600000000000005</v>
      </c>
      <c r="N21" s="16">
        <f>[17]Fevereiro!$H$17</f>
        <v>15.48</v>
      </c>
      <c r="O21" s="16">
        <f>[17]Fevereiro!$H$18</f>
        <v>13.68</v>
      </c>
      <c r="P21" s="16" t="str">
        <f>[17]Fevereiro!$H$19</f>
        <v>*</v>
      </c>
      <c r="Q21" s="16" t="str">
        <f>[17]Fevereiro!$H$20</f>
        <v>*</v>
      </c>
      <c r="R21" s="16" t="str">
        <f>[17]Fevereiro!$H$21</f>
        <v>*</v>
      </c>
      <c r="S21" s="16" t="str">
        <f>[17]Fevereiro!$H$22</f>
        <v>*</v>
      </c>
      <c r="T21" s="16" t="str">
        <f>[17]Fevereiro!$H$23</f>
        <v>*</v>
      </c>
      <c r="U21" s="16">
        <f>[17]Fevereiro!$H$24</f>
        <v>6.84</v>
      </c>
      <c r="V21" s="16">
        <f>[17]Fevereiro!$H$25</f>
        <v>5.7600000000000007</v>
      </c>
      <c r="W21" s="16">
        <f>[17]Fevereiro!$H$26</f>
        <v>5.7600000000000007</v>
      </c>
      <c r="X21" s="16" t="str">
        <f>[17]Fevereiro!$H$27</f>
        <v>*</v>
      </c>
      <c r="Y21" s="16" t="str">
        <f>[17]Fevereiro!$H$28</f>
        <v>*</v>
      </c>
      <c r="Z21" s="16">
        <f>[17]Fevereiro!$H$29</f>
        <v>5.4</v>
      </c>
      <c r="AA21" s="16">
        <f>[17]Fevereiro!$H$30</f>
        <v>9.3600000000000012</v>
      </c>
      <c r="AB21" s="16" t="str">
        <f>[17]Fevereiro!$H$31</f>
        <v>*</v>
      </c>
      <c r="AC21" s="16" t="str">
        <f>[17]Fevereiro!$H$32</f>
        <v>*</v>
      </c>
      <c r="AD21" s="16" t="str">
        <f>[17]Fevereiro!$H$33</f>
        <v>*</v>
      </c>
      <c r="AE21" s="36">
        <f t="shared" si="1"/>
        <v>15.840000000000002</v>
      </c>
    </row>
    <row r="22" spans="1:35" ht="17.100000000000001" customHeight="1" x14ac:dyDescent="0.2">
      <c r="A22" s="14" t="s">
        <v>12</v>
      </c>
      <c r="B22" s="16">
        <f>[18]Fevereiro!$H$5</f>
        <v>6.12</v>
      </c>
      <c r="C22" s="16">
        <f>[18]Fevereiro!$H$6</f>
        <v>7.2</v>
      </c>
      <c r="D22" s="16">
        <f>[18]Fevereiro!$H$7</f>
        <v>7.9200000000000008</v>
      </c>
      <c r="E22" s="16">
        <f>[18]Fevereiro!$H$8</f>
        <v>11.520000000000001</v>
      </c>
      <c r="F22" s="16">
        <f>[18]Fevereiro!$H$9</f>
        <v>7.9200000000000008</v>
      </c>
      <c r="G22" s="16">
        <f>[18]Fevereiro!$H$10</f>
        <v>9.7200000000000006</v>
      </c>
      <c r="H22" s="16">
        <f>[18]Fevereiro!$H$11</f>
        <v>9.3600000000000012</v>
      </c>
      <c r="I22" s="16">
        <f>[18]Fevereiro!$H$12</f>
        <v>11.879999999999999</v>
      </c>
      <c r="J22" s="16">
        <f>[18]Fevereiro!$H$13</f>
        <v>9.3600000000000012</v>
      </c>
      <c r="K22" s="16">
        <f>[18]Fevereiro!$H$14</f>
        <v>10.08</v>
      </c>
      <c r="L22" s="16">
        <f>[18]Fevereiro!$H$15</f>
        <v>9.3600000000000012</v>
      </c>
      <c r="M22" s="16">
        <f>[18]Fevereiro!$H$16</f>
        <v>10.08</v>
      </c>
      <c r="N22" s="16">
        <f>[18]Fevereiro!$H$17</f>
        <v>13.32</v>
      </c>
      <c r="O22" s="16">
        <f>[18]Fevereiro!$H$18</f>
        <v>9.3600000000000012</v>
      </c>
      <c r="P22" s="16">
        <f>[18]Fevereiro!$H$19</f>
        <v>8.64</v>
      </c>
      <c r="Q22" s="16">
        <f>[18]Fevereiro!$H$20</f>
        <v>13.68</v>
      </c>
      <c r="R22" s="16">
        <f>[18]Fevereiro!$H$21</f>
        <v>14.76</v>
      </c>
      <c r="S22" s="16">
        <f>[18]Fevereiro!$H$22</f>
        <v>8.64</v>
      </c>
      <c r="T22" s="16">
        <f>[18]Fevereiro!$H$23</f>
        <v>15.48</v>
      </c>
      <c r="U22" s="16">
        <f>[18]Fevereiro!$H$24</f>
        <v>9.7200000000000006</v>
      </c>
      <c r="V22" s="16">
        <f>[18]Fevereiro!$H$25</f>
        <v>11.16</v>
      </c>
      <c r="W22" s="16">
        <f>[18]Fevereiro!$H$26</f>
        <v>18.720000000000002</v>
      </c>
      <c r="X22" s="16">
        <f>[18]Fevereiro!$H$27</f>
        <v>21.6</v>
      </c>
      <c r="Y22" s="16">
        <f>[18]Fevereiro!$H$28</f>
        <v>12.6</v>
      </c>
      <c r="Z22" s="16">
        <f>[18]Fevereiro!$H$29</f>
        <v>15.48</v>
      </c>
      <c r="AA22" s="16">
        <f>[18]Fevereiro!$H$30</f>
        <v>14.76</v>
      </c>
      <c r="AB22" s="16">
        <f>[18]Fevereiro!$H$31</f>
        <v>13.32</v>
      </c>
      <c r="AC22" s="16">
        <f>[18]Fevereiro!$H$32</f>
        <v>10.44</v>
      </c>
      <c r="AD22" s="16">
        <f>[18]Fevereiro!$H$33</f>
        <v>9.7200000000000006</v>
      </c>
      <c r="AE22" s="36">
        <f t="shared" si="1"/>
        <v>21.6</v>
      </c>
    </row>
    <row r="23" spans="1:35" ht="17.100000000000001" customHeight="1" x14ac:dyDescent="0.2">
      <c r="A23" s="14" t="s">
        <v>13</v>
      </c>
      <c r="B23" s="16" t="str">
        <f>[19]Fevereiro!$H$5</f>
        <v>*</v>
      </c>
      <c r="C23" s="16" t="str">
        <f>[19]Fevereiro!$H$6</f>
        <v>*</v>
      </c>
      <c r="D23" s="16" t="str">
        <f>[19]Fevereiro!$H$7</f>
        <v>*</v>
      </c>
      <c r="E23" s="16" t="str">
        <f>[19]Fevereiro!$H$8</f>
        <v>*</v>
      </c>
      <c r="F23" s="16">
        <f>[19]Fevereiro!$H$9</f>
        <v>17.28</v>
      </c>
      <c r="G23" s="16">
        <f>[19]Fevereiro!$H$10</f>
        <v>34.56</v>
      </c>
      <c r="H23" s="16">
        <f>[19]Fevereiro!$H$11</f>
        <v>13.68</v>
      </c>
      <c r="I23" s="16">
        <f>[19]Fevereiro!$H$12</f>
        <v>15.48</v>
      </c>
      <c r="J23" s="16">
        <f>[19]Fevereiro!$H$13</f>
        <v>16.559999999999999</v>
      </c>
      <c r="K23" s="16">
        <f>[19]Fevereiro!$H$14</f>
        <v>15.840000000000002</v>
      </c>
      <c r="L23" s="16">
        <f>[19]Fevereiro!$H$15</f>
        <v>19.079999999999998</v>
      </c>
      <c r="M23" s="16">
        <f>[19]Fevereiro!$H$16</f>
        <v>17.64</v>
      </c>
      <c r="N23" s="16">
        <f>[19]Fevereiro!$H$17</f>
        <v>14.76</v>
      </c>
      <c r="O23" s="16">
        <f>[19]Fevereiro!$H$18</f>
        <v>24.840000000000003</v>
      </c>
      <c r="P23" s="16">
        <f>[19]Fevereiro!$H$19</f>
        <v>14.04</v>
      </c>
      <c r="Q23" s="16">
        <f>[19]Fevereiro!$H$20</f>
        <v>21.240000000000002</v>
      </c>
      <c r="R23" s="16">
        <f>[19]Fevereiro!$H$21</f>
        <v>21.240000000000002</v>
      </c>
      <c r="S23" s="16">
        <f>[19]Fevereiro!$H$22</f>
        <v>15.120000000000001</v>
      </c>
      <c r="T23" s="16">
        <f>[19]Fevereiro!$H$23</f>
        <v>24.12</v>
      </c>
      <c r="U23" s="16">
        <f>[19]Fevereiro!$H$24</f>
        <v>16.559999999999999</v>
      </c>
      <c r="V23" s="16">
        <f>[19]Fevereiro!$H$25</f>
        <v>18.36</v>
      </c>
      <c r="W23" s="16">
        <f>[19]Fevereiro!$H$26</f>
        <v>21.240000000000002</v>
      </c>
      <c r="X23" s="16">
        <f>[19]Fevereiro!$H$27</f>
        <v>18.720000000000002</v>
      </c>
      <c r="Y23" s="16">
        <f>[19]Fevereiro!$H$28</f>
        <v>20.16</v>
      </c>
      <c r="Z23" s="16">
        <f>[19]Fevereiro!$H$29</f>
        <v>21.240000000000002</v>
      </c>
      <c r="AA23" s="16">
        <f>[19]Fevereiro!$H$30</f>
        <v>19.8</v>
      </c>
      <c r="AB23" s="16">
        <f>[19]Fevereiro!$H$31</f>
        <v>25.2</v>
      </c>
      <c r="AC23" s="16">
        <f>[19]Fevereiro!$H$32</f>
        <v>11.520000000000001</v>
      </c>
      <c r="AD23" s="16">
        <f>[19]Fevereiro!$H$33</f>
        <v>11.520000000000001</v>
      </c>
      <c r="AE23" s="36">
        <f t="shared" si="1"/>
        <v>34.56</v>
      </c>
      <c r="AI23" t="s">
        <v>50</v>
      </c>
    </row>
    <row r="24" spans="1:35" ht="17.100000000000001" customHeight="1" x14ac:dyDescent="0.2">
      <c r="A24" s="14" t="s">
        <v>14</v>
      </c>
      <c r="B24" s="16">
        <f>[20]Fevereiro!$H$5</f>
        <v>13.32</v>
      </c>
      <c r="C24" s="16">
        <f>[20]Fevereiro!$H$6</f>
        <v>12.6</v>
      </c>
      <c r="D24" s="16">
        <f>[20]Fevereiro!$H$7</f>
        <v>21.96</v>
      </c>
      <c r="E24" s="16">
        <f>[20]Fevereiro!$H$8</f>
        <v>11.520000000000001</v>
      </c>
      <c r="F24" s="16">
        <f>[20]Fevereiro!$H$9</f>
        <v>20.16</v>
      </c>
      <c r="G24" s="16">
        <f>[20]Fevereiro!$H$10</f>
        <v>30.96</v>
      </c>
      <c r="H24" s="16">
        <f>[20]Fevereiro!$H$11</f>
        <v>18</v>
      </c>
      <c r="I24" s="16">
        <f>[20]Fevereiro!$H$12</f>
        <v>15.48</v>
      </c>
      <c r="J24" s="16">
        <f>[20]Fevereiro!$H$13</f>
        <v>15.48</v>
      </c>
      <c r="K24" s="16">
        <f>[20]Fevereiro!$H$14</f>
        <v>12.24</v>
      </c>
      <c r="L24" s="16">
        <f>[20]Fevereiro!$H$15</f>
        <v>41.76</v>
      </c>
      <c r="M24" s="16">
        <f>[20]Fevereiro!$H$16</f>
        <v>28.8</v>
      </c>
      <c r="N24" s="16">
        <f>[20]Fevereiro!$H$17</f>
        <v>17.28</v>
      </c>
      <c r="O24" s="16">
        <f>[20]Fevereiro!$H$18</f>
        <v>13.32</v>
      </c>
      <c r="P24" s="16">
        <f>[20]Fevereiro!$H$19</f>
        <v>17.64</v>
      </c>
      <c r="Q24" s="16">
        <f>[20]Fevereiro!$H$20</f>
        <v>14.76</v>
      </c>
      <c r="R24" s="16">
        <f>[20]Fevereiro!$H$21</f>
        <v>13.32</v>
      </c>
      <c r="S24" s="16">
        <f>[20]Fevereiro!$H$22</f>
        <v>26.64</v>
      </c>
      <c r="T24" s="16">
        <f>[20]Fevereiro!$H$23</f>
        <v>14.4</v>
      </c>
      <c r="U24" s="16">
        <f>[20]Fevereiro!$H$24</f>
        <v>20.52</v>
      </c>
      <c r="V24" s="16">
        <f>[20]Fevereiro!$H$25</f>
        <v>10.44</v>
      </c>
      <c r="W24" s="16">
        <f>[20]Fevereiro!$H$26</f>
        <v>18</v>
      </c>
      <c r="X24" s="16">
        <f>[20]Fevereiro!$H$27</f>
        <v>16.2</v>
      </c>
      <c r="Y24" s="16">
        <f>[20]Fevereiro!$H$28</f>
        <v>12.96</v>
      </c>
      <c r="Z24" s="16">
        <f>[20]Fevereiro!$H$29</f>
        <v>8.64</v>
      </c>
      <c r="AA24" s="16">
        <f>[20]Fevereiro!$H$30</f>
        <v>10.44</v>
      </c>
      <c r="AB24" s="16">
        <f>[20]Fevereiro!$H$31</f>
        <v>12.24</v>
      </c>
      <c r="AC24" s="16">
        <f>[20]Fevereiro!$H$32</f>
        <v>14.76</v>
      </c>
      <c r="AD24" s="16">
        <f>[20]Fevereiro!$H$33</f>
        <v>15.120000000000001</v>
      </c>
      <c r="AE24" s="36">
        <f t="shared" si="1"/>
        <v>41.76</v>
      </c>
    </row>
    <row r="25" spans="1:35" ht="17.100000000000001" customHeight="1" x14ac:dyDescent="0.2">
      <c r="A25" s="14" t="s">
        <v>15</v>
      </c>
      <c r="B25" s="16">
        <f>[21]Fevereiro!$H$5</f>
        <v>12.96</v>
      </c>
      <c r="C25" s="16">
        <f>[21]Fevereiro!$H$6</f>
        <v>13.32</v>
      </c>
      <c r="D25" s="16">
        <f>[21]Fevereiro!$H$7</f>
        <v>17.64</v>
      </c>
      <c r="E25" s="16">
        <f>[21]Fevereiro!$H$8</f>
        <v>12.96</v>
      </c>
      <c r="F25" s="16">
        <f>[21]Fevereiro!$H$9</f>
        <v>19.440000000000001</v>
      </c>
      <c r="G25" s="16">
        <f>[21]Fevereiro!$H$10</f>
        <v>19.440000000000001</v>
      </c>
      <c r="H25" s="16">
        <f>[21]Fevereiro!$H$11</f>
        <v>12.96</v>
      </c>
      <c r="I25" s="16">
        <f>[21]Fevereiro!$H$12</f>
        <v>13.68</v>
      </c>
      <c r="J25" s="16">
        <f>[21]Fevereiro!$H$13</f>
        <v>14.04</v>
      </c>
      <c r="K25" s="16">
        <f>[21]Fevereiro!$H$14</f>
        <v>14.04</v>
      </c>
      <c r="L25" s="16">
        <f>[21]Fevereiro!$H$15</f>
        <v>17.28</v>
      </c>
      <c r="M25" s="16">
        <f>[21]Fevereiro!$H$16</f>
        <v>12.6</v>
      </c>
      <c r="N25" s="16">
        <f>[21]Fevereiro!$H$17</f>
        <v>15.48</v>
      </c>
      <c r="O25" s="16">
        <f>[21]Fevereiro!$H$18</f>
        <v>14.04</v>
      </c>
      <c r="P25" s="16">
        <f>[21]Fevereiro!$H$19</f>
        <v>14.4</v>
      </c>
      <c r="Q25" s="16">
        <f>[21]Fevereiro!$H$20</f>
        <v>15.48</v>
      </c>
      <c r="R25" s="16">
        <f>[21]Fevereiro!$H$21</f>
        <v>15.48</v>
      </c>
      <c r="S25" s="16">
        <f>[21]Fevereiro!$H$22</f>
        <v>16.2</v>
      </c>
      <c r="T25" s="16">
        <f>[21]Fevereiro!$H$23</f>
        <v>17.28</v>
      </c>
      <c r="U25" s="16">
        <f>[21]Fevereiro!$H$24</f>
        <v>15.120000000000001</v>
      </c>
      <c r="V25" s="16">
        <f>[21]Fevereiro!$H$25</f>
        <v>20.88</v>
      </c>
      <c r="W25" s="16">
        <f>[21]Fevereiro!$H$26</f>
        <v>16.920000000000002</v>
      </c>
      <c r="X25" s="16">
        <f>[21]Fevereiro!$H$27</f>
        <v>12.96</v>
      </c>
      <c r="Y25" s="16">
        <f>[21]Fevereiro!$H$28</f>
        <v>12.96</v>
      </c>
      <c r="Z25" s="16">
        <f>[21]Fevereiro!$H$29</f>
        <v>13.68</v>
      </c>
      <c r="AA25" s="16">
        <f>[21]Fevereiro!$H$30</f>
        <v>15.840000000000002</v>
      </c>
      <c r="AB25" s="16">
        <f>[21]Fevereiro!$H$31</f>
        <v>16.559999999999999</v>
      </c>
      <c r="AC25" s="16">
        <f>[21]Fevereiro!$H$32</f>
        <v>14.04</v>
      </c>
      <c r="AD25" s="16">
        <f>[21]Fevereiro!$H$33</f>
        <v>19.079999999999998</v>
      </c>
      <c r="AE25" s="36">
        <f t="shared" si="1"/>
        <v>20.88</v>
      </c>
    </row>
    <row r="26" spans="1:35" ht="17.100000000000001" customHeight="1" x14ac:dyDescent="0.2">
      <c r="A26" s="14" t="s">
        <v>16</v>
      </c>
      <c r="B26" s="16" t="str">
        <f>[22]Fevereiro!$H$5</f>
        <v>*</v>
      </c>
      <c r="C26" s="16" t="str">
        <f>[22]Fevereiro!$H$6</f>
        <v>*</v>
      </c>
      <c r="D26" s="16">
        <f>[22]Fevereiro!$H$7</f>
        <v>0</v>
      </c>
      <c r="E26" s="16">
        <f>[22]Fevereiro!$H$8</f>
        <v>13.32</v>
      </c>
      <c r="F26" s="16">
        <f>[22]Fevereiro!$H$9</f>
        <v>14.76</v>
      </c>
      <c r="G26" s="16">
        <f>[22]Fevereiro!$H$10</f>
        <v>12.24</v>
      </c>
      <c r="H26" s="16">
        <f>[22]Fevereiro!$H$11</f>
        <v>10.08</v>
      </c>
      <c r="I26" s="16">
        <f>[22]Fevereiro!$H$12</f>
        <v>16.559999999999999</v>
      </c>
      <c r="J26" s="16">
        <f>[22]Fevereiro!$H$13</f>
        <v>12.24</v>
      </c>
      <c r="K26" s="16">
        <f>[22]Fevereiro!$H$14</f>
        <v>11.520000000000001</v>
      </c>
      <c r="L26" s="16">
        <f>[22]Fevereiro!$H$15</f>
        <v>10.08</v>
      </c>
      <c r="M26" s="16">
        <f>[22]Fevereiro!$H$16</f>
        <v>11.16</v>
      </c>
      <c r="N26" s="16">
        <f>[22]Fevereiro!$H$17</f>
        <v>13.68</v>
      </c>
      <c r="O26" s="16">
        <f>[22]Fevereiro!$H$18</f>
        <v>10.08</v>
      </c>
      <c r="P26" s="16">
        <f>[22]Fevereiro!$H$19</f>
        <v>12.6</v>
      </c>
      <c r="Q26" s="16">
        <f>[22]Fevereiro!$H$20</f>
        <v>13.68</v>
      </c>
      <c r="R26" s="16">
        <f>[22]Fevereiro!$H$21</f>
        <v>15.120000000000001</v>
      </c>
      <c r="S26" s="16">
        <f>[22]Fevereiro!$H$22</f>
        <v>11.520000000000001</v>
      </c>
      <c r="T26" s="16">
        <f>[22]Fevereiro!$H$23</f>
        <v>11.879999999999999</v>
      </c>
      <c r="U26" s="16">
        <f>[22]Fevereiro!$H$24</f>
        <v>16.2</v>
      </c>
      <c r="V26" s="16">
        <f>[22]Fevereiro!$H$25</f>
        <v>12.96</v>
      </c>
      <c r="W26" s="16">
        <f>[22]Fevereiro!$H$26</f>
        <v>15.48</v>
      </c>
      <c r="X26" s="16">
        <f>[22]Fevereiro!$H$27</f>
        <v>12.96</v>
      </c>
      <c r="Y26" s="16">
        <f>[22]Fevereiro!$H$28</f>
        <v>13.32</v>
      </c>
      <c r="Z26" s="16">
        <f>[22]Fevereiro!$H$29</f>
        <v>9.3600000000000012</v>
      </c>
      <c r="AA26" s="16">
        <f>[22]Fevereiro!$H$30</f>
        <v>15.840000000000002</v>
      </c>
      <c r="AB26" s="16">
        <f>[22]Fevereiro!$H$31</f>
        <v>16.559999999999999</v>
      </c>
      <c r="AC26" s="16">
        <f>[22]Fevereiro!$H$32</f>
        <v>12.24</v>
      </c>
      <c r="AD26" s="16">
        <f>[22]Fevereiro!$H$33</f>
        <v>16.2</v>
      </c>
      <c r="AE26" s="36">
        <f t="shared" si="1"/>
        <v>16.559999999999999</v>
      </c>
    </row>
    <row r="27" spans="1:35" ht="17.100000000000001" customHeight="1" x14ac:dyDescent="0.2">
      <c r="A27" s="14" t="s">
        <v>17</v>
      </c>
      <c r="B27" s="16">
        <f>[23]Fevereiro!$H$5</f>
        <v>7.2</v>
      </c>
      <c r="C27" s="16">
        <f>[23]Fevereiro!$H$6</f>
        <v>9.7200000000000006</v>
      </c>
      <c r="D27" s="16">
        <f>[23]Fevereiro!$H$7</f>
        <v>10.8</v>
      </c>
      <c r="E27" s="16">
        <f>[23]Fevereiro!$H$8</f>
        <v>22.32</v>
      </c>
      <c r="F27" s="16">
        <f>[23]Fevereiro!$H$9</f>
        <v>16.559999999999999</v>
      </c>
      <c r="G27" s="16">
        <f>[23]Fevereiro!$H$10</f>
        <v>11.879999999999999</v>
      </c>
      <c r="H27" s="16">
        <f>[23]Fevereiro!$H$11</f>
        <v>17.28</v>
      </c>
      <c r="I27" s="16">
        <f>[23]Fevereiro!$H$12</f>
        <v>16.2</v>
      </c>
      <c r="J27" s="16">
        <f>[23]Fevereiro!$H$13</f>
        <v>28.44</v>
      </c>
      <c r="K27" s="16">
        <f>[23]Fevereiro!$H$14</f>
        <v>16.2</v>
      </c>
      <c r="L27" s="16">
        <f>[23]Fevereiro!$H$15</f>
        <v>21.240000000000002</v>
      </c>
      <c r="M27" s="16">
        <f>[23]Fevereiro!$H$16</f>
        <v>13.68</v>
      </c>
      <c r="N27" s="16">
        <f>[23]Fevereiro!$H$17</f>
        <v>18.720000000000002</v>
      </c>
      <c r="O27" s="16">
        <f>[23]Fevereiro!$H$18</f>
        <v>12.24</v>
      </c>
      <c r="P27" s="16">
        <f>[23]Fevereiro!$H$19</f>
        <v>20.88</v>
      </c>
      <c r="Q27" s="16">
        <f>[23]Fevereiro!$H$20</f>
        <v>18.720000000000002</v>
      </c>
      <c r="R27" s="16">
        <f>[23]Fevereiro!$H$21</f>
        <v>20.16</v>
      </c>
      <c r="S27" s="16">
        <f>[23]Fevereiro!$H$22</f>
        <v>30.6</v>
      </c>
      <c r="T27" s="16">
        <f>[23]Fevereiro!$H$23</f>
        <v>21.240000000000002</v>
      </c>
      <c r="U27" s="16">
        <f>[23]Fevereiro!$H$24</f>
        <v>14.4</v>
      </c>
      <c r="V27" s="16">
        <f>[23]Fevereiro!$H$25</f>
        <v>15.120000000000001</v>
      </c>
      <c r="W27" s="16">
        <f>[23]Fevereiro!$H$26</f>
        <v>14.04</v>
      </c>
      <c r="X27" s="16">
        <f>[23]Fevereiro!$H$27</f>
        <v>17.28</v>
      </c>
      <c r="Y27" s="16">
        <f>[23]Fevereiro!$H$28</f>
        <v>21.96</v>
      </c>
      <c r="Z27" s="16">
        <f>[23]Fevereiro!$H$29</f>
        <v>24.48</v>
      </c>
      <c r="AA27" s="16">
        <f>[23]Fevereiro!$H$30</f>
        <v>35.64</v>
      </c>
      <c r="AB27" s="16">
        <f>[23]Fevereiro!$H$31</f>
        <v>28.08</v>
      </c>
      <c r="AC27" s="16">
        <f>[23]Fevereiro!$H$32</f>
        <v>8.2799999999999994</v>
      </c>
      <c r="AD27" s="16">
        <f>[23]Fevereiro!$H$33</f>
        <v>16.920000000000002</v>
      </c>
      <c r="AE27" s="36">
        <f t="shared" si="1"/>
        <v>35.64</v>
      </c>
    </row>
    <row r="28" spans="1:35" ht="17.100000000000001" customHeight="1" x14ac:dyDescent="0.2">
      <c r="A28" s="14" t="s">
        <v>18</v>
      </c>
      <c r="B28" s="16">
        <f>[24]Fevereiro!$H$5</f>
        <v>11.879999999999999</v>
      </c>
      <c r="C28" s="16">
        <f>[24]Fevereiro!$H$6</f>
        <v>10.44</v>
      </c>
      <c r="D28" s="16">
        <f>[24]Fevereiro!$H$7</f>
        <v>12.24</v>
      </c>
      <c r="E28" s="16">
        <f>[24]Fevereiro!$H$8</f>
        <v>15.48</v>
      </c>
      <c r="F28" s="16">
        <f>[24]Fevereiro!$H$9</f>
        <v>12.24</v>
      </c>
      <c r="G28" s="16">
        <f>[24]Fevereiro!$H$10</f>
        <v>5.4</v>
      </c>
      <c r="H28" s="16">
        <f>[24]Fevereiro!$H$11</f>
        <v>19.440000000000001</v>
      </c>
      <c r="I28" s="16">
        <f>[24]Fevereiro!$H$12</f>
        <v>8.64</v>
      </c>
      <c r="J28" s="16">
        <f>[24]Fevereiro!$H$13</f>
        <v>17.28</v>
      </c>
      <c r="K28" s="16">
        <f>[24]Fevereiro!$H$14</f>
        <v>13.32</v>
      </c>
      <c r="L28" s="16">
        <f>[24]Fevereiro!$H$15</f>
        <v>20.16</v>
      </c>
      <c r="M28" s="16">
        <f>[24]Fevereiro!$H$16</f>
        <v>23.759999999999998</v>
      </c>
      <c r="N28" s="16">
        <f>[24]Fevereiro!$H$17</f>
        <v>20.16</v>
      </c>
      <c r="O28" s="16">
        <f>[24]Fevereiro!$H$18</f>
        <v>13.68</v>
      </c>
      <c r="P28" s="16">
        <f>[24]Fevereiro!$H$19</f>
        <v>19.440000000000001</v>
      </c>
      <c r="Q28" s="16">
        <f>[24]Fevereiro!$H$20</f>
        <v>18.720000000000002</v>
      </c>
      <c r="R28" s="16">
        <f>[24]Fevereiro!$H$21</f>
        <v>18.36</v>
      </c>
      <c r="S28" s="16">
        <f>[24]Fevereiro!$H$22</f>
        <v>18.720000000000002</v>
      </c>
      <c r="T28" s="16">
        <f>[24]Fevereiro!$H$23</f>
        <v>25.2</v>
      </c>
      <c r="U28" s="16">
        <f>[24]Fevereiro!$H$24</f>
        <v>11.879999999999999</v>
      </c>
      <c r="V28" s="16">
        <f>[24]Fevereiro!$H$25</f>
        <v>13.68</v>
      </c>
      <c r="W28" s="16">
        <f>[24]Fevereiro!$H$26</f>
        <v>21.240000000000002</v>
      </c>
      <c r="X28" s="16">
        <f>[24]Fevereiro!$H$27</f>
        <v>25.92</v>
      </c>
      <c r="Y28" s="16">
        <f>[24]Fevereiro!$H$28</f>
        <v>24.12</v>
      </c>
      <c r="Z28" s="16">
        <f>[24]Fevereiro!$H$29</f>
        <v>20.88</v>
      </c>
      <c r="AA28" s="16">
        <f>[24]Fevereiro!$H$30</f>
        <v>33.840000000000003</v>
      </c>
      <c r="AB28" s="16">
        <f>[24]Fevereiro!$H$31</f>
        <v>30.240000000000002</v>
      </c>
      <c r="AC28" s="16">
        <f>[24]Fevereiro!$H$32</f>
        <v>18.36</v>
      </c>
      <c r="AD28" s="16">
        <f>[24]Fevereiro!$H$33</f>
        <v>1.08</v>
      </c>
      <c r="AE28" s="36">
        <f t="shared" si="1"/>
        <v>33.840000000000003</v>
      </c>
    </row>
    <row r="29" spans="1:35" ht="17.100000000000001" customHeight="1" x14ac:dyDescent="0.2">
      <c r="A29" s="14" t="s">
        <v>19</v>
      </c>
      <c r="B29" s="16">
        <f>[25]Fevereiro!$H$5</f>
        <v>20.88</v>
      </c>
      <c r="C29" s="16">
        <f>[25]Fevereiro!$H$6</f>
        <v>13.32</v>
      </c>
      <c r="D29" s="16">
        <f>[25]Fevereiro!$H$7</f>
        <v>17.28</v>
      </c>
      <c r="E29" s="16">
        <f>[25]Fevereiro!$H$8</f>
        <v>14.4</v>
      </c>
      <c r="F29" s="16">
        <f>[25]Fevereiro!$H$9</f>
        <v>11.879999999999999</v>
      </c>
      <c r="G29" s="16">
        <f>[25]Fevereiro!$H$10</f>
        <v>15.840000000000002</v>
      </c>
      <c r="H29" s="16">
        <f>[25]Fevereiro!$H$11</f>
        <v>13.32</v>
      </c>
      <c r="I29" s="16">
        <f>[25]Fevereiro!$H$12</f>
        <v>14.76</v>
      </c>
      <c r="J29" s="16">
        <f>[25]Fevereiro!$H$13</f>
        <v>15.48</v>
      </c>
      <c r="K29" s="16">
        <f>[25]Fevereiro!$H$14</f>
        <v>20.16</v>
      </c>
      <c r="L29" s="16">
        <f>[25]Fevereiro!$H$15</f>
        <v>21.6</v>
      </c>
      <c r="M29" s="16">
        <f>[25]Fevereiro!$H$16</f>
        <v>13.32</v>
      </c>
      <c r="N29" s="16">
        <f>[25]Fevereiro!$H$17</f>
        <v>11.879999999999999</v>
      </c>
      <c r="O29" s="16">
        <f>[25]Fevereiro!$H$18</f>
        <v>10.8</v>
      </c>
      <c r="P29" s="16">
        <f>[25]Fevereiro!$H$19</f>
        <v>14.04</v>
      </c>
      <c r="Q29" s="16">
        <f>[25]Fevereiro!$H$20</f>
        <v>19.079999999999998</v>
      </c>
      <c r="R29" s="16">
        <f>[25]Fevereiro!$H$21</f>
        <v>17.28</v>
      </c>
      <c r="S29" s="16">
        <f>[25]Fevereiro!$H$22</f>
        <v>13.32</v>
      </c>
      <c r="T29" s="16">
        <f>[25]Fevereiro!$H$23</f>
        <v>10.08</v>
      </c>
      <c r="U29" s="16">
        <f>[25]Fevereiro!$H$24</f>
        <v>26.28</v>
      </c>
      <c r="V29" s="16">
        <f>[25]Fevereiro!$H$25</f>
        <v>23.400000000000002</v>
      </c>
      <c r="W29" s="16">
        <f>[25]Fevereiro!$H$26</f>
        <v>12.6</v>
      </c>
      <c r="X29" s="16">
        <f>[25]Fevereiro!$H$27</f>
        <v>14.4</v>
      </c>
      <c r="Y29" s="16">
        <f>[25]Fevereiro!$H$28</f>
        <v>16.559999999999999</v>
      </c>
      <c r="Z29" s="16">
        <f>[25]Fevereiro!$H$29</f>
        <v>12.24</v>
      </c>
      <c r="AA29" s="16">
        <f>[25]Fevereiro!$H$30</f>
        <v>13.68</v>
      </c>
      <c r="AB29" s="16">
        <f>[25]Fevereiro!$H$31</f>
        <v>20.52</v>
      </c>
      <c r="AC29" s="16">
        <f>[25]Fevereiro!$H$32</f>
        <v>9</v>
      </c>
      <c r="AD29" s="16">
        <f>[25]Fevereiro!$H$33</f>
        <v>15.120000000000001</v>
      </c>
      <c r="AE29" s="36">
        <f t="shared" si="1"/>
        <v>26.28</v>
      </c>
    </row>
    <row r="30" spans="1:35" ht="17.100000000000001" customHeight="1" x14ac:dyDescent="0.2">
      <c r="A30" s="14" t="s">
        <v>31</v>
      </c>
      <c r="B30" s="16" t="str">
        <f>[26]Fevereiro!$H$5</f>
        <v>*</v>
      </c>
      <c r="C30" s="16" t="str">
        <f>[26]Fevereiro!$H$6</f>
        <v>*</v>
      </c>
      <c r="D30" s="16" t="str">
        <f>[26]Fevereiro!$H$7</f>
        <v>*</v>
      </c>
      <c r="E30" s="16" t="str">
        <f>[26]Fevereiro!$H$8</f>
        <v>*</v>
      </c>
      <c r="F30" s="16" t="str">
        <f>[26]Fevereiro!$H$9</f>
        <v>*</v>
      </c>
      <c r="G30" s="16" t="str">
        <f>[26]Fevereiro!$H$10</f>
        <v>*</v>
      </c>
      <c r="H30" s="16" t="str">
        <f>[26]Fevereiro!$H$11</f>
        <v>*</v>
      </c>
      <c r="I30" s="16" t="str">
        <f>[26]Fevereiro!$H$12</f>
        <v>*</v>
      </c>
      <c r="J30" s="16" t="str">
        <f>[26]Fevereiro!$H$13</f>
        <v>*</v>
      </c>
      <c r="K30" s="16" t="str">
        <f>[26]Fevereiro!$H$14</f>
        <v>*</v>
      </c>
      <c r="L30" s="16" t="str">
        <f>[26]Fevereiro!$H$15</f>
        <v>*</v>
      </c>
      <c r="M30" s="16" t="str">
        <f>[26]Fevereiro!$H$16</f>
        <v>*</v>
      </c>
      <c r="N30" s="16" t="str">
        <f>[26]Fevereiro!$H$17</f>
        <v>*</v>
      </c>
      <c r="O30" s="16" t="str">
        <f>[26]Fevereiro!$H$18</f>
        <v>*</v>
      </c>
      <c r="P30" s="16" t="str">
        <f>[26]Fevereiro!$H$19</f>
        <v>*</v>
      </c>
      <c r="Q30" s="16" t="str">
        <f>[26]Fevereiro!$H$20</f>
        <v>*</v>
      </c>
      <c r="R30" s="16" t="str">
        <f>[26]Fevereiro!$H$21</f>
        <v>*</v>
      </c>
      <c r="S30" s="16" t="str">
        <f>[26]Fevereiro!$H$22</f>
        <v>*</v>
      </c>
      <c r="T30" s="16" t="str">
        <f>[26]Fevereiro!$H$23</f>
        <v>*</v>
      </c>
      <c r="U30" s="16" t="str">
        <f>[26]Fevereiro!$H$24</f>
        <v>*</v>
      </c>
      <c r="V30" s="16" t="str">
        <f>[26]Fevereiro!$H$25</f>
        <v>*</v>
      </c>
      <c r="W30" s="16" t="str">
        <f>[26]Fevereiro!$H$26</f>
        <v>*</v>
      </c>
      <c r="X30" s="16" t="str">
        <f>[26]Fevereiro!$H$27</f>
        <v>*</v>
      </c>
      <c r="Y30" s="16" t="str">
        <f>[26]Fevereiro!$H$28</f>
        <v>*</v>
      </c>
      <c r="Z30" s="16" t="str">
        <f>[26]Fevereiro!$H$29</f>
        <v>*</v>
      </c>
      <c r="AA30" s="16" t="str">
        <f>[26]Fevereiro!$H$30</f>
        <v>*</v>
      </c>
      <c r="AB30" s="16" t="str">
        <f>[26]Fevereiro!$H$31</f>
        <v>*</v>
      </c>
      <c r="AC30" s="16" t="str">
        <f>[26]Fevereiro!$H$32</f>
        <v>*</v>
      </c>
      <c r="AD30" s="16" t="str">
        <f>[26]Fevereiro!$H$33</f>
        <v>*</v>
      </c>
      <c r="AE30" s="36">
        <f t="shared" si="1"/>
        <v>0</v>
      </c>
    </row>
    <row r="31" spans="1:35" ht="17.100000000000001" customHeight="1" x14ac:dyDescent="0.2">
      <c r="A31" s="14" t="s">
        <v>49</v>
      </c>
      <c r="B31" s="16">
        <f>[27]Fevereiro!$H$5</f>
        <v>14.04</v>
      </c>
      <c r="C31" s="16">
        <f>[27]Fevereiro!$H$6</f>
        <v>16.920000000000002</v>
      </c>
      <c r="D31" s="16">
        <f>[27]Fevereiro!$H$7</f>
        <v>16.2</v>
      </c>
      <c r="E31" s="16">
        <f>[27]Fevereiro!$H$8</f>
        <v>17.28</v>
      </c>
      <c r="F31" s="16">
        <f>[27]Fevereiro!$H$9</f>
        <v>16.920000000000002</v>
      </c>
      <c r="G31" s="16">
        <f>[27]Fevereiro!$H$10</f>
        <v>22.68</v>
      </c>
      <c r="H31" s="16">
        <f>[27]Fevereiro!$H$11</f>
        <v>18</v>
      </c>
      <c r="I31" s="16">
        <f>[27]Fevereiro!$H$12</f>
        <v>22.32</v>
      </c>
      <c r="J31" s="16">
        <f>[27]Fevereiro!$H$13</f>
        <v>20.16</v>
      </c>
      <c r="K31" s="16">
        <f>[27]Fevereiro!$H$14</f>
        <v>16.559999999999999</v>
      </c>
      <c r="L31" s="16">
        <f>[27]Fevereiro!$H$15</f>
        <v>13.32</v>
      </c>
      <c r="M31" s="16">
        <f>[27]Fevereiro!$H$16</f>
        <v>16.2</v>
      </c>
      <c r="N31" s="16">
        <f>[27]Fevereiro!$H$17</f>
        <v>12.96</v>
      </c>
      <c r="O31" s="16">
        <f>[27]Fevereiro!$H$18</f>
        <v>15.120000000000001</v>
      </c>
      <c r="P31" s="16">
        <f>[27]Fevereiro!$H$19</f>
        <v>21.240000000000002</v>
      </c>
      <c r="Q31" s="16">
        <f>[27]Fevereiro!$H$20</f>
        <v>21.96</v>
      </c>
      <c r="R31" s="16">
        <f>[27]Fevereiro!$H$21</f>
        <v>26.64</v>
      </c>
      <c r="S31" s="16">
        <f>[27]Fevereiro!$H$22</f>
        <v>24.840000000000003</v>
      </c>
      <c r="T31" s="16">
        <f>[27]Fevereiro!$H$23</f>
        <v>16.920000000000002</v>
      </c>
      <c r="U31" s="16">
        <f>[27]Fevereiro!$H$24</f>
        <v>18</v>
      </c>
      <c r="V31" s="16">
        <f>[27]Fevereiro!$H$25</f>
        <v>23.400000000000002</v>
      </c>
      <c r="W31" s="16">
        <f>[27]Fevereiro!$H$26</f>
        <v>19.440000000000001</v>
      </c>
      <c r="X31" s="16">
        <f>[27]Fevereiro!$H$27</f>
        <v>16.559999999999999</v>
      </c>
      <c r="Y31" s="16">
        <f>[27]Fevereiro!$H$28</f>
        <v>15.120000000000001</v>
      </c>
      <c r="Z31" s="16">
        <f>[27]Fevereiro!$H$29</f>
        <v>16.2</v>
      </c>
      <c r="AA31" s="16">
        <f>[27]Fevereiro!$H$30</f>
        <v>27.36</v>
      </c>
      <c r="AB31" s="16">
        <f>[27]Fevereiro!$H$31</f>
        <v>25.2</v>
      </c>
      <c r="AC31" s="16">
        <f>[27]Fevereiro!$H$32</f>
        <v>18.36</v>
      </c>
      <c r="AD31" s="16">
        <f>[27]Fevereiro!$H$33</f>
        <v>19.8</v>
      </c>
      <c r="AE31" s="36">
        <f t="shared" si="1"/>
        <v>27.36</v>
      </c>
      <c r="AG31" t="s">
        <v>50</v>
      </c>
    </row>
    <row r="32" spans="1:35" ht="17.100000000000001" customHeight="1" x14ac:dyDescent="0.2">
      <c r="A32" s="14" t="s">
        <v>20</v>
      </c>
      <c r="B32" s="16">
        <f>[28]Fevereiro!$H$5</f>
        <v>10.44</v>
      </c>
      <c r="C32" s="16">
        <f>[28]Fevereiro!$H$6</f>
        <v>11.16</v>
      </c>
      <c r="D32" s="16">
        <f>[28]Fevereiro!$H$7</f>
        <v>15.48</v>
      </c>
      <c r="E32" s="16">
        <f>[28]Fevereiro!$H$8</f>
        <v>11.520000000000001</v>
      </c>
      <c r="F32" s="16">
        <f>[28]Fevereiro!$H$9</f>
        <v>6.48</v>
      </c>
      <c r="G32" s="16">
        <f>[28]Fevereiro!$H$10</f>
        <v>11.16</v>
      </c>
      <c r="H32" s="16">
        <f>[28]Fevereiro!$H$11</f>
        <v>10.08</v>
      </c>
      <c r="I32" s="16">
        <f>[28]Fevereiro!$H$12</f>
        <v>10.8</v>
      </c>
      <c r="J32" s="16">
        <f>[28]Fevereiro!$H$13</f>
        <v>11.520000000000001</v>
      </c>
      <c r="K32" s="16">
        <f>[28]Fevereiro!$H$14</f>
        <v>14.4</v>
      </c>
      <c r="L32" s="16">
        <f>[28]Fevereiro!$H$15</f>
        <v>11.879999999999999</v>
      </c>
      <c r="M32" s="16">
        <f>[28]Fevereiro!$H$16</f>
        <v>12.96</v>
      </c>
      <c r="N32" s="16">
        <f>[28]Fevereiro!$H$17</f>
        <v>9.7200000000000006</v>
      </c>
      <c r="O32" s="16">
        <f>[28]Fevereiro!$H$18</f>
        <v>10.44</v>
      </c>
      <c r="P32" s="16">
        <f>[28]Fevereiro!$H$19</f>
        <v>10.44</v>
      </c>
      <c r="Q32" s="16">
        <f>[28]Fevereiro!$H$20</f>
        <v>11.520000000000001</v>
      </c>
      <c r="R32" s="16">
        <f>[28]Fevereiro!$H$21</f>
        <v>11.879999999999999</v>
      </c>
      <c r="S32" s="16">
        <f>[28]Fevereiro!$H$22</f>
        <v>15.840000000000002</v>
      </c>
      <c r="T32" s="16">
        <f>[28]Fevereiro!$H$23</f>
        <v>5.4</v>
      </c>
      <c r="U32" s="16">
        <f>[28]Fevereiro!$H$24</f>
        <v>20.52</v>
      </c>
      <c r="V32" s="16">
        <f>[28]Fevereiro!$H$25</f>
        <v>9.7200000000000006</v>
      </c>
      <c r="W32" s="16">
        <f>[28]Fevereiro!$H$26</f>
        <v>7.5600000000000005</v>
      </c>
      <c r="X32" s="16">
        <f>[28]Fevereiro!$H$27</f>
        <v>9.7200000000000006</v>
      </c>
      <c r="Y32" s="16">
        <f>[28]Fevereiro!$H$28</f>
        <v>11.879999999999999</v>
      </c>
      <c r="Z32" s="16">
        <f>[28]Fevereiro!$H$29</f>
        <v>9.7200000000000006</v>
      </c>
      <c r="AA32" s="16">
        <f>[28]Fevereiro!$H$30</f>
        <v>12.6</v>
      </c>
      <c r="AB32" s="16">
        <f>[28]Fevereiro!$H$31</f>
        <v>20.88</v>
      </c>
      <c r="AC32" s="16">
        <f>[28]Fevereiro!$H$32</f>
        <v>11.16</v>
      </c>
      <c r="AD32" s="16">
        <f>[28]Fevereiro!$H$33</f>
        <v>7.9200000000000008</v>
      </c>
      <c r="AE32" s="36">
        <f t="shared" si="1"/>
        <v>20.88</v>
      </c>
      <c r="AH32" s="25" t="s">
        <v>50</v>
      </c>
    </row>
    <row r="33" spans="1:36" s="5" customFormat="1" ht="17.100000000000001" customHeight="1" thickBot="1" x14ac:dyDescent="0.25">
      <c r="A33" s="76" t="s">
        <v>33</v>
      </c>
      <c r="B33" s="77">
        <f t="shared" ref="B33:AE33" si="2">MAX(B5:B32)</f>
        <v>20.88</v>
      </c>
      <c r="C33" s="77">
        <f t="shared" si="2"/>
        <v>22.68</v>
      </c>
      <c r="D33" s="77">
        <f t="shared" si="2"/>
        <v>37.440000000000005</v>
      </c>
      <c r="E33" s="77">
        <f t="shared" si="2"/>
        <v>27.36</v>
      </c>
      <c r="F33" s="77">
        <f t="shared" si="2"/>
        <v>22.68</v>
      </c>
      <c r="G33" s="77">
        <f t="shared" si="2"/>
        <v>34.56</v>
      </c>
      <c r="H33" s="77">
        <f t="shared" si="2"/>
        <v>26.28</v>
      </c>
      <c r="I33" s="77">
        <f t="shared" si="2"/>
        <v>23.040000000000003</v>
      </c>
      <c r="J33" s="77">
        <f t="shared" si="2"/>
        <v>30.240000000000002</v>
      </c>
      <c r="K33" s="77">
        <f t="shared" si="2"/>
        <v>22.32</v>
      </c>
      <c r="L33" s="77">
        <f t="shared" si="2"/>
        <v>41.76</v>
      </c>
      <c r="M33" s="77">
        <f t="shared" si="2"/>
        <v>28.8</v>
      </c>
      <c r="N33" s="77">
        <f t="shared" si="2"/>
        <v>20.16</v>
      </c>
      <c r="O33" s="77">
        <f t="shared" si="2"/>
        <v>24.840000000000003</v>
      </c>
      <c r="P33" s="77">
        <f t="shared" si="2"/>
        <v>21.240000000000002</v>
      </c>
      <c r="Q33" s="77">
        <f t="shared" si="2"/>
        <v>24.48</v>
      </c>
      <c r="R33" s="77">
        <f t="shared" si="2"/>
        <v>26.64</v>
      </c>
      <c r="S33" s="77">
        <f t="shared" si="2"/>
        <v>30.6</v>
      </c>
      <c r="T33" s="77">
        <f t="shared" si="2"/>
        <v>25.2</v>
      </c>
      <c r="U33" s="77">
        <f t="shared" si="2"/>
        <v>26.28</v>
      </c>
      <c r="V33" s="77">
        <f t="shared" si="2"/>
        <v>24.48</v>
      </c>
      <c r="W33" s="77">
        <f t="shared" si="2"/>
        <v>23.040000000000003</v>
      </c>
      <c r="X33" s="77">
        <f t="shared" si="2"/>
        <v>25.92</v>
      </c>
      <c r="Y33" s="77">
        <f t="shared" si="2"/>
        <v>25.2</v>
      </c>
      <c r="Z33" s="77">
        <f t="shared" si="2"/>
        <v>24.48</v>
      </c>
      <c r="AA33" s="77">
        <f t="shared" si="2"/>
        <v>35.64</v>
      </c>
      <c r="AB33" s="77">
        <f t="shared" si="2"/>
        <v>32.04</v>
      </c>
      <c r="AC33" s="77">
        <f t="shared" si="2"/>
        <v>26.28</v>
      </c>
      <c r="AD33" s="77">
        <f t="shared" si="2"/>
        <v>21.96</v>
      </c>
      <c r="AE33" s="78">
        <f t="shared" si="2"/>
        <v>41.76</v>
      </c>
      <c r="AG33" s="5" t="s">
        <v>50</v>
      </c>
    </row>
    <row r="34" spans="1:36" x14ac:dyDescent="0.2">
      <c r="A34" s="79"/>
      <c r="B34" s="80"/>
      <c r="C34" s="80"/>
      <c r="D34" s="81"/>
      <c r="E34" s="81" t="s">
        <v>140</v>
      </c>
      <c r="F34" s="81"/>
      <c r="G34" s="81"/>
      <c r="H34" s="81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5"/>
      <c r="AF34" s="46" t="s">
        <v>50</v>
      </c>
    </row>
    <row r="35" spans="1:36" x14ac:dyDescent="0.2">
      <c r="A35" s="82"/>
      <c r="B35" s="83"/>
      <c r="C35" s="84"/>
      <c r="D35" s="84"/>
      <c r="E35" s="84"/>
      <c r="F35" s="84"/>
      <c r="G35" s="84"/>
      <c r="H35" s="83"/>
      <c r="I35" s="83"/>
      <c r="J35" s="83"/>
      <c r="K35" s="83"/>
      <c r="L35" s="83"/>
      <c r="M35" s="83" t="s">
        <v>51</v>
      </c>
      <c r="N35" s="83"/>
      <c r="O35" s="83"/>
      <c r="P35" s="83"/>
      <c r="Q35" s="83"/>
      <c r="R35" s="83"/>
      <c r="S35" s="83"/>
      <c r="T35" s="83"/>
      <c r="U35" s="83"/>
      <c r="V35" s="83" t="s">
        <v>60</v>
      </c>
      <c r="W35" s="83"/>
      <c r="X35" s="83"/>
      <c r="Y35" s="83"/>
      <c r="Z35" s="83"/>
      <c r="AA35" s="83"/>
      <c r="AB35" s="83"/>
      <c r="AC35" s="83"/>
      <c r="AD35" s="83"/>
      <c r="AE35" s="86"/>
      <c r="AF35" s="2"/>
      <c r="AG35" s="2"/>
      <c r="AH35" s="9"/>
      <c r="AI35" s="2"/>
    </row>
    <row r="36" spans="1:36" x14ac:dyDescent="0.2">
      <c r="A36" s="82"/>
      <c r="B36" s="82"/>
      <c r="C36" s="83"/>
      <c r="D36" s="118"/>
      <c r="E36" s="84" t="s">
        <v>142</v>
      </c>
      <c r="F36" s="84"/>
      <c r="G36" s="84"/>
      <c r="H36" s="84"/>
      <c r="I36" s="83"/>
      <c r="J36" s="87"/>
      <c r="K36" s="87"/>
      <c r="L36" s="87"/>
      <c r="M36" s="87" t="s">
        <v>52</v>
      </c>
      <c r="N36" s="87"/>
      <c r="O36" s="87"/>
      <c r="P36" s="87"/>
      <c r="Q36" s="83"/>
      <c r="R36" s="83"/>
      <c r="S36" s="83"/>
      <c r="T36" s="83"/>
      <c r="U36" s="83"/>
      <c r="V36" s="87" t="s">
        <v>61</v>
      </c>
      <c r="W36" s="87"/>
      <c r="X36" s="83"/>
      <c r="Y36" s="83"/>
      <c r="Z36" s="83"/>
      <c r="AA36" s="83"/>
      <c r="AB36" s="83"/>
      <c r="AC36" s="83"/>
      <c r="AD36" s="83"/>
      <c r="AE36" s="86"/>
      <c r="AF36" s="1"/>
      <c r="AH36" s="2"/>
      <c r="AI36" s="2"/>
      <c r="AJ36" s="2"/>
    </row>
    <row r="37" spans="1:36" ht="13.5" thickBot="1" x14ac:dyDescent="0.25">
      <c r="A37" s="98"/>
      <c r="B37" s="90"/>
      <c r="C37" s="89"/>
      <c r="D37" s="89"/>
      <c r="E37" s="89"/>
      <c r="F37" s="89"/>
      <c r="G37" s="89"/>
      <c r="H37" s="89"/>
      <c r="I37" s="89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1"/>
      <c r="AF37" s="1"/>
    </row>
    <row r="38" spans="1:36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F38" s="1"/>
    </row>
    <row r="41" spans="1:36" x14ac:dyDescent="0.2">
      <c r="Z41" s="3" t="s">
        <v>50</v>
      </c>
    </row>
    <row r="42" spans="1:36" x14ac:dyDescent="0.2">
      <c r="K42" s="3" t="s">
        <v>50</v>
      </c>
    </row>
    <row r="43" spans="1:36" x14ac:dyDescent="0.2">
      <c r="R43" s="3" t="s">
        <v>50</v>
      </c>
    </row>
  </sheetData>
  <sheetProtection password="C6EC" sheet="1" objects="1" scenarios="1"/>
  <mergeCells count="32">
    <mergeCell ref="W3:W4"/>
    <mergeCell ref="X3:X4"/>
    <mergeCell ref="AB3:AB4"/>
    <mergeCell ref="AC3:AC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D3:AD4"/>
    <mergeCell ref="B2:AE2"/>
    <mergeCell ref="A1:AE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workbookViewId="0">
      <selection activeCell="AH25" sqref="AH25"/>
    </sheetView>
  </sheetViews>
  <sheetFormatPr defaultRowHeight="12.75" x14ac:dyDescent="0.2"/>
  <cols>
    <col min="1" max="1" width="20.7109375" style="2" bestFit="1" customWidth="1"/>
    <col min="2" max="13" width="4.42578125" style="2" bestFit="1" customWidth="1"/>
    <col min="14" max="20" width="3.5703125" style="2" bestFit="1" customWidth="1"/>
    <col min="21" max="25" width="3.42578125" style="2" bestFit="1" customWidth="1"/>
    <col min="26" max="29" width="3.5703125" style="2" bestFit="1" customWidth="1"/>
    <col min="30" max="30" width="3.5703125" style="2" customWidth="1"/>
    <col min="31" max="31" width="15.28515625" style="6" bestFit="1" customWidth="1"/>
    <col min="32" max="32" width="9.140625" style="1"/>
  </cols>
  <sheetData>
    <row r="1" spans="1:34" ht="20.100000000000001" customHeight="1" x14ac:dyDescent="0.2">
      <c r="A1" s="130" t="s">
        <v>29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</row>
    <row r="2" spans="1:34" s="4" customFormat="1" ht="15.75" customHeight="1" x14ac:dyDescent="0.2">
      <c r="A2" s="125" t="s">
        <v>21</v>
      </c>
      <c r="B2" s="129" t="s">
        <v>141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7"/>
    </row>
    <row r="3" spans="1:34" s="5" customFormat="1" ht="16.5" customHeight="1" x14ac:dyDescent="0.2">
      <c r="A3" s="125"/>
      <c r="B3" s="126">
        <v>1</v>
      </c>
      <c r="C3" s="126">
        <f>SUM(B3+1)</f>
        <v>2</v>
      </c>
      <c r="D3" s="126">
        <f t="shared" ref="D3:AB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>SUM(AB3+1)</f>
        <v>28</v>
      </c>
      <c r="AD3" s="119">
        <v>29</v>
      </c>
      <c r="AE3" s="26" t="s">
        <v>43</v>
      </c>
      <c r="AF3" s="10"/>
    </row>
    <row r="4" spans="1:34" s="5" customFormat="1" ht="12.75" customHeight="1" x14ac:dyDescent="0.2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0"/>
      <c r="AE4" s="26" t="s">
        <v>39</v>
      </c>
      <c r="AF4" s="10"/>
    </row>
    <row r="5" spans="1:34" s="5" customFormat="1" ht="13.5" customHeight="1" x14ac:dyDescent="0.2">
      <c r="A5" s="14" t="s">
        <v>45</v>
      </c>
      <c r="B5" s="18" t="str">
        <f>[1]Fevereiro!$I$5</f>
        <v>S</v>
      </c>
      <c r="C5" s="18" t="str">
        <f>[1]Fevereiro!$I$6</f>
        <v>O</v>
      </c>
      <c r="D5" s="18" t="str">
        <f>[1]Fevereiro!$I$7</f>
        <v>NE</v>
      </c>
      <c r="E5" s="18" t="str">
        <f>[1]Fevereiro!$I$8</f>
        <v>NE</v>
      </c>
      <c r="F5" s="18" t="str">
        <f>[1]Fevereiro!$I$9</f>
        <v>O</v>
      </c>
      <c r="G5" s="18" t="str">
        <f>[1]Fevereiro!$I$10</f>
        <v>N</v>
      </c>
      <c r="H5" s="18" t="str">
        <f>[1]Fevereiro!$I$11</f>
        <v>NE</v>
      </c>
      <c r="I5" s="18" t="str">
        <f>[1]Fevereiro!$I$12</f>
        <v>SE</v>
      </c>
      <c r="J5" s="18" t="str">
        <f>[1]Fevereiro!$I$13</f>
        <v>SE</v>
      </c>
      <c r="K5" s="18" t="str">
        <f>[1]Fevereiro!$I$14</f>
        <v>NE</v>
      </c>
      <c r="L5" s="18" t="str">
        <f>[1]Fevereiro!$I$15</f>
        <v>NE</v>
      </c>
      <c r="M5" s="18" t="str">
        <f>[1]Fevereiro!$I$16</f>
        <v>SO</v>
      </c>
      <c r="N5" s="18" t="str">
        <f>[1]Fevereiro!$I$17</f>
        <v>NO</v>
      </c>
      <c r="O5" s="18" t="str">
        <f>[1]Fevereiro!$I$18</f>
        <v>NO</v>
      </c>
      <c r="P5" s="18" t="str">
        <f>[1]Fevereiro!$I$19</f>
        <v>SE</v>
      </c>
      <c r="Q5" s="18" t="str">
        <f>[1]Fevereiro!$I$20</f>
        <v>L</v>
      </c>
      <c r="R5" s="18" t="str">
        <f>[1]Fevereiro!$I$21</f>
        <v>SE</v>
      </c>
      <c r="S5" s="18" t="str">
        <f>[1]Fevereiro!$I$22</f>
        <v>N</v>
      </c>
      <c r="T5" s="18" t="str">
        <f>[1]Fevereiro!$I$23</f>
        <v>SE</v>
      </c>
      <c r="U5" s="18" t="str">
        <f>[1]Fevereiro!$I$24</f>
        <v>NE</v>
      </c>
      <c r="V5" s="18" t="str">
        <f>[1]Fevereiro!$I$25</f>
        <v>L</v>
      </c>
      <c r="W5" s="18" t="str">
        <f>[1]Fevereiro!$I$26</f>
        <v>SE</v>
      </c>
      <c r="X5" s="18" t="str">
        <f>[1]Fevereiro!$I$27</f>
        <v>S</v>
      </c>
      <c r="Y5" s="18" t="str">
        <f>[1]Fevereiro!$I$28</f>
        <v>L</v>
      </c>
      <c r="Z5" s="18" t="str">
        <f>[1]Fevereiro!$I$29</f>
        <v>NE</v>
      </c>
      <c r="AA5" s="18" t="str">
        <f>[1]Fevereiro!$I$30</f>
        <v>L</v>
      </c>
      <c r="AB5" s="18" t="str">
        <f>[1]Fevereiro!$I$31</f>
        <v>NE</v>
      </c>
      <c r="AC5" s="18" t="str">
        <f>[1]Fevereiro!$I$32</f>
        <v>NE</v>
      </c>
      <c r="AD5" s="18" t="str">
        <f>[1]Fevereiro!$I$33</f>
        <v>SO</v>
      </c>
      <c r="AE5" s="43" t="s">
        <v>53</v>
      </c>
      <c r="AF5" s="10"/>
    </row>
    <row r="6" spans="1:34" s="1" customFormat="1" ht="13.5" customHeight="1" x14ac:dyDescent="0.2">
      <c r="A6" s="14" t="s">
        <v>0</v>
      </c>
      <c r="B6" s="16" t="str">
        <f>[2]Fevereiro!$I$5</f>
        <v>*</v>
      </c>
      <c r="C6" s="16" t="str">
        <f>[2]Fevereiro!$I$6</f>
        <v>SO</v>
      </c>
      <c r="D6" s="16" t="str">
        <f>[2]Fevereiro!$I$7</f>
        <v>SO</v>
      </c>
      <c r="E6" s="16" t="str">
        <f>[2]Fevereiro!$I$8</f>
        <v>SO</v>
      </c>
      <c r="F6" s="16" t="str">
        <f>[2]Fevereiro!$I$9</f>
        <v>SO</v>
      </c>
      <c r="G6" s="16" t="str">
        <f>[2]Fevereiro!$I$10</f>
        <v>SO</v>
      </c>
      <c r="H6" s="16" t="str">
        <f>[2]Fevereiro!$I$11</f>
        <v>SO</v>
      </c>
      <c r="I6" s="16" t="str">
        <f>[2]Fevereiro!$I$12</f>
        <v>SO</v>
      </c>
      <c r="J6" s="16" t="str">
        <f>[2]Fevereiro!$I$13</f>
        <v>SO</v>
      </c>
      <c r="K6" s="16" t="str">
        <f>[2]Fevereiro!$I$14</f>
        <v>SO</v>
      </c>
      <c r="L6" s="16" t="str">
        <f>[2]Fevereiro!$I$15</f>
        <v>SO</v>
      </c>
      <c r="M6" s="16" t="str">
        <f>[2]Fevereiro!$I$16</f>
        <v>SO</v>
      </c>
      <c r="N6" s="16" t="str">
        <f>[2]Fevereiro!$I$17</f>
        <v>SO</v>
      </c>
      <c r="O6" s="16" t="str">
        <f>[2]Fevereiro!$I$18</f>
        <v>SO</v>
      </c>
      <c r="P6" s="16" t="str">
        <f>[2]Fevereiro!$I$19</f>
        <v>SO</v>
      </c>
      <c r="Q6" s="16" t="str">
        <f>[2]Fevereiro!$I$20</f>
        <v>SO</v>
      </c>
      <c r="R6" s="16" t="str">
        <f>[2]Fevereiro!$I$21</f>
        <v>SO</v>
      </c>
      <c r="S6" s="16" t="str">
        <f>[2]Fevereiro!$I$22</f>
        <v>SO</v>
      </c>
      <c r="T6" s="19" t="str">
        <f>[2]Fevereiro!$I$23</f>
        <v>SO</v>
      </c>
      <c r="U6" s="19" t="str">
        <f>[2]Fevereiro!$I$24</f>
        <v>SO</v>
      </c>
      <c r="V6" s="19" t="str">
        <f>[2]Fevereiro!$I$25</f>
        <v>SO</v>
      </c>
      <c r="W6" s="19" t="str">
        <f>[2]Fevereiro!$I$26</f>
        <v>SO</v>
      </c>
      <c r="X6" s="19" t="str">
        <f>[2]Fevereiro!$I$27</f>
        <v>SO</v>
      </c>
      <c r="Y6" s="19" t="str">
        <f>[2]Fevereiro!$I$28</f>
        <v>SO</v>
      </c>
      <c r="Z6" s="19" t="str">
        <f>[2]Fevereiro!$I$29</f>
        <v>SO</v>
      </c>
      <c r="AA6" s="19" t="str">
        <f>[2]Fevereiro!$I$30</f>
        <v>SO</v>
      </c>
      <c r="AB6" s="19" t="str">
        <f>[2]Fevereiro!$I$31</f>
        <v>SO</v>
      </c>
      <c r="AC6" s="19" t="str">
        <f>[2]Fevereiro!$I$32</f>
        <v>SO</v>
      </c>
      <c r="AD6" s="19" t="str">
        <f>[2]Fevereiro!$I$33</f>
        <v>SO</v>
      </c>
      <c r="AE6" s="43" t="str">
        <f>[2]Fevereiro!$I$33</f>
        <v>SO</v>
      </c>
      <c r="AF6" s="2"/>
    </row>
    <row r="7" spans="1:34" ht="13.5" customHeight="1" x14ac:dyDescent="0.2">
      <c r="A7" s="14" t="s">
        <v>1</v>
      </c>
      <c r="B7" s="17" t="str">
        <f>[3]Fevereiro!$I$5</f>
        <v>SE</v>
      </c>
      <c r="C7" s="17" t="str">
        <f>[3]Fevereiro!$I$6</f>
        <v>SE</v>
      </c>
      <c r="D7" s="17" t="str">
        <f>[3]Fevereiro!$I$7</f>
        <v>NO</v>
      </c>
      <c r="E7" s="16" t="str">
        <f>[3]Fevereiro!$I$8</f>
        <v>SE</v>
      </c>
      <c r="F7" s="16" t="str">
        <f>[3]Fevereiro!$I$9</f>
        <v>SE</v>
      </c>
      <c r="G7" s="16" t="str">
        <f>[3]Fevereiro!$I$10</f>
        <v>SE</v>
      </c>
      <c r="H7" s="16" t="str">
        <f>[3]Fevereiro!$I$11</f>
        <v>NO</v>
      </c>
      <c r="I7" s="16" t="str">
        <f>[3]Fevereiro!$I$12</f>
        <v>N</v>
      </c>
      <c r="J7" s="16" t="str">
        <f>[3]Fevereiro!$I$13</f>
        <v>N</v>
      </c>
      <c r="K7" s="16" t="str">
        <f>[3]Fevereiro!$I$14</f>
        <v>NO</v>
      </c>
      <c r="L7" s="16" t="str">
        <f>[3]Fevereiro!$I$15</f>
        <v>NO</v>
      </c>
      <c r="M7" s="16" t="str">
        <f>[3]Fevereiro!$I$16</f>
        <v>NO</v>
      </c>
      <c r="N7" s="16" t="str">
        <f>[3]Fevereiro!$I$17</f>
        <v>NO</v>
      </c>
      <c r="O7" s="16" t="str">
        <f>[3]Fevereiro!$I$18</f>
        <v>NE</v>
      </c>
      <c r="P7" s="16" t="str">
        <f>[3]Fevereiro!$I$19</f>
        <v>SE</v>
      </c>
      <c r="Q7" s="16" t="str">
        <f>[3]Fevereiro!$I$20</f>
        <v>N</v>
      </c>
      <c r="R7" s="16" t="str">
        <f>[3]Fevereiro!$I$21</f>
        <v>N</v>
      </c>
      <c r="S7" s="16" t="str">
        <f>[3]Fevereiro!$I$22</f>
        <v>NE</v>
      </c>
      <c r="T7" s="19" t="str">
        <f>[3]Fevereiro!$I$23</f>
        <v>NO</v>
      </c>
      <c r="U7" s="19" t="str">
        <f>[3]Fevereiro!$I$24</f>
        <v>N</v>
      </c>
      <c r="V7" s="19" t="str">
        <f>[3]Fevereiro!$I$25</f>
        <v>NO</v>
      </c>
      <c r="W7" s="19" t="str">
        <f>[3]Fevereiro!$I$26</f>
        <v>N</v>
      </c>
      <c r="X7" s="19" t="str">
        <f>[3]Fevereiro!$I$27</f>
        <v>NO</v>
      </c>
      <c r="Y7" s="19" t="str">
        <f>[3]Fevereiro!$I$28</f>
        <v>N</v>
      </c>
      <c r="Z7" s="19" t="str">
        <f>[3]Fevereiro!$I$29</f>
        <v>N</v>
      </c>
      <c r="AA7" s="19" t="str">
        <f>[3]Fevereiro!$I$30</f>
        <v>N</v>
      </c>
      <c r="AB7" s="19" t="str">
        <f>[3]Fevereiro!$I$31</f>
        <v>N</v>
      </c>
      <c r="AC7" s="19" t="str">
        <f>[3]Fevereiro!$I$32</f>
        <v>N</v>
      </c>
      <c r="AD7" s="19" t="str">
        <f>[3]Fevereiro!$I$33</f>
        <v>NE</v>
      </c>
      <c r="AE7" s="43" t="s">
        <v>56</v>
      </c>
      <c r="AF7" s="2"/>
    </row>
    <row r="8" spans="1:34" ht="13.5" customHeight="1" x14ac:dyDescent="0.2">
      <c r="A8" s="14" t="s">
        <v>63</v>
      </c>
      <c r="B8" s="16" t="str">
        <f>[4]Fevereiro!$I$5</f>
        <v>L</v>
      </c>
      <c r="C8" s="16" t="str">
        <f>[4]Fevereiro!$I$6</f>
        <v>S</v>
      </c>
      <c r="D8" s="16" t="str">
        <f>[4]Fevereiro!$I$7</f>
        <v>S</v>
      </c>
      <c r="E8" s="16" t="str">
        <f>[4]Fevereiro!$I$8</f>
        <v>SE</v>
      </c>
      <c r="F8" s="16" t="str">
        <f>[4]Fevereiro!$I$9</f>
        <v>L</v>
      </c>
      <c r="G8" s="16" t="str">
        <f>[4]Fevereiro!$I$10</f>
        <v>N</v>
      </c>
      <c r="H8" s="16" t="str">
        <f>[4]Fevereiro!$I$11</f>
        <v>SE</v>
      </c>
      <c r="I8" s="16" t="str">
        <f>[4]Fevereiro!$I$12</f>
        <v>L</v>
      </c>
      <c r="J8" s="16" t="str">
        <f>[4]Fevereiro!$I$13</f>
        <v>NO</v>
      </c>
      <c r="K8" s="16" t="str">
        <f>[4]Fevereiro!$I$14</f>
        <v>NO</v>
      </c>
      <c r="L8" s="16" t="str">
        <f>[4]Fevereiro!$I$15</f>
        <v>N</v>
      </c>
      <c r="M8" s="16" t="str">
        <f>[4]Fevereiro!$I$16</f>
        <v>L</v>
      </c>
      <c r="N8" s="16" t="str">
        <f>[4]Fevereiro!$I$17</f>
        <v>L</v>
      </c>
      <c r="O8" s="16" t="str">
        <f>[4]Fevereiro!$I$18</f>
        <v>SE</v>
      </c>
      <c r="P8" s="16" t="str">
        <f>[4]Fevereiro!$I$19</f>
        <v>L</v>
      </c>
      <c r="Q8" s="16" t="str">
        <f>[4]Fevereiro!$I$20</f>
        <v>N</v>
      </c>
      <c r="R8" s="16" t="str">
        <f>[4]Fevereiro!$I$21</f>
        <v>N</v>
      </c>
      <c r="S8" s="16" t="str">
        <f>[4]Fevereiro!$I$22</f>
        <v>NE</v>
      </c>
      <c r="T8" s="16" t="str">
        <f>[4]Fevereiro!$I$23</f>
        <v>NE</v>
      </c>
      <c r="U8" s="16" t="str">
        <f>[4]Fevereiro!$I$24</f>
        <v>L</v>
      </c>
      <c r="V8" s="16" t="str">
        <f>[4]Fevereiro!$I$25</f>
        <v>NE</v>
      </c>
      <c r="W8" s="16" t="str">
        <f>[4]Fevereiro!$I$26</f>
        <v>NE</v>
      </c>
      <c r="X8" s="16" t="str">
        <f>[4]Fevereiro!$I$27</f>
        <v>NE</v>
      </c>
      <c r="Y8" s="16" t="str">
        <f>[4]Fevereiro!$I$28</f>
        <v>NE</v>
      </c>
      <c r="Z8" s="16" t="str">
        <f>[4]Fevereiro!$I$29</f>
        <v>NE</v>
      </c>
      <c r="AA8" s="16" t="str">
        <f>[4]Fevereiro!$I$30</f>
        <v>NE</v>
      </c>
      <c r="AB8" s="16" t="str">
        <f>[4]Fevereiro!$I$31</f>
        <v>NE</v>
      </c>
      <c r="AC8" s="16" t="str">
        <f>[4]Fevereiro!$I$32</f>
        <v>NO</v>
      </c>
      <c r="AD8" s="16" t="str">
        <f>[4]Fevereiro!$I$33</f>
        <v>SE</v>
      </c>
      <c r="AE8" s="43" t="s">
        <v>53</v>
      </c>
      <c r="AF8" s="2"/>
    </row>
    <row r="9" spans="1:34" ht="13.5" customHeight="1" x14ac:dyDescent="0.2">
      <c r="A9" s="14" t="s">
        <v>46</v>
      </c>
      <c r="B9" s="21" t="str">
        <f>[5]Fevereiro!$I$5</f>
        <v>N</v>
      </c>
      <c r="C9" s="21" t="str">
        <f>[5]Fevereiro!$I$6</f>
        <v>SE</v>
      </c>
      <c r="D9" s="21" t="str">
        <f>[5]Fevereiro!$I$7</f>
        <v>N</v>
      </c>
      <c r="E9" s="21" t="str">
        <f>[5]Fevereiro!$I$8</f>
        <v>NE</v>
      </c>
      <c r="F9" s="21" t="str">
        <f>[5]Fevereiro!$I$9</f>
        <v>N</v>
      </c>
      <c r="G9" s="21" t="str">
        <f>[5]Fevereiro!$I$10</f>
        <v>NE</v>
      </c>
      <c r="H9" s="21" t="str">
        <f>[5]Fevereiro!$I$11</f>
        <v>NE</v>
      </c>
      <c r="I9" s="21" t="str">
        <f>[5]Fevereiro!$I$12</f>
        <v>NE</v>
      </c>
      <c r="J9" s="21" t="str">
        <f>[5]Fevereiro!$I$13</f>
        <v>NE</v>
      </c>
      <c r="K9" s="21" t="str">
        <f>[5]Fevereiro!$I$14</f>
        <v>N</v>
      </c>
      <c r="L9" s="21" t="str">
        <f>[5]Fevereiro!$I$15</f>
        <v>N</v>
      </c>
      <c r="M9" s="21" t="str">
        <f>[5]Fevereiro!$I$16</f>
        <v>NE</v>
      </c>
      <c r="N9" s="21" t="str">
        <f>[5]Fevereiro!$I$17</f>
        <v>NE</v>
      </c>
      <c r="O9" s="21" t="str">
        <f>[5]Fevereiro!$I$18</f>
        <v>NE</v>
      </c>
      <c r="P9" s="21" t="str">
        <f>[5]Fevereiro!$I$19</f>
        <v>NE</v>
      </c>
      <c r="Q9" s="21" t="str">
        <f>[5]Fevereiro!$I$20</f>
        <v>NE</v>
      </c>
      <c r="R9" s="21" t="str">
        <f>[5]Fevereiro!$I$21</f>
        <v>NE</v>
      </c>
      <c r="S9" s="21" t="str">
        <f>[5]Fevereiro!$I$22</f>
        <v>NE</v>
      </c>
      <c r="T9" s="20" t="str">
        <f>[5]Fevereiro!$I$23</f>
        <v>NE</v>
      </c>
      <c r="U9" s="20" t="str">
        <f>[5]Fevereiro!$I$24</f>
        <v>NE</v>
      </c>
      <c r="V9" s="20" t="str">
        <f>[5]Fevereiro!$I$25</f>
        <v>N</v>
      </c>
      <c r="W9" s="20" t="str">
        <f>[5]Fevereiro!$I$26</f>
        <v>NE</v>
      </c>
      <c r="X9" s="20" t="str">
        <f>[5]Fevereiro!$I$27</f>
        <v>NE</v>
      </c>
      <c r="Y9" s="20" t="str">
        <f>[5]Fevereiro!$I$28</f>
        <v>N</v>
      </c>
      <c r="Z9" s="20" t="str">
        <f>[5]Fevereiro!$I$29</f>
        <v>NE</v>
      </c>
      <c r="AA9" s="20" t="str">
        <f>[5]Fevereiro!$I$30</f>
        <v>N</v>
      </c>
      <c r="AB9" s="20" t="str">
        <f>[5]Fevereiro!$I$31</f>
        <v>N</v>
      </c>
      <c r="AC9" s="20" t="str">
        <f>[5]Fevereiro!$I$32</f>
        <v>NE</v>
      </c>
      <c r="AD9" s="20" t="str">
        <f>[5]Fevereiro!$I$33</f>
        <v>NE</v>
      </c>
      <c r="AE9" s="43" t="str">
        <f>[5]Fevereiro!$I$33</f>
        <v>NE</v>
      </c>
      <c r="AF9" s="2"/>
    </row>
    <row r="10" spans="1:34" ht="12.75" customHeight="1" x14ac:dyDescent="0.2">
      <c r="A10" s="14" t="s">
        <v>2</v>
      </c>
      <c r="B10" s="22" t="str">
        <f>[6]Fevereiro!$I$5</f>
        <v>N</v>
      </c>
      <c r="C10" s="22" t="str">
        <f>[6]Fevereiro!$I$6</f>
        <v>SE</v>
      </c>
      <c r="D10" s="22" t="str">
        <f>[6]Fevereiro!$I$7</f>
        <v>NE</v>
      </c>
      <c r="E10" s="22" t="str">
        <f>[6]Fevereiro!$I$8</f>
        <v>L</v>
      </c>
      <c r="F10" s="22" t="str">
        <f>[6]Fevereiro!$I$9</f>
        <v>SE</v>
      </c>
      <c r="G10" s="22" t="str">
        <f>[6]Fevereiro!$I$10</f>
        <v>N</v>
      </c>
      <c r="H10" s="22" t="str">
        <f>[6]Fevereiro!$I$11</f>
        <v>N</v>
      </c>
      <c r="I10" s="22" t="str">
        <f>[6]Fevereiro!$I$12</f>
        <v>N</v>
      </c>
      <c r="J10" s="22" t="str">
        <f>[6]Fevereiro!$I$13</f>
        <v>N</v>
      </c>
      <c r="K10" s="22" t="str">
        <f>[6]Fevereiro!$I$14</f>
        <v>N</v>
      </c>
      <c r="L10" s="22" t="str">
        <f>[6]Fevereiro!$I$15</f>
        <v>N</v>
      </c>
      <c r="M10" s="22" t="str">
        <f>[6]Fevereiro!$I$16</f>
        <v>N</v>
      </c>
      <c r="N10" s="22" t="str">
        <f>[6]Fevereiro!$I$17</f>
        <v>N</v>
      </c>
      <c r="O10" s="22" t="str">
        <f>[6]Fevereiro!$I$18</f>
        <v>N</v>
      </c>
      <c r="P10" s="22" t="str">
        <f>[6]Fevereiro!$I$19</f>
        <v>N</v>
      </c>
      <c r="Q10" s="22" t="str">
        <f>[6]Fevereiro!$I$20</f>
        <v>N</v>
      </c>
      <c r="R10" s="22" t="str">
        <f>[6]Fevereiro!$I$21</f>
        <v>N</v>
      </c>
      <c r="S10" s="22" t="str">
        <f>[6]Fevereiro!$I$22</f>
        <v>N</v>
      </c>
      <c r="T10" s="19" t="str">
        <f>[6]Fevereiro!$I$23</f>
        <v>N</v>
      </c>
      <c r="U10" s="19" t="str">
        <f>[6]Fevereiro!$I$24</f>
        <v>N</v>
      </c>
      <c r="V10" s="22" t="str">
        <f>[6]Fevereiro!$I$25</f>
        <v>N</v>
      </c>
      <c r="W10" s="19" t="str">
        <f>[6]Fevereiro!$I$26</f>
        <v>N</v>
      </c>
      <c r="X10" s="19" t="str">
        <f>[6]Fevereiro!$I$27</f>
        <v>N</v>
      </c>
      <c r="Y10" s="19" t="str">
        <f>[6]Fevereiro!$I$28</f>
        <v>N</v>
      </c>
      <c r="Z10" s="19" t="str">
        <f>[6]Fevereiro!$I$29</f>
        <v>N</v>
      </c>
      <c r="AA10" s="19" t="str">
        <f>[6]Fevereiro!$I$30</f>
        <v>N</v>
      </c>
      <c r="AB10" s="19" t="str">
        <f>[6]Fevereiro!$I$31</f>
        <v>N</v>
      </c>
      <c r="AC10" s="19" t="str">
        <f>[6]Fevereiro!$I$32</f>
        <v>N</v>
      </c>
      <c r="AD10" s="19" t="str">
        <f>[6]Fevereiro!$I$33</f>
        <v>L</v>
      </c>
      <c r="AE10" s="43" t="s">
        <v>56</v>
      </c>
      <c r="AF10" s="2"/>
    </row>
    <row r="11" spans="1:34" ht="12.75" customHeight="1" x14ac:dyDescent="0.2">
      <c r="A11" s="14" t="s">
        <v>3</v>
      </c>
      <c r="B11" s="22" t="str">
        <f>[7]Fevereiro!$I$5</f>
        <v>L</v>
      </c>
      <c r="C11" s="22" t="str">
        <f>[7]Fevereiro!$I$6</f>
        <v>SO</v>
      </c>
      <c r="D11" s="22" t="str">
        <f>[7]Fevereiro!$I$7</f>
        <v>NO</v>
      </c>
      <c r="E11" s="22" t="str">
        <f>[7]Fevereiro!$I$8</f>
        <v>O</v>
      </c>
      <c r="F11" s="22" t="str">
        <f>[7]Fevereiro!$I$9</f>
        <v>L</v>
      </c>
      <c r="G11" s="22" t="str">
        <f>[7]Fevereiro!$I$10</f>
        <v>L</v>
      </c>
      <c r="H11" s="22" t="str">
        <f>[7]Fevereiro!$I$11</f>
        <v>L</v>
      </c>
      <c r="I11" s="22" t="str">
        <f>[7]Fevereiro!$I$12</f>
        <v>SO</v>
      </c>
      <c r="J11" s="22" t="str">
        <f>[7]Fevereiro!$I$13</f>
        <v>NE</v>
      </c>
      <c r="K11" s="22" t="str">
        <f>[7]Fevereiro!$I$14</f>
        <v>NO</v>
      </c>
      <c r="L11" s="22" t="str">
        <f>[7]Fevereiro!$I$15</f>
        <v>NO</v>
      </c>
      <c r="M11" s="22" t="str">
        <f>[7]Fevereiro!$I$16</f>
        <v>NO</v>
      </c>
      <c r="N11" s="22" t="str">
        <f>[7]Fevereiro!$I$17</f>
        <v>L</v>
      </c>
      <c r="O11" s="22" t="str">
        <f>[7]Fevereiro!$I$18</f>
        <v>O</v>
      </c>
      <c r="P11" s="22" t="str">
        <f>[7]Fevereiro!$I$19</f>
        <v>NO</v>
      </c>
      <c r="Q11" s="22" t="str">
        <f>[7]Fevereiro!$I$20</f>
        <v>NO</v>
      </c>
      <c r="R11" s="22" t="str">
        <f>[7]Fevereiro!$I$21</f>
        <v>O</v>
      </c>
      <c r="S11" s="22" t="str">
        <f>[7]Fevereiro!$I$22</f>
        <v>L</v>
      </c>
      <c r="T11" s="19" t="str">
        <f>[7]Fevereiro!$I$23</f>
        <v>NE</v>
      </c>
      <c r="U11" s="19" t="str">
        <f>[7]Fevereiro!$I$24</f>
        <v>O</v>
      </c>
      <c r="V11" s="19" t="str">
        <f>[7]Fevereiro!$I$25</f>
        <v>O</v>
      </c>
      <c r="W11" s="19" t="str">
        <f>[7]Fevereiro!$I$26</f>
        <v>L</v>
      </c>
      <c r="X11" s="19" t="str">
        <f>[7]Fevereiro!$I$27</f>
        <v>L</v>
      </c>
      <c r="Y11" s="19" t="str">
        <f>[7]Fevereiro!$I$28</f>
        <v>O</v>
      </c>
      <c r="Z11" s="19" t="str">
        <f>[7]Fevereiro!$I$29</f>
        <v>NO</v>
      </c>
      <c r="AA11" s="19" t="str">
        <f>[7]Fevereiro!$I$30</f>
        <v>O</v>
      </c>
      <c r="AB11" s="19" t="str">
        <f>[7]Fevereiro!$I$31</f>
        <v>SO</v>
      </c>
      <c r="AC11" s="19" t="str">
        <f>[7]Fevereiro!$I$32</f>
        <v>L</v>
      </c>
      <c r="AD11" s="19" t="str">
        <f>[7]Fevereiro!$I$33</f>
        <v>SE</v>
      </c>
      <c r="AE11" s="43" t="s">
        <v>57</v>
      </c>
      <c r="AF11" s="2"/>
    </row>
    <row r="12" spans="1:34" ht="12.75" customHeight="1" x14ac:dyDescent="0.2">
      <c r="A12" s="14" t="s">
        <v>4</v>
      </c>
      <c r="B12" s="22" t="str">
        <f>[8]Fevereiro!$I$5</f>
        <v>NO</v>
      </c>
      <c r="C12" s="22" t="str">
        <f>[8]Fevereiro!$I$6</f>
        <v>O</v>
      </c>
      <c r="D12" s="22" t="str">
        <f>[8]Fevereiro!$I$7</f>
        <v>SO</v>
      </c>
      <c r="E12" s="22" t="str">
        <f>[8]Fevereiro!$I$8</f>
        <v>S</v>
      </c>
      <c r="F12" s="22" t="str">
        <f>[8]Fevereiro!$I$9</f>
        <v>O</v>
      </c>
      <c r="G12" s="22" t="str">
        <f>[8]Fevereiro!$I$10</f>
        <v>NO</v>
      </c>
      <c r="H12" s="22" t="str">
        <f>[8]Fevereiro!$I$11</f>
        <v>SO</v>
      </c>
      <c r="I12" s="22" t="str">
        <f>[8]Fevereiro!$I$12</f>
        <v>SO</v>
      </c>
      <c r="J12" s="22" t="str">
        <f>[8]Fevereiro!$I$13</f>
        <v>S</v>
      </c>
      <c r="K12" s="22" t="str">
        <f>[8]Fevereiro!$I$14</f>
        <v>SE</v>
      </c>
      <c r="L12" s="22" t="str">
        <f>[8]Fevereiro!$I$15</f>
        <v>SE</v>
      </c>
      <c r="M12" s="22" t="str">
        <f>[8]Fevereiro!$I$16</f>
        <v>L</v>
      </c>
      <c r="N12" s="22" t="str">
        <f>[8]Fevereiro!$I$17</f>
        <v>L</v>
      </c>
      <c r="O12" s="22" t="str">
        <f>[8]Fevereiro!$I$18</f>
        <v>L</v>
      </c>
      <c r="P12" s="22" t="str">
        <f>[8]Fevereiro!$I$19</f>
        <v>SO</v>
      </c>
      <c r="Q12" s="22" t="str">
        <f>[8]Fevereiro!$I$20</f>
        <v>S</v>
      </c>
      <c r="R12" s="22" t="str">
        <f>[8]Fevereiro!$I$21</f>
        <v>SO</v>
      </c>
      <c r="S12" s="22" t="str">
        <f>[8]Fevereiro!$I$22</f>
        <v>S</v>
      </c>
      <c r="T12" s="19" t="str">
        <f>[8]Fevereiro!$I$23</f>
        <v>SO</v>
      </c>
      <c r="U12" s="19" t="str">
        <f>[8]Fevereiro!$I$24</f>
        <v>SO</v>
      </c>
      <c r="V12" s="19" t="str">
        <f>[8]Fevereiro!$I$25</f>
        <v>SO</v>
      </c>
      <c r="W12" s="19" t="str">
        <f>[8]Fevereiro!$I$26</f>
        <v>SO</v>
      </c>
      <c r="X12" s="19" t="str">
        <f>[8]Fevereiro!$I$27</f>
        <v>SO</v>
      </c>
      <c r="Y12" s="19" t="str">
        <f>[8]Fevereiro!$I$28</f>
        <v>S</v>
      </c>
      <c r="Z12" s="19" t="str">
        <f>[8]Fevereiro!$I$29</f>
        <v>SO</v>
      </c>
      <c r="AA12" s="19" t="str">
        <f>[8]Fevereiro!$I$30</f>
        <v>S</v>
      </c>
      <c r="AB12" s="19" t="str">
        <f>[8]Fevereiro!$I$31</f>
        <v>SO</v>
      </c>
      <c r="AC12" s="19" t="str">
        <f>[8]Fevereiro!$I$32</f>
        <v>S</v>
      </c>
      <c r="AD12" s="19" t="str">
        <f>[8]Fevereiro!$I$33</f>
        <v>O</v>
      </c>
      <c r="AE12" s="43" t="s">
        <v>55</v>
      </c>
      <c r="AF12" s="2"/>
      <c r="AG12" s="25" t="s">
        <v>50</v>
      </c>
    </row>
    <row r="13" spans="1:34" ht="11.25" customHeight="1" x14ac:dyDescent="0.2">
      <c r="A13" s="14" t="s">
        <v>5</v>
      </c>
      <c r="B13" s="19" t="str">
        <f>[9]Fevereiro!$I$5</f>
        <v>L</v>
      </c>
      <c r="C13" s="19" t="str">
        <f>[9]Fevereiro!$I$6</f>
        <v>NO</v>
      </c>
      <c r="D13" s="19" t="str">
        <f>[9]Fevereiro!$I$7</f>
        <v>L</v>
      </c>
      <c r="E13" s="19" t="str">
        <f>[9]Fevereiro!$I$8</f>
        <v>SE</v>
      </c>
      <c r="F13" s="19" t="str">
        <f>[9]Fevereiro!$I$9</f>
        <v>N</v>
      </c>
      <c r="G13" s="19" t="str">
        <f>[9]Fevereiro!$I$10</f>
        <v>L</v>
      </c>
      <c r="H13" s="19" t="str">
        <f>[9]Fevereiro!$I$11</f>
        <v>L</v>
      </c>
      <c r="I13" s="19" t="str">
        <f>[9]Fevereiro!$I$12</f>
        <v>L</v>
      </c>
      <c r="J13" s="19" t="str">
        <f>[9]Fevereiro!$I$13</f>
        <v>L</v>
      </c>
      <c r="K13" s="19" t="str">
        <f>[9]Fevereiro!$I$14</f>
        <v>L</v>
      </c>
      <c r="L13" s="19" t="str">
        <f>[9]Fevereiro!$I$15</f>
        <v>*</v>
      </c>
      <c r="M13" s="19" t="str">
        <f>[9]Fevereiro!$I$16</f>
        <v>*</v>
      </c>
      <c r="N13" s="19" t="str">
        <f>[9]Fevereiro!$I$17</f>
        <v>*</v>
      </c>
      <c r="O13" s="19" t="str">
        <f>[9]Fevereiro!$I$18</f>
        <v>*</v>
      </c>
      <c r="P13" s="19" t="str">
        <f>[9]Fevereiro!$I$19</f>
        <v>*</v>
      </c>
      <c r="Q13" s="19" t="str">
        <f>[9]Fevereiro!$I$20</f>
        <v>*</v>
      </c>
      <c r="R13" s="19" t="str">
        <f>[9]Fevereiro!$I$21</f>
        <v>*</v>
      </c>
      <c r="S13" s="19" t="str">
        <f>[9]Fevereiro!$I$22</f>
        <v>*</v>
      </c>
      <c r="T13" s="19" t="str">
        <f>[9]Fevereiro!$I$23</f>
        <v>*</v>
      </c>
      <c r="U13" s="19" t="str">
        <f>[9]Fevereiro!$I$24</f>
        <v>*</v>
      </c>
      <c r="V13" s="19" t="str">
        <f>[9]Fevereiro!$I$25</f>
        <v>*</v>
      </c>
      <c r="W13" s="19" t="str">
        <f>[9]Fevereiro!$I$26</f>
        <v>*</v>
      </c>
      <c r="X13" s="19" t="str">
        <f>[9]Fevereiro!$I$27</f>
        <v>*</v>
      </c>
      <c r="Y13" s="19" t="str">
        <f>[9]Fevereiro!$I$28</f>
        <v>*</v>
      </c>
      <c r="Z13" s="19" t="str">
        <f>[9]Fevereiro!$I$29</f>
        <v>*</v>
      </c>
      <c r="AA13" s="19" t="str">
        <f>[9]Fevereiro!$I$30</f>
        <v>*</v>
      </c>
      <c r="AB13" s="19" t="str">
        <f>[9]Fevereiro!$I$31</f>
        <v>*</v>
      </c>
      <c r="AC13" s="19" t="str">
        <f>[9]Fevereiro!$I$32</f>
        <v>*</v>
      </c>
      <c r="AD13" s="19" t="str">
        <f>[9]Fevereiro!$I$33</f>
        <v>*</v>
      </c>
      <c r="AE13" s="43" t="str">
        <f>[9]Fevereiro!$I$33</f>
        <v>*</v>
      </c>
      <c r="AF13" s="2"/>
      <c r="AG13" s="25" t="s">
        <v>50</v>
      </c>
      <c r="AH13" t="s">
        <v>50</v>
      </c>
    </row>
    <row r="14" spans="1:34" ht="12" customHeight="1" x14ac:dyDescent="0.2">
      <c r="A14" s="14" t="s">
        <v>48</v>
      </c>
      <c r="B14" s="19" t="str">
        <f>[10]Fevereiro!$I$5</f>
        <v>NE</v>
      </c>
      <c r="C14" s="19" t="str">
        <f>[10]Fevereiro!$I$6</f>
        <v>NE</v>
      </c>
      <c r="D14" s="19" t="str">
        <f>[10]Fevereiro!$I$7</f>
        <v>NE</v>
      </c>
      <c r="E14" s="19" t="str">
        <f>[10]Fevereiro!$I$8</f>
        <v>N</v>
      </c>
      <c r="F14" s="19" t="str">
        <f>[10]Fevereiro!$I$9</f>
        <v>NE</v>
      </c>
      <c r="G14" s="19" t="str">
        <f>[10]Fevereiro!$I$10</f>
        <v>L</v>
      </c>
      <c r="H14" s="19" t="str">
        <f>[10]Fevereiro!$I$11</f>
        <v>NE</v>
      </c>
      <c r="I14" s="19" t="str">
        <f>[10]Fevereiro!$I$12</f>
        <v>NE</v>
      </c>
      <c r="J14" s="19" t="str">
        <f>[10]Fevereiro!$I$13</f>
        <v>NE</v>
      </c>
      <c r="K14" s="19" t="str">
        <f>[10]Fevereiro!$I$14</f>
        <v>NO</v>
      </c>
      <c r="L14" s="19" t="str">
        <f>[10]Fevereiro!$I$15</f>
        <v>O</v>
      </c>
      <c r="M14" s="19" t="str">
        <f>[10]Fevereiro!$I$16</f>
        <v>O</v>
      </c>
      <c r="N14" s="19" t="str">
        <f>[10]Fevereiro!$I$17</f>
        <v>SO</v>
      </c>
      <c r="O14" s="19" t="str">
        <f>[10]Fevereiro!$I$18</f>
        <v>SO</v>
      </c>
      <c r="P14" s="19" t="str">
        <f>[10]Fevereiro!$I$19</f>
        <v>N</v>
      </c>
      <c r="Q14" s="19" t="str">
        <f>[10]Fevereiro!$I$20</f>
        <v>N</v>
      </c>
      <c r="R14" s="19" t="str">
        <f>[10]Fevereiro!$I$21</f>
        <v>N</v>
      </c>
      <c r="S14" s="19" t="str">
        <f>[10]Fevereiro!$I$22</f>
        <v>NE</v>
      </c>
      <c r="T14" s="19" t="str">
        <f>[10]Fevereiro!$I$23</f>
        <v>L</v>
      </c>
      <c r="U14" s="19" t="str">
        <f>[10]Fevereiro!$I$24</f>
        <v>NE</v>
      </c>
      <c r="V14" s="19" t="str">
        <f>[10]Fevereiro!$I$25</f>
        <v>NE</v>
      </c>
      <c r="W14" s="19" t="str">
        <f>[10]Fevereiro!$I$26</f>
        <v>N</v>
      </c>
      <c r="X14" s="19" t="str">
        <f>[10]Fevereiro!$I$27</f>
        <v>NE</v>
      </c>
      <c r="Y14" s="19" t="str">
        <f>[10]Fevereiro!$I$28</f>
        <v>O</v>
      </c>
      <c r="Z14" s="19" t="str">
        <f>[10]Fevereiro!$I$29</f>
        <v>NE</v>
      </c>
      <c r="AA14" s="19" t="str">
        <f>[10]Fevereiro!$I$30</f>
        <v>NO</v>
      </c>
      <c r="AB14" s="19" t="str">
        <f>[10]Fevereiro!$I$31</f>
        <v>N</v>
      </c>
      <c r="AC14" s="19" t="str">
        <f>[10]Fevereiro!$I$32</f>
        <v>O</v>
      </c>
      <c r="AD14" s="19" t="str">
        <f>[10]Fevereiro!$I$33</f>
        <v>NE</v>
      </c>
      <c r="AE14" s="43" t="s">
        <v>53</v>
      </c>
      <c r="AF14" s="2"/>
      <c r="AG14" s="25" t="s">
        <v>50</v>
      </c>
    </row>
    <row r="15" spans="1:34" ht="12.75" customHeight="1" x14ac:dyDescent="0.2">
      <c r="A15" s="14" t="s">
        <v>6</v>
      </c>
      <c r="B15" s="19" t="str">
        <f>[11]Fevereiro!$I$5</f>
        <v>O</v>
      </c>
      <c r="C15" s="19" t="str">
        <f>[11]Fevereiro!$I$6</f>
        <v>SE</v>
      </c>
      <c r="D15" s="19" t="str">
        <f>[11]Fevereiro!$I$7</f>
        <v>L</v>
      </c>
      <c r="E15" s="19" t="str">
        <f>[11]Fevereiro!$I$8</f>
        <v>O</v>
      </c>
      <c r="F15" s="19" t="str">
        <f>[11]Fevereiro!$I$9</f>
        <v>SE</v>
      </c>
      <c r="G15" s="19" t="str">
        <f>[11]Fevereiro!$I$10</f>
        <v>SE</v>
      </c>
      <c r="H15" s="19" t="str">
        <f>[11]Fevereiro!$I$11</f>
        <v>SE</v>
      </c>
      <c r="I15" s="19" t="str">
        <f>[11]Fevereiro!$I$12</f>
        <v>SE</v>
      </c>
      <c r="J15" s="19" t="str">
        <f>[11]Fevereiro!$I$13</f>
        <v>SE</v>
      </c>
      <c r="K15" s="19" t="str">
        <f>[11]Fevereiro!$I$14</f>
        <v>O</v>
      </c>
      <c r="L15" s="19" t="str">
        <f>[11]Fevereiro!$I$15</f>
        <v>O</v>
      </c>
      <c r="M15" s="19" t="str">
        <f>[11]Fevereiro!$I$16</f>
        <v>O</v>
      </c>
      <c r="N15" s="19" t="str">
        <f>[11]Fevereiro!$I$17</f>
        <v>O</v>
      </c>
      <c r="O15" s="19" t="str">
        <f>[11]Fevereiro!$I$18</f>
        <v>O</v>
      </c>
      <c r="P15" s="19" t="str">
        <f>[11]Fevereiro!$I$19</f>
        <v>NE</v>
      </c>
      <c r="Q15" s="19" t="str">
        <f>[11]Fevereiro!$I$20</f>
        <v>NE</v>
      </c>
      <c r="R15" s="19" t="str">
        <f>[11]Fevereiro!$I$21</f>
        <v>S</v>
      </c>
      <c r="S15" s="19" t="str">
        <f>[11]Fevereiro!$I$22</f>
        <v>SE</v>
      </c>
      <c r="T15" s="19" t="str">
        <f>[11]Fevereiro!$I$23</f>
        <v>L</v>
      </c>
      <c r="U15" s="19" t="str">
        <f>[11]Fevereiro!$I$24</f>
        <v>NE</v>
      </c>
      <c r="V15" s="19" t="str">
        <f>[11]Fevereiro!$I$25</f>
        <v>S</v>
      </c>
      <c r="W15" s="19" t="str">
        <f>[11]Fevereiro!$I$26</f>
        <v>NE</v>
      </c>
      <c r="X15" s="19" t="str">
        <f>[11]Fevereiro!$I$27</f>
        <v>NE</v>
      </c>
      <c r="Y15" s="19" t="str">
        <f>[11]Fevereiro!$I$28</f>
        <v>O</v>
      </c>
      <c r="Z15" s="19" t="str">
        <f>[11]Fevereiro!$I$29</f>
        <v>S</v>
      </c>
      <c r="AA15" s="19" t="str">
        <f>[11]Fevereiro!$I$30</f>
        <v>NO</v>
      </c>
      <c r="AB15" s="19" t="str">
        <f>[11]Fevereiro!$I$31</f>
        <v>NO</v>
      </c>
      <c r="AC15" s="19" t="str">
        <f>[11]Fevereiro!$I$32</f>
        <v>SE</v>
      </c>
      <c r="AD15" s="19" t="str">
        <f>[11]Fevereiro!$I$33</f>
        <v>L</v>
      </c>
      <c r="AE15" s="43" t="s">
        <v>54</v>
      </c>
      <c r="AF15" s="2"/>
      <c r="AG15" s="25" t="s">
        <v>50</v>
      </c>
    </row>
    <row r="16" spans="1:34" ht="12.75" customHeight="1" x14ac:dyDescent="0.2">
      <c r="A16" s="14" t="s">
        <v>7</v>
      </c>
      <c r="B16" s="22" t="str">
        <f>[12]Fevereiro!$I$5</f>
        <v>N</v>
      </c>
      <c r="C16" s="22" t="str">
        <f>[12]Fevereiro!$I$6</f>
        <v>S</v>
      </c>
      <c r="D16" s="22" t="str">
        <f>[12]Fevereiro!$I$7</f>
        <v>S</v>
      </c>
      <c r="E16" s="22" t="str">
        <f>[12]Fevereiro!$I$8</f>
        <v>SO</v>
      </c>
      <c r="F16" s="22" t="str">
        <f>[12]Fevereiro!$I$9</f>
        <v>NE</v>
      </c>
      <c r="G16" s="22" t="str">
        <f>[12]Fevereiro!$I$10</f>
        <v>NE</v>
      </c>
      <c r="H16" s="22" t="str">
        <f>[12]Fevereiro!$I$11</f>
        <v>N</v>
      </c>
      <c r="I16" s="22" t="str">
        <f>[12]Fevereiro!$I$12</f>
        <v>N</v>
      </c>
      <c r="J16" s="22" t="str">
        <f>[12]Fevereiro!$I$13</f>
        <v>N</v>
      </c>
      <c r="K16" s="22" t="str">
        <f>[12]Fevereiro!$I$14</f>
        <v>N</v>
      </c>
      <c r="L16" s="22" t="str">
        <f>[12]Fevereiro!$I$15</f>
        <v>SO</v>
      </c>
      <c r="M16" s="22" t="str">
        <f>[12]Fevereiro!$I$16</f>
        <v>N</v>
      </c>
      <c r="N16" s="22" t="str">
        <f>[12]Fevereiro!$I$17</f>
        <v>NO</v>
      </c>
      <c r="O16" s="22" t="str">
        <f>[12]Fevereiro!$I$18</f>
        <v>NO</v>
      </c>
      <c r="P16" s="22" t="str">
        <f>[12]Fevereiro!$I$19</f>
        <v>SO</v>
      </c>
      <c r="Q16" s="22" t="str">
        <f>[12]Fevereiro!$I$20</f>
        <v>NE</v>
      </c>
      <c r="R16" s="22" t="str">
        <f>[12]Fevereiro!$I$21</f>
        <v>N</v>
      </c>
      <c r="S16" s="22" t="str">
        <f>[12]Fevereiro!$I$22</f>
        <v>NO</v>
      </c>
      <c r="T16" s="19" t="str">
        <f>[12]Fevereiro!$I$23</f>
        <v>N</v>
      </c>
      <c r="U16" s="19" t="str">
        <f>[12]Fevereiro!$I$24</f>
        <v>N</v>
      </c>
      <c r="V16" s="19" t="str">
        <f>[12]Fevereiro!$I$25</f>
        <v>N</v>
      </c>
      <c r="W16" s="19" t="str">
        <f>[12]Fevereiro!$I$26</f>
        <v>NE</v>
      </c>
      <c r="X16" s="19" t="str">
        <f>[12]Fevereiro!$I$27</f>
        <v>N</v>
      </c>
      <c r="Y16" s="19" t="str">
        <f>[12]Fevereiro!$I$28</f>
        <v>N</v>
      </c>
      <c r="Z16" s="19" t="str">
        <f>[12]Fevereiro!$I$29</f>
        <v>N</v>
      </c>
      <c r="AA16" s="19" t="str">
        <f>[12]Fevereiro!$I$30</f>
        <v>N</v>
      </c>
      <c r="AB16" s="19" t="str">
        <f>[12]Fevereiro!$I$31</f>
        <v>N</v>
      </c>
      <c r="AC16" s="19" t="str">
        <f>[12]Fevereiro!$I$32</f>
        <v>NE</v>
      </c>
      <c r="AD16" s="19" t="str">
        <f>[12]Fevereiro!$I$33</f>
        <v>NE</v>
      </c>
      <c r="AE16" s="43" t="s">
        <v>56</v>
      </c>
      <c r="AF16" s="2"/>
    </row>
    <row r="17" spans="1:33" ht="13.5" customHeight="1" x14ac:dyDescent="0.2">
      <c r="A17" s="14" t="s">
        <v>8</v>
      </c>
      <c r="B17" s="22" t="str">
        <f>[13]Fevereiro!$I$5</f>
        <v>NO</v>
      </c>
      <c r="C17" s="22" t="str">
        <f>[13]Fevereiro!$I$6</f>
        <v>SE</v>
      </c>
      <c r="D17" s="22" t="str">
        <f>[13]Fevereiro!$I$7</f>
        <v>N</v>
      </c>
      <c r="E17" s="22" t="str">
        <f>[13]Fevereiro!$I$8</f>
        <v>S</v>
      </c>
      <c r="F17" s="22" t="str">
        <f>[13]Fevereiro!$I$9</f>
        <v>NE</v>
      </c>
      <c r="G17" s="22" t="str">
        <f>[13]Fevereiro!$I$10</f>
        <v>N</v>
      </c>
      <c r="H17" s="22" t="str">
        <f>[13]Fevereiro!$I$11</f>
        <v>N</v>
      </c>
      <c r="I17" s="22" t="str">
        <f>[13]Fevereiro!$I$12</f>
        <v>NE</v>
      </c>
      <c r="J17" s="22" t="str">
        <f>[13]Fevereiro!$I$13</f>
        <v>NE</v>
      </c>
      <c r="K17" s="22" t="str">
        <f>[13]Fevereiro!$I$14</f>
        <v>NO</v>
      </c>
      <c r="L17" s="22" t="str">
        <f>[13]Fevereiro!$I$15</f>
        <v>NO</v>
      </c>
      <c r="M17" s="22" t="str">
        <f>[13]Fevereiro!$I$16</f>
        <v>NE</v>
      </c>
      <c r="N17" s="22" t="str">
        <f>[13]Fevereiro!$I$17</f>
        <v>NE</v>
      </c>
      <c r="O17" s="22" t="str">
        <f>[13]Fevereiro!$I$18</f>
        <v>O</v>
      </c>
      <c r="P17" s="22" t="str">
        <f>[13]Fevereiro!$I$19</f>
        <v>N</v>
      </c>
      <c r="Q17" s="19" t="str">
        <f>[13]Fevereiro!$I$20</f>
        <v>N</v>
      </c>
      <c r="R17" s="19" t="str">
        <f>[13]Fevereiro!$I$21</f>
        <v>N</v>
      </c>
      <c r="S17" s="19" t="str">
        <f>[13]Fevereiro!$I$22</f>
        <v>N</v>
      </c>
      <c r="T17" s="19" t="str">
        <f>[13]Fevereiro!$I$23</f>
        <v>NE</v>
      </c>
      <c r="U17" s="19" t="str">
        <f>[13]Fevereiro!$I$24</f>
        <v>NO</v>
      </c>
      <c r="V17" s="19" t="str">
        <f>[13]Fevereiro!$I$25</f>
        <v>L</v>
      </c>
      <c r="W17" s="19" t="str">
        <f>[13]Fevereiro!$I$26</f>
        <v>NO</v>
      </c>
      <c r="X17" s="19" t="str">
        <f>[13]Fevereiro!$I$27</f>
        <v>NO</v>
      </c>
      <c r="Y17" s="19" t="str">
        <f>[13]Fevereiro!$I$28</f>
        <v>N</v>
      </c>
      <c r="Z17" s="19" t="str">
        <f>[13]Fevereiro!$I$29</f>
        <v>NO</v>
      </c>
      <c r="AA17" s="19" t="str">
        <f>[13]Fevereiro!$I$30</f>
        <v>N</v>
      </c>
      <c r="AB17" s="19" t="str">
        <f>[13]Fevereiro!$I$31</f>
        <v>N</v>
      </c>
      <c r="AC17" s="19" t="str">
        <f>[13]Fevereiro!$I$32</f>
        <v>NO</v>
      </c>
      <c r="AD17" s="19" t="str">
        <f>[13]Fevereiro!$I$33</f>
        <v>NE</v>
      </c>
      <c r="AE17" s="43" t="s">
        <v>56</v>
      </c>
      <c r="AF17" s="2"/>
      <c r="AG17" s="25" t="s">
        <v>50</v>
      </c>
    </row>
    <row r="18" spans="1:33" ht="12" customHeight="1" x14ac:dyDescent="0.2">
      <c r="A18" s="14" t="s">
        <v>9</v>
      </c>
      <c r="B18" s="22" t="str">
        <f>[14]Fevereiro!$I$5</f>
        <v>NO</v>
      </c>
      <c r="C18" s="22" t="str">
        <f>[14]Fevereiro!$I$6</f>
        <v>S</v>
      </c>
      <c r="D18" s="22" t="str">
        <f>[14]Fevereiro!$I$7</f>
        <v>S</v>
      </c>
      <c r="E18" s="22" t="str">
        <f>[14]Fevereiro!$I$8</f>
        <v>N</v>
      </c>
      <c r="F18" s="22" t="str">
        <f>[14]Fevereiro!$I$9</f>
        <v>L</v>
      </c>
      <c r="G18" s="22" t="str">
        <f>[14]Fevereiro!$I$10</f>
        <v>SE</v>
      </c>
      <c r="H18" s="22" t="str">
        <f>[14]Fevereiro!$I$11</f>
        <v>N</v>
      </c>
      <c r="I18" s="22" t="str">
        <f>[14]Fevereiro!$I$12</f>
        <v>L</v>
      </c>
      <c r="J18" s="22" t="str">
        <f>[14]Fevereiro!$I$13</f>
        <v>N</v>
      </c>
      <c r="K18" s="22" t="str">
        <f>[14]Fevereiro!$I$14</f>
        <v>S</v>
      </c>
      <c r="L18" s="22" t="str">
        <f>[14]Fevereiro!$I$15</f>
        <v>NO</v>
      </c>
      <c r="M18" s="22" t="str">
        <f>[14]Fevereiro!$I$16</f>
        <v>N</v>
      </c>
      <c r="N18" s="22" t="str">
        <f>[14]Fevereiro!$I$17</f>
        <v>NE</v>
      </c>
      <c r="O18" s="22" t="str">
        <f>[14]Fevereiro!$I$18</f>
        <v>NO</v>
      </c>
      <c r="P18" s="22" t="str">
        <f>[14]Fevereiro!$I$19</f>
        <v>NE</v>
      </c>
      <c r="Q18" s="22" t="str">
        <f>[14]Fevereiro!$I$20</f>
        <v>N</v>
      </c>
      <c r="R18" s="22" t="str">
        <f>[14]Fevereiro!$I$21</f>
        <v>N</v>
      </c>
      <c r="S18" s="22" t="str">
        <f>[14]Fevereiro!$I$22</f>
        <v>N</v>
      </c>
      <c r="T18" s="19" t="str">
        <f>[14]Fevereiro!$I$23</f>
        <v>L</v>
      </c>
      <c r="U18" s="19" t="str">
        <f>[14]Fevereiro!$I$24</f>
        <v>NE</v>
      </c>
      <c r="V18" s="19" t="str">
        <f>[14]Fevereiro!$I$25</f>
        <v>NE</v>
      </c>
      <c r="W18" s="19" t="str">
        <f>[14]Fevereiro!$I$26</f>
        <v>N</v>
      </c>
      <c r="X18" s="19" t="str">
        <f>[14]Fevereiro!$I$27</f>
        <v>N</v>
      </c>
      <c r="Y18" s="19" t="str">
        <f>[14]Fevereiro!$I$28</f>
        <v>N</v>
      </c>
      <c r="Z18" s="19" t="str">
        <f>[14]Fevereiro!$I$29</f>
        <v>N</v>
      </c>
      <c r="AA18" s="19" t="str">
        <f>[14]Fevereiro!$I$30</f>
        <v>N</v>
      </c>
      <c r="AB18" s="19" t="str">
        <f>[14]Fevereiro!$I$31</f>
        <v>N</v>
      </c>
      <c r="AC18" s="19" t="str">
        <f>[14]Fevereiro!$I$32</f>
        <v>S</v>
      </c>
      <c r="AD18" s="19" t="str">
        <f>[14]Fevereiro!$I$33</f>
        <v>N</v>
      </c>
      <c r="AE18" s="43" t="str">
        <f>[14]Fevereiro!$I$33</f>
        <v>N</v>
      </c>
      <c r="AF18" s="2"/>
    </row>
    <row r="19" spans="1:33" ht="12.75" customHeight="1" x14ac:dyDescent="0.2">
      <c r="A19" s="14" t="s">
        <v>47</v>
      </c>
      <c r="B19" s="22" t="str">
        <f>[15]Fevereiro!$I$5</f>
        <v>S</v>
      </c>
      <c r="C19" s="22" t="str">
        <f>[15]Fevereiro!$I$6</f>
        <v>S</v>
      </c>
      <c r="D19" s="22" t="str">
        <f>[15]Fevereiro!$I$7</f>
        <v>N</v>
      </c>
      <c r="E19" s="22" t="str">
        <f>[15]Fevereiro!$I$8</f>
        <v>S</v>
      </c>
      <c r="F19" s="22" t="str">
        <f>[15]Fevereiro!$I$9</f>
        <v>N</v>
      </c>
      <c r="G19" s="22" t="str">
        <f>[15]Fevereiro!$I$10</f>
        <v>S</v>
      </c>
      <c r="H19" s="22" t="str">
        <f>[15]Fevereiro!$I$11</f>
        <v>N</v>
      </c>
      <c r="I19" s="22" t="str">
        <f>[15]Fevereiro!$I$12</f>
        <v>N</v>
      </c>
      <c r="J19" s="22" t="str">
        <f>[15]Fevereiro!$I$13</f>
        <v>N</v>
      </c>
      <c r="K19" s="22" t="str">
        <f>[15]Fevereiro!$I$14</f>
        <v>N</v>
      </c>
      <c r="L19" s="22" t="str">
        <f>[15]Fevereiro!$I$15</f>
        <v>N</v>
      </c>
      <c r="M19" s="22" t="str">
        <f>[15]Fevereiro!$I$16</f>
        <v>SE</v>
      </c>
      <c r="N19" s="22" t="str">
        <f>[15]Fevereiro!$I$17</f>
        <v>N</v>
      </c>
      <c r="O19" s="22" t="str">
        <f>[15]Fevereiro!$I$18</f>
        <v>O</v>
      </c>
      <c r="P19" s="22" t="str">
        <f>[15]Fevereiro!$I$19</f>
        <v>NE</v>
      </c>
      <c r="Q19" s="22" t="str">
        <f>[15]Fevereiro!$I$20</f>
        <v>N</v>
      </c>
      <c r="R19" s="22" t="str">
        <f>[15]Fevereiro!$I$21</f>
        <v>N</v>
      </c>
      <c r="S19" s="22" t="str">
        <f>[15]Fevereiro!$I$22</f>
        <v>L</v>
      </c>
      <c r="T19" s="19" t="str">
        <f>[15]Fevereiro!$I$23</f>
        <v>N</v>
      </c>
      <c r="U19" s="19" t="str">
        <f>[15]Fevereiro!$I$24</f>
        <v>N</v>
      </c>
      <c r="V19" s="19" t="str">
        <f>[15]Fevereiro!$I$25</f>
        <v>N</v>
      </c>
      <c r="W19" s="19" t="str">
        <f>[15]Fevereiro!$I$26</f>
        <v>SE</v>
      </c>
      <c r="X19" s="19" t="str">
        <f>[15]Fevereiro!$I$27</f>
        <v>N</v>
      </c>
      <c r="Y19" s="19" t="str">
        <f>[15]Fevereiro!$I$28</f>
        <v>N</v>
      </c>
      <c r="Z19" s="19" t="str">
        <f>[15]Fevereiro!$I$29</f>
        <v>N</v>
      </c>
      <c r="AA19" s="19" t="str">
        <f>[15]Fevereiro!$I$30</f>
        <v>N</v>
      </c>
      <c r="AB19" s="19" t="str">
        <f>[15]Fevereiro!$I$31</f>
        <v>N</v>
      </c>
      <c r="AC19" s="19" t="str">
        <f>[15]Fevereiro!$I$32</f>
        <v>L</v>
      </c>
      <c r="AD19" s="19" t="str">
        <f>[15]Fevereiro!$I$33</f>
        <v>NE</v>
      </c>
      <c r="AE19" s="43" t="s">
        <v>56</v>
      </c>
      <c r="AF19" s="2"/>
      <c r="AG19" s="25" t="s">
        <v>50</v>
      </c>
    </row>
    <row r="20" spans="1:33" ht="13.5" customHeight="1" x14ac:dyDescent="0.2">
      <c r="A20" s="14" t="s">
        <v>10</v>
      </c>
      <c r="B20" s="16" t="str">
        <f>[16]Fevereiro!$I$5</f>
        <v>S</v>
      </c>
      <c r="C20" s="16" t="str">
        <f>[16]Fevereiro!$I$6</f>
        <v>N</v>
      </c>
      <c r="D20" s="16" t="str">
        <f>[16]Fevereiro!$I$7</f>
        <v>SO</v>
      </c>
      <c r="E20" s="16" t="str">
        <f>[16]Fevereiro!$I$8</f>
        <v>O</v>
      </c>
      <c r="F20" s="16" t="str">
        <f>[16]Fevereiro!$I$9</f>
        <v>SO</v>
      </c>
      <c r="G20" s="16" t="str">
        <f>[16]Fevereiro!$I$10</f>
        <v>SO</v>
      </c>
      <c r="H20" s="16" t="str">
        <f>[16]Fevereiro!$I$11</f>
        <v>SO</v>
      </c>
      <c r="I20" s="16" t="str">
        <f>[16]Fevereiro!$I$12</f>
        <v>SO</v>
      </c>
      <c r="J20" s="16" t="str">
        <f>[16]Fevereiro!$I$13</f>
        <v>SO</v>
      </c>
      <c r="K20" s="16" t="str">
        <f>[16]Fevereiro!$I$14</f>
        <v>SO</v>
      </c>
      <c r="L20" s="16" t="str">
        <f>[16]Fevereiro!$I$15</f>
        <v>S</v>
      </c>
      <c r="M20" s="16" t="str">
        <f>[16]Fevereiro!$I$16</f>
        <v>SO</v>
      </c>
      <c r="N20" s="16" t="str">
        <f>[16]Fevereiro!$I$17</f>
        <v>S</v>
      </c>
      <c r="O20" s="16" t="str">
        <f>[16]Fevereiro!$I$18</f>
        <v>S</v>
      </c>
      <c r="P20" s="16" t="str">
        <f>[16]Fevereiro!$I$19</f>
        <v>NO</v>
      </c>
      <c r="Q20" s="16" t="str">
        <f>[16]Fevereiro!$I$20</f>
        <v>NO</v>
      </c>
      <c r="R20" s="16" t="str">
        <f>[16]Fevereiro!$I$21</f>
        <v>S</v>
      </c>
      <c r="S20" s="16" t="str">
        <f>[16]Fevereiro!$I$22</f>
        <v>S</v>
      </c>
      <c r="T20" s="19" t="str">
        <f>[16]Fevereiro!$I$23</f>
        <v>S</v>
      </c>
      <c r="U20" s="19" t="str">
        <f>[16]Fevereiro!$I$24</f>
        <v>SO</v>
      </c>
      <c r="V20" s="19" t="str">
        <f>[16]Fevereiro!$I$25</f>
        <v>SO</v>
      </c>
      <c r="W20" s="19" t="str">
        <f>[16]Fevereiro!$I$26</f>
        <v>S</v>
      </c>
      <c r="X20" s="19" t="str">
        <f>[16]Fevereiro!$I$27</f>
        <v>SO</v>
      </c>
      <c r="Y20" s="19" t="str">
        <f>[16]Fevereiro!$I$28</f>
        <v>SO</v>
      </c>
      <c r="Z20" s="19" t="str">
        <f>[16]Fevereiro!$I$29</f>
        <v>SO</v>
      </c>
      <c r="AA20" s="19" t="str">
        <f>[16]Fevereiro!$I$30</f>
        <v>S</v>
      </c>
      <c r="AB20" s="19" t="str">
        <f>[16]Fevereiro!$I$31</f>
        <v>S</v>
      </c>
      <c r="AC20" s="19" t="str">
        <f>[16]Fevereiro!$I$32</f>
        <v>SO</v>
      </c>
      <c r="AD20" s="19" t="str">
        <f>[16]Fevereiro!$I$33</f>
        <v>SO</v>
      </c>
      <c r="AE20" s="43" t="str">
        <f>[16]Fevereiro!$I$33</f>
        <v>SO</v>
      </c>
      <c r="AF20" s="2"/>
    </row>
    <row r="21" spans="1:33" ht="13.5" customHeight="1" x14ac:dyDescent="0.2">
      <c r="A21" s="14" t="s">
        <v>11</v>
      </c>
      <c r="B21" s="22" t="str">
        <f>[17]Fevereiro!$I$5</f>
        <v>L</v>
      </c>
      <c r="C21" s="22" t="str">
        <f>[17]Fevereiro!$I$6</f>
        <v>SO</v>
      </c>
      <c r="D21" s="22" t="str">
        <f>[17]Fevereiro!$I$7</f>
        <v>L</v>
      </c>
      <c r="E21" s="22" t="str">
        <f>[17]Fevereiro!$I$8</f>
        <v>SO</v>
      </c>
      <c r="F21" s="22" t="str">
        <f>[17]Fevereiro!$I$9</f>
        <v>S</v>
      </c>
      <c r="G21" s="22" t="str">
        <f>[17]Fevereiro!$I$10</f>
        <v>L</v>
      </c>
      <c r="H21" s="22" t="str">
        <f>[17]Fevereiro!$I$11</f>
        <v>SE</v>
      </c>
      <c r="I21" s="22" t="str">
        <f>[17]Fevereiro!$I$12</f>
        <v>NE</v>
      </c>
      <c r="J21" s="22" t="str">
        <f>[17]Fevereiro!$I$13</f>
        <v>L</v>
      </c>
      <c r="K21" s="22" t="str">
        <f>[17]Fevereiro!$I$14</f>
        <v>NE</v>
      </c>
      <c r="L21" s="22" t="str">
        <f>[17]Fevereiro!$I$15</f>
        <v>NE</v>
      </c>
      <c r="M21" s="22" t="str">
        <f>[17]Fevereiro!$I$16</f>
        <v>L</v>
      </c>
      <c r="N21" s="22" t="str">
        <f>[17]Fevereiro!$I$17</f>
        <v>L</v>
      </c>
      <c r="O21" s="22" t="str">
        <f>[17]Fevereiro!$I$18</f>
        <v>NE</v>
      </c>
      <c r="P21" s="22" t="str">
        <f>[17]Fevereiro!$I$19</f>
        <v>*</v>
      </c>
      <c r="Q21" s="22" t="str">
        <f>[17]Fevereiro!$I$20</f>
        <v>*</v>
      </c>
      <c r="R21" s="22" t="str">
        <f>[17]Fevereiro!$I$21</f>
        <v>*</v>
      </c>
      <c r="S21" s="22" t="str">
        <f>[17]Fevereiro!$I$22</f>
        <v>*</v>
      </c>
      <c r="T21" s="19" t="str">
        <f>[17]Fevereiro!$I$23</f>
        <v>*</v>
      </c>
      <c r="U21" s="19" t="str">
        <f>[17]Fevereiro!$I$24</f>
        <v>NE</v>
      </c>
      <c r="V21" s="19" t="str">
        <f>[17]Fevereiro!$I$25</f>
        <v>L</v>
      </c>
      <c r="W21" s="19" t="str">
        <f>[17]Fevereiro!$I$26</f>
        <v>L</v>
      </c>
      <c r="X21" s="19" t="str">
        <f>[17]Fevereiro!$I$27</f>
        <v>*</v>
      </c>
      <c r="Y21" s="19" t="str">
        <f>[17]Fevereiro!$I$28</f>
        <v>*</v>
      </c>
      <c r="Z21" s="19" t="str">
        <f>[17]Fevereiro!$I$29</f>
        <v>L</v>
      </c>
      <c r="AA21" s="19" t="str">
        <f>[17]Fevereiro!$I$30</f>
        <v>L</v>
      </c>
      <c r="AB21" s="19" t="str">
        <f>[17]Fevereiro!$I$31</f>
        <v>*</v>
      </c>
      <c r="AC21" s="19" t="str">
        <f>[17]Fevereiro!$I$32</f>
        <v>*</v>
      </c>
      <c r="AD21" s="19" t="str">
        <f>[17]Fevereiro!$I$33</f>
        <v>*</v>
      </c>
      <c r="AE21" s="43" t="s">
        <v>57</v>
      </c>
      <c r="AF21" s="2"/>
    </row>
    <row r="22" spans="1:33" ht="14.25" customHeight="1" x14ac:dyDescent="0.2">
      <c r="A22" s="14" t="s">
        <v>12</v>
      </c>
      <c r="B22" s="22" t="str">
        <f>[18]Fevereiro!$I$5</f>
        <v>SO</v>
      </c>
      <c r="C22" s="22" t="str">
        <f>[18]Fevereiro!$I$6</f>
        <v>S</v>
      </c>
      <c r="D22" s="22" t="str">
        <f>[18]Fevereiro!$I$7</f>
        <v>SE</v>
      </c>
      <c r="E22" s="22" t="str">
        <f>[18]Fevereiro!$I$8</f>
        <v>S</v>
      </c>
      <c r="F22" s="22" t="str">
        <f>[18]Fevereiro!$I$9</f>
        <v>S</v>
      </c>
      <c r="G22" s="22" t="str">
        <f>[18]Fevereiro!$I$10</f>
        <v>S</v>
      </c>
      <c r="H22" s="22" t="str">
        <f>[18]Fevereiro!$I$11</f>
        <v>N</v>
      </c>
      <c r="I22" s="22" t="str">
        <f>[18]Fevereiro!$I$12</f>
        <v>N</v>
      </c>
      <c r="J22" s="22" t="str">
        <f>[18]Fevereiro!$I$13</f>
        <v>N</v>
      </c>
      <c r="K22" s="22" t="str">
        <f>[18]Fevereiro!$I$14</f>
        <v>N</v>
      </c>
      <c r="L22" s="22" t="str">
        <f>[18]Fevereiro!$I$15</f>
        <v>N</v>
      </c>
      <c r="M22" s="22" t="str">
        <f>[18]Fevereiro!$I$16</f>
        <v>N</v>
      </c>
      <c r="N22" s="22" t="str">
        <f>[18]Fevereiro!$I$17</f>
        <v>NO</v>
      </c>
      <c r="O22" s="22" t="str">
        <f>[18]Fevereiro!$I$18</f>
        <v>S</v>
      </c>
      <c r="P22" s="22" t="str">
        <f>[18]Fevereiro!$I$19</f>
        <v>N</v>
      </c>
      <c r="Q22" s="22" t="str">
        <f>[18]Fevereiro!$I$20</f>
        <v>N</v>
      </c>
      <c r="R22" s="22" t="str">
        <f>[18]Fevereiro!$I$21</f>
        <v>N</v>
      </c>
      <c r="S22" s="22" t="str">
        <f>[18]Fevereiro!$I$22</f>
        <v>O</v>
      </c>
      <c r="T22" s="22" t="str">
        <f>[18]Fevereiro!$I$23</f>
        <v>NO</v>
      </c>
      <c r="U22" s="22" t="str">
        <f>[18]Fevereiro!$I$24</f>
        <v>N</v>
      </c>
      <c r="V22" s="22" t="str">
        <f>[18]Fevereiro!$I$25</f>
        <v>N</v>
      </c>
      <c r="W22" s="22" t="str">
        <f>[18]Fevereiro!$I$26</f>
        <v>SE</v>
      </c>
      <c r="X22" s="22" t="str">
        <f>[18]Fevereiro!$I$27</f>
        <v>N</v>
      </c>
      <c r="Y22" s="22" t="str">
        <f>[18]Fevereiro!$I$28</f>
        <v>N</v>
      </c>
      <c r="Z22" s="22" t="str">
        <f>[18]Fevereiro!$I$29</f>
        <v>N</v>
      </c>
      <c r="AA22" s="22" t="str">
        <f>[18]Fevereiro!$I$30</f>
        <v>N</v>
      </c>
      <c r="AB22" s="22" t="str">
        <f>[18]Fevereiro!$I$31</f>
        <v>N</v>
      </c>
      <c r="AC22" s="22" t="str">
        <f>[18]Fevereiro!$I$32</f>
        <v>NE</v>
      </c>
      <c r="AD22" s="22" t="str">
        <f>[18]Fevereiro!$I$33</f>
        <v>N</v>
      </c>
      <c r="AE22" s="43" t="str">
        <f>[18]Fevereiro!$I$33</f>
        <v>N</v>
      </c>
      <c r="AF22" s="2"/>
    </row>
    <row r="23" spans="1:33" ht="14.25" customHeight="1" x14ac:dyDescent="0.2">
      <c r="A23" s="14" t="s">
        <v>13</v>
      </c>
      <c r="B23" s="19" t="str">
        <f>[19]Fevereiro!$I$5</f>
        <v>*</v>
      </c>
      <c r="C23" s="19" t="str">
        <f>[19]Fevereiro!$I$6</f>
        <v>*</v>
      </c>
      <c r="D23" s="19" t="str">
        <f>[19]Fevereiro!$I$7</f>
        <v>*</v>
      </c>
      <c r="E23" s="19" t="str">
        <f>[19]Fevereiro!$I$8</f>
        <v>*</v>
      </c>
      <c r="F23" s="19" t="str">
        <f>[19]Fevereiro!$I$9</f>
        <v>NO</v>
      </c>
      <c r="G23" s="19" t="str">
        <f>[19]Fevereiro!$I$10</f>
        <v>L</v>
      </c>
      <c r="H23" s="19" t="str">
        <f>[19]Fevereiro!$I$11</f>
        <v>N</v>
      </c>
      <c r="I23" s="19" t="str">
        <f>[19]Fevereiro!$I$12</f>
        <v>N</v>
      </c>
      <c r="J23" s="19" t="str">
        <f>[19]Fevereiro!$I$13</f>
        <v>N</v>
      </c>
      <c r="K23" s="19" t="str">
        <f>[19]Fevereiro!$I$14</f>
        <v>N</v>
      </c>
      <c r="L23" s="19" t="str">
        <f>[19]Fevereiro!$I$15</f>
        <v>NO</v>
      </c>
      <c r="M23" s="19" t="str">
        <f>[19]Fevereiro!$I$16</f>
        <v>NE</v>
      </c>
      <c r="N23" s="19" t="str">
        <f>[19]Fevereiro!$I$17</f>
        <v>N</v>
      </c>
      <c r="O23" s="19" t="str">
        <f>[19]Fevereiro!$I$18</f>
        <v>N</v>
      </c>
      <c r="P23" s="19" t="str">
        <f>[19]Fevereiro!$I$19</f>
        <v>N</v>
      </c>
      <c r="Q23" s="19" t="str">
        <f>[19]Fevereiro!$I$20</f>
        <v>N</v>
      </c>
      <c r="R23" s="19" t="str">
        <f>[19]Fevereiro!$I$21</f>
        <v>N</v>
      </c>
      <c r="S23" s="19" t="str">
        <f>[19]Fevereiro!$I$22</f>
        <v>O</v>
      </c>
      <c r="T23" s="19" t="str">
        <f>[19]Fevereiro!$I$23</f>
        <v>NE</v>
      </c>
      <c r="U23" s="19" t="str">
        <f>[19]Fevereiro!$I$24</f>
        <v>N</v>
      </c>
      <c r="V23" s="19" t="str">
        <f>[19]Fevereiro!$I$25</f>
        <v>NE</v>
      </c>
      <c r="W23" s="19" t="str">
        <f>[19]Fevereiro!$I$26</f>
        <v>O</v>
      </c>
      <c r="X23" s="19" t="str">
        <f>[19]Fevereiro!$I$27</f>
        <v>N</v>
      </c>
      <c r="Y23" s="19" t="str">
        <f>[19]Fevereiro!$I$28</f>
        <v>N</v>
      </c>
      <c r="Z23" s="19" t="str">
        <f>[19]Fevereiro!$I$29</f>
        <v>N</v>
      </c>
      <c r="AA23" s="19" t="str">
        <f>[19]Fevereiro!$I$30</f>
        <v>NO</v>
      </c>
      <c r="AB23" s="19" t="str">
        <f>[19]Fevereiro!$I$31</f>
        <v>N</v>
      </c>
      <c r="AC23" s="19" t="str">
        <f>[19]Fevereiro!$I$32</f>
        <v>N</v>
      </c>
      <c r="AD23" s="19" t="str">
        <f>[19]Fevereiro!$I$33</f>
        <v>N</v>
      </c>
      <c r="AE23" s="43" t="str">
        <f>[19]Fevereiro!$I$33</f>
        <v>N</v>
      </c>
      <c r="AF23" s="2"/>
    </row>
    <row r="24" spans="1:33" ht="14.25" customHeight="1" x14ac:dyDescent="0.2">
      <c r="A24" s="14" t="s">
        <v>14</v>
      </c>
      <c r="B24" s="22" t="str">
        <f>[20]Fevereiro!$I$5</f>
        <v>SO</v>
      </c>
      <c r="C24" s="22" t="str">
        <f>[20]Fevereiro!$I$6</f>
        <v>L</v>
      </c>
      <c r="D24" s="22" t="str">
        <f>[20]Fevereiro!$I$7</f>
        <v>NE</v>
      </c>
      <c r="E24" s="22" t="str">
        <f>[20]Fevereiro!$I$8</f>
        <v>NE</v>
      </c>
      <c r="F24" s="22" t="str">
        <f>[20]Fevereiro!$I$9</f>
        <v>N</v>
      </c>
      <c r="G24" s="22" t="str">
        <f>[20]Fevereiro!$I$10</f>
        <v>SO</v>
      </c>
      <c r="H24" s="22" t="str">
        <f>[20]Fevereiro!$I$11</f>
        <v>O</v>
      </c>
      <c r="I24" s="22" t="str">
        <f>[20]Fevereiro!$I$12</f>
        <v>NE</v>
      </c>
      <c r="J24" s="22" t="str">
        <f>[20]Fevereiro!$I$13</f>
        <v>N</v>
      </c>
      <c r="K24" s="22" t="str">
        <f>[20]Fevereiro!$I$14</f>
        <v>NE</v>
      </c>
      <c r="L24" s="22" t="str">
        <f>[20]Fevereiro!$I$15</f>
        <v>O</v>
      </c>
      <c r="M24" s="22" t="str">
        <f>[20]Fevereiro!$I$16</f>
        <v>SO</v>
      </c>
      <c r="N24" s="22" t="str">
        <f>[20]Fevereiro!$I$17</f>
        <v>L</v>
      </c>
      <c r="O24" s="22" t="str">
        <f>[20]Fevereiro!$I$18</f>
        <v>SO</v>
      </c>
      <c r="P24" s="22" t="str">
        <f>[20]Fevereiro!$I$19</f>
        <v>N</v>
      </c>
      <c r="Q24" s="22" t="str">
        <f>[20]Fevereiro!$I$20</f>
        <v>N</v>
      </c>
      <c r="R24" s="22" t="str">
        <f>[20]Fevereiro!$I$21</f>
        <v>N</v>
      </c>
      <c r="S24" s="22" t="str">
        <f>[20]Fevereiro!$I$22</f>
        <v>NE</v>
      </c>
      <c r="T24" s="22" t="str">
        <f>[20]Fevereiro!$I$23</f>
        <v>N</v>
      </c>
      <c r="U24" s="22" t="str">
        <f>[20]Fevereiro!$I$24</f>
        <v>N</v>
      </c>
      <c r="V24" s="22" t="str">
        <f>[20]Fevereiro!$I$25</f>
        <v>O</v>
      </c>
      <c r="W24" s="22" t="str">
        <f>[20]Fevereiro!$I$26</f>
        <v>NE</v>
      </c>
      <c r="X24" s="22" t="str">
        <f>[20]Fevereiro!$I$27</f>
        <v>NE</v>
      </c>
      <c r="Y24" s="22" t="str">
        <f>[20]Fevereiro!$I$28</f>
        <v>SO</v>
      </c>
      <c r="Z24" s="22" t="str">
        <f>[20]Fevereiro!$I$29</f>
        <v>SO</v>
      </c>
      <c r="AA24" s="22" t="str">
        <f>[20]Fevereiro!$I$30</f>
        <v>O</v>
      </c>
      <c r="AB24" s="22" t="str">
        <f>[20]Fevereiro!$I$31</f>
        <v>N</v>
      </c>
      <c r="AC24" s="22" t="str">
        <f>[20]Fevereiro!$I$32</f>
        <v>SO</v>
      </c>
      <c r="AD24" s="22" t="str">
        <f>[20]Fevereiro!$I$33</f>
        <v>SE</v>
      </c>
      <c r="AE24" s="43" t="s">
        <v>56</v>
      </c>
      <c r="AF24" s="2"/>
      <c r="AG24" s="25" t="s">
        <v>50</v>
      </c>
    </row>
    <row r="25" spans="1:33" ht="13.5" customHeight="1" x14ac:dyDescent="0.2">
      <c r="A25" s="14" t="s">
        <v>15</v>
      </c>
      <c r="B25" s="22" t="str">
        <f>[21]Fevereiro!$I$5</f>
        <v>O</v>
      </c>
      <c r="C25" s="22" t="str">
        <f>[21]Fevereiro!$I$6</f>
        <v>L</v>
      </c>
      <c r="D25" s="22" t="str">
        <f>[21]Fevereiro!$I$7</f>
        <v>NE</v>
      </c>
      <c r="E25" s="22" t="str">
        <f>[21]Fevereiro!$I$8</f>
        <v>NE</v>
      </c>
      <c r="F25" s="22" t="str">
        <f>[21]Fevereiro!$I$9</f>
        <v>NE</v>
      </c>
      <c r="G25" s="22" t="str">
        <f>[21]Fevereiro!$I$10</f>
        <v>NE</v>
      </c>
      <c r="H25" s="22" t="str">
        <f>[21]Fevereiro!$I$11</f>
        <v>NE</v>
      </c>
      <c r="I25" s="22" t="str">
        <f>[21]Fevereiro!$I$12</f>
        <v>NE</v>
      </c>
      <c r="J25" s="22" t="str">
        <f>[21]Fevereiro!$I$13</f>
        <v>O</v>
      </c>
      <c r="K25" s="22" t="str">
        <f>[21]Fevereiro!$I$14</f>
        <v>O</v>
      </c>
      <c r="L25" s="22" t="str">
        <f>[21]Fevereiro!$I$15</f>
        <v>NE</v>
      </c>
      <c r="M25" s="22" t="str">
        <f>[21]Fevereiro!$I$16</f>
        <v>NE</v>
      </c>
      <c r="N25" s="22" t="str">
        <f>[21]Fevereiro!$I$17</f>
        <v>NE</v>
      </c>
      <c r="O25" s="22" t="str">
        <f>[21]Fevereiro!$I$18</f>
        <v>O</v>
      </c>
      <c r="P25" s="22" t="str">
        <f>[21]Fevereiro!$I$19</f>
        <v>NE</v>
      </c>
      <c r="Q25" s="22" t="str">
        <f>[21]Fevereiro!$I$20</f>
        <v>NE</v>
      </c>
      <c r="R25" s="22" t="str">
        <f>[21]Fevereiro!$I$21</f>
        <v>NE</v>
      </c>
      <c r="S25" s="22" t="str">
        <f>[21]Fevereiro!$I$22</f>
        <v>NO</v>
      </c>
      <c r="T25" s="22" t="str">
        <f>[21]Fevereiro!$I$23</f>
        <v>NE</v>
      </c>
      <c r="U25" s="22" t="str">
        <f>[21]Fevereiro!$I$24</f>
        <v>O</v>
      </c>
      <c r="V25" s="22" t="str">
        <f>[21]Fevereiro!$I$25</f>
        <v>SO</v>
      </c>
      <c r="W25" s="22" t="str">
        <f>[21]Fevereiro!$I$26</f>
        <v>O</v>
      </c>
      <c r="X25" s="22" t="str">
        <f>[21]Fevereiro!$I$27</f>
        <v>O</v>
      </c>
      <c r="Y25" s="22" t="str">
        <f>[21]Fevereiro!$I$28</f>
        <v>NO</v>
      </c>
      <c r="Z25" s="22" t="str">
        <f>[21]Fevereiro!$I$29</f>
        <v>O</v>
      </c>
      <c r="AA25" s="22" t="str">
        <f>[21]Fevereiro!$I$30</f>
        <v>NO</v>
      </c>
      <c r="AB25" s="22" t="str">
        <f>[21]Fevereiro!$I$31</f>
        <v>NO</v>
      </c>
      <c r="AC25" s="22" t="str">
        <f>[21]Fevereiro!$I$32</f>
        <v>NE</v>
      </c>
      <c r="AD25" s="22" t="str">
        <f>[21]Fevereiro!$I$33</f>
        <v>O</v>
      </c>
      <c r="AE25" s="43" t="s">
        <v>53</v>
      </c>
      <c r="AF25" s="2"/>
    </row>
    <row r="26" spans="1:33" ht="12" customHeight="1" x14ac:dyDescent="0.2">
      <c r="A26" s="14" t="s">
        <v>16</v>
      </c>
      <c r="B26" s="23" t="str">
        <f>[22]Fevereiro!$I$5</f>
        <v>*</v>
      </c>
      <c r="C26" s="23" t="str">
        <f>[22]Fevereiro!$I$6</f>
        <v>*</v>
      </c>
      <c r="D26" s="23" t="str">
        <f>[22]Fevereiro!$I$7</f>
        <v>SO</v>
      </c>
      <c r="E26" s="23" t="str">
        <f>[22]Fevereiro!$I$8</f>
        <v>SO</v>
      </c>
      <c r="F26" s="23" t="str">
        <f>[22]Fevereiro!$I$9</f>
        <v>N</v>
      </c>
      <c r="G26" s="23" t="str">
        <f>[22]Fevereiro!$I$10</f>
        <v>SE</v>
      </c>
      <c r="H26" s="23" t="str">
        <f>[22]Fevereiro!$I$11</f>
        <v>N</v>
      </c>
      <c r="I26" s="23" t="str">
        <f>[22]Fevereiro!$I$12</f>
        <v>N</v>
      </c>
      <c r="J26" s="23" t="str">
        <f>[22]Fevereiro!$I$13</f>
        <v>N</v>
      </c>
      <c r="K26" s="23" t="str">
        <f>[22]Fevereiro!$I$14</f>
        <v>N</v>
      </c>
      <c r="L26" s="23" t="str">
        <f>[22]Fevereiro!$I$15</f>
        <v>N</v>
      </c>
      <c r="M26" s="23" t="str">
        <f>[22]Fevereiro!$I$16</f>
        <v>N</v>
      </c>
      <c r="N26" s="23" t="str">
        <f>[22]Fevereiro!$I$17</f>
        <v>NE</v>
      </c>
      <c r="O26" s="23" t="str">
        <f>[22]Fevereiro!$I$18</f>
        <v>NO</v>
      </c>
      <c r="P26" s="23" t="str">
        <f>[22]Fevereiro!$I$19</f>
        <v>NO</v>
      </c>
      <c r="Q26" s="23" t="str">
        <f>[22]Fevereiro!$I$20</f>
        <v>N</v>
      </c>
      <c r="R26" s="23" t="str">
        <f>[22]Fevereiro!$I$21</f>
        <v>N</v>
      </c>
      <c r="S26" s="23" t="str">
        <f>[22]Fevereiro!$I$22</f>
        <v>N</v>
      </c>
      <c r="T26" s="23" t="str">
        <f>[22]Fevereiro!$I$23</f>
        <v>NO</v>
      </c>
      <c r="U26" s="23" t="str">
        <f>[22]Fevereiro!$I$24</f>
        <v>N</v>
      </c>
      <c r="V26" s="23" t="str">
        <f>[22]Fevereiro!$I$25</f>
        <v>NO</v>
      </c>
      <c r="W26" s="23" t="str">
        <f>[22]Fevereiro!$I$26</f>
        <v>N</v>
      </c>
      <c r="X26" s="23" t="str">
        <f>[22]Fevereiro!$I$27</f>
        <v>N</v>
      </c>
      <c r="Y26" s="23" t="str">
        <f>[22]Fevereiro!$I$28</f>
        <v>N</v>
      </c>
      <c r="Z26" s="23" t="str">
        <f>[22]Fevereiro!$I$29</f>
        <v>N</v>
      </c>
      <c r="AA26" s="23" t="str">
        <f>[22]Fevereiro!$I$30</f>
        <v>N</v>
      </c>
      <c r="AB26" s="23" t="str">
        <f>[22]Fevereiro!$I$31</f>
        <v>N</v>
      </c>
      <c r="AC26" s="23" t="str">
        <f>[22]Fevereiro!$I$32</f>
        <v>NE</v>
      </c>
      <c r="AD26" s="23" t="str">
        <f>[22]Fevereiro!$I$33</f>
        <v>NE</v>
      </c>
      <c r="AE26" s="43" t="s">
        <v>56</v>
      </c>
      <c r="AF26" s="2"/>
    </row>
    <row r="27" spans="1:33" ht="14.25" customHeight="1" x14ac:dyDescent="0.2">
      <c r="A27" s="14" t="s">
        <v>17</v>
      </c>
      <c r="B27" s="22" t="str">
        <f>[23]Fevereiro!$I$5</f>
        <v>NO</v>
      </c>
      <c r="C27" s="22" t="str">
        <f>[23]Fevereiro!$I$6</f>
        <v>L</v>
      </c>
      <c r="D27" s="22" t="str">
        <f>[23]Fevereiro!$I$7</f>
        <v>N</v>
      </c>
      <c r="E27" s="22" t="str">
        <f>[23]Fevereiro!$I$8</f>
        <v>N</v>
      </c>
      <c r="F27" s="22" t="str">
        <f>[23]Fevereiro!$I$9</f>
        <v>N</v>
      </c>
      <c r="G27" s="22" t="str">
        <f>[23]Fevereiro!$I$10</f>
        <v>L</v>
      </c>
      <c r="H27" s="22" t="str">
        <f>[23]Fevereiro!$I$11</f>
        <v>O</v>
      </c>
      <c r="I27" s="22" t="str">
        <f>[23]Fevereiro!$I$12</f>
        <v>O</v>
      </c>
      <c r="J27" s="22" t="str">
        <f>[23]Fevereiro!$I$13</f>
        <v>SO</v>
      </c>
      <c r="K27" s="22" t="str">
        <f>[23]Fevereiro!$I$14</f>
        <v>SO</v>
      </c>
      <c r="L27" s="22" t="str">
        <f>[23]Fevereiro!$I$15</f>
        <v>SO</v>
      </c>
      <c r="M27" s="22" t="str">
        <f>[23]Fevereiro!$I$16</f>
        <v>O</v>
      </c>
      <c r="N27" s="22" t="str">
        <f>[23]Fevereiro!$I$17</f>
        <v>O</v>
      </c>
      <c r="O27" s="22" t="str">
        <f>[23]Fevereiro!$I$18</f>
        <v>O</v>
      </c>
      <c r="P27" s="22" t="str">
        <f>[23]Fevereiro!$I$19</f>
        <v>SO</v>
      </c>
      <c r="Q27" s="22" t="str">
        <f>[23]Fevereiro!$I$20</f>
        <v>NO</v>
      </c>
      <c r="R27" s="22" t="str">
        <f>[23]Fevereiro!$I$21</f>
        <v>N</v>
      </c>
      <c r="S27" s="22" t="str">
        <f>[23]Fevereiro!$I$22</f>
        <v>O</v>
      </c>
      <c r="T27" s="22" t="str">
        <f>[23]Fevereiro!$I$23</f>
        <v>NO</v>
      </c>
      <c r="U27" s="22" t="str">
        <f>[23]Fevereiro!$I$24</f>
        <v>O</v>
      </c>
      <c r="V27" s="22" t="str">
        <f>[23]Fevereiro!$I$25</f>
        <v>N</v>
      </c>
      <c r="W27" s="22" t="str">
        <f>[23]Fevereiro!$I$26</f>
        <v>NO</v>
      </c>
      <c r="X27" s="22" t="str">
        <f>[23]Fevereiro!$I$27</f>
        <v>NO</v>
      </c>
      <c r="Y27" s="22" t="str">
        <f>[23]Fevereiro!$I$28</f>
        <v>O</v>
      </c>
      <c r="Z27" s="22" t="str">
        <f>[23]Fevereiro!$I$29</f>
        <v>O</v>
      </c>
      <c r="AA27" s="22" t="str">
        <f>[23]Fevereiro!$I$30</f>
        <v>O</v>
      </c>
      <c r="AB27" s="22" t="str">
        <f>[23]Fevereiro!$I$31</f>
        <v>NO</v>
      </c>
      <c r="AC27" s="22" t="str">
        <f>[23]Fevereiro!$I$32</f>
        <v>NE</v>
      </c>
      <c r="AD27" s="22" t="str">
        <f>[23]Fevereiro!$I$33</f>
        <v>NE</v>
      </c>
      <c r="AE27" s="43" t="s">
        <v>54</v>
      </c>
      <c r="AF27" s="2"/>
    </row>
    <row r="28" spans="1:33" ht="14.25" customHeight="1" x14ac:dyDescent="0.2">
      <c r="A28" s="14" t="s">
        <v>18</v>
      </c>
      <c r="B28" s="22" t="str">
        <f>[24]Fevereiro!$I$5</f>
        <v>L</v>
      </c>
      <c r="C28" s="22" t="str">
        <f>[24]Fevereiro!$I$6</f>
        <v>S</v>
      </c>
      <c r="D28" s="22" t="str">
        <f>[24]Fevereiro!$I$7</f>
        <v>L</v>
      </c>
      <c r="E28" s="22" t="str">
        <f>[24]Fevereiro!$I$8</f>
        <v>NO</v>
      </c>
      <c r="F28" s="22" t="str">
        <f>[24]Fevereiro!$I$9</f>
        <v>N</v>
      </c>
      <c r="G28" s="22" t="str">
        <f>[24]Fevereiro!$I$10</f>
        <v>L</v>
      </c>
      <c r="H28" s="22" t="str">
        <f>[24]Fevereiro!$I$11</f>
        <v>L</v>
      </c>
      <c r="I28" s="22" t="str">
        <f>[24]Fevereiro!$I$12</f>
        <v>L</v>
      </c>
      <c r="J28" s="22" t="str">
        <f>[24]Fevereiro!$I$13</f>
        <v>N</v>
      </c>
      <c r="K28" s="22" t="str">
        <f>[24]Fevereiro!$I$14</f>
        <v>O</v>
      </c>
      <c r="L28" s="22" t="str">
        <f>[24]Fevereiro!$I$15</f>
        <v>NO</v>
      </c>
      <c r="M28" s="22" t="str">
        <f>[24]Fevereiro!$I$16</f>
        <v>O</v>
      </c>
      <c r="N28" s="22" t="str">
        <f>[24]Fevereiro!$I$17</f>
        <v>L</v>
      </c>
      <c r="O28" s="22" t="str">
        <f>[24]Fevereiro!$I$18</f>
        <v>O</v>
      </c>
      <c r="P28" s="22" t="str">
        <f>[24]Fevereiro!$I$19</f>
        <v>SO</v>
      </c>
      <c r="Q28" s="22" t="str">
        <f>[24]Fevereiro!$I$20</f>
        <v>N</v>
      </c>
      <c r="R28" s="22" t="str">
        <f>[24]Fevereiro!$I$21</f>
        <v>N</v>
      </c>
      <c r="S28" s="22" t="str">
        <f>[24]Fevereiro!$I$22</f>
        <v>S</v>
      </c>
      <c r="T28" s="22" t="str">
        <f>[24]Fevereiro!$I$23</f>
        <v>L</v>
      </c>
      <c r="U28" s="22" t="str">
        <f>[24]Fevereiro!$I$24</f>
        <v>L</v>
      </c>
      <c r="V28" s="22" t="str">
        <f>[24]Fevereiro!$I$25</f>
        <v>O</v>
      </c>
      <c r="W28" s="22" t="str">
        <f>[24]Fevereiro!$I$26</f>
        <v>L</v>
      </c>
      <c r="X28" s="22" t="str">
        <f>[24]Fevereiro!$I$27</f>
        <v>L</v>
      </c>
      <c r="Y28" s="22" t="str">
        <f>[24]Fevereiro!$I$28</f>
        <v>NO</v>
      </c>
      <c r="Z28" s="22" t="str">
        <f>[24]Fevereiro!$I$29</f>
        <v>L</v>
      </c>
      <c r="AA28" s="22" t="str">
        <f>[24]Fevereiro!$I$30</f>
        <v>NO</v>
      </c>
      <c r="AB28" s="22" t="str">
        <f>[24]Fevereiro!$I$31</f>
        <v>N</v>
      </c>
      <c r="AC28" s="22" t="str">
        <f>[24]Fevereiro!$I$32</f>
        <v>NO</v>
      </c>
      <c r="AD28" s="22" t="str">
        <f>[24]Fevereiro!$I$33</f>
        <v>L</v>
      </c>
      <c r="AE28" s="43" t="str">
        <f>[24]Fevereiro!$I$33</f>
        <v>L</v>
      </c>
      <c r="AF28" s="2"/>
    </row>
    <row r="29" spans="1:33" ht="14.25" customHeight="1" x14ac:dyDescent="0.2">
      <c r="A29" s="14" t="s">
        <v>19</v>
      </c>
      <c r="B29" s="22" t="str">
        <f>[25]Fevereiro!$I$5</f>
        <v>NO</v>
      </c>
      <c r="C29" s="22" t="str">
        <f>[25]Fevereiro!$I$6</f>
        <v>S</v>
      </c>
      <c r="D29" s="22" t="str">
        <f>[25]Fevereiro!$I$7</f>
        <v>N</v>
      </c>
      <c r="E29" s="22" t="str">
        <f>[25]Fevereiro!$I$8</f>
        <v>NE</v>
      </c>
      <c r="F29" s="22" t="str">
        <f>[25]Fevereiro!$I$9</f>
        <v>N</v>
      </c>
      <c r="G29" s="22" t="str">
        <f>[25]Fevereiro!$I$10</f>
        <v>N</v>
      </c>
      <c r="H29" s="22" t="str">
        <f>[25]Fevereiro!$I$11</f>
        <v>N</v>
      </c>
      <c r="I29" s="22" t="str">
        <f>[25]Fevereiro!$I$12</f>
        <v>NE</v>
      </c>
      <c r="J29" s="22" t="str">
        <f>[25]Fevereiro!$I$13</f>
        <v>NE</v>
      </c>
      <c r="K29" s="22" t="str">
        <f>[25]Fevereiro!$I$14</f>
        <v>NO</v>
      </c>
      <c r="L29" s="22" t="str">
        <f>[25]Fevereiro!$I$15</f>
        <v>N</v>
      </c>
      <c r="M29" s="22" t="str">
        <f>[25]Fevereiro!$I$16</f>
        <v>NE</v>
      </c>
      <c r="N29" s="22" t="str">
        <f>[25]Fevereiro!$I$17</f>
        <v>N</v>
      </c>
      <c r="O29" s="22" t="str">
        <f>[25]Fevereiro!$I$18</f>
        <v>NO</v>
      </c>
      <c r="P29" s="22" t="str">
        <f>[25]Fevereiro!$I$19</f>
        <v>L</v>
      </c>
      <c r="Q29" s="22" t="str">
        <f>[25]Fevereiro!$I$20</f>
        <v>N</v>
      </c>
      <c r="R29" s="22" t="str">
        <f>[25]Fevereiro!$I$21</f>
        <v>N</v>
      </c>
      <c r="S29" s="22" t="str">
        <f>[25]Fevereiro!$I$22</f>
        <v>NO</v>
      </c>
      <c r="T29" s="22" t="str">
        <f>[25]Fevereiro!$I$23</f>
        <v>NE</v>
      </c>
      <c r="U29" s="22" t="str">
        <f>[25]Fevereiro!$I$24</f>
        <v>N</v>
      </c>
      <c r="V29" s="22" t="str">
        <f>[25]Fevereiro!$I$25</f>
        <v>NE</v>
      </c>
      <c r="W29" s="22" t="str">
        <f>[25]Fevereiro!$I$26</f>
        <v>N</v>
      </c>
      <c r="X29" s="22" t="str">
        <f>[25]Fevereiro!$I$27</f>
        <v>N</v>
      </c>
      <c r="Y29" s="22" t="str">
        <f>[25]Fevereiro!$I$28</f>
        <v>N</v>
      </c>
      <c r="Z29" s="22" t="str">
        <f>[25]Fevereiro!$I$29</f>
        <v>N</v>
      </c>
      <c r="AA29" s="22" t="str">
        <f>[25]Fevereiro!$I$30</f>
        <v>N</v>
      </c>
      <c r="AB29" s="22" t="str">
        <f>[25]Fevereiro!$I$31</f>
        <v>N</v>
      </c>
      <c r="AC29" s="22" t="str">
        <f>[25]Fevereiro!$I$32</f>
        <v>NE</v>
      </c>
      <c r="AD29" s="22" t="str">
        <f>[25]Fevereiro!$I$33</f>
        <v>NE</v>
      </c>
      <c r="AE29" s="43" t="s">
        <v>56</v>
      </c>
      <c r="AF29" s="2"/>
    </row>
    <row r="30" spans="1:33" ht="12.75" customHeight="1" x14ac:dyDescent="0.2">
      <c r="A30" s="14" t="s">
        <v>31</v>
      </c>
      <c r="B30" s="22" t="str">
        <f>[26]Fevereiro!$I$5</f>
        <v>*</v>
      </c>
      <c r="C30" s="22" t="str">
        <f>[26]Fevereiro!$I$6</f>
        <v>*</v>
      </c>
      <c r="D30" s="22" t="str">
        <f>[26]Fevereiro!$I$7</f>
        <v>*</v>
      </c>
      <c r="E30" s="22" t="str">
        <f>[26]Fevereiro!$I$8</f>
        <v>*</v>
      </c>
      <c r="F30" s="22" t="str">
        <f>[26]Fevereiro!$I$9</f>
        <v>*</v>
      </c>
      <c r="G30" s="22" t="str">
        <f>[26]Fevereiro!$I$10</f>
        <v>*</v>
      </c>
      <c r="H30" s="22" t="str">
        <f>[26]Fevereiro!$I$11</f>
        <v>*</v>
      </c>
      <c r="I30" s="22" t="str">
        <f>[26]Fevereiro!$I$12</f>
        <v>*</v>
      </c>
      <c r="J30" s="22" t="str">
        <f>[26]Fevereiro!$I$13</f>
        <v>*</v>
      </c>
      <c r="K30" s="22" t="str">
        <f>[26]Fevereiro!$I$14</f>
        <v>*</v>
      </c>
      <c r="L30" s="22" t="str">
        <f>[26]Fevereiro!$I$15</f>
        <v>*</v>
      </c>
      <c r="M30" s="22" t="str">
        <f>[26]Fevereiro!$I$16</f>
        <v>*</v>
      </c>
      <c r="N30" s="22" t="str">
        <f>[26]Fevereiro!$I$17</f>
        <v>*</v>
      </c>
      <c r="O30" s="22" t="str">
        <f>[26]Fevereiro!$I$18</f>
        <v>*</v>
      </c>
      <c r="P30" s="22" t="str">
        <f>[26]Fevereiro!$I$19</f>
        <v>*</v>
      </c>
      <c r="Q30" s="22" t="str">
        <f>[26]Fevereiro!$I$20</f>
        <v>*</v>
      </c>
      <c r="R30" s="22" t="str">
        <f>[26]Fevereiro!$I$21</f>
        <v>*</v>
      </c>
      <c r="S30" s="22" t="str">
        <f>[26]Fevereiro!$I$22</f>
        <v>*</v>
      </c>
      <c r="T30" s="22" t="str">
        <f>[26]Fevereiro!$I$23</f>
        <v>*</v>
      </c>
      <c r="U30" s="22" t="str">
        <f>[26]Fevereiro!$I$24</f>
        <v>*</v>
      </c>
      <c r="V30" s="22" t="str">
        <f>[26]Fevereiro!$I$25</f>
        <v>*</v>
      </c>
      <c r="W30" s="22" t="str">
        <f>[26]Fevereiro!$I$26</f>
        <v>*</v>
      </c>
      <c r="X30" s="22" t="str">
        <f>[26]Fevereiro!$I$27</f>
        <v>*</v>
      </c>
      <c r="Y30" s="22" t="str">
        <f>[26]Fevereiro!$I$28</f>
        <v>*</v>
      </c>
      <c r="Z30" s="22" t="str">
        <f>[26]Fevereiro!$I$29</f>
        <v>*</v>
      </c>
      <c r="AA30" s="22" t="str">
        <f>[26]Fevereiro!$I$30</f>
        <v>*</v>
      </c>
      <c r="AB30" s="22" t="str">
        <f>[26]Fevereiro!$I$31</f>
        <v>*</v>
      </c>
      <c r="AC30" s="22" t="str">
        <f>[26]Fevereiro!$I$32</f>
        <v>*</v>
      </c>
      <c r="AD30" s="22" t="str">
        <f>[26]Fevereiro!$I$33</f>
        <v>*</v>
      </c>
      <c r="AE30" s="43" t="str">
        <f>[26]Fevereiro!$I$33</f>
        <v>*</v>
      </c>
      <c r="AF30" s="2"/>
    </row>
    <row r="31" spans="1:33" ht="11.25" customHeight="1" x14ac:dyDescent="0.2">
      <c r="A31" s="14" t="s">
        <v>49</v>
      </c>
      <c r="B31" s="22" t="str">
        <f>[27]Fevereiro!$I$5</f>
        <v>SE</v>
      </c>
      <c r="C31" s="22" t="str">
        <f>[27]Fevereiro!$I$6</f>
        <v>L</v>
      </c>
      <c r="D31" s="22" t="str">
        <f>[27]Fevereiro!$I$7</f>
        <v>L</v>
      </c>
      <c r="E31" s="22" t="str">
        <f>[27]Fevereiro!$I$8</f>
        <v>N</v>
      </c>
      <c r="F31" s="22" t="str">
        <f>[27]Fevereiro!$I$9</f>
        <v>L</v>
      </c>
      <c r="G31" s="22" t="str">
        <f>[27]Fevereiro!$I$10</f>
        <v>SE</v>
      </c>
      <c r="H31" s="22" t="str">
        <f>[27]Fevereiro!$I$11</f>
        <v>SO</v>
      </c>
      <c r="I31" s="22" t="str">
        <f>[27]Fevereiro!$I$12</f>
        <v>L</v>
      </c>
      <c r="J31" s="22" t="str">
        <f>[27]Fevereiro!$I$13</f>
        <v>L</v>
      </c>
      <c r="K31" s="22" t="str">
        <f>[27]Fevereiro!$I$14</f>
        <v>L</v>
      </c>
      <c r="L31" s="22" t="str">
        <f>[27]Fevereiro!$I$15</f>
        <v>L</v>
      </c>
      <c r="M31" s="22" t="str">
        <f>[27]Fevereiro!$I$16</f>
        <v>O</v>
      </c>
      <c r="N31" s="22" t="str">
        <f>[27]Fevereiro!$I$17</f>
        <v>NE</v>
      </c>
      <c r="O31" s="22" t="str">
        <f>[27]Fevereiro!$I$18</f>
        <v>L</v>
      </c>
      <c r="P31" s="22" t="str">
        <f>[27]Fevereiro!$I$19</f>
        <v>N</v>
      </c>
      <c r="Q31" s="22" t="str">
        <f>[27]Fevereiro!$I$20</f>
        <v>NE</v>
      </c>
      <c r="R31" s="22" t="str">
        <f>[27]Fevereiro!$I$21</f>
        <v>NE</v>
      </c>
      <c r="S31" s="22" t="str">
        <f>[27]Fevereiro!$I$22</f>
        <v>L</v>
      </c>
      <c r="T31" s="22" t="str">
        <f>[27]Fevereiro!$I$23</f>
        <v>NE</v>
      </c>
      <c r="U31" s="22" t="str">
        <f>[27]Fevereiro!$I$24</f>
        <v>L</v>
      </c>
      <c r="V31" s="22" t="str">
        <f>[27]Fevereiro!$I$25</f>
        <v>SE</v>
      </c>
      <c r="W31" s="22" t="str">
        <f>[27]Fevereiro!$I$26</f>
        <v>L</v>
      </c>
      <c r="X31" s="22" t="str">
        <f>[27]Fevereiro!$I$27</f>
        <v>NE</v>
      </c>
      <c r="Y31" s="22" t="str">
        <f>[27]Fevereiro!$I$28</f>
        <v>L</v>
      </c>
      <c r="Z31" s="22" t="str">
        <f>[27]Fevereiro!$I$29</f>
        <v>NE</v>
      </c>
      <c r="AA31" s="22" t="str">
        <f>[27]Fevereiro!$I$30</f>
        <v>NE</v>
      </c>
      <c r="AB31" s="22" t="str">
        <f>[27]Fevereiro!$I$31</f>
        <v>NE</v>
      </c>
      <c r="AC31" s="22" t="str">
        <f>[27]Fevereiro!$I$32</f>
        <v>SE</v>
      </c>
      <c r="AD31" s="22" t="str">
        <f>[27]Fevereiro!$I$33</f>
        <v>S</v>
      </c>
      <c r="AE31" s="43" t="s">
        <v>57</v>
      </c>
      <c r="AF31" s="2"/>
      <c r="AG31" s="25" t="s">
        <v>50</v>
      </c>
    </row>
    <row r="32" spans="1:33" ht="11.25" customHeight="1" x14ac:dyDescent="0.2">
      <c r="A32" s="14" t="s">
        <v>20</v>
      </c>
      <c r="B32" s="19" t="str">
        <f>[28]Fevereiro!$I$5</f>
        <v>NE</v>
      </c>
      <c r="C32" s="19" t="str">
        <f>[28]Fevereiro!$I$6</f>
        <v>S</v>
      </c>
      <c r="D32" s="19" t="str">
        <f>[28]Fevereiro!$I$7</f>
        <v>S</v>
      </c>
      <c r="E32" s="19" t="str">
        <f>[28]Fevereiro!$I$8</f>
        <v>N</v>
      </c>
      <c r="F32" s="19" t="str">
        <f>[28]Fevereiro!$I$9</f>
        <v>S</v>
      </c>
      <c r="G32" s="19" t="str">
        <f>[28]Fevereiro!$I$10</f>
        <v>N</v>
      </c>
      <c r="H32" s="19" t="str">
        <f>[28]Fevereiro!$I$11</f>
        <v>N</v>
      </c>
      <c r="I32" s="19" t="str">
        <f>[28]Fevereiro!$I$12</f>
        <v>NE</v>
      </c>
      <c r="J32" s="19" t="str">
        <f>[28]Fevereiro!$I$13</f>
        <v>N</v>
      </c>
      <c r="K32" s="19" t="str">
        <f>[28]Fevereiro!$I$14</f>
        <v>NO</v>
      </c>
      <c r="L32" s="19" t="str">
        <f>[28]Fevereiro!$I$15</f>
        <v>S</v>
      </c>
      <c r="M32" s="19" t="str">
        <f>[28]Fevereiro!$I$16</f>
        <v>S</v>
      </c>
      <c r="N32" s="19" t="str">
        <f>[28]Fevereiro!$I$17</f>
        <v>SO</v>
      </c>
      <c r="O32" s="19" t="str">
        <f>[28]Fevereiro!$I$18</f>
        <v>L</v>
      </c>
      <c r="P32" s="19" t="str">
        <f>[28]Fevereiro!$I$19</f>
        <v>S</v>
      </c>
      <c r="Q32" s="19" t="str">
        <f>[28]Fevereiro!$I$20</f>
        <v>NE</v>
      </c>
      <c r="R32" s="19" t="str">
        <f>[28]Fevereiro!$I$21</f>
        <v>N</v>
      </c>
      <c r="S32" s="19" t="str">
        <f>[28]Fevereiro!$I$22</f>
        <v>S</v>
      </c>
      <c r="T32" s="19" t="str">
        <f>[28]Fevereiro!$I$23</f>
        <v>NO</v>
      </c>
      <c r="U32" s="19" t="str">
        <f>[28]Fevereiro!$I$24</f>
        <v>N</v>
      </c>
      <c r="V32" s="19" t="str">
        <f>[28]Fevereiro!$I$25</f>
        <v>N</v>
      </c>
      <c r="W32" s="19" t="str">
        <f>[28]Fevereiro!$I$26</f>
        <v>NE</v>
      </c>
      <c r="X32" s="19" t="str">
        <f>[28]Fevereiro!$I$27</f>
        <v>NE</v>
      </c>
      <c r="Y32" s="19" t="str">
        <f>[28]Fevereiro!$I$28</f>
        <v>N</v>
      </c>
      <c r="Z32" s="19" t="str">
        <f>[28]Fevereiro!$I$29</f>
        <v>N</v>
      </c>
      <c r="AA32" s="19" t="str">
        <f>[28]Fevereiro!$I$30</f>
        <v>N</v>
      </c>
      <c r="AB32" s="19" t="str">
        <f>[28]Fevereiro!$I$31</f>
        <v>N</v>
      </c>
      <c r="AC32" s="19" t="str">
        <f>[28]Fevereiro!$I$32</f>
        <v>N</v>
      </c>
      <c r="AD32" s="19" t="str">
        <f>[28]Fevereiro!$I$33</f>
        <v>SE</v>
      </c>
      <c r="AE32" s="43" t="s">
        <v>56</v>
      </c>
      <c r="AF32" s="2"/>
    </row>
    <row r="33" spans="1:36" s="5" customFormat="1" ht="13.5" customHeight="1" x14ac:dyDescent="0.2">
      <c r="A33" s="33" t="s">
        <v>38</v>
      </c>
      <c r="B33" s="34" t="s">
        <v>144</v>
      </c>
      <c r="C33" s="34" t="s">
        <v>145</v>
      </c>
      <c r="D33" s="34" t="s">
        <v>56</v>
      </c>
      <c r="E33" s="34" t="s">
        <v>56</v>
      </c>
      <c r="F33" s="34" t="s">
        <v>56</v>
      </c>
      <c r="G33" s="34" t="s">
        <v>57</v>
      </c>
      <c r="H33" s="34" t="s">
        <v>56</v>
      </c>
      <c r="I33" s="34" t="s">
        <v>53</v>
      </c>
      <c r="J33" s="34" t="s">
        <v>56</v>
      </c>
      <c r="K33" s="34" t="s">
        <v>56</v>
      </c>
      <c r="L33" s="34" t="s">
        <v>56</v>
      </c>
      <c r="M33" s="34" t="s">
        <v>53</v>
      </c>
      <c r="N33" s="34" t="s">
        <v>53</v>
      </c>
      <c r="O33" s="34" t="s">
        <v>54</v>
      </c>
      <c r="P33" s="42" t="s">
        <v>56</v>
      </c>
      <c r="Q33" s="42" t="s">
        <v>56</v>
      </c>
      <c r="R33" s="42" t="s">
        <v>56</v>
      </c>
      <c r="S33" s="42" t="s">
        <v>53</v>
      </c>
      <c r="T33" s="42" t="s">
        <v>53</v>
      </c>
      <c r="U33" s="42" t="s">
        <v>56</v>
      </c>
      <c r="V33" s="42" t="s">
        <v>56</v>
      </c>
      <c r="W33" s="42" t="s">
        <v>56</v>
      </c>
      <c r="X33" s="42" t="s">
        <v>56</v>
      </c>
      <c r="Y33" s="42" t="s">
        <v>56</v>
      </c>
      <c r="Z33" s="42" t="s">
        <v>56</v>
      </c>
      <c r="AA33" s="42" t="s">
        <v>56</v>
      </c>
      <c r="AB33" s="42" t="s">
        <v>56</v>
      </c>
      <c r="AC33" s="42" t="s">
        <v>53</v>
      </c>
      <c r="AD33" s="42" t="s">
        <v>53</v>
      </c>
      <c r="AE33" s="44"/>
      <c r="AF33" s="10"/>
    </row>
    <row r="34" spans="1:36" ht="9.75" customHeight="1" thickBot="1" x14ac:dyDescent="0.25">
      <c r="A34" s="131" t="s">
        <v>37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17"/>
      <c r="AE34" s="104" t="s">
        <v>56</v>
      </c>
      <c r="AF34" s="2"/>
    </row>
    <row r="35" spans="1:36" x14ac:dyDescent="0.2">
      <c r="A35" s="79"/>
      <c r="B35" s="80"/>
      <c r="C35" s="80"/>
      <c r="D35" s="81"/>
      <c r="E35" s="81" t="s">
        <v>140</v>
      </c>
      <c r="F35" s="81"/>
      <c r="G35" s="81"/>
      <c r="H35" s="81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5"/>
    </row>
    <row r="36" spans="1:36" x14ac:dyDescent="0.2">
      <c r="A36" s="82"/>
      <c r="B36" s="83"/>
      <c r="C36" s="84"/>
      <c r="D36" s="84"/>
      <c r="E36" s="84"/>
      <c r="F36" s="84"/>
      <c r="G36" s="84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 t="s">
        <v>51</v>
      </c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 t="s">
        <v>60</v>
      </c>
      <c r="AD36" s="83"/>
      <c r="AE36" s="96"/>
      <c r="AF36" s="2"/>
      <c r="AG36" s="2"/>
      <c r="AH36" s="9"/>
      <c r="AI36" s="2"/>
    </row>
    <row r="37" spans="1:36" x14ac:dyDescent="0.2">
      <c r="A37" s="82"/>
      <c r="B37" s="82"/>
      <c r="C37" s="83"/>
      <c r="D37" s="118"/>
      <c r="E37" s="84" t="s">
        <v>142</v>
      </c>
      <c r="F37" s="84"/>
      <c r="G37" s="84"/>
      <c r="H37" s="84"/>
      <c r="I37" s="83"/>
      <c r="J37" s="83"/>
      <c r="K37" s="83"/>
      <c r="L37" s="83"/>
      <c r="M37" s="83"/>
      <c r="N37" s="83"/>
      <c r="O37" s="87"/>
      <c r="P37" s="87"/>
      <c r="Q37" s="87"/>
      <c r="R37" s="87" t="s">
        <v>52</v>
      </c>
      <c r="S37" s="87"/>
      <c r="T37" s="87"/>
      <c r="U37" s="87"/>
      <c r="V37" s="83"/>
      <c r="W37" s="83"/>
      <c r="X37" s="83"/>
      <c r="Y37" s="83"/>
      <c r="Z37" s="83"/>
      <c r="AA37" s="83"/>
      <c r="AB37" s="83"/>
      <c r="AC37" s="87" t="s">
        <v>61</v>
      </c>
      <c r="AD37" s="87"/>
      <c r="AE37" s="105"/>
      <c r="AF37" s="2"/>
      <c r="AG37" s="2"/>
      <c r="AH37" s="2"/>
      <c r="AI37" s="2"/>
      <c r="AJ37" s="2"/>
    </row>
    <row r="38" spans="1:36" ht="13.5" thickBot="1" x14ac:dyDescent="0.25">
      <c r="A38" s="98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1"/>
    </row>
    <row r="39" spans="1:36" x14ac:dyDescent="0.2">
      <c r="AE39" s="9"/>
    </row>
    <row r="40" spans="1:36" x14ac:dyDescent="0.2">
      <c r="N40" s="2" t="s">
        <v>50</v>
      </c>
      <c r="X40" s="2" t="s">
        <v>50</v>
      </c>
      <c r="AB40" s="2" t="s">
        <v>50</v>
      </c>
    </row>
  </sheetData>
  <sheetProtection password="C6EC" sheet="1" objects="1" scenarios="1"/>
  <mergeCells count="33">
    <mergeCell ref="AC3:AC4"/>
    <mergeCell ref="W3:W4"/>
    <mergeCell ref="Y3:Y4"/>
    <mergeCell ref="Z3:Z4"/>
    <mergeCell ref="AA3:AA4"/>
    <mergeCell ref="AB3:AB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AD3:AD4"/>
    <mergeCell ref="L3:L4"/>
    <mergeCell ref="B2:AE2"/>
    <mergeCell ref="A1:AE1"/>
    <mergeCell ref="A34:AC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zoomScale="90" zoomScaleNormal="90" workbookViewId="0">
      <selection activeCell="E8" sqref="E8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0" width="6.140625" style="2" customWidth="1"/>
    <col min="31" max="31" width="7.42578125" style="6" bestFit="1" customWidth="1"/>
    <col min="32" max="32" width="9.140625" style="1"/>
  </cols>
  <sheetData>
    <row r="1" spans="1:35" ht="20.100000000000001" customHeight="1" x14ac:dyDescent="0.2">
      <c r="A1" s="124" t="s">
        <v>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</row>
    <row r="2" spans="1:35" s="4" customFormat="1" ht="20.100000000000001" customHeight="1" x14ac:dyDescent="0.2">
      <c r="A2" s="125" t="s">
        <v>21</v>
      </c>
      <c r="B2" s="128" t="s">
        <v>141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7"/>
    </row>
    <row r="3" spans="1:35" s="5" customFormat="1" ht="20.100000000000001" customHeight="1" x14ac:dyDescent="0.2">
      <c r="A3" s="125"/>
      <c r="B3" s="126">
        <v>1</v>
      </c>
      <c r="C3" s="126">
        <f>SUM(B3+1)</f>
        <v>2</v>
      </c>
      <c r="D3" s="126">
        <f t="shared" ref="D3:AC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19">
        <v>29</v>
      </c>
      <c r="AE3" s="35" t="s">
        <v>41</v>
      </c>
      <c r="AF3" s="10"/>
    </row>
    <row r="4" spans="1:35" s="5" customFormat="1" ht="20.100000000000001" customHeight="1" x14ac:dyDescent="0.2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0"/>
      <c r="AE4" s="35" t="s">
        <v>39</v>
      </c>
      <c r="AF4" s="10"/>
    </row>
    <row r="5" spans="1:35" s="5" customFormat="1" ht="20.100000000000001" customHeight="1" x14ac:dyDescent="0.2">
      <c r="A5" s="14" t="s">
        <v>45</v>
      </c>
      <c r="B5" s="15">
        <f>[1]Fevereiro!$J$5</f>
        <v>21.6</v>
      </c>
      <c r="C5" s="15">
        <f>[1]Fevereiro!$J$6</f>
        <v>22.68</v>
      </c>
      <c r="D5" s="15">
        <f>[1]Fevereiro!$J$7</f>
        <v>54</v>
      </c>
      <c r="E5" s="15">
        <f>[1]Fevereiro!$J$8</f>
        <v>43.56</v>
      </c>
      <c r="F5" s="15">
        <f>[1]Fevereiro!$J$9</f>
        <v>35.64</v>
      </c>
      <c r="G5" s="15">
        <f>[1]Fevereiro!$J$10</f>
        <v>56.88</v>
      </c>
      <c r="H5" s="15">
        <f>[1]Fevereiro!$J$11</f>
        <v>41.76</v>
      </c>
      <c r="I5" s="15">
        <f>[1]Fevereiro!$J$12</f>
        <v>23.400000000000002</v>
      </c>
      <c r="J5" s="15">
        <f>[1]Fevereiro!$J$13</f>
        <v>39.24</v>
      </c>
      <c r="K5" s="15">
        <f>[1]Fevereiro!$J$14</f>
        <v>40.680000000000007</v>
      </c>
      <c r="L5" s="15">
        <f>[1]Fevereiro!$J$15</f>
        <v>25.2</v>
      </c>
      <c r="M5" s="15">
        <f>[1]Fevereiro!$J$16</f>
        <v>27.720000000000002</v>
      </c>
      <c r="N5" s="15">
        <f>[1]Fevereiro!$J$17</f>
        <v>20.16</v>
      </c>
      <c r="O5" s="15">
        <f>[1]Fevereiro!$J$18</f>
        <v>41.04</v>
      </c>
      <c r="P5" s="15">
        <f>[1]Fevereiro!$J$19</f>
        <v>31.319999999999997</v>
      </c>
      <c r="Q5" s="15">
        <f>[1]Fevereiro!$J$20</f>
        <v>33.480000000000004</v>
      </c>
      <c r="R5" s="15">
        <f>[1]Fevereiro!$J$21</f>
        <v>36.36</v>
      </c>
      <c r="S5" s="15">
        <f>[1]Fevereiro!$J$22</f>
        <v>42.84</v>
      </c>
      <c r="T5" s="15">
        <f>[1]Fevereiro!$J$23</f>
        <v>39.24</v>
      </c>
      <c r="U5" s="15">
        <f>[1]Fevereiro!$J$24</f>
        <v>37.080000000000005</v>
      </c>
      <c r="V5" s="15">
        <f>[1]Fevereiro!$J$25</f>
        <v>34.56</v>
      </c>
      <c r="W5" s="15">
        <f>[1]Fevereiro!$J$26</f>
        <v>36</v>
      </c>
      <c r="X5" s="15">
        <f>[1]Fevereiro!$J$27</f>
        <v>33.840000000000003</v>
      </c>
      <c r="Y5" s="15">
        <f>[1]Fevereiro!$J$28</f>
        <v>33.480000000000004</v>
      </c>
      <c r="Z5" s="15">
        <f>[1]Fevereiro!$J$29</f>
        <v>28.08</v>
      </c>
      <c r="AA5" s="15">
        <f>[1]Fevereiro!$J$30</f>
        <v>42.12</v>
      </c>
      <c r="AB5" s="15">
        <f>[1]Fevereiro!$J$31</f>
        <v>34.92</v>
      </c>
      <c r="AC5" s="15">
        <f>[1]Fevereiro!$J$32</f>
        <v>29.880000000000003</v>
      </c>
      <c r="AD5" s="15">
        <f>[1]Fevereiro!$J$33</f>
        <v>20.88</v>
      </c>
      <c r="AE5" s="36">
        <f>MAX(B5:AD5)</f>
        <v>56.88</v>
      </c>
      <c r="AF5" s="10"/>
    </row>
    <row r="6" spans="1:35" s="1" customFormat="1" ht="17.100000000000001" customHeight="1" x14ac:dyDescent="0.2">
      <c r="A6" s="14" t="s">
        <v>0</v>
      </c>
      <c r="B6" s="16" t="str">
        <f>[2]Fevereiro!$J$5</f>
        <v>*</v>
      </c>
      <c r="C6" s="16">
        <f>[2]Fevereiro!$J$6</f>
        <v>25.56</v>
      </c>
      <c r="D6" s="16">
        <f>[2]Fevereiro!$J$7</f>
        <v>30.6</v>
      </c>
      <c r="E6" s="16">
        <f>[2]Fevereiro!$J$8</f>
        <v>30.96</v>
      </c>
      <c r="F6" s="16">
        <f>[2]Fevereiro!$J$9</f>
        <v>32.04</v>
      </c>
      <c r="G6" s="16">
        <f>[2]Fevereiro!$J$10</f>
        <v>31.319999999999997</v>
      </c>
      <c r="H6" s="16">
        <f>[2]Fevereiro!$J$11</f>
        <v>28.44</v>
      </c>
      <c r="I6" s="16">
        <f>[2]Fevereiro!$J$12</f>
        <v>30.96</v>
      </c>
      <c r="J6" s="16">
        <f>[2]Fevereiro!$J$13</f>
        <v>50.76</v>
      </c>
      <c r="K6" s="16">
        <f>[2]Fevereiro!$J$14</f>
        <v>33.840000000000003</v>
      </c>
      <c r="L6" s="16">
        <f>[2]Fevereiro!$J$15</f>
        <v>41.76</v>
      </c>
      <c r="M6" s="16">
        <f>[2]Fevereiro!$J$16</f>
        <v>32.4</v>
      </c>
      <c r="N6" s="16">
        <f>[2]Fevereiro!$J$17</f>
        <v>34.56</v>
      </c>
      <c r="O6" s="16">
        <f>[2]Fevereiro!$J$18</f>
        <v>28.08</v>
      </c>
      <c r="P6" s="16">
        <f>[2]Fevereiro!$J$19</f>
        <v>35.64</v>
      </c>
      <c r="Q6" s="16">
        <f>[2]Fevereiro!$J$20</f>
        <v>41.4</v>
      </c>
      <c r="R6" s="16">
        <f>[2]Fevereiro!$J$21</f>
        <v>52.56</v>
      </c>
      <c r="S6" s="16">
        <f>[2]Fevereiro!$J$22</f>
        <v>33.840000000000003</v>
      </c>
      <c r="T6" s="16">
        <f>[2]Fevereiro!$J$23</f>
        <v>34.56</v>
      </c>
      <c r="U6" s="16">
        <f>[2]Fevereiro!$J$24</f>
        <v>46.080000000000005</v>
      </c>
      <c r="V6" s="16">
        <f>[2]Fevereiro!$J$25</f>
        <v>39.24</v>
      </c>
      <c r="W6" s="16">
        <f>[2]Fevereiro!$J$26</f>
        <v>29.16</v>
      </c>
      <c r="X6" s="16">
        <f>[2]Fevereiro!$J$27</f>
        <v>25.2</v>
      </c>
      <c r="Y6" s="16">
        <f>[2]Fevereiro!$J$28</f>
        <v>33.480000000000004</v>
      </c>
      <c r="Z6" s="16">
        <f>[2]Fevereiro!$J$29</f>
        <v>28.08</v>
      </c>
      <c r="AA6" s="16">
        <f>[2]Fevereiro!$J$30</f>
        <v>58.680000000000007</v>
      </c>
      <c r="AB6" s="16">
        <f>[2]Fevereiro!$J$31</f>
        <v>38.159999999999997</v>
      </c>
      <c r="AC6" s="16">
        <f>[2]Fevereiro!$J$32</f>
        <v>33.119999999999997</v>
      </c>
      <c r="AD6" s="16">
        <f>[2]Fevereiro!$J$33</f>
        <v>37.800000000000004</v>
      </c>
      <c r="AE6" s="36">
        <f t="shared" ref="AE6:AE32" si="1">MAX(B6:AD6)</f>
        <v>58.680000000000007</v>
      </c>
      <c r="AF6" s="2"/>
    </row>
    <row r="7" spans="1:35" ht="17.100000000000001" customHeight="1" x14ac:dyDescent="0.2">
      <c r="A7" s="14" t="s">
        <v>1</v>
      </c>
      <c r="B7" s="17">
        <f>[3]Fevereiro!$J$5</f>
        <v>22.32</v>
      </c>
      <c r="C7" s="17">
        <f>[3]Fevereiro!$J$6</f>
        <v>48.6</v>
      </c>
      <c r="D7" s="17">
        <f>[3]Fevereiro!$J$7</f>
        <v>32.76</v>
      </c>
      <c r="E7" s="16">
        <f>[3]Fevereiro!$J$8</f>
        <v>31.319999999999997</v>
      </c>
      <c r="F7" s="16">
        <f>[3]Fevereiro!$J$9</f>
        <v>26.28</v>
      </c>
      <c r="G7" s="16">
        <f>[3]Fevereiro!$J$10</f>
        <v>25.2</v>
      </c>
      <c r="H7" s="16">
        <f>[3]Fevereiro!$J$11</f>
        <v>21.96</v>
      </c>
      <c r="I7" s="16">
        <f>[3]Fevereiro!$J$12</f>
        <v>28.08</v>
      </c>
      <c r="J7" s="16">
        <f>[3]Fevereiro!$J$13</f>
        <v>27.36</v>
      </c>
      <c r="K7" s="16">
        <f>[3]Fevereiro!$J$14</f>
        <v>26.64</v>
      </c>
      <c r="L7" s="16">
        <f>[3]Fevereiro!$J$15</f>
        <v>34.92</v>
      </c>
      <c r="M7" s="16">
        <f>[3]Fevereiro!$J$16</f>
        <v>27</v>
      </c>
      <c r="N7" s="16">
        <f>[3]Fevereiro!$J$17</f>
        <v>30.240000000000002</v>
      </c>
      <c r="O7" s="16">
        <f>[3]Fevereiro!$J$18</f>
        <v>28.8</v>
      </c>
      <c r="P7" s="16">
        <f>[3]Fevereiro!$J$19</f>
        <v>32.04</v>
      </c>
      <c r="Q7" s="16">
        <f>[3]Fevereiro!$J$20</f>
        <v>48.24</v>
      </c>
      <c r="R7" s="16">
        <f>[3]Fevereiro!$J$21</f>
        <v>42.84</v>
      </c>
      <c r="S7" s="16">
        <f>[3]Fevereiro!$J$22</f>
        <v>30.6</v>
      </c>
      <c r="T7" s="16">
        <f>[3]Fevereiro!$J$23</f>
        <v>44.64</v>
      </c>
      <c r="U7" s="16">
        <f>[3]Fevereiro!$J$24</f>
        <v>23.400000000000002</v>
      </c>
      <c r="V7" s="16">
        <f>[3]Fevereiro!$J$25</f>
        <v>29.880000000000003</v>
      </c>
      <c r="W7" s="16">
        <f>[3]Fevereiro!$J$26</f>
        <v>62.28</v>
      </c>
      <c r="X7" s="16">
        <f>[3]Fevereiro!$J$27</f>
        <v>42.12</v>
      </c>
      <c r="Y7" s="16">
        <f>[3]Fevereiro!$J$28</f>
        <v>44.64</v>
      </c>
      <c r="Z7" s="16">
        <f>[3]Fevereiro!$J$29</f>
        <v>30.6</v>
      </c>
      <c r="AA7" s="16">
        <f>[3]Fevereiro!$J$30</f>
        <v>41.76</v>
      </c>
      <c r="AB7" s="16">
        <f>[3]Fevereiro!$J$31</f>
        <v>40.680000000000007</v>
      </c>
      <c r="AC7" s="16">
        <f>[3]Fevereiro!$J$32</f>
        <v>26.28</v>
      </c>
      <c r="AD7" s="16">
        <f>[3]Fevereiro!$J$33</f>
        <v>39.24</v>
      </c>
      <c r="AE7" s="36">
        <f t="shared" si="1"/>
        <v>62.28</v>
      </c>
      <c r="AF7" s="2"/>
    </row>
    <row r="8" spans="1:35" ht="17.100000000000001" customHeight="1" x14ac:dyDescent="0.2">
      <c r="A8" s="14" t="s">
        <v>63</v>
      </c>
      <c r="B8" s="16">
        <f>[4]Fevereiro!$J$5</f>
        <v>31.680000000000003</v>
      </c>
      <c r="C8" s="16">
        <f>[4]Fevereiro!$J$6</f>
        <v>31.680000000000003</v>
      </c>
      <c r="D8" s="16">
        <f>[4]Fevereiro!$J$7</f>
        <v>41.04</v>
      </c>
      <c r="E8" s="16">
        <f>[4]Fevereiro!$J$8</f>
        <v>78.48</v>
      </c>
      <c r="F8" s="16">
        <f>[4]Fevereiro!$J$9</f>
        <v>30.240000000000002</v>
      </c>
      <c r="G8" s="16">
        <f>[4]Fevereiro!$J$10</f>
        <v>23.400000000000002</v>
      </c>
      <c r="H8" s="16">
        <f>[4]Fevereiro!$J$11</f>
        <v>34.200000000000003</v>
      </c>
      <c r="I8" s="16">
        <f>[4]Fevereiro!$J$12</f>
        <v>51.480000000000004</v>
      </c>
      <c r="J8" s="16">
        <f>[4]Fevereiro!$J$13</f>
        <v>44.28</v>
      </c>
      <c r="K8" s="16">
        <f>[4]Fevereiro!$J$14</f>
        <v>45.36</v>
      </c>
      <c r="L8" s="16">
        <f>[4]Fevereiro!$J$15</f>
        <v>27</v>
      </c>
      <c r="M8" s="16">
        <f>[4]Fevereiro!$J$16</f>
        <v>37.800000000000004</v>
      </c>
      <c r="N8" s="16">
        <f>[4]Fevereiro!$J$17</f>
        <v>25.56</v>
      </c>
      <c r="O8" s="16">
        <f>[4]Fevereiro!$J$18</f>
        <v>43.2</v>
      </c>
      <c r="P8" s="16">
        <f>[4]Fevereiro!$J$19</f>
        <v>32.04</v>
      </c>
      <c r="Q8" s="16">
        <f>[4]Fevereiro!$J$20</f>
        <v>34.56</v>
      </c>
      <c r="R8" s="16">
        <f>[4]Fevereiro!$J$21</f>
        <v>47.88</v>
      </c>
      <c r="S8" s="16">
        <f>[4]Fevereiro!$J$22</f>
        <v>39.24</v>
      </c>
      <c r="T8" s="16">
        <f>[4]Fevereiro!$J$23</f>
        <v>23.759999999999998</v>
      </c>
      <c r="U8" s="16">
        <f>[4]Fevereiro!$J$24</f>
        <v>30.96</v>
      </c>
      <c r="V8" s="16">
        <f>[4]Fevereiro!$J$25</f>
        <v>31.680000000000003</v>
      </c>
      <c r="W8" s="16">
        <f>[4]Fevereiro!$J$26</f>
        <v>38.519999999999996</v>
      </c>
      <c r="X8" s="16">
        <f>[4]Fevereiro!$J$27</f>
        <v>41.04</v>
      </c>
      <c r="Y8" s="16">
        <f>[4]Fevereiro!$J$28</f>
        <v>32.4</v>
      </c>
      <c r="Z8" s="16">
        <f>[4]Fevereiro!$J$29</f>
        <v>45</v>
      </c>
      <c r="AA8" s="16">
        <f>[4]Fevereiro!$J$30</f>
        <v>39.6</v>
      </c>
      <c r="AB8" s="16">
        <f>[4]Fevereiro!$J$31</f>
        <v>37.080000000000005</v>
      </c>
      <c r="AC8" s="16">
        <f>[4]Fevereiro!$J$32</f>
        <v>34.200000000000003</v>
      </c>
      <c r="AD8" s="16">
        <f>[4]Fevereiro!$J$33</f>
        <v>18.36</v>
      </c>
      <c r="AE8" s="36">
        <f t="shared" si="1"/>
        <v>78.48</v>
      </c>
      <c r="AF8" s="2"/>
    </row>
    <row r="9" spans="1:35" ht="17.100000000000001" customHeight="1" x14ac:dyDescent="0.2">
      <c r="A9" s="14" t="s">
        <v>46</v>
      </c>
      <c r="B9" s="17">
        <f>[5]Fevereiro!$J$5</f>
        <v>21.6</v>
      </c>
      <c r="C9" s="17">
        <f>[5]Fevereiro!$J$6</f>
        <v>57.24</v>
      </c>
      <c r="D9" s="17">
        <f>[5]Fevereiro!$J$7</f>
        <v>42.12</v>
      </c>
      <c r="E9" s="17">
        <f>[5]Fevereiro!$J$8</f>
        <v>40.680000000000007</v>
      </c>
      <c r="F9" s="17">
        <f>[5]Fevereiro!$J$9</f>
        <v>40.680000000000007</v>
      </c>
      <c r="G9" s="17">
        <f>[5]Fevereiro!$J$10</f>
        <v>34.92</v>
      </c>
      <c r="H9" s="17">
        <f>[5]Fevereiro!$J$11</f>
        <v>28.08</v>
      </c>
      <c r="I9" s="17">
        <f>[5]Fevereiro!$J$12</f>
        <v>37.440000000000005</v>
      </c>
      <c r="J9" s="17">
        <f>[5]Fevereiro!$J$13</f>
        <v>29.16</v>
      </c>
      <c r="K9" s="17">
        <f>[5]Fevereiro!$J$14</f>
        <v>28.44</v>
      </c>
      <c r="L9" s="17">
        <f>[5]Fevereiro!$J$15</f>
        <v>29.16</v>
      </c>
      <c r="M9" s="17">
        <f>[5]Fevereiro!$J$16</f>
        <v>33.119999999999997</v>
      </c>
      <c r="N9" s="17">
        <f>[5]Fevereiro!$J$17</f>
        <v>37.080000000000005</v>
      </c>
      <c r="O9" s="17">
        <f>[5]Fevereiro!$J$18</f>
        <v>21.6</v>
      </c>
      <c r="P9" s="17">
        <f>[5]Fevereiro!$J$19</f>
        <v>46.080000000000005</v>
      </c>
      <c r="Q9" s="17">
        <f>[5]Fevereiro!$J$20</f>
        <v>34.56</v>
      </c>
      <c r="R9" s="17">
        <f>[5]Fevereiro!$J$21</f>
        <v>47.519999999999996</v>
      </c>
      <c r="S9" s="17">
        <f>[5]Fevereiro!$J$22</f>
        <v>30.240000000000002</v>
      </c>
      <c r="T9" s="17">
        <f>[5]Fevereiro!$J$23</f>
        <v>35.28</v>
      </c>
      <c r="U9" s="17">
        <f>[5]Fevereiro!$J$24</f>
        <v>26.64</v>
      </c>
      <c r="V9" s="17">
        <f>[5]Fevereiro!$J$25</f>
        <v>30.6</v>
      </c>
      <c r="W9" s="17">
        <f>[5]Fevereiro!$J$26</f>
        <v>21.240000000000002</v>
      </c>
      <c r="X9" s="17">
        <f>[5]Fevereiro!$J$27</f>
        <v>33.480000000000004</v>
      </c>
      <c r="Y9" s="17">
        <f>[5]Fevereiro!$J$28</f>
        <v>38.880000000000003</v>
      </c>
      <c r="Z9" s="17">
        <f>[5]Fevereiro!$J$29</f>
        <v>24.840000000000003</v>
      </c>
      <c r="AA9" s="17">
        <f>[5]Fevereiro!$J$30</f>
        <v>49.32</v>
      </c>
      <c r="AB9" s="17">
        <f>[5]Fevereiro!$J$31</f>
        <v>28.08</v>
      </c>
      <c r="AC9" s="17">
        <f>[5]Fevereiro!$J$32</f>
        <v>34.56</v>
      </c>
      <c r="AD9" s="17">
        <f>[5]Fevereiro!$J$33</f>
        <v>26.64</v>
      </c>
      <c r="AE9" s="36">
        <f t="shared" si="1"/>
        <v>57.24</v>
      </c>
      <c r="AF9" s="2"/>
    </row>
    <row r="10" spans="1:35" ht="17.100000000000001" customHeight="1" x14ac:dyDescent="0.2">
      <c r="A10" s="14" t="s">
        <v>2</v>
      </c>
      <c r="B10" s="16">
        <f>[6]Fevereiro!$J$5</f>
        <v>26.64</v>
      </c>
      <c r="C10" s="16">
        <f>[6]Fevereiro!$J$6</f>
        <v>60.12</v>
      </c>
      <c r="D10" s="16">
        <f>[6]Fevereiro!$J$7</f>
        <v>40.32</v>
      </c>
      <c r="E10" s="16">
        <f>[6]Fevereiro!$J$8</f>
        <v>31.680000000000003</v>
      </c>
      <c r="F10" s="16">
        <f>[6]Fevereiro!$J$9</f>
        <v>39.24</v>
      </c>
      <c r="G10" s="16">
        <f>[6]Fevereiro!$J$10</f>
        <v>31.319999999999997</v>
      </c>
      <c r="H10" s="16">
        <f>[6]Fevereiro!$J$11</f>
        <v>31.319999999999997</v>
      </c>
      <c r="I10" s="16">
        <f>[6]Fevereiro!$J$12</f>
        <v>27.720000000000002</v>
      </c>
      <c r="J10" s="16">
        <f>[6]Fevereiro!$J$13</f>
        <v>33.119999999999997</v>
      </c>
      <c r="K10" s="16">
        <f>[6]Fevereiro!$J$14</f>
        <v>30.240000000000002</v>
      </c>
      <c r="L10" s="16">
        <f>[6]Fevereiro!$J$15</f>
        <v>36</v>
      </c>
      <c r="M10" s="16">
        <f>[6]Fevereiro!$J$16</f>
        <v>33.480000000000004</v>
      </c>
      <c r="N10" s="16">
        <f>[6]Fevereiro!$J$17</f>
        <v>36.36</v>
      </c>
      <c r="O10" s="16">
        <f>[6]Fevereiro!$J$18</f>
        <v>27</v>
      </c>
      <c r="P10" s="16">
        <f>[6]Fevereiro!$J$19</f>
        <v>37.080000000000005</v>
      </c>
      <c r="Q10" s="16">
        <f>[6]Fevereiro!$J$20</f>
        <v>51.84</v>
      </c>
      <c r="R10" s="16">
        <f>[6]Fevereiro!$J$21</f>
        <v>41.4</v>
      </c>
      <c r="S10" s="16">
        <f>[6]Fevereiro!$J$22</f>
        <v>62.28</v>
      </c>
      <c r="T10" s="16">
        <f>[6]Fevereiro!$J$23</f>
        <v>40.680000000000007</v>
      </c>
      <c r="U10" s="16">
        <f>[6]Fevereiro!$J$24</f>
        <v>27.36</v>
      </c>
      <c r="V10" s="16">
        <f>[6]Fevereiro!$J$25</f>
        <v>34.56</v>
      </c>
      <c r="W10" s="16">
        <f>[6]Fevereiro!$J$26</f>
        <v>45.36</v>
      </c>
      <c r="X10" s="16">
        <f>[6]Fevereiro!$J$27</f>
        <v>37.440000000000005</v>
      </c>
      <c r="Y10" s="16">
        <f>[6]Fevereiro!$J$28</f>
        <v>50.04</v>
      </c>
      <c r="Z10" s="16">
        <f>[6]Fevereiro!$J$29</f>
        <v>36</v>
      </c>
      <c r="AA10" s="16">
        <f>[6]Fevereiro!$J$30</f>
        <v>47.16</v>
      </c>
      <c r="AB10" s="16">
        <f>[6]Fevereiro!$J$31</f>
        <v>43.92</v>
      </c>
      <c r="AC10" s="16">
        <f>[6]Fevereiro!$J$32</f>
        <v>41.4</v>
      </c>
      <c r="AD10" s="16">
        <f>[6]Fevereiro!$J$33</f>
        <v>45.72</v>
      </c>
      <c r="AE10" s="36">
        <f t="shared" si="1"/>
        <v>62.28</v>
      </c>
      <c r="AF10" s="2"/>
    </row>
    <row r="11" spans="1:35" ht="17.100000000000001" customHeight="1" x14ac:dyDescent="0.2">
      <c r="A11" s="14" t="s">
        <v>3</v>
      </c>
      <c r="B11" s="16">
        <f>[7]Fevereiro!$J$5</f>
        <v>28.8</v>
      </c>
      <c r="C11" s="16">
        <f>[7]Fevereiro!$J$6</f>
        <v>24.48</v>
      </c>
      <c r="D11" s="16">
        <f>[7]Fevereiro!$J$7</f>
        <v>30.240000000000002</v>
      </c>
      <c r="E11" s="16">
        <f>[7]Fevereiro!$J$8</f>
        <v>23.759999999999998</v>
      </c>
      <c r="F11" s="16">
        <f>[7]Fevereiro!$J$9</f>
        <v>49.32</v>
      </c>
      <c r="G11" s="16">
        <f>[7]Fevereiro!$J$10</f>
        <v>28.8</v>
      </c>
      <c r="H11" s="16">
        <f>[7]Fevereiro!$J$11</f>
        <v>37.440000000000005</v>
      </c>
      <c r="I11" s="16">
        <f>[7]Fevereiro!$J$12</f>
        <v>39.6</v>
      </c>
      <c r="J11" s="16">
        <f>[7]Fevereiro!$J$13</f>
        <v>23.400000000000002</v>
      </c>
      <c r="K11" s="16">
        <f>[7]Fevereiro!$J$14</f>
        <v>17.64</v>
      </c>
      <c r="L11" s="16">
        <f>[7]Fevereiro!$J$15</f>
        <v>39.96</v>
      </c>
      <c r="M11" s="16">
        <f>[7]Fevereiro!$J$16</f>
        <v>36</v>
      </c>
      <c r="N11" s="16">
        <f>[7]Fevereiro!$J$17</f>
        <v>19.440000000000001</v>
      </c>
      <c r="O11" s="16">
        <f>[7]Fevereiro!$J$18</f>
        <v>48.6</v>
      </c>
      <c r="P11" s="16">
        <f>[7]Fevereiro!$J$19</f>
        <v>46.800000000000004</v>
      </c>
      <c r="Q11" s="16">
        <f>[7]Fevereiro!$J$20</f>
        <v>36.72</v>
      </c>
      <c r="R11" s="16">
        <f>[7]Fevereiro!$J$21</f>
        <v>26.64</v>
      </c>
      <c r="S11" s="16">
        <f>[7]Fevereiro!$J$22</f>
        <v>52.92</v>
      </c>
      <c r="T11" s="16">
        <f>[7]Fevereiro!$J$23</f>
        <v>32.04</v>
      </c>
      <c r="U11" s="16">
        <f>[7]Fevereiro!$J$24</f>
        <v>50.04</v>
      </c>
      <c r="V11" s="16">
        <f>[7]Fevereiro!$J$25</f>
        <v>21.240000000000002</v>
      </c>
      <c r="W11" s="16">
        <f>[7]Fevereiro!$J$26</f>
        <v>46.800000000000004</v>
      </c>
      <c r="X11" s="16">
        <f>[7]Fevereiro!$J$27</f>
        <v>51.84</v>
      </c>
      <c r="Y11" s="16">
        <f>[7]Fevereiro!$J$28</f>
        <v>34.92</v>
      </c>
      <c r="Z11" s="16">
        <f>[7]Fevereiro!$J$29</f>
        <v>24.840000000000003</v>
      </c>
      <c r="AA11" s="16">
        <f>[7]Fevereiro!$J$30</f>
        <v>50.76</v>
      </c>
      <c r="AB11" s="16">
        <f>[7]Fevereiro!$J$31</f>
        <v>39.96</v>
      </c>
      <c r="AC11" s="16">
        <f>[7]Fevereiro!$J$32</f>
        <v>45</v>
      </c>
      <c r="AD11" s="16">
        <f>[7]Fevereiro!$J$33</f>
        <v>30.240000000000002</v>
      </c>
      <c r="AE11" s="36">
        <f t="shared" si="1"/>
        <v>52.92</v>
      </c>
      <c r="AF11" s="2"/>
      <c r="AI11" t="s">
        <v>50</v>
      </c>
    </row>
    <row r="12" spans="1:35" ht="17.100000000000001" customHeight="1" x14ac:dyDescent="0.2">
      <c r="A12" s="14" t="s">
        <v>4</v>
      </c>
      <c r="B12" s="16">
        <f>[8]Fevereiro!$J$5</f>
        <v>24.48</v>
      </c>
      <c r="C12" s="16">
        <f>[8]Fevereiro!$J$6</f>
        <v>31.680000000000003</v>
      </c>
      <c r="D12" s="16">
        <f>[8]Fevereiro!$J$7</f>
        <v>72.360000000000014</v>
      </c>
      <c r="E12" s="16">
        <f>[8]Fevereiro!$J$8</f>
        <v>35.64</v>
      </c>
      <c r="F12" s="16">
        <f>[8]Fevereiro!$J$9</f>
        <v>34.56</v>
      </c>
      <c r="G12" s="16">
        <f>[8]Fevereiro!$J$10</f>
        <v>54</v>
      </c>
      <c r="H12" s="16">
        <f>[8]Fevereiro!$J$11</f>
        <v>66.239999999999995</v>
      </c>
      <c r="I12" s="16">
        <f>[8]Fevereiro!$J$12</f>
        <v>35.28</v>
      </c>
      <c r="J12" s="16">
        <f>[8]Fevereiro!$J$13</f>
        <v>34.56</v>
      </c>
      <c r="K12" s="16">
        <f>[8]Fevereiro!$J$14</f>
        <v>29.880000000000003</v>
      </c>
      <c r="L12" s="16">
        <f>[8]Fevereiro!$J$15</f>
        <v>27.720000000000002</v>
      </c>
      <c r="M12" s="16">
        <f>[8]Fevereiro!$J$16</f>
        <v>28.08</v>
      </c>
      <c r="N12" s="16">
        <f>[8]Fevereiro!$J$17</f>
        <v>27.36</v>
      </c>
      <c r="O12" s="16">
        <f>[8]Fevereiro!$J$18</f>
        <v>37.800000000000004</v>
      </c>
      <c r="P12" s="16">
        <f>[8]Fevereiro!$J$19</f>
        <v>43.92</v>
      </c>
      <c r="Q12" s="16">
        <f>[8]Fevereiro!$J$20</f>
        <v>37.080000000000005</v>
      </c>
      <c r="R12" s="16">
        <f>[8]Fevereiro!$J$21</f>
        <v>33.119999999999997</v>
      </c>
      <c r="S12" s="16">
        <f>[8]Fevereiro!$J$22</f>
        <v>24.840000000000003</v>
      </c>
      <c r="T12" s="16">
        <f>[8]Fevereiro!$J$23</f>
        <v>41.04</v>
      </c>
      <c r="U12" s="16">
        <f>[8]Fevereiro!$J$24</f>
        <v>45.36</v>
      </c>
      <c r="V12" s="16">
        <f>[8]Fevereiro!$J$25</f>
        <v>26.28</v>
      </c>
      <c r="W12" s="16">
        <f>[8]Fevereiro!$J$26</f>
        <v>37.800000000000004</v>
      </c>
      <c r="X12" s="16">
        <f>[8]Fevereiro!$J$27</f>
        <v>57.24</v>
      </c>
      <c r="Y12" s="16">
        <f>[8]Fevereiro!$J$28</f>
        <v>26.28</v>
      </c>
      <c r="Z12" s="16">
        <f>[8]Fevereiro!$J$29</f>
        <v>32.4</v>
      </c>
      <c r="AA12" s="16">
        <f>[8]Fevereiro!$J$30</f>
        <v>47.519999999999996</v>
      </c>
      <c r="AB12" s="16">
        <f>[8]Fevereiro!$J$31</f>
        <v>45.36</v>
      </c>
      <c r="AC12" s="16">
        <f>[8]Fevereiro!$J$32</f>
        <v>51.12</v>
      </c>
      <c r="AD12" s="16">
        <f>[8]Fevereiro!$J$33</f>
        <v>32.76</v>
      </c>
      <c r="AE12" s="36">
        <f t="shared" si="1"/>
        <v>72.360000000000014</v>
      </c>
      <c r="AF12" s="2" t="s">
        <v>50</v>
      </c>
    </row>
    <row r="13" spans="1:35" ht="17.100000000000001" customHeight="1" x14ac:dyDescent="0.2">
      <c r="A13" s="14" t="s">
        <v>5</v>
      </c>
      <c r="B13" s="16">
        <f>[9]Fevereiro!$J$5</f>
        <v>33.119999999999997</v>
      </c>
      <c r="C13" s="16">
        <f>[9]Fevereiro!$J$6</f>
        <v>32.4</v>
      </c>
      <c r="D13" s="16">
        <f>[9]Fevereiro!$J$7</f>
        <v>42.84</v>
      </c>
      <c r="E13" s="16">
        <f>[9]Fevereiro!$J$8</f>
        <v>34.56</v>
      </c>
      <c r="F13" s="16">
        <f>[9]Fevereiro!$J$9</f>
        <v>29.52</v>
      </c>
      <c r="G13" s="16">
        <f>[9]Fevereiro!$J$10</f>
        <v>28.8</v>
      </c>
      <c r="H13" s="16">
        <f>[9]Fevereiro!$J$11</f>
        <v>19.8</v>
      </c>
      <c r="I13" s="16">
        <f>[9]Fevereiro!$J$12</f>
        <v>26.28</v>
      </c>
      <c r="J13" s="16">
        <f>[9]Fevereiro!$J$13</f>
        <v>39.6</v>
      </c>
      <c r="K13" s="16">
        <f>[9]Fevereiro!$J$14</f>
        <v>24.48</v>
      </c>
      <c r="L13" s="16" t="str">
        <f>[9]Fevereiro!$J$15</f>
        <v>*</v>
      </c>
      <c r="M13" s="16" t="str">
        <f>[9]Fevereiro!$J$16</f>
        <v>*</v>
      </c>
      <c r="N13" s="16" t="str">
        <f>[9]Fevereiro!$J$17</f>
        <v>*</v>
      </c>
      <c r="O13" s="16" t="str">
        <f>[9]Fevereiro!$J$18</f>
        <v>*</v>
      </c>
      <c r="P13" s="16" t="str">
        <f>[9]Fevereiro!$J$19</f>
        <v>*</v>
      </c>
      <c r="Q13" s="16" t="str">
        <f>[9]Fevereiro!$J$20</f>
        <v>*</v>
      </c>
      <c r="R13" s="16" t="str">
        <f>[9]Fevereiro!$J$21</f>
        <v>*</v>
      </c>
      <c r="S13" s="16" t="str">
        <f>[9]Fevereiro!$J$22</f>
        <v>*</v>
      </c>
      <c r="T13" s="16" t="str">
        <f>[9]Fevereiro!$J$23</f>
        <v>*</v>
      </c>
      <c r="U13" s="16" t="str">
        <f>[9]Fevereiro!$J$24</f>
        <v>*</v>
      </c>
      <c r="V13" s="16" t="str">
        <f>[9]Fevereiro!$J$25</f>
        <v>*</v>
      </c>
      <c r="W13" s="16" t="str">
        <f>[9]Fevereiro!$J$26</f>
        <v>*</v>
      </c>
      <c r="X13" s="16" t="str">
        <f>[9]Fevereiro!$J$27</f>
        <v>*</v>
      </c>
      <c r="Y13" s="16" t="str">
        <f>[9]Fevereiro!$J$28</f>
        <v>*</v>
      </c>
      <c r="Z13" s="16" t="str">
        <f>[9]Fevereiro!$J$29</f>
        <v>*</v>
      </c>
      <c r="AA13" s="16" t="str">
        <f>[9]Fevereiro!$J$30</f>
        <v>*</v>
      </c>
      <c r="AB13" s="16" t="str">
        <f>[9]Fevereiro!$J$31</f>
        <v>*</v>
      </c>
      <c r="AC13" s="16" t="str">
        <f>[9]Fevereiro!$J$32</f>
        <v>*</v>
      </c>
      <c r="AD13" s="16" t="str">
        <f>[9]Fevereiro!$J$33</f>
        <v>*</v>
      </c>
      <c r="AE13" s="36">
        <f t="shared" si="1"/>
        <v>42.84</v>
      </c>
      <c r="AF13" s="2"/>
    </row>
    <row r="14" spans="1:35" ht="17.100000000000001" customHeight="1" x14ac:dyDescent="0.2">
      <c r="A14" s="14" t="s">
        <v>48</v>
      </c>
      <c r="B14" s="16">
        <f>[10]Fevereiro!$J$5</f>
        <v>25.2</v>
      </c>
      <c r="C14" s="16">
        <f>[10]Fevereiro!$J$6</f>
        <v>31.319999999999997</v>
      </c>
      <c r="D14" s="16">
        <f>[10]Fevereiro!$J$7</f>
        <v>62.639999999999993</v>
      </c>
      <c r="E14" s="16">
        <f>[10]Fevereiro!$J$8</f>
        <v>31.319999999999997</v>
      </c>
      <c r="F14" s="16">
        <f>[10]Fevereiro!$J$9</f>
        <v>34.200000000000003</v>
      </c>
      <c r="G14" s="16">
        <f>[10]Fevereiro!$J$10</f>
        <v>29.16</v>
      </c>
      <c r="H14" s="16">
        <f>[10]Fevereiro!$J$11</f>
        <v>34.200000000000003</v>
      </c>
      <c r="I14" s="16">
        <f>[10]Fevereiro!$J$12</f>
        <v>42.480000000000004</v>
      </c>
      <c r="J14" s="16">
        <f>[10]Fevereiro!$J$13</f>
        <v>33.840000000000003</v>
      </c>
      <c r="K14" s="16">
        <f>[10]Fevereiro!$J$14</f>
        <v>30.240000000000002</v>
      </c>
      <c r="L14" s="16">
        <f>[10]Fevereiro!$J$15</f>
        <v>32.76</v>
      </c>
      <c r="M14" s="16">
        <f>[10]Fevereiro!$J$16</f>
        <v>33.840000000000003</v>
      </c>
      <c r="N14" s="16">
        <f>[10]Fevereiro!$J$17</f>
        <v>33.480000000000004</v>
      </c>
      <c r="O14" s="16">
        <f>[10]Fevereiro!$J$18</f>
        <v>38.159999999999997</v>
      </c>
      <c r="P14" s="16">
        <f>[10]Fevereiro!$J$19</f>
        <v>38.880000000000003</v>
      </c>
      <c r="Q14" s="16">
        <f>[10]Fevereiro!$J$20</f>
        <v>42.12</v>
      </c>
      <c r="R14" s="16">
        <f>[10]Fevereiro!$J$21</f>
        <v>36</v>
      </c>
      <c r="S14" s="16">
        <f>[10]Fevereiro!$J$22</f>
        <v>37.800000000000004</v>
      </c>
      <c r="T14" s="16">
        <f>[10]Fevereiro!$J$23</f>
        <v>40.680000000000007</v>
      </c>
      <c r="U14" s="16">
        <f>[10]Fevereiro!$J$24</f>
        <v>38.159999999999997</v>
      </c>
      <c r="V14" s="16">
        <f>[10]Fevereiro!$J$25</f>
        <v>52.2</v>
      </c>
      <c r="W14" s="16">
        <f>[10]Fevereiro!$J$26</f>
        <v>34.56</v>
      </c>
      <c r="X14" s="16">
        <f>[10]Fevereiro!$J$27</f>
        <v>46.800000000000004</v>
      </c>
      <c r="Y14" s="16">
        <f>[10]Fevereiro!$J$28</f>
        <v>29.52</v>
      </c>
      <c r="Z14" s="16">
        <f>[10]Fevereiro!$J$29</f>
        <v>39.6</v>
      </c>
      <c r="AA14" s="16">
        <f>[10]Fevereiro!$J$30</f>
        <v>42.12</v>
      </c>
      <c r="AB14" s="16">
        <f>[10]Fevereiro!$J$31</f>
        <v>51.84</v>
      </c>
      <c r="AC14" s="16">
        <f>[10]Fevereiro!$J$32</f>
        <v>28.8</v>
      </c>
      <c r="AD14" s="16">
        <f>[10]Fevereiro!$J$33</f>
        <v>40.680000000000007</v>
      </c>
      <c r="AE14" s="36">
        <f t="shared" si="1"/>
        <v>62.639999999999993</v>
      </c>
      <c r="AF14" s="2"/>
    </row>
    <row r="15" spans="1:35" ht="17.100000000000001" customHeight="1" x14ac:dyDescent="0.2">
      <c r="A15" s="14" t="s">
        <v>6</v>
      </c>
      <c r="B15" s="16">
        <f>[11]Fevereiro!$J$5</f>
        <v>52.2</v>
      </c>
      <c r="C15" s="16">
        <f>[11]Fevereiro!$J$6</f>
        <v>27.720000000000002</v>
      </c>
      <c r="D15" s="16">
        <f>[11]Fevereiro!$J$7</f>
        <v>30.96</v>
      </c>
      <c r="E15" s="16">
        <f>[11]Fevereiro!$J$8</f>
        <v>35.64</v>
      </c>
      <c r="F15" s="16">
        <f>[11]Fevereiro!$J$9</f>
        <v>43.56</v>
      </c>
      <c r="G15" s="16">
        <f>[11]Fevereiro!$J$10</f>
        <v>27.720000000000002</v>
      </c>
      <c r="H15" s="16">
        <f>[11]Fevereiro!$J$11</f>
        <v>30.96</v>
      </c>
      <c r="I15" s="16">
        <f>[11]Fevereiro!$J$12</f>
        <v>43.92</v>
      </c>
      <c r="J15" s="16">
        <f>[11]Fevereiro!$J$13</f>
        <v>34.92</v>
      </c>
      <c r="K15" s="16">
        <f>[11]Fevereiro!$J$14</f>
        <v>31.680000000000003</v>
      </c>
      <c r="L15" s="16">
        <f>[11]Fevereiro!$J$15</f>
        <v>33.480000000000004</v>
      </c>
      <c r="M15" s="16">
        <f>[11]Fevereiro!$J$16</f>
        <v>27</v>
      </c>
      <c r="N15" s="16">
        <f>[11]Fevereiro!$J$17</f>
        <v>32.76</v>
      </c>
      <c r="O15" s="16">
        <f>[11]Fevereiro!$J$18</f>
        <v>33.840000000000003</v>
      </c>
      <c r="P15" s="16">
        <f>[11]Fevereiro!$J$19</f>
        <v>26.64</v>
      </c>
      <c r="Q15" s="16">
        <f>[11]Fevereiro!$J$20</f>
        <v>47.519999999999996</v>
      </c>
      <c r="R15" s="16">
        <f>[11]Fevereiro!$J$21</f>
        <v>32.76</v>
      </c>
      <c r="S15" s="16">
        <f>[11]Fevereiro!$J$22</f>
        <v>33.840000000000003</v>
      </c>
      <c r="T15" s="16">
        <f>[11]Fevereiro!$J$23</f>
        <v>42.84</v>
      </c>
      <c r="U15" s="16">
        <f>[11]Fevereiro!$J$24</f>
        <v>23.040000000000003</v>
      </c>
      <c r="V15" s="16">
        <f>[11]Fevereiro!$J$25</f>
        <v>61.560000000000009</v>
      </c>
      <c r="W15" s="16">
        <f>[11]Fevereiro!$J$26</f>
        <v>24.48</v>
      </c>
      <c r="X15" s="16">
        <f>[11]Fevereiro!$J$27</f>
        <v>26.28</v>
      </c>
      <c r="Y15" s="16">
        <f>[11]Fevereiro!$J$28</f>
        <v>26.64</v>
      </c>
      <c r="Z15" s="16">
        <f>[11]Fevereiro!$J$29</f>
        <v>34.200000000000003</v>
      </c>
      <c r="AA15" s="16">
        <f>[11]Fevereiro!$J$30</f>
        <v>47.519999999999996</v>
      </c>
      <c r="AB15" s="16">
        <f>[11]Fevereiro!$J$31</f>
        <v>44.64</v>
      </c>
      <c r="AC15" s="16">
        <f>[11]Fevereiro!$J$32</f>
        <v>24.840000000000003</v>
      </c>
      <c r="AD15" s="16">
        <f>[11]Fevereiro!$J$33</f>
        <v>26.64</v>
      </c>
      <c r="AE15" s="36">
        <f t="shared" si="1"/>
        <v>61.560000000000009</v>
      </c>
      <c r="AF15" s="2"/>
    </row>
    <row r="16" spans="1:35" ht="17.100000000000001" customHeight="1" x14ac:dyDescent="0.2">
      <c r="A16" s="14" t="s">
        <v>7</v>
      </c>
      <c r="B16" s="16">
        <f>[12]Fevereiro!$J$5</f>
        <v>43.92</v>
      </c>
      <c r="C16" s="16">
        <f>[12]Fevereiro!$J$6</f>
        <v>70.2</v>
      </c>
      <c r="D16" s="16">
        <f>[12]Fevereiro!$J$7</f>
        <v>34.92</v>
      </c>
      <c r="E16" s="16">
        <f>[12]Fevereiro!$J$8</f>
        <v>42.12</v>
      </c>
      <c r="F16" s="16">
        <f>[12]Fevereiro!$J$9</f>
        <v>47.16</v>
      </c>
      <c r="G16" s="16">
        <f>[12]Fevereiro!$J$10</f>
        <v>39.96</v>
      </c>
      <c r="H16" s="16">
        <f>[12]Fevereiro!$J$11</f>
        <v>40.680000000000007</v>
      </c>
      <c r="I16" s="16">
        <f>[12]Fevereiro!$J$12</f>
        <v>33.480000000000004</v>
      </c>
      <c r="J16" s="16">
        <f>[12]Fevereiro!$J$13</f>
        <v>45</v>
      </c>
      <c r="K16" s="16">
        <f>[12]Fevereiro!$J$14</f>
        <v>30.96</v>
      </c>
      <c r="L16" s="16">
        <f>[12]Fevereiro!$J$15</f>
        <v>32.04</v>
      </c>
      <c r="M16" s="16">
        <f>[12]Fevereiro!$J$16</f>
        <v>29.52</v>
      </c>
      <c r="N16" s="16">
        <f>[12]Fevereiro!$J$17</f>
        <v>36.72</v>
      </c>
      <c r="O16" s="16">
        <f>[12]Fevereiro!$J$18</f>
        <v>33.119999999999997</v>
      </c>
      <c r="P16" s="16">
        <f>[12]Fevereiro!$J$19</f>
        <v>73.08</v>
      </c>
      <c r="Q16" s="16">
        <f>[12]Fevereiro!$J$20</f>
        <v>46.800000000000004</v>
      </c>
      <c r="R16" s="16">
        <f>[12]Fevereiro!$J$21</f>
        <v>45</v>
      </c>
      <c r="S16" s="16">
        <f>[12]Fevereiro!$J$22</f>
        <v>37.080000000000005</v>
      </c>
      <c r="T16" s="16">
        <f>[12]Fevereiro!$J$23</f>
        <v>68.760000000000005</v>
      </c>
      <c r="U16" s="16">
        <f>[12]Fevereiro!$J$24</f>
        <v>32.4</v>
      </c>
      <c r="V16" s="16">
        <f>[12]Fevereiro!$J$25</f>
        <v>54</v>
      </c>
      <c r="W16" s="16">
        <f>[12]Fevereiro!$J$26</f>
        <v>30.96</v>
      </c>
      <c r="X16" s="16">
        <f>[12]Fevereiro!$J$27</f>
        <v>39.24</v>
      </c>
      <c r="Y16" s="16">
        <f>[12]Fevereiro!$J$28</f>
        <v>32.76</v>
      </c>
      <c r="Z16" s="16">
        <f>[12]Fevereiro!$J$29</f>
        <v>30.6</v>
      </c>
      <c r="AA16" s="16">
        <f>[12]Fevereiro!$J$30</f>
        <v>58.32</v>
      </c>
      <c r="AB16" s="16">
        <f>[12]Fevereiro!$J$31</f>
        <v>53.64</v>
      </c>
      <c r="AC16" s="16">
        <f>[12]Fevereiro!$J$32</f>
        <v>23.040000000000003</v>
      </c>
      <c r="AD16" s="16">
        <f>[12]Fevereiro!$J$33</f>
        <v>35.64</v>
      </c>
      <c r="AE16" s="36">
        <f t="shared" si="1"/>
        <v>73.08</v>
      </c>
      <c r="AF16" s="2"/>
    </row>
    <row r="17" spans="1:35" ht="17.100000000000001" customHeight="1" x14ac:dyDescent="0.2">
      <c r="A17" s="14" t="s">
        <v>8</v>
      </c>
      <c r="B17" s="16">
        <f>[13]Fevereiro!$J$5</f>
        <v>30.96</v>
      </c>
      <c r="C17" s="16">
        <f>[13]Fevereiro!$J$6</f>
        <v>30.6</v>
      </c>
      <c r="D17" s="16">
        <f>[13]Fevereiro!$J$7</f>
        <v>30.96</v>
      </c>
      <c r="E17" s="16">
        <f>[13]Fevereiro!$J$8</f>
        <v>53.64</v>
      </c>
      <c r="F17" s="16">
        <f>[13]Fevereiro!$J$9</f>
        <v>29.52</v>
      </c>
      <c r="G17" s="16">
        <f>[13]Fevereiro!$J$10</f>
        <v>31.319999999999997</v>
      </c>
      <c r="H17" s="16">
        <f>[13]Fevereiro!$J$11</f>
        <v>36.36</v>
      </c>
      <c r="I17" s="16">
        <f>[13]Fevereiro!$J$12</f>
        <v>33.480000000000004</v>
      </c>
      <c r="J17" s="16">
        <f>[13]Fevereiro!$J$13</f>
        <v>48.6</v>
      </c>
      <c r="K17" s="16">
        <f>[13]Fevereiro!$J$14</f>
        <v>50.76</v>
      </c>
      <c r="L17" s="16">
        <f>[13]Fevereiro!$J$15</f>
        <v>59.760000000000005</v>
      </c>
      <c r="M17" s="16">
        <f>[13]Fevereiro!$J$16</f>
        <v>30.240000000000002</v>
      </c>
      <c r="N17" s="16">
        <f>[13]Fevereiro!$J$17</f>
        <v>35.28</v>
      </c>
      <c r="O17" s="16">
        <f>[13]Fevereiro!$J$18</f>
        <v>29.16</v>
      </c>
      <c r="P17" s="16">
        <f>[13]Fevereiro!$J$19</f>
        <v>48.24</v>
      </c>
      <c r="Q17" s="16">
        <f>[13]Fevereiro!$J$20</f>
        <v>68.039999999999992</v>
      </c>
      <c r="R17" s="16">
        <f>[13]Fevereiro!$J$21</f>
        <v>35.64</v>
      </c>
      <c r="S17" s="16">
        <f>[13]Fevereiro!$J$22</f>
        <v>70.92</v>
      </c>
      <c r="T17" s="16">
        <f>[13]Fevereiro!$J$23</f>
        <v>22.32</v>
      </c>
      <c r="U17" s="16">
        <f>[13]Fevereiro!$J$24</f>
        <v>25.92</v>
      </c>
      <c r="V17" s="16">
        <f>[13]Fevereiro!$J$25</f>
        <v>48.6</v>
      </c>
      <c r="W17" s="16">
        <f>[13]Fevereiro!$J$26</f>
        <v>30.96</v>
      </c>
      <c r="X17" s="16">
        <f>[13]Fevereiro!$J$27</f>
        <v>37.440000000000005</v>
      </c>
      <c r="Y17" s="16">
        <f>[13]Fevereiro!$J$28</f>
        <v>33.480000000000004</v>
      </c>
      <c r="Z17" s="16">
        <f>[13]Fevereiro!$J$29</f>
        <v>38.880000000000003</v>
      </c>
      <c r="AA17" s="16">
        <f>[13]Fevereiro!$J$30</f>
        <v>38.880000000000003</v>
      </c>
      <c r="AB17" s="16">
        <f>[13]Fevereiro!$J$31</f>
        <v>55.800000000000004</v>
      </c>
      <c r="AC17" s="16">
        <f>[13]Fevereiro!$J$32</f>
        <v>21.240000000000002</v>
      </c>
      <c r="AD17" s="16">
        <f>[13]Fevereiro!$J$33</f>
        <v>40.680000000000007</v>
      </c>
      <c r="AE17" s="36">
        <f t="shared" si="1"/>
        <v>70.92</v>
      </c>
      <c r="AF17" s="2"/>
    </row>
    <row r="18" spans="1:35" ht="17.100000000000001" customHeight="1" x14ac:dyDescent="0.2">
      <c r="A18" s="14" t="s">
        <v>9</v>
      </c>
      <c r="B18" s="16">
        <f>[14]Fevereiro!$J$5</f>
        <v>32.76</v>
      </c>
      <c r="C18" s="16">
        <f>[14]Fevereiro!$J$6</f>
        <v>41.76</v>
      </c>
      <c r="D18" s="16">
        <f>[14]Fevereiro!$J$7</f>
        <v>46.800000000000004</v>
      </c>
      <c r="E18" s="16">
        <f>[14]Fevereiro!$J$8</f>
        <v>54.36</v>
      </c>
      <c r="F18" s="16">
        <f>[14]Fevereiro!$J$9</f>
        <v>46.800000000000004</v>
      </c>
      <c r="G18" s="16">
        <f>[14]Fevereiro!$J$10</f>
        <v>32.04</v>
      </c>
      <c r="H18" s="16">
        <f>[14]Fevereiro!$J$11</f>
        <v>28.44</v>
      </c>
      <c r="I18" s="16">
        <f>[14]Fevereiro!$J$12</f>
        <v>25.2</v>
      </c>
      <c r="J18" s="16">
        <f>[14]Fevereiro!$J$13</f>
        <v>37.800000000000004</v>
      </c>
      <c r="K18" s="16">
        <f>[14]Fevereiro!$J$14</f>
        <v>41.76</v>
      </c>
      <c r="L18" s="16">
        <f>[14]Fevereiro!$J$15</f>
        <v>41.04</v>
      </c>
      <c r="M18" s="16">
        <f>[14]Fevereiro!$J$16</f>
        <v>33.119999999999997</v>
      </c>
      <c r="N18" s="16">
        <f>[14]Fevereiro!$J$17</f>
        <v>30.6</v>
      </c>
      <c r="O18" s="16">
        <f>[14]Fevereiro!$J$18</f>
        <v>41.04</v>
      </c>
      <c r="P18" s="16">
        <f>[14]Fevereiro!$J$19</f>
        <v>48.96</v>
      </c>
      <c r="Q18" s="16">
        <f>[14]Fevereiro!$J$20</f>
        <v>51.84</v>
      </c>
      <c r="R18" s="16">
        <f>[14]Fevereiro!$J$21</f>
        <v>43.56</v>
      </c>
      <c r="S18" s="16">
        <f>[14]Fevereiro!$J$22</f>
        <v>47.16</v>
      </c>
      <c r="T18" s="16">
        <f>[14]Fevereiro!$J$23</f>
        <v>23.759999999999998</v>
      </c>
      <c r="U18" s="16">
        <f>[14]Fevereiro!$J$24</f>
        <v>25.2</v>
      </c>
      <c r="V18" s="16">
        <f>[14]Fevereiro!$J$25</f>
        <v>38.880000000000003</v>
      </c>
      <c r="W18" s="16">
        <f>[14]Fevereiro!$J$26</f>
        <v>36</v>
      </c>
      <c r="X18" s="16">
        <f>[14]Fevereiro!$J$27</f>
        <v>37.440000000000005</v>
      </c>
      <c r="Y18" s="16">
        <f>[14]Fevereiro!$J$28</f>
        <v>25.92</v>
      </c>
      <c r="Z18" s="16">
        <f>[14]Fevereiro!$J$29</f>
        <v>31.319999999999997</v>
      </c>
      <c r="AA18" s="16">
        <f>[14]Fevereiro!$J$30</f>
        <v>52.2</v>
      </c>
      <c r="AB18" s="16">
        <f>[14]Fevereiro!$J$31</f>
        <v>75.239999999999995</v>
      </c>
      <c r="AC18" s="16">
        <f>[14]Fevereiro!$J$32</f>
        <v>23.759999999999998</v>
      </c>
      <c r="AD18" s="16">
        <f>[14]Fevereiro!$J$33</f>
        <v>23.400000000000002</v>
      </c>
      <c r="AE18" s="36">
        <f t="shared" si="1"/>
        <v>75.239999999999995</v>
      </c>
      <c r="AF18" s="2"/>
    </row>
    <row r="19" spans="1:35" ht="17.100000000000001" customHeight="1" x14ac:dyDescent="0.2">
      <c r="A19" s="14" t="s">
        <v>47</v>
      </c>
      <c r="B19" s="16">
        <f>[15]Fevereiro!$J$5</f>
        <v>22.32</v>
      </c>
      <c r="C19" s="16">
        <f>[15]Fevereiro!$J$6</f>
        <v>41.4</v>
      </c>
      <c r="D19" s="16">
        <f>[15]Fevereiro!$J$7</f>
        <v>39.24</v>
      </c>
      <c r="E19" s="16">
        <f>[15]Fevereiro!$J$8</f>
        <v>43.92</v>
      </c>
      <c r="F19" s="16">
        <f>[15]Fevereiro!$J$9</f>
        <v>41.4</v>
      </c>
      <c r="G19" s="16">
        <f>[15]Fevereiro!$J$10</f>
        <v>24.840000000000003</v>
      </c>
      <c r="H19" s="16">
        <f>[15]Fevereiro!$J$11</f>
        <v>23.040000000000003</v>
      </c>
      <c r="I19" s="16">
        <f>[15]Fevereiro!$J$12</f>
        <v>29.880000000000003</v>
      </c>
      <c r="J19" s="16">
        <f>[15]Fevereiro!$J$13</f>
        <v>38.519999999999996</v>
      </c>
      <c r="K19" s="16">
        <f>[15]Fevereiro!$J$14</f>
        <v>30.96</v>
      </c>
      <c r="L19" s="16">
        <f>[15]Fevereiro!$J$15</f>
        <v>27.720000000000002</v>
      </c>
      <c r="M19" s="16">
        <f>[15]Fevereiro!$J$16</f>
        <v>27</v>
      </c>
      <c r="N19" s="16">
        <f>[15]Fevereiro!$J$17</f>
        <v>32.4</v>
      </c>
      <c r="O19" s="16">
        <f>[15]Fevereiro!$J$18</f>
        <v>28.08</v>
      </c>
      <c r="P19" s="16">
        <f>[15]Fevereiro!$J$19</f>
        <v>31.680000000000003</v>
      </c>
      <c r="Q19" s="16">
        <f>[15]Fevereiro!$J$20</f>
        <v>32.04</v>
      </c>
      <c r="R19" s="16">
        <f>[15]Fevereiro!$J$21</f>
        <v>32.76</v>
      </c>
      <c r="S19" s="16">
        <f>[15]Fevereiro!$J$22</f>
        <v>41.4</v>
      </c>
      <c r="T19" s="16">
        <f>[15]Fevereiro!$J$23</f>
        <v>38.519999999999996</v>
      </c>
      <c r="U19" s="16">
        <f>[15]Fevereiro!$J$24</f>
        <v>22.68</v>
      </c>
      <c r="V19" s="16">
        <f>[15]Fevereiro!$J$25</f>
        <v>32.04</v>
      </c>
      <c r="W19" s="16">
        <f>[15]Fevereiro!$J$26</f>
        <v>34.92</v>
      </c>
      <c r="X19" s="16">
        <f>[15]Fevereiro!$J$27</f>
        <v>43.92</v>
      </c>
      <c r="Y19" s="16">
        <f>[15]Fevereiro!$J$28</f>
        <v>33.119999999999997</v>
      </c>
      <c r="Z19" s="16">
        <f>[15]Fevereiro!$J$29</f>
        <v>27.36</v>
      </c>
      <c r="AA19" s="16">
        <f>[15]Fevereiro!$J$30</f>
        <v>33.840000000000003</v>
      </c>
      <c r="AB19" s="16">
        <f>[15]Fevereiro!$J$31</f>
        <v>48.96</v>
      </c>
      <c r="AC19" s="16">
        <f>[15]Fevereiro!$J$32</f>
        <v>51.480000000000004</v>
      </c>
      <c r="AD19" s="16">
        <f>[15]Fevereiro!$J$33</f>
        <v>28.44</v>
      </c>
      <c r="AE19" s="36">
        <f t="shared" si="1"/>
        <v>51.480000000000004</v>
      </c>
      <c r="AF19" s="2"/>
    </row>
    <row r="20" spans="1:35" ht="17.100000000000001" customHeight="1" x14ac:dyDescent="0.2">
      <c r="A20" s="14" t="s">
        <v>10</v>
      </c>
      <c r="B20" s="16">
        <f>[16]Fevereiro!$J$5</f>
        <v>32.4</v>
      </c>
      <c r="C20" s="16">
        <f>[16]Fevereiro!$J$6</f>
        <v>26.64</v>
      </c>
      <c r="D20" s="16">
        <f>[16]Fevereiro!$J$7</f>
        <v>26.28</v>
      </c>
      <c r="E20" s="16">
        <f>[16]Fevereiro!$J$8</f>
        <v>35.64</v>
      </c>
      <c r="F20" s="16">
        <f>[16]Fevereiro!$J$9</f>
        <v>37.080000000000005</v>
      </c>
      <c r="G20" s="16">
        <f>[16]Fevereiro!$J$10</f>
        <v>28.44</v>
      </c>
      <c r="H20" s="16">
        <f>[16]Fevereiro!$J$11</f>
        <v>24.48</v>
      </c>
      <c r="I20" s="16">
        <f>[16]Fevereiro!$J$12</f>
        <v>32.76</v>
      </c>
      <c r="J20" s="16">
        <f>[16]Fevereiro!$J$13</f>
        <v>44.64</v>
      </c>
      <c r="K20" s="16">
        <f>[16]Fevereiro!$J$14</f>
        <v>44.64</v>
      </c>
      <c r="L20" s="16">
        <f>[16]Fevereiro!$J$15</f>
        <v>44.28</v>
      </c>
      <c r="M20" s="16">
        <f>[16]Fevereiro!$J$16</f>
        <v>33.840000000000003</v>
      </c>
      <c r="N20" s="16">
        <f>[16]Fevereiro!$J$17</f>
        <v>26.64</v>
      </c>
      <c r="O20" s="16">
        <f>[16]Fevereiro!$J$18</f>
        <v>31.319999999999997</v>
      </c>
      <c r="P20" s="16">
        <f>[16]Fevereiro!$J$19</f>
        <v>45.36</v>
      </c>
      <c r="Q20" s="16">
        <f>[16]Fevereiro!$J$20</f>
        <v>63</v>
      </c>
      <c r="R20" s="16">
        <f>[16]Fevereiro!$J$21</f>
        <v>37.440000000000005</v>
      </c>
      <c r="S20" s="16">
        <f>[16]Fevereiro!$J$22</f>
        <v>67.319999999999993</v>
      </c>
      <c r="T20" s="16">
        <f>[16]Fevereiro!$J$23</f>
        <v>37.080000000000005</v>
      </c>
      <c r="U20" s="16">
        <f>[16]Fevereiro!$J$24</f>
        <v>27</v>
      </c>
      <c r="V20" s="16">
        <f>[16]Fevereiro!$J$25</f>
        <v>27.36</v>
      </c>
      <c r="W20" s="16">
        <f>[16]Fevereiro!$J$26</f>
        <v>33.480000000000004</v>
      </c>
      <c r="X20" s="16">
        <f>[16]Fevereiro!$J$27</f>
        <v>25.56</v>
      </c>
      <c r="Y20" s="16">
        <f>[16]Fevereiro!$J$28</f>
        <v>32.76</v>
      </c>
      <c r="Z20" s="16">
        <f>[16]Fevereiro!$J$29</f>
        <v>26.64</v>
      </c>
      <c r="AA20" s="16">
        <f>[16]Fevereiro!$J$30</f>
        <v>38.880000000000003</v>
      </c>
      <c r="AB20" s="16">
        <f>[16]Fevereiro!$J$31</f>
        <v>33.840000000000003</v>
      </c>
      <c r="AC20" s="16">
        <f>[16]Fevereiro!$J$32</f>
        <v>24.12</v>
      </c>
      <c r="AD20" s="16">
        <f>[16]Fevereiro!$J$33</f>
        <v>29.880000000000003</v>
      </c>
      <c r="AE20" s="36">
        <f t="shared" si="1"/>
        <v>67.319999999999993</v>
      </c>
      <c r="AF20" s="2"/>
    </row>
    <row r="21" spans="1:35" ht="17.100000000000001" customHeight="1" x14ac:dyDescent="0.2">
      <c r="A21" s="14" t="s">
        <v>11</v>
      </c>
      <c r="B21" s="16">
        <f>[17]Fevereiro!$J$5</f>
        <v>19.079999999999998</v>
      </c>
      <c r="C21" s="16">
        <f>[17]Fevereiro!$J$6</f>
        <v>20.16</v>
      </c>
      <c r="D21" s="16">
        <f>[17]Fevereiro!$J$7</f>
        <v>15.120000000000001</v>
      </c>
      <c r="E21" s="16">
        <f>[17]Fevereiro!$J$8</f>
        <v>22.68</v>
      </c>
      <c r="F21" s="16">
        <f>[17]Fevereiro!$J$9</f>
        <v>20.52</v>
      </c>
      <c r="G21" s="16">
        <f>[17]Fevereiro!$J$10</f>
        <v>24.840000000000003</v>
      </c>
      <c r="H21" s="16">
        <f>[17]Fevereiro!$J$11</f>
        <v>17.64</v>
      </c>
      <c r="I21" s="16">
        <f>[17]Fevereiro!$J$12</f>
        <v>24.840000000000003</v>
      </c>
      <c r="J21" s="16">
        <f>[17]Fevereiro!$J$13</f>
        <v>46.800000000000004</v>
      </c>
      <c r="K21" s="16">
        <f>[17]Fevereiro!$J$14</f>
        <v>28.08</v>
      </c>
      <c r="L21" s="16">
        <f>[17]Fevereiro!$J$15</f>
        <v>29.880000000000003</v>
      </c>
      <c r="M21" s="16">
        <f>[17]Fevereiro!$J$16</f>
        <v>26.28</v>
      </c>
      <c r="N21" s="16">
        <f>[17]Fevereiro!$J$17</f>
        <v>37.440000000000005</v>
      </c>
      <c r="O21" s="16">
        <f>[17]Fevereiro!$J$18</f>
        <v>32.04</v>
      </c>
      <c r="P21" s="16" t="str">
        <f>[17]Fevereiro!$J$19</f>
        <v>*</v>
      </c>
      <c r="Q21" s="16" t="str">
        <f>[17]Fevereiro!$J$20</f>
        <v>*</v>
      </c>
      <c r="R21" s="16" t="str">
        <f>[17]Fevereiro!$J$21</f>
        <v>*</v>
      </c>
      <c r="S21" s="16" t="str">
        <f>[17]Fevereiro!$J$22</f>
        <v>*</v>
      </c>
      <c r="T21" s="16" t="str">
        <f>[17]Fevereiro!$J$23</f>
        <v>*</v>
      </c>
      <c r="U21" s="16">
        <f>[17]Fevereiro!$J$24</f>
        <v>16.559999999999999</v>
      </c>
      <c r="V21" s="16">
        <f>[17]Fevereiro!$J$25</f>
        <v>20.16</v>
      </c>
      <c r="W21" s="16">
        <f>[17]Fevereiro!$J$26</f>
        <v>14.04</v>
      </c>
      <c r="X21" s="16" t="str">
        <f>[17]Fevereiro!$J$27</f>
        <v>*</v>
      </c>
      <c r="Y21" s="16" t="str">
        <f>[17]Fevereiro!$J$28</f>
        <v>*</v>
      </c>
      <c r="Z21" s="16">
        <f>[17]Fevereiro!$J$29</f>
        <v>19.079999999999998</v>
      </c>
      <c r="AA21" s="16">
        <f>[17]Fevereiro!$J$30</f>
        <v>35.64</v>
      </c>
      <c r="AB21" s="16" t="str">
        <f>[17]Fevereiro!$J$31</f>
        <v>*</v>
      </c>
      <c r="AC21" s="16" t="str">
        <f>[17]Fevereiro!$J$32</f>
        <v>*</v>
      </c>
      <c r="AD21" s="16" t="str">
        <f>[17]Fevereiro!$J$33</f>
        <v>*</v>
      </c>
      <c r="AE21" s="36">
        <f t="shared" si="1"/>
        <v>46.800000000000004</v>
      </c>
      <c r="AF21" s="2"/>
    </row>
    <row r="22" spans="1:35" ht="17.100000000000001" customHeight="1" x14ac:dyDescent="0.2">
      <c r="A22" s="14" t="s">
        <v>12</v>
      </c>
      <c r="B22" s="16">
        <f>[18]Fevereiro!$J$5</f>
        <v>20.88</v>
      </c>
      <c r="C22" s="16">
        <f>[18]Fevereiro!$J$6</f>
        <v>38.880000000000003</v>
      </c>
      <c r="D22" s="16">
        <f>[18]Fevereiro!$J$7</f>
        <v>25.56</v>
      </c>
      <c r="E22" s="16">
        <f>[18]Fevereiro!$J$8</f>
        <v>39.24</v>
      </c>
      <c r="F22" s="16">
        <f>[18]Fevereiro!$J$9</f>
        <v>34.200000000000003</v>
      </c>
      <c r="G22" s="16">
        <f>[18]Fevereiro!$J$10</f>
        <v>23.400000000000002</v>
      </c>
      <c r="H22" s="16">
        <f>[18]Fevereiro!$J$11</f>
        <v>23.400000000000002</v>
      </c>
      <c r="I22" s="16">
        <f>[18]Fevereiro!$J$12</f>
        <v>26.64</v>
      </c>
      <c r="J22" s="16">
        <f>[18]Fevereiro!$J$13</f>
        <v>23.040000000000003</v>
      </c>
      <c r="K22" s="16">
        <f>[18]Fevereiro!$J$14</f>
        <v>32.04</v>
      </c>
      <c r="L22" s="16">
        <f>[18]Fevereiro!$J$15</f>
        <v>25.2</v>
      </c>
      <c r="M22" s="16">
        <f>[18]Fevereiro!$J$16</f>
        <v>27.36</v>
      </c>
      <c r="N22" s="16">
        <f>[18]Fevereiro!$J$17</f>
        <v>31.319999999999997</v>
      </c>
      <c r="O22" s="16">
        <f>[18]Fevereiro!$J$18</f>
        <v>24.840000000000003</v>
      </c>
      <c r="P22" s="16">
        <f>[18]Fevereiro!$J$19</f>
        <v>32.04</v>
      </c>
      <c r="Q22" s="16">
        <f>[18]Fevereiro!$J$20</f>
        <v>31.319999999999997</v>
      </c>
      <c r="R22" s="16">
        <f>[18]Fevereiro!$J$21</f>
        <v>38.880000000000003</v>
      </c>
      <c r="S22" s="16">
        <f>[18]Fevereiro!$J$22</f>
        <v>24.840000000000003</v>
      </c>
      <c r="T22" s="16">
        <f>[18]Fevereiro!$J$23</f>
        <v>38.519999999999996</v>
      </c>
      <c r="U22" s="16">
        <f>[18]Fevereiro!$J$24</f>
        <v>23.400000000000002</v>
      </c>
      <c r="V22" s="16">
        <f>[18]Fevereiro!$J$25</f>
        <v>23.759999999999998</v>
      </c>
      <c r="W22" s="16">
        <f>[18]Fevereiro!$J$26</f>
        <v>53.28</v>
      </c>
      <c r="X22" s="16">
        <f>[18]Fevereiro!$J$27</f>
        <v>45.36</v>
      </c>
      <c r="Y22" s="16">
        <f>[18]Fevereiro!$J$28</f>
        <v>29.880000000000003</v>
      </c>
      <c r="Z22" s="16">
        <f>[18]Fevereiro!$J$29</f>
        <v>35.28</v>
      </c>
      <c r="AA22" s="16">
        <f>[18]Fevereiro!$J$30</f>
        <v>42.84</v>
      </c>
      <c r="AB22" s="16">
        <f>[18]Fevereiro!$J$31</f>
        <v>36</v>
      </c>
      <c r="AC22" s="16">
        <f>[18]Fevereiro!$J$32</f>
        <v>36</v>
      </c>
      <c r="AD22" s="16">
        <f>[18]Fevereiro!$J$33</f>
        <v>27.720000000000002</v>
      </c>
      <c r="AE22" s="36">
        <f t="shared" si="1"/>
        <v>53.28</v>
      </c>
      <c r="AF22" s="2"/>
    </row>
    <row r="23" spans="1:35" ht="17.100000000000001" customHeight="1" x14ac:dyDescent="0.2">
      <c r="A23" s="14" t="s">
        <v>13</v>
      </c>
      <c r="B23" s="16" t="str">
        <f>[19]Fevereiro!$J$5</f>
        <v>*</v>
      </c>
      <c r="C23" s="16" t="str">
        <f>[19]Fevereiro!$J$6</f>
        <v>*</v>
      </c>
      <c r="D23" s="16" t="str">
        <f>[19]Fevereiro!$J$7</f>
        <v>*</v>
      </c>
      <c r="E23" s="16" t="str">
        <f>[19]Fevereiro!$J$8</f>
        <v>*</v>
      </c>
      <c r="F23" s="16">
        <f>[19]Fevereiro!$J$9</f>
        <v>36.36</v>
      </c>
      <c r="G23" s="16">
        <f>[19]Fevereiro!$J$10</f>
        <v>54</v>
      </c>
      <c r="H23" s="16">
        <f>[19]Fevereiro!$J$11</f>
        <v>27.720000000000002</v>
      </c>
      <c r="I23" s="16">
        <f>[19]Fevereiro!$J$12</f>
        <v>56.519999999999996</v>
      </c>
      <c r="J23" s="16">
        <f>[19]Fevereiro!$J$13</f>
        <v>30.96</v>
      </c>
      <c r="K23" s="16">
        <f>[19]Fevereiro!$J$14</f>
        <v>32.4</v>
      </c>
      <c r="L23" s="16">
        <f>[19]Fevereiro!$J$15</f>
        <v>31.319999999999997</v>
      </c>
      <c r="M23" s="16">
        <f>[19]Fevereiro!$J$16</f>
        <v>33.480000000000004</v>
      </c>
      <c r="N23" s="16">
        <f>[19]Fevereiro!$J$17</f>
        <v>36</v>
      </c>
      <c r="O23" s="16">
        <f>[19]Fevereiro!$J$18</f>
        <v>47.16</v>
      </c>
      <c r="P23" s="16">
        <f>[19]Fevereiro!$J$19</f>
        <v>30.240000000000002</v>
      </c>
      <c r="Q23" s="16">
        <f>[19]Fevereiro!$J$20</f>
        <v>55.800000000000004</v>
      </c>
      <c r="R23" s="16">
        <f>[19]Fevereiro!$J$21</f>
        <v>39.6</v>
      </c>
      <c r="S23" s="16">
        <f>[19]Fevereiro!$J$22</f>
        <v>34.92</v>
      </c>
      <c r="T23" s="16">
        <f>[19]Fevereiro!$J$23</f>
        <v>49.32</v>
      </c>
      <c r="U23" s="16">
        <f>[19]Fevereiro!$J$24</f>
        <v>46.080000000000005</v>
      </c>
      <c r="V23" s="16">
        <f>[19]Fevereiro!$J$25</f>
        <v>53.64</v>
      </c>
      <c r="W23" s="16">
        <f>[19]Fevereiro!$J$26</f>
        <v>47.16</v>
      </c>
      <c r="X23" s="16">
        <f>[19]Fevereiro!$J$27</f>
        <v>37.800000000000004</v>
      </c>
      <c r="Y23" s="16">
        <f>[19]Fevereiro!$J$28</f>
        <v>38.159999999999997</v>
      </c>
      <c r="Z23" s="16">
        <f>[19]Fevereiro!$J$29</f>
        <v>47.16</v>
      </c>
      <c r="AA23" s="16">
        <f>[19]Fevereiro!$J$30</f>
        <v>49.680000000000007</v>
      </c>
      <c r="AB23" s="16">
        <f>[19]Fevereiro!$J$31</f>
        <v>49.32</v>
      </c>
      <c r="AC23" s="16">
        <f>[19]Fevereiro!$J$32</f>
        <v>27.720000000000002</v>
      </c>
      <c r="AD23" s="16">
        <f>[19]Fevereiro!$J$33</f>
        <v>23.759999999999998</v>
      </c>
      <c r="AE23" s="36">
        <f t="shared" si="1"/>
        <v>56.519999999999996</v>
      </c>
      <c r="AF23" s="2"/>
    </row>
    <row r="24" spans="1:35" ht="17.100000000000001" customHeight="1" x14ac:dyDescent="0.2">
      <c r="A24" s="14" t="s">
        <v>14</v>
      </c>
      <c r="B24" s="16">
        <f>[20]Fevereiro!$J$5</f>
        <v>26.64</v>
      </c>
      <c r="C24" s="16">
        <f>[20]Fevereiro!$J$6</f>
        <v>24.48</v>
      </c>
      <c r="D24" s="16">
        <f>[20]Fevereiro!$J$7</f>
        <v>40.680000000000007</v>
      </c>
      <c r="E24" s="16">
        <f>[20]Fevereiro!$J$8</f>
        <v>24.48</v>
      </c>
      <c r="F24" s="16">
        <f>[20]Fevereiro!$J$9</f>
        <v>30.240000000000002</v>
      </c>
      <c r="G24" s="16">
        <f>[20]Fevereiro!$J$10</f>
        <v>60.12</v>
      </c>
      <c r="H24" s="16">
        <f>[20]Fevereiro!$J$11</f>
        <v>34.56</v>
      </c>
      <c r="I24" s="16">
        <f>[20]Fevereiro!$J$12</f>
        <v>34.200000000000003</v>
      </c>
      <c r="J24" s="16">
        <f>[20]Fevereiro!$J$13</f>
        <v>30.240000000000002</v>
      </c>
      <c r="K24" s="16">
        <f>[20]Fevereiro!$J$14</f>
        <v>28.08</v>
      </c>
      <c r="L24" s="16">
        <f>[20]Fevereiro!$J$15</f>
        <v>67.680000000000007</v>
      </c>
      <c r="M24" s="16">
        <f>[20]Fevereiro!$J$16</f>
        <v>45.72</v>
      </c>
      <c r="N24" s="16">
        <f>[20]Fevereiro!$J$17</f>
        <v>34.92</v>
      </c>
      <c r="O24" s="16">
        <f>[20]Fevereiro!$J$18</f>
        <v>25.56</v>
      </c>
      <c r="P24" s="16">
        <f>[20]Fevereiro!$J$19</f>
        <v>42.12</v>
      </c>
      <c r="Q24" s="16">
        <f>[20]Fevereiro!$J$20</f>
        <v>30.240000000000002</v>
      </c>
      <c r="R24" s="16">
        <f>[20]Fevereiro!$J$21</f>
        <v>28.44</v>
      </c>
      <c r="S24" s="16">
        <f>[20]Fevereiro!$J$22</f>
        <v>57.6</v>
      </c>
      <c r="T24" s="16">
        <f>[20]Fevereiro!$J$23</f>
        <v>25.92</v>
      </c>
      <c r="U24" s="16">
        <f>[20]Fevereiro!$J$24</f>
        <v>39.24</v>
      </c>
      <c r="V24" s="16">
        <f>[20]Fevereiro!$J$25</f>
        <v>22.32</v>
      </c>
      <c r="W24" s="16">
        <f>[20]Fevereiro!$J$26</f>
        <v>50.4</v>
      </c>
      <c r="X24" s="16">
        <f>[20]Fevereiro!$J$27</f>
        <v>61.2</v>
      </c>
      <c r="Y24" s="16">
        <f>[20]Fevereiro!$J$28</f>
        <v>24.840000000000003</v>
      </c>
      <c r="Z24" s="16">
        <f>[20]Fevereiro!$J$29</f>
        <v>19.440000000000001</v>
      </c>
      <c r="AA24" s="16">
        <f>[20]Fevereiro!$J$30</f>
        <v>61.2</v>
      </c>
      <c r="AB24" s="16">
        <f>[20]Fevereiro!$J$31</f>
        <v>24.840000000000003</v>
      </c>
      <c r="AC24" s="16">
        <f>[20]Fevereiro!$J$32</f>
        <v>51.84</v>
      </c>
      <c r="AD24" s="16">
        <f>[20]Fevereiro!$J$33</f>
        <v>34.92</v>
      </c>
      <c r="AE24" s="36">
        <f t="shared" si="1"/>
        <v>67.680000000000007</v>
      </c>
      <c r="AF24" s="2"/>
    </row>
    <row r="25" spans="1:35" ht="17.100000000000001" customHeight="1" x14ac:dyDescent="0.2">
      <c r="A25" s="14" t="s">
        <v>15</v>
      </c>
      <c r="B25" s="16">
        <f>[21]Fevereiro!$J$5</f>
        <v>34.92</v>
      </c>
      <c r="C25" s="16">
        <f>[21]Fevereiro!$J$6</f>
        <v>29.880000000000003</v>
      </c>
      <c r="D25" s="16">
        <f>[21]Fevereiro!$J$7</f>
        <v>31.319999999999997</v>
      </c>
      <c r="E25" s="16">
        <f>[21]Fevereiro!$J$8</f>
        <v>37.800000000000004</v>
      </c>
      <c r="F25" s="16">
        <f>[21]Fevereiro!$J$9</f>
        <v>45</v>
      </c>
      <c r="G25" s="16">
        <f>[21]Fevereiro!$J$10</f>
        <v>36</v>
      </c>
      <c r="H25" s="16">
        <f>[21]Fevereiro!$J$11</f>
        <v>30.6</v>
      </c>
      <c r="I25" s="16">
        <f>[21]Fevereiro!$J$12</f>
        <v>29.880000000000003</v>
      </c>
      <c r="J25" s="16">
        <f>[21]Fevereiro!$J$13</f>
        <v>33.119999999999997</v>
      </c>
      <c r="K25" s="16">
        <f>[21]Fevereiro!$J$14</f>
        <v>39.24</v>
      </c>
      <c r="L25" s="16">
        <f>[21]Fevereiro!$J$15</f>
        <v>33.119999999999997</v>
      </c>
      <c r="M25" s="16">
        <f>[21]Fevereiro!$J$16</f>
        <v>31.319999999999997</v>
      </c>
      <c r="N25" s="16">
        <f>[21]Fevereiro!$J$17</f>
        <v>38.519999999999996</v>
      </c>
      <c r="O25" s="16">
        <f>[21]Fevereiro!$J$18</f>
        <v>30.6</v>
      </c>
      <c r="P25" s="16">
        <f>[21]Fevereiro!$J$19</f>
        <v>33.840000000000003</v>
      </c>
      <c r="Q25" s="16">
        <f>[21]Fevereiro!$J$20</f>
        <v>31.319999999999997</v>
      </c>
      <c r="R25" s="16">
        <f>[21]Fevereiro!$J$21</f>
        <v>45</v>
      </c>
      <c r="S25" s="16">
        <f>[21]Fevereiro!$J$22</f>
        <v>34.56</v>
      </c>
      <c r="T25" s="16">
        <f>[21]Fevereiro!$J$23</f>
        <v>39.6</v>
      </c>
      <c r="U25" s="16">
        <f>[21]Fevereiro!$J$24</f>
        <v>28.8</v>
      </c>
      <c r="V25" s="16">
        <f>[21]Fevereiro!$J$25</f>
        <v>69.84</v>
      </c>
      <c r="W25" s="16">
        <f>[21]Fevereiro!$J$26</f>
        <v>41.4</v>
      </c>
      <c r="X25" s="16">
        <f>[21]Fevereiro!$J$27</f>
        <v>41.04</v>
      </c>
      <c r="Y25" s="16">
        <f>[21]Fevereiro!$J$28</f>
        <v>37.800000000000004</v>
      </c>
      <c r="Z25" s="16">
        <f>[21]Fevereiro!$J$29</f>
        <v>38.519999999999996</v>
      </c>
      <c r="AA25" s="16">
        <f>[21]Fevereiro!$J$30</f>
        <v>41.4</v>
      </c>
      <c r="AB25" s="16">
        <f>[21]Fevereiro!$J$31</f>
        <v>43.2</v>
      </c>
      <c r="AC25" s="16">
        <f>[21]Fevereiro!$J$32</f>
        <v>34.56</v>
      </c>
      <c r="AD25" s="16">
        <f>[21]Fevereiro!$J$33</f>
        <v>35.28</v>
      </c>
      <c r="AE25" s="36">
        <f t="shared" si="1"/>
        <v>69.84</v>
      </c>
      <c r="AF25" s="2"/>
      <c r="AI25" t="s">
        <v>50</v>
      </c>
    </row>
    <row r="26" spans="1:35" ht="17.100000000000001" customHeight="1" x14ac:dyDescent="0.2">
      <c r="A26" s="14" t="s">
        <v>16</v>
      </c>
      <c r="B26" s="16" t="str">
        <f>[22]Fevereiro!$J$5</f>
        <v>*</v>
      </c>
      <c r="C26" s="16" t="str">
        <f>[22]Fevereiro!$J$6</f>
        <v>*</v>
      </c>
      <c r="D26" s="16">
        <f>[22]Fevereiro!$J$7</f>
        <v>14.76</v>
      </c>
      <c r="E26" s="16">
        <f>[22]Fevereiro!$J$8</f>
        <v>38.159999999999997</v>
      </c>
      <c r="F26" s="16">
        <f>[22]Fevereiro!$J$9</f>
        <v>48.6</v>
      </c>
      <c r="G26" s="16">
        <f>[22]Fevereiro!$J$10</f>
        <v>28.8</v>
      </c>
      <c r="H26" s="16">
        <f>[22]Fevereiro!$J$11</f>
        <v>24.12</v>
      </c>
      <c r="I26" s="16">
        <f>[22]Fevereiro!$J$12</f>
        <v>39.96</v>
      </c>
      <c r="J26" s="16">
        <f>[22]Fevereiro!$J$13</f>
        <v>28.08</v>
      </c>
      <c r="K26" s="16">
        <f>[22]Fevereiro!$J$14</f>
        <v>30.6</v>
      </c>
      <c r="L26" s="16">
        <f>[22]Fevereiro!$J$15</f>
        <v>22.68</v>
      </c>
      <c r="M26" s="16">
        <f>[22]Fevereiro!$J$16</f>
        <v>31.319999999999997</v>
      </c>
      <c r="N26" s="16">
        <f>[22]Fevereiro!$J$17</f>
        <v>34.200000000000003</v>
      </c>
      <c r="O26" s="16">
        <f>[22]Fevereiro!$J$18</f>
        <v>25.2</v>
      </c>
      <c r="P26" s="16">
        <f>[22]Fevereiro!$J$19</f>
        <v>27.720000000000002</v>
      </c>
      <c r="Q26" s="16">
        <f>[22]Fevereiro!$J$20</f>
        <v>35.64</v>
      </c>
      <c r="R26" s="16">
        <f>[22]Fevereiro!$J$21</f>
        <v>38.159999999999997</v>
      </c>
      <c r="S26" s="16">
        <f>[22]Fevereiro!$J$22</f>
        <v>28.8</v>
      </c>
      <c r="T26" s="16">
        <f>[22]Fevereiro!$J$23</f>
        <v>30.6</v>
      </c>
      <c r="U26" s="16">
        <f>[22]Fevereiro!$J$24</f>
        <v>46.440000000000005</v>
      </c>
      <c r="V26" s="16">
        <f>[22]Fevereiro!$J$25</f>
        <v>30.240000000000002</v>
      </c>
      <c r="W26" s="16">
        <f>[22]Fevereiro!$J$26</f>
        <v>45</v>
      </c>
      <c r="X26" s="16">
        <f>[22]Fevereiro!$J$27</f>
        <v>38.880000000000003</v>
      </c>
      <c r="Y26" s="16">
        <f>[22]Fevereiro!$J$28</f>
        <v>32.76</v>
      </c>
      <c r="Z26" s="16">
        <f>[22]Fevereiro!$J$29</f>
        <v>24.48</v>
      </c>
      <c r="AA26" s="16">
        <f>[22]Fevereiro!$J$30</f>
        <v>42.480000000000004</v>
      </c>
      <c r="AB26" s="16">
        <f>[22]Fevereiro!$J$31</f>
        <v>34.56</v>
      </c>
      <c r="AC26" s="16">
        <f>[22]Fevereiro!$J$32</f>
        <v>28.44</v>
      </c>
      <c r="AD26" s="16">
        <f>[22]Fevereiro!$J$33</f>
        <v>28.44</v>
      </c>
      <c r="AE26" s="36">
        <f t="shared" si="1"/>
        <v>48.6</v>
      </c>
      <c r="AF26" s="2"/>
    </row>
    <row r="27" spans="1:35" ht="17.100000000000001" customHeight="1" x14ac:dyDescent="0.2">
      <c r="A27" s="14" t="s">
        <v>17</v>
      </c>
      <c r="B27" s="16">
        <f>[23]Fevereiro!$J$5</f>
        <v>18</v>
      </c>
      <c r="C27" s="16">
        <f>[23]Fevereiro!$J$6</f>
        <v>23.040000000000003</v>
      </c>
      <c r="D27" s="16">
        <f>[23]Fevereiro!$J$7</f>
        <v>21.240000000000002</v>
      </c>
      <c r="E27" s="16">
        <f>[23]Fevereiro!$J$8</f>
        <v>40.680000000000007</v>
      </c>
      <c r="F27" s="16">
        <f>[23]Fevereiro!$J$9</f>
        <v>43.2</v>
      </c>
      <c r="G27" s="16">
        <f>[23]Fevereiro!$J$10</f>
        <v>28.08</v>
      </c>
      <c r="H27" s="16">
        <f>[23]Fevereiro!$J$11</f>
        <v>33.840000000000003</v>
      </c>
      <c r="I27" s="16">
        <f>[23]Fevereiro!$J$12</f>
        <v>34.92</v>
      </c>
      <c r="J27" s="16">
        <f>[23]Fevereiro!$J$13</f>
        <v>49.32</v>
      </c>
      <c r="K27" s="16">
        <f>[23]Fevereiro!$J$14</f>
        <v>31.319999999999997</v>
      </c>
      <c r="L27" s="16">
        <f>[23]Fevereiro!$J$15</f>
        <v>34.56</v>
      </c>
      <c r="M27" s="16">
        <f>[23]Fevereiro!$J$16</f>
        <v>30.240000000000002</v>
      </c>
      <c r="N27" s="16">
        <f>[23]Fevereiro!$J$17</f>
        <v>34.92</v>
      </c>
      <c r="O27" s="16">
        <f>[23]Fevereiro!$J$18</f>
        <v>49.32</v>
      </c>
      <c r="P27" s="16">
        <f>[23]Fevereiro!$J$19</f>
        <v>54.72</v>
      </c>
      <c r="Q27" s="16">
        <f>[23]Fevereiro!$J$20</f>
        <v>57.24</v>
      </c>
      <c r="R27" s="16">
        <f>[23]Fevereiro!$J$21</f>
        <v>40.32</v>
      </c>
      <c r="S27" s="16">
        <f>[23]Fevereiro!$J$22</f>
        <v>65.160000000000011</v>
      </c>
      <c r="T27" s="16">
        <f>[23]Fevereiro!$J$23</f>
        <v>55.800000000000004</v>
      </c>
      <c r="U27" s="16">
        <f>[23]Fevereiro!$J$24</f>
        <v>26.28</v>
      </c>
      <c r="V27" s="16">
        <f>[23]Fevereiro!$J$25</f>
        <v>32.04</v>
      </c>
      <c r="W27" s="16">
        <f>[23]Fevereiro!$J$26</f>
        <v>30.6</v>
      </c>
      <c r="X27" s="16">
        <f>[23]Fevereiro!$J$27</f>
        <v>45.72</v>
      </c>
      <c r="Y27" s="16">
        <f>[23]Fevereiro!$J$28</f>
        <v>51.12</v>
      </c>
      <c r="Z27" s="16">
        <f>[23]Fevereiro!$J$29</f>
        <v>45.36</v>
      </c>
      <c r="AA27" s="16">
        <f>[23]Fevereiro!$J$30</f>
        <v>58.680000000000007</v>
      </c>
      <c r="AB27" s="16">
        <f>[23]Fevereiro!$J$31</f>
        <v>64.08</v>
      </c>
      <c r="AC27" s="16">
        <f>[23]Fevereiro!$J$32</f>
        <v>27.36</v>
      </c>
      <c r="AD27" s="16">
        <f>[23]Fevereiro!$J$33</f>
        <v>29.52</v>
      </c>
      <c r="AE27" s="36">
        <f t="shared" si="1"/>
        <v>65.160000000000011</v>
      </c>
      <c r="AF27" s="2"/>
    </row>
    <row r="28" spans="1:35" ht="17.100000000000001" customHeight="1" x14ac:dyDescent="0.2">
      <c r="A28" s="14" t="s">
        <v>18</v>
      </c>
      <c r="B28" s="16">
        <f>[24]Fevereiro!$J$5</f>
        <v>31.319999999999997</v>
      </c>
      <c r="C28" s="16">
        <f>[24]Fevereiro!$J$6</f>
        <v>26.64</v>
      </c>
      <c r="D28" s="16">
        <f>[24]Fevereiro!$J$7</f>
        <v>33.840000000000003</v>
      </c>
      <c r="E28" s="16">
        <f>[24]Fevereiro!$J$8</f>
        <v>38.519999999999996</v>
      </c>
      <c r="F28" s="16">
        <f>[24]Fevereiro!$J$9</f>
        <v>36.36</v>
      </c>
      <c r="G28" s="16">
        <f>[24]Fevereiro!$J$10</f>
        <v>26.28</v>
      </c>
      <c r="H28" s="16">
        <f>[24]Fevereiro!$J$11</f>
        <v>37.080000000000005</v>
      </c>
      <c r="I28" s="16">
        <f>[24]Fevereiro!$J$12</f>
        <v>52.56</v>
      </c>
      <c r="J28" s="16">
        <f>[24]Fevereiro!$J$13</f>
        <v>42.480000000000004</v>
      </c>
      <c r="K28" s="16">
        <f>[24]Fevereiro!$J$14</f>
        <v>31.319999999999997</v>
      </c>
      <c r="L28" s="16">
        <f>[24]Fevereiro!$J$15</f>
        <v>38.159999999999997</v>
      </c>
      <c r="M28" s="16">
        <f>[24]Fevereiro!$J$16</f>
        <v>45.72</v>
      </c>
      <c r="N28" s="16">
        <f>[24]Fevereiro!$J$17</f>
        <v>38.159999999999997</v>
      </c>
      <c r="O28" s="16">
        <f>[24]Fevereiro!$J$18</f>
        <v>34.56</v>
      </c>
      <c r="P28" s="16">
        <f>[24]Fevereiro!$J$19</f>
        <v>30.6</v>
      </c>
      <c r="Q28" s="16">
        <f>[24]Fevereiro!$J$20</f>
        <v>42.12</v>
      </c>
      <c r="R28" s="16">
        <f>[24]Fevereiro!$J$21</f>
        <v>52.56</v>
      </c>
      <c r="S28" s="16">
        <f>[24]Fevereiro!$J$22</f>
        <v>62.639999999999993</v>
      </c>
      <c r="T28" s="16">
        <f>[24]Fevereiro!$J$23</f>
        <v>51.12</v>
      </c>
      <c r="U28" s="16">
        <f>[24]Fevereiro!$J$24</f>
        <v>33.840000000000003</v>
      </c>
      <c r="V28" s="16">
        <f>[24]Fevereiro!$J$25</f>
        <v>30.240000000000002</v>
      </c>
      <c r="W28" s="16">
        <f>[24]Fevereiro!$J$26</f>
        <v>41.76</v>
      </c>
      <c r="X28" s="16">
        <f>[24]Fevereiro!$J$27</f>
        <v>41.76</v>
      </c>
      <c r="Y28" s="16">
        <f>[24]Fevereiro!$J$28</f>
        <v>48.24</v>
      </c>
      <c r="Z28" s="16">
        <f>[24]Fevereiro!$J$29</f>
        <v>47.519999999999996</v>
      </c>
      <c r="AA28" s="16">
        <f>[24]Fevereiro!$J$30</f>
        <v>60.839999999999996</v>
      </c>
      <c r="AB28" s="16">
        <f>[24]Fevereiro!$J$31</f>
        <v>47.519999999999996</v>
      </c>
      <c r="AC28" s="16">
        <f>[24]Fevereiro!$J$32</f>
        <v>34.56</v>
      </c>
      <c r="AD28" s="16">
        <f>[24]Fevereiro!$J$33</f>
        <v>22.68</v>
      </c>
      <c r="AE28" s="36">
        <f t="shared" si="1"/>
        <v>62.639999999999993</v>
      </c>
      <c r="AF28" s="2"/>
    </row>
    <row r="29" spans="1:35" ht="17.100000000000001" customHeight="1" x14ac:dyDescent="0.2">
      <c r="A29" s="14" t="s">
        <v>19</v>
      </c>
      <c r="B29" s="16">
        <f>[25]Fevereiro!$J$5</f>
        <v>51.84</v>
      </c>
      <c r="C29" s="16">
        <f>[25]Fevereiro!$J$6</f>
        <v>24.840000000000003</v>
      </c>
      <c r="D29" s="16">
        <f>[25]Fevereiro!$J$7</f>
        <v>34.92</v>
      </c>
      <c r="E29" s="16">
        <f>[25]Fevereiro!$J$8</f>
        <v>33.119999999999997</v>
      </c>
      <c r="F29" s="16">
        <f>[25]Fevereiro!$J$9</f>
        <v>29.880000000000003</v>
      </c>
      <c r="G29" s="16">
        <f>[25]Fevereiro!$J$10</f>
        <v>29.16</v>
      </c>
      <c r="H29" s="16">
        <f>[25]Fevereiro!$J$11</f>
        <v>27</v>
      </c>
      <c r="I29" s="16">
        <f>[25]Fevereiro!$J$12</f>
        <v>32.76</v>
      </c>
      <c r="J29" s="16">
        <f>[25]Fevereiro!$J$13</f>
        <v>34.92</v>
      </c>
      <c r="K29" s="16">
        <f>[25]Fevereiro!$J$14</f>
        <v>37.080000000000005</v>
      </c>
      <c r="L29" s="16">
        <f>[25]Fevereiro!$J$15</f>
        <v>47.88</v>
      </c>
      <c r="M29" s="16">
        <f>[25]Fevereiro!$J$16</f>
        <v>33.840000000000003</v>
      </c>
      <c r="N29" s="16">
        <f>[25]Fevereiro!$J$17</f>
        <v>28.08</v>
      </c>
      <c r="O29" s="16">
        <f>[25]Fevereiro!$J$18</f>
        <v>25.2</v>
      </c>
      <c r="P29" s="16">
        <f>[25]Fevereiro!$J$19</f>
        <v>29.52</v>
      </c>
      <c r="Q29" s="16">
        <f>[25]Fevereiro!$J$20</f>
        <v>34.56</v>
      </c>
      <c r="R29" s="16">
        <f>[25]Fevereiro!$J$21</f>
        <v>33.840000000000003</v>
      </c>
      <c r="S29" s="16">
        <f>[25]Fevereiro!$J$22</f>
        <v>27.720000000000002</v>
      </c>
      <c r="T29" s="16">
        <f>[25]Fevereiro!$J$23</f>
        <v>31.319999999999997</v>
      </c>
      <c r="U29" s="16">
        <f>[25]Fevereiro!$J$24</f>
        <v>60.480000000000004</v>
      </c>
      <c r="V29" s="16">
        <f>[25]Fevereiro!$J$25</f>
        <v>56.16</v>
      </c>
      <c r="W29" s="16">
        <f>[25]Fevereiro!$J$26</f>
        <v>22.68</v>
      </c>
      <c r="X29" s="16">
        <f>[25]Fevereiro!$J$27</f>
        <v>34.200000000000003</v>
      </c>
      <c r="Y29" s="16">
        <f>[25]Fevereiro!$J$28</f>
        <v>30.6</v>
      </c>
      <c r="Z29" s="16">
        <f>[25]Fevereiro!$J$29</f>
        <v>27</v>
      </c>
      <c r="AA29" s="16">
        <f>[25]Fevereiro!$J$30</f>
        <v>33.840000000000003</v>
      </c>
      <c r="AB29" s="16">
        <f>[25]Fevereiro!$J$31</f>
        <v>41.76</v>
      </c>
      <c r="AC29" s="16">
        <f>[25]Fevereiro!$J$32</f>
        <v>18</v>
      </c>
      <c r="AD29" s="16">
        <f>[25]Fevereiro!$J$33</f>
        <v>29.52</v>
      </c>
      <c r="AE29" s="36">
        <f t="shared" si="1"/>
        <v>60.480000000000004</v>
      </c>
      <c r="AF29" s="2"/>
    </row>
    <row r="30" spans="1:35" ht="17.100000000000001" customHeight="1" x14ac:dyDescent="0.2">
      <c r="A30" s="14" t="s">
        <v>31</v>
      </c>
      <c r="B30" s="16" t="str">
        <f>[26]Fevereiro!$J$5</f>
        <v>*</v>
      </c>
      <c r="C30" s="16" t="str">
        <f>[26]Fevereiro!$J$6</f>
        <v>*</v>
      </c>
      <c r="D30" s="16" t="str">
        <f>[26]Fevereiro!$J$7</f>
        <v>*</v>
      </c>
      <c r="E30" s="16" t="str">
        <f>[26]Fevereiro!$J$8</f>
        <v>*</v>
      </c>
      <c r="F30" s="16" t="str">
        <f>[26]Fevereiro!$J$9</f>
        <v>*</v>
      </c>
      <c r="G30" s="16" t="str">
        <f>[26]Fevereiro!$J$10</f>
        <v>*</v>
      </c>
      <c r="H30" s="16" t="str">
        <f>[26]Fevereiro!$J$11</f>
        <v>*</v>
      </c>
      <c r="I30" s="16" t="str">
        <f>[26]Fevereiro!$J$12</f>
        <v>*</v>
      </c>
      <c r="J30" s="16" t="str">
        <f>[26]Fevereiro!$J$13</f>
        <v>*</v>
      </c>
      <c r="K30" s="16" t="str">
        <f>[26]Fevereiro!$J$14</f>
        <v>*</v>
      </c>
      <c r="L30" s="16" t="str">
        <f>[26]Fevereiro!$J$15</f>
        <v>*</v>
      </c>
      <c r="M30" s="16" t="str">
        <f>[26]Fevereiro!$J$16</f>
        <v>*</v>
      </c>
      <c r="N30" s="16" t="str">
        <f>[26]Fevereiro!$J$17</f>
        <v>*</v>
      </c>
      <c r="O30" s="16" t="str">
        <f>[26]Fevereiro!$J$18</f>
        <v>*</v>
      </c>
      <c r="P30" s="16" t="str">
        <f>[26]Fevereiro!$J$19</f>
        <v>*</v>
      </c>
      <c r="Q30" s="16" t="str">
        <f>[26]Fevereiro!$J$20</f>
        <v>*</v>
      </c>
      <c r="R30" s="16" t="str">
        <f>[26]Fevereiro!$J$21</f>
        <v>*</v>
      </c>
      <c r="S30" s="16" t="str">
        <f>[26]Fevereiro!$J$22</f>
        <v>*</v>
      </c>
      <c r="T30" s="16" t="str">
        <f>[26]Fevereiro!$J$23</f>
        <v>*</v>
      </c>
      <c r="U30" s="16" t="str">
        <f>[26]Fevereiro!$J$24</f>
        <v>*</v>
      </c>
      <c r="V30" s="16" t="str">
        <f>[26]Fevereiro!$J$25</f>
        <v>*</v>
      </c>
      <c r="W30" s="16" t="str">
        <f>[26]Fevereiro!$J$26</f>
        <v>*</v>
      </c>
      <c r="X30" s="16" t="str">
        <f>[26]Fevereiro!$J$27</f>
        <v>*</v>
      </c>
      <c r="Y30" s="16" t="str">
        <f>[26]Fevereiro!$J$28</f>
        <v>*</v>
      </c>
      <c r="Z30" s="16" t="str">
        <f>[26]Fevereiro!$J$29</f>
        <v>*</v>
      </c>
      <c r="AA30" s="16" t="str">
        <f>[26]Fevereiro!$J$30</f>
        <v>*</v>
      </c>
      <c r="AB30" s="16" t="str">
        <f>[26]Fevereiro!$J$31</f>
        <v>*</v>
      </c>
      <c r="AC30" s="16" t="str">
        <f>[26]Fevereiro!$J$32</f>
        <v>*</v>
      </c>
      <c r="AD30" s="16" t="str">
        <f>[26]Fevereiro!$J$33</f>
        <v>*</v>
      </c>
      <c r="AE30" s="36">
        <f t="shared" si="1"/>
        <v>0</v>
      </c>
      <c r="AF30" s="2"/>
      <c r="AG30" t="s">
        <v>50</v>
      </c>
    </row>
    <row r="31" spans="1:35" ht="17.100000000000001" customHeight="1" x14ac:dyDescent="0.2">
      <c r="A31" s="14" t="s">
        <v>49</v>
      </c>
      <c r="B31" s="16">
        <f>[27]Fevereiro!$J$5</f>
        <v>44.28</v>
      </c>
      <c r="C31" s="16">
        <f>[27]Fevereiro!$J$6</f>
        <v>41.4</v>
      </c>
      <c r="D31" s="16">
        <f>[27]Fevereiro!$J$7</f>
        <v>30.96</v>
      </c>
      <c r="E31" s="16">
        <f>[27]Fevereiro!$J$8</f>
        <v>27.36</v>
      </c>
      <c r="F31" s="16">
        <f>[27]Fevereiro!$J$9</f>
        <v>43.2</v>
      </c>
      <c r="G31" s="16">
        <f>[27]Fevereiro!$J$10</f>
        <v>42.480000000000004</v>
      </c>
      <c r="H31" s="16">
        <f>[27]Fevereiro!$J$11</f>
        <v>25.2</v>
      </c>
      <c r="I31" s="16">
        <f>[27]Fevereiro!$J$12</f>
        <v>76.680000000000007</v>
      </c>
      <c r="J31" s="16">
        <f>[27]Fevereiro!$J$13</f>
        <v>41.4</v>
      </c>
      <c r="K31" s="16">
        <f>[27]Fevereiro!$J$14</f>
        <v>34.56</v>
      </c>
      <c r="L31" s="16">
        <f>[27]Fevereiro!$J$15</f>
        <v>28.44</v>
      </c>
      <c r="M31" s="16">
        <f>[27]Fevereiro!$J$16</f>
        <v>28.8</v>
      </c>
      <c r="N31" s="16">
        <f>[27]Fevereiro!$J$17</f>
        <v>30.96</v>
      </c>
      <c r="O31" s="16">
        <f>[27]Fevereiro!$J$18</f>
        <v>35.28</v>
      </c>
      <c r="P31" s="16">
        <f>[27]Fevereiro!$J$19</f>
        <v>35.28</v>
      </c>
      <c r="Q31" s="16">
        <f>[27]Fevereiro!$J$20</f>
        <v>48.24</v>
      </c>
      <c r="R31" s="16">
        <f>[27]Fevereiro!$J$21</f>
        <v>38.519999999999996</v>
      </c>
      <c r="S31" s="16">
        <f>[27]Fevereiro!$J$22</f>
        <v>43.56</v>
      </c>
      <c r="T31" s="16">
        <f>[27]Fevereiro!$J$23</f>
        <v>30.96</v>
      </c>
      <c r="U31" s="16">
        <f>[27]Fevereiro!$J$24</f>
        <v>32.4</v>
      </c>
      <c r="V31" s="16">
        <f>[27]Fevereiro!$J$25</f>
        <v>39.24</v>
      </c>
      <c r="W31" s="16">
        <f>[27]Fevereiro!$J$26</f>
        <v>31.319999999999997</v>
      </c>
      <c r="X31" s="16">
        <f>[27]Fevereiro!$J$27</f>
        <v>50.76</v>
      </c>
      <c r="Y31" s="16">
        <f>[27]Fevereiro!$J$28</f>
        <v>24.840000000000003</v>
      </c>
      <c r="Z31" s="16">
        <f>[27]Fevereiro!$J$29</f>
        <v>34.56</v>
      </c>
      <c r="AA31" s="16">
        <f>[27]Fevereiro!$J$30</f>
        <v>45.36</v>
      </c>
      <c r="AB31" s="16">
        <f>[27]Fevereiro!$J$31</f>
        <v>42.84</v>
      </c>
      <c r="AC31" s="16">
        <f>[27]Fevereiro!$J$32</f>
        <v>35.64</v>
      </c>
      <c r="AD31" s="16">
        <f>[27]Fevereiro!$J$33</f>
        <v>32.76</v>
      </c>
      <c r="AE31" s="36">
        <f t="shared" si="1"/>
        <v>76.680000000000007</v>
      </c>
      <c r="AF31" s="2"/>
    </row>
    <row r="32" spans="1:35" ht="17.100000000000001" customHeight="1" x14ac:dyDescent="0.2">
      <c r="A32" s="14" t="s">
        <v>20</v>
      </c>
      <c r="B32" s="16">
        <f>[28]Fevereiro!$J$5</f>
        <v>23.400000000000002</v>
      </c>
      <c r="C32" s="16">
        <f>[28]Fevereiro!$J$6</f>
        <v>24.48</v>
      </c>
      <c r="D32" s="16">
        <f>[28]Fevereiro!$J$7</f>
        <v>32.04</v>
      </c>
      <c r="E32" s="16">
        <f>[28]Fevereiro!$J$8</f>
        <v>28.08</v>
      </c>
      <c r="F32" s="16">
        <f>[28]Fevereiro!$J$9</f>
        <v>42.12</v>
      </c>
      <c r="G32" s="16">
        <f>[28]Fevereiro!$J$10</f>
        <v>36.36</v>
      </c>
      <c r="H32" s="16">
        <f>[28]Fevereiro!$J$11</f>
        <v>28.8</v>
      </c>
      <c r="I32" s="16">
        <f>[28]Fevereiro!$J$12</f>
        <v>25.2</v>
      </c>
      <c r="J32" s="16">
        <f>[28]Fevereiro!$J$13</f>
        <v>27.720000000000002</v>
      </c>
      <c r="K32" s="16">
        <f>[28]Fevereiro!$J$14</f>
        <v>45.36</v>
      </c>
      <c r="L32" s="16">
        <f>[28]Fevereiro!$J$15</f>
        <v>32.04</v>
      </c>
      <c r="M32" s="16">
        <f>[28]Fevereiro!$J$16</f>
        <v>38.880000000000003</v>
      </c>
      <c r="N32" s="16">
        <f>[28]Fevereiro!$J$17</f>
        <v>27</v>
      </c>
      <c r="O32" s="16">
        <f>[28]Fevereiro!$J$18</f>
        <v>29.16</v>
      </c>
      <c r="P32" s="16">
        <f>[28]Fevereiro!$J$19</f>
        <v>30.240000000000002</v>
      </c>
      <c r="Q32" s="16">
        <f>[28]Fevereiro!$J$20</f>
        <v>24.48</v>
      </c>
      <c r="R32" s="16">
        <f>[28]Fevereiro!$J$21</f>
        <v>31.680000000000003</v>
      </c>
      <c r="S32" s="16">
        <f>[28]Fevereiro!$J$22</f>
        <v>49.32</v>
      </c>
      <c r="T32" s="16">
        <f>[28]Fevereiro!$J$23</f>
        <v>17.64</v>
      </c>
      <c r="U32" s="16">
        <f>[28]Fevereiro!$J$24</f>
        <v>52.2</v>
      </c>
      <c r="V32" s="16">
        <f>[28]Fevereiro!$J$25</f>
        <v>21.6</v>
      </c>
      <c r="W32" s="16">
        <f>[28]Fevereiro!$J$26</f>
        <v>41.04</v>
      </c>
      <c r="X32" s="16">
        <f>[28]Fevereiro!$J$27</f>
        <v>33.480000000000004</v>
      </c>
      <c r="Y32" s="16">
        <f>[28]Fevereiro!$J$28</f>
        <v>41.04</v>
      </c>
      <c r="Z32" s="16">
        <f>[28]Fevereiro!$J$29</f>
        <v>46.800000000000004</v>
      </c>
      <c r="AA32" s="16">
        <f>[28]Fevereiro!$J$30</f>
        <v>55.080000000000005</v>
      </c>
      <c r="AB32" s="16">
        <f>[28]Fevereiro!$J$31</f>
        <v>39.24</v>
      </c>
      <c r="AC32" s="16">
        <f>[28]Fevereiro!$J$32</f>
        <v>28.44</v>
      </c>
      <c r="AD32" s="16">
        <f>[28]Fevereiro!$J$33</f>
        <v>27.720000000000002</v>
      </c>
      <c r="AE32" s="36">
        <f t="shared" si="1"/>
        <v>55.080000000000005</v>
      </c>
      <c r="AF32" s="2"/>
    </row>
    <row r="33" spans="1:36" s="5" customFormat="1" ht="17.100000000000001" customHeight="1" thickBot="1" x14ac:dyDescent="0.25">
      <c r="A33" s="76" t="s">
        <v>33</v>
      </c>
      <c r="B33" s="77">
        <f t="shared" ref="B33:AE33" si="2">MAX(B5:B32)</f>
        <v>52.2</v>
      </c>
      <c r="C33" s="77">
        <f t="shared" si="2"/>
        <v>70.2</v>
      </c>
      <c r="D33" s="77">
        <f t="shared" si="2"/>
        <v>72.360000000000014</v>
      </c>
      <c r="E33" s="77">
        <f t="shared" si="2"/>
        <v>78.48</v>
      </c>
      <c r="F33" s="77">
        <f t="shared" si="2"/>
        <v>49.32</v>
      </c>
      <c r="G33" s="77">
        <f t="shared" si="2"/>
        <v>60.12</v>
      </c>
      <c r="H33" s="77">
        <f t="shared" si="2"/>
        <v>66.239999999999995</v>
      </c>
      <c r="I33" s="77">
        <f t="shared" si="2"/>
        <v>76.680000000000007</v>
      </c>
      <c r="J33" s="77">
        <f t="shared" si="2"/>
        <v>50.76</v>
      </c>
      <c r="K33" s="77">
        <f t="shared" si="2"/>
        <v>50.76</v>
      </c>
      <c r="L33" s="77">
        <f t="shared" si="2"/>
        <v>67.680000000000007</v>
      </c>
      <c r="M33" s="77">
        <f t="shared" si="2"/>
        <v>45.72</v>
      </c>
      <c r="N33" s="77">
        <f t="shared" si="2"/>
        <v>38.519999999999996</v>
      </c>
      <c r="O33" s="77">
        <f t="shared" si="2"/>
        <v>49.32</v>
      </c>
      <c r="P33" s="77">
        <f t="shared" si="2"/>
        <v>73.08</v>
      </c>
      <c r="Q33" s="77">
        <f t="shared" si="2"/>
        <v>68.039999999999992</v>
      </c>
      <c r="R33" s="77">
        <f t="shared" si="2"/>
        <v>52.56</v>
      </c>
      <c r="S33" s="77">
        <f t="shared" si="2"/>
        <v>70.92</v>
      </c>
      <c r="T33" s="77">
        <f t="shared" si="2"/>
        <v>68.760000000000005</v>
      </c>
      <c r="U33" s="77">
        <f t="shared" si="2"/>
        <v>60.480000000000004</v>
      </c>
      <c r="V33" s="77">
        <f t="shared" si="2"/>
        <v>69.84</v>
      </c>
      <c r="W33" s="77">
        <f t="shared" si="2"/>
        <v>62.28</v>
      </c>
      <c r="X33" s="77">
        <f t="shared" si="2"/>
        <v>61.2</v>
      </c>
      <c r="Y33" s="77">
        <f t="shared" si="2"/>
        <v>51.12</v>
      </c>
      <c r="Z33" s="77">
        <f t="shared" si="2"/>
        <v>47.519999999999996</v>
      </c>
      <c r="AA33" s="77">
        <f t="shared" si="2"/>
        <v>61.2</v>
      </c>
      <c r="AB33" s="77">
        <f t="shared" si="2"/>
        <v>75.239999999999995</v>
      </c>
      <c r="AC33" s="77">
        <f t="shared" si="2"/>
        <v>51.84</v>
      </c>
      <c r="AD33" s="77">
        <f t="shared" si="2"/>
        <v>45.72</v>
      </c>
      <c r="AE33" s="106">
        <f t="shared" si="2"/>
        <v>78.48</v>
      </c>
      <c r="AF33" s="10"/>
    </row>
    <row r="34" spans="1:36" x14ac:dyDescent="0.2">
      <c r="A34" s="79"/>
      <c r="B34" s="80"/>
      <c r="C34" s="80"/>
      <c r="D34" s="81"/>
      <c r="E34" s="81" t="s">
        <v>140</v>
      </c>
      <c r="F34" s="81"/>
      <c r="G34" s="81"/>
      <c r="H34" s="81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5"/>
    </row>
    <row r="35" spans="1:36" x14ac:dyDescent="0.2">
      <c r="A35" s="82"/>
      <c r="B35" s="83"/>
      <c r="C35" s="84"/>
      <c r="D35" s="84"/>
      <c r="E35" s="84"/>
      <c r="F35" s="84"/>
      <c r="G35" s="84"/>
      <c r="H35" s="83"/>
      <c r="I35" s="83"/>
      <c r="J35" s="83"/>
      <c r="K35" s="83"/>
      <c r="L35" s="83"/>
      <c r="M35" s="83" t="s">
        <v>51</v>
      </c>
      <c r="N35" s="83"/>
      <c r="O35" s="83"/>
      <c r="P35" s="83"/>
      <c r="Q35" s="83"/>
      <c r="R35" s="83"/>
      <c r="S35" s="83"/>
      <c r="T35" s="83"/>
      <c r="U35" s="83"/>
      <c r="V35" s="83" t="s">
        <v>60</v>
      </c>
      <c r="W35" s="83"/>
      <c r="X35" s="83"/>
      <c r="Y35" s="83"/>
      <c r="Z35" s="83"/>
      <c r="AA35" s="83"/>
      <c r="AB35" s="83"/>
      <c r="AC35" s="83"/>
      <c r="AD35" s="83"/>
      <c r="AE35" s="86"/>
      <c r="AF35" s="2" t="s">
        <v>50</v>
      </c>
      <c r="AG35" s="2"/>
      <c r="AH35" s="9"/>
      <c r="AI35" s="2"/>
    </row>
    <row r="36" spans="1:36" x14ac:dyDescent="0.2">
      <c r="A36" s="82"/>
      <c r="B36" s="82"/>
      <c r="C36" s="83"/>
      <c r="D36" s="118"/>
      <c r="E36" s="84" t="s">
        <v>142</v>
      </c>
      <c r="F36" s="84"/>
      <c r="G36" s="84"/>
      <c r="H36" s="84"/>
      <c r="I36" s="83"/>
      <c r="J36" s="87"/>
      <c r="K36" s="87"/>
      <c r="L36" s="87"/>
      <c r="M36" s="87" t="s">
        <v>52</v>
      </c>
      <c r="N36" s="87"/>
      <c r="O36" s="87"/>
      <c r="P36" s="87"/>
      <c r="Q36" s="83"/>
      <c r="R36" s="83"/>
      <c r="S36" s="83"/>
      <c r="T36" s="83"/>
      <c r="U36" s="83"/>
      <c r="V36" s="87" t="s">
        <v>61</v>
      </c>
      <c r="W36" s="87"/>
      <c r="X36" s="83"/>
      <c r="Y36" s="83"/>
      <c r="Z36" s="83"/>
      <c r="AA36" s="83"/>
      <c r="AB36" s="83"/>
      <c r="AC36" s="83"/>
      <c r="AD36" s="83"/>
      <c r="AE36" s="86"/>
      <c r="AH36" s="2"/>
      <c r="AI36" s="2"/>
      <c r="AJ36" s="2"/>
    </row>
    <row r="37" spans="1:36" ht="13.5" thickBot="1" x14ac:dyDescent="0.25">
      <c r="A37" s="98"/>
      <c r="B37" s="90"/>
      <c r="C37" s="89"/>
      <c r="D37" s="89"/>
      <c r="E37" s="89"/>
      <c r="F37" s="89"/>
      <c r="G37" s="89"/>
      <c r="H37" s="89"/>
      <c r="I37" s="89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1"/>
      <c r="AF37" s="46" t="s">
        <v>50</v>
      </c>
    </row>
    <row r="38" spans="1:36" x14ac:dyDescent="0.2">
      <c r="AE38" s="9"/>
    </row>
    <row r="40" spans="1:36" x14ac:dyDescent="0.2">
      <c r="X40" s="2" t="s">
        <v>50</v>
      </c>
    </row>
    <row r="41" spans="1:36" x14ac:dyDescent="0.2">
      <c r="D41" s="2" t="s">
        <v>50</v>
      </c>
      <c r="F41" s="2" t="s">
        <v>50</v>
      </c>
      <c r="O41" s="2" t="s">
        <v>50</v>
      </c>
    </row>
  </sheetData>
  <sheetProtection password="C6EC" sheet="1" objects="1" scenarios="1"/>
  <mergeCells count="32">
    <mergeCell ref="W3:W4"/>
    <mergeCell ref="X3:X4"/>
    <mergeCell ref="AB3:AB4"/>
    <mergeCell ref="AC3:AC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D3:AD4"/>
    <mergeCell ref="B2:AE2"/>
    <mergeCell ref="A1:AE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2016-03-10T19:35:52Z</cp:lastPrinted>
  <dcterms:created xsi:type="dcterms:W3CDTF">2008-08-15T13:32:29Z</dcterms:created>
  <dcterms:modified xsi:type="dcterms:W3CDTF">2022-03-10T19:24:02Z</dcterms:modified>
</cp:coreProperties>
</file>