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80" windowWidth="15180" windowHeight="877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Chuva!$A$1:$AI$40</definedName>
    <definedName name="_xlnm.Print_Area" localSheetId="7">DirVento!$A$1:$AG$39</definedName>
    <definedName name="_xlnm.Print_Area" localSheetId="8">RajadaVento!$A$1:$AG$39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UmidMax!$A$1:$AH$39</definedName>
    <definedName name="_xlnm.Print_Area" localSheetId="5">UmidMin!$A$1:$AH$38</definedName>
    <definedName name="_xlnm.Print_Area" localSheetId="6">VelVentoMax!$A$1:$AG$38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 l="1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H30" i="16" l="1"/>
  <c r="AI31" i="14" l="1"/>
  <c r="AI8" i="14"/>
  <c r="AG8" i="15" l="1"/>
  <c r="AH8" i="9"/>
  <c r="AH8" i="5"/>
  <c r="AG8" i="12"/>
  <c r="AH8" i="6"/>
  <c r="AH8" i="14"/>
  <c r="AG8" i="7"/>
  <c r="AH8" i="8"/>
  <c r="AG8" i="4"/>
  <c r="AG8" i="5"/>
  <c r="AG8" i="6"/>
  <c r="AG8" i="8"/>
  <c r="AG8" i="9"/>
  <c r="AG8" i="14"/>
  <c r="AI32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7" i="14"/>
  <c r="AI6" i="14"/>
  <c r="AI5" i="14"/>
  <c r="AH31" i="14" l="1"/>
  <c r="AG31" i="4"/>
  <c r="C33" i="4"/>
  <c r="G33" i="4"/>
  <c r="K33" i="4"/>
  <c r="O33" i="4"/>
  <c r="W33" i="4"/>
  <c r="AA33" i="4"/>
  <c r="AE33" i="4"/>
  <c r="E33" i="5"/>
  <c r="I33" i="5"/>
  <c r="M33" i="5"/>
  <c r="Q33" i="5"/>
  <c r="U33" i="5"/>
  <c r="Y33" i="5"/>
  <c r="AC33" i="5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Q33" i="9"/>
  <c r="U33" i="9"/>
  <c r="Y33" i="9"/>
  <c r="AC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S33" i="4"/>
  <c r="I33" i="4"/>
  <c r="Q33" i="4"/>
  <c r="U33" i="4"/>
  <c r="AC33" i="4"/>
  <c r="C33" i="5"/>
  <c r="G33" i="5"/>
  <c r="K33" i="5"/>
  <c r="O33" i="5"/>
  <c r="S33" i="5"/>
  <c r="W33" i="5"/>
  <c r="AA33" i="5"/>
  <c r="AE33" i="5"/>
  <c r="B33" i="6"/>
  <c r="F33" i="6"/>
  <c r="J33" i="6"/>
  <c r="N33" i="6"/>
  <c r="R33" i="6"/>
  <c r="V33" i="6"/>
  <c r="Z33" i="6"/>
  <c r="AD33" i="6"/>
  <c r="E33" i="7"/>
  <c r="I33" i="7"/>
  <c r="M33" i="7"/>
  <c r="Q33" i="7"/>
  <c r="U33" i="7"/>
  <c r="Y33" i="7"/>
  <c r="AC33" i="7"/>
  <c r="D33" i="8"/>
  <c r="H33" i="8"/>
  <c r="L33" i="8"/>
  <c r="P33" i="8"/>
  <c r="T33" i="8"/>
  <c r="X33" i="8"/>
  <c r="AB33" i="8"/>
  <c r="AF33" i="8"/>
  <c r="C33" i="9"/>
  <c r="G33" i="9"/>
  <c r="E33" i="4"/>
  <c r="M33" i="4"/>
  <c r="Y33" i="4"/>
  <c r="K33" i="9"/>
  <c r="O33" i="9"/>
  <c r="S33" i="9"/>
  <c r="W33" i="9"/>
  <c r="AA33" i="9"/>
  <c r="AE33" i="9"/>
  <c r="B33" i="12"/>
  <c r="F33" i="12"/>
  <c r="J33" i="12"/>
  <c r="N33" i="12"/>
  <c r="R33" i="12"/>
  <c r="V33" i="12"/>
  <c r="Z33" i="12"/>
  <c r="AD33" i="12"/>
  <c r="AG14" i="12"/>
  <c r="E33" i="15"/>
  <c r="I33" i="15"/>
  <c r="M33" i="15"/>
  <c r="Q33" i="15"/>
  <c r="U33" i="15"/>
  <c r="Y33" i="15"/>
  <c r="AC33" i="15"/>
  <c r="AG14" i="15"/>
  <c r="AE33" i="15"/>
  <c r="AG31" i="15"/>
  <c r="AG11" i="15"/>
  <c r="AG30" i="14"/>
  <c r="AG31" i="5"/>
  <c r="AH31" i="5"/>
  <c r="AG14" i="6"/>
  <c r="AH14" i="6"/>
  <c r="AH31" i="9"/>
  <c r="AG31" i="9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B33" i="4"/>
  <c r="AG14" i="5"/>
  <c r="AH14" i="5"/>
  <c r="AG31" i="6"/>
  <c r="AH31" i="6"/>
  <c r="AH31" i="8"/>
  <c r="AG31" i="8"/>
  <c r="AH14" i="9"/>
  <c r="AG14" i="9"/>
  <c r="C33" i="14"/>
  <c r="C34" i="14"/>
  <c r="E33" i="14"/>
  <c r="E34" i="14"/>
  <c r="G33" i="14"/>
  <c r="G34" i="14"/>
  <c r="I33" i="14"/>
  <c r="I34" i="14"/>
  <c r="K33" i="14"/>
  <c r="K34" i="14"/>
  <c r="M33" i="14"/>
  <c r="M34" i="14"/>
  <c r="O33" i="14"/>
  <c r="O34" i="14"/>
  <c r="Q33" i="14"/>
  <c r="Q34" i="14"/>
  <c r="S33" i="14"/>
  <c r="S34" i="14"/>
  <c r="U33" i="14"/>
  <c r="U34" i="14"/>
  <c r="W33" i="14"/>
  <c r="W34" i="14"/>
  <c r="Y33" i="14"/>
  <c r="Y34" i="14"/>
  <c r="AA33" i="14"/>
  <c r="AA34" i="14"/>
  <c r="AC33" i="14"/>
  <c r="AC34" i="14"/>
  <c r="AE33" i="14"/>
  <c r="AE34" i="1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14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V33" i="7"/>
  <c r="X33" i="7"/>
  <c r="Z33" i="7"/>
  <c r="AB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AG11" i="12"/>
  <c r="AG31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D33" i="15"/>
  <c r="AF33" i="15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30" i="14" l="1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26" i="4"/>
  <c r="AG15" i="4"/>
  <c r="AG6" i="4"/>
  <c r="AG28" i="9"/>
  <c r="AH29" i="8"/>
  <c r="AG6" i="8"/>
  <c r="AG28" i="7"/>
  <c r="AG20" i="7"/>
  <c r="AH24" i="14"/>
  <c r="AH11" i="14"/>
  <c r="AG11" i="14"/>
  <c r="AG24" i="14"/>
  <c r="AG29" i="14"/>
  <c r="AH29" i="14"/>
  <c r="AH22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G6" i="14"/>
  <c r="AG6" i="15"/>
  <c r="AG6" i="7"/>
  <c r="AG6" i="9"/>
  <c r="AG5" i="15"/>
  <c r="AG29" i="15"/>
  <c r="AG28" i="8"/>
  <c r="AG22" i="7"/>
  <c r="AG22" i="8"/>
  <c r="AG16" i="7"/>
  <c r="AG16" i="14"/>
  <c r="AG12" i="12"/>
  <c r="AG11" i="9"/>
  <c r="AG10" i="8"/>
  <c r="AH6" i="14"/>
  <c r="AH6" i="9"/>
  <c r="AH5" i="8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H32" i="6"/>
  <c r="AG15" i="7"/>
  <c r="AH18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25" i="5"/>
  <c r="AH29" i="5"/>
  <c r="AH18" i="5"/>
  <c r="AH12" i="6"/>
  <c r="AG18" i="6"/>
  <c r="AH29" i="6"/>
  <c r="AG32" i="6"/>
  <c r="AG11" i="7"/>
  <c r="AH25" i="8"/>
  <c r="AH10" i="9"/>
  <c r="AG15" i="9"/>
  <c r="AG32" i="9"/>
  <c r="AG28" i="15"/>
  <c r="AG24" i="4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H30" i="5"/>
  <c r="AG30" i="6"/>
  <c r="AG32" i="5"/>
  <c r="AH30" i="9"/>
  <c r="AH30" i="6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G33" i="14" l="1"/>
  <c r="AH33" i="14"/>
  <c r="AG34" i="14"/>
  <c r="AH33" i="9"/>
  <c r="AH33" i="6"/>
  <c r="AH33" i="8"/>
  <c r="AG33" i="8"/>
  <c r="AG33" i="4"/>
  <c r="AH33" i="5"/>
  <c r="AG33" i="7"/>
  <c r="AG33" i="6"/>
  <c r="AG33" i="9"/>
  <c r="AG33" i="5"/>
  <c r="AG33" i="15"/>
  <c r="AG33" i="12"/>
</calcChain>
</file>

<file path=xl/sharedStrings.xml><?xml version="1.0" encoding="utf-8"?>
<sst xmlns="http://schemas.openxmlformats.org/spreadsheetml/2006/main" count="642" uniqueCount="147">
  <si>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</si>
  <si>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</si>
  <si>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</si>
  <si>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</si>
  <si>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</si>
  <si>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</si>
  <si>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</si>
  <si>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</si>
  <si>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</si>
  <si>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</si>
  <si>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</si>
  <si>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</si>
  <si>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</si>
  <si>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</si>
  <si>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</si>
  <si>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</si>
  <si>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</si>
  <si>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</si>
  <si>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</si>
  <si>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</si>
  <si>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</si>
  <si>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</si>
  <si>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</si>
  <si>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</si>
  <si>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</si>
  <si>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</si>
  <si>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</si>
  <si>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</si>
  <si>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</si>
  <si>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</si>
  <si>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</si>
  <si>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</si>
  <si>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</si>
  <si>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</si>
  <si>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</si>
  <si>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</si>
  <si>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</si>
  <si>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</si>
  <si>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</si>
  <si>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</si>
  <si>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</si>
  <si>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</si>
  <si>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</si>
  <si>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</si>
  <si>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</si>
  <si>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</si>
  <si>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</si>
  <si>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</si>
  <si>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</si>
  <si>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</si>
  <si>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</si>
  <si>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</si>
  <si>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</si>
  <si>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 xml:space="preserve">  </t>
  </si>
  <si>
    <t>Dias sem chuvas</t>
  </si>
  <si>
    <t>no mês</t>
  </si>
  <si>
    <t>NE</t>
  </si>
  <si>
    <t>S</t>
  </si>
  <si>
    <t>Bataguassu</t>
  </si>
  <si>
    <t>Cátia Braga</t>
  </si>
  <si>
    <t>Meteorologista/Cemtec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</si>
  <si>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</si>
  <si>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</si>
  <si>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</si>
  <si>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</si>
  <si>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</si>
  <si>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</si>
  <si>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</si>
  <si>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</si>
  <si>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</si>
  <si>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</si>
  <si>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</si>
  <si>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</si>
  <si>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</si>
  <si>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</si>
  <si>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</si>
  <si>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</si>
  <si>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</si>
  <si>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</si>
  <si>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</si>
  <si>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</si>
  <si>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</si>
  <si>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</si>
  <si>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</si>
  <si>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</si>
  <si>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</si>
  <si>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</si>
  <si>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</si>
  <si>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</si>
  <si>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</si>
  <si>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</si>
  <si>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</si>
  <si>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</si>
  <si>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</si>
  <si>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</si>
  <si>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</si>
  <si>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</si>
  <si>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</si>
  <si>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</si>
  <si>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</si>
  <si>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</si>
  <si>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</si>
  <si>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</si>
  <si>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</si>
  <si>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</si>
  <si>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</si>
  <si>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</si>
  <si>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</si>
  <si>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</si>
  <si>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</si>
  <si>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</si>
  <si>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</si>
  <si>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</si>
  <si>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</si>
  <si>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</si>
  <si>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</si>
  <si>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</si>
  <si>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</si>
  <si>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</si>
  <si>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</si>
  <si>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</si>
  <si>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</si>
  <si>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</si>
  <si>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</si>
  <si>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</si>
  <si>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</si>
  <si>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</si>
  <si>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</si>
  <si>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</si>
  <si>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</si>
  <si>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</si>
  <si>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</si>
  <si>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</si>
  <si>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</si>
  <si>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</si>
  <si>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</si>
  <si>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</si>
  <si>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Fonte : Inmet/Sepaf/Agraer/Cemtec-MS</t>
  </si>
  <si>
    <t>Março/2016</t>
  </si>
  <si>
    <t>(*)NID_Nenhuma Informação Disponivel</t>
  </si>
  <si>
    <t>*</t>
  </si>
  <si>
    <t>O</t>
  </si>
  <si>
    <t>SO</t>
  </si>
  <si>
    <t>S/D</t>
  </si>
  <si>
    <t>S/D=Sem Dados</t>
  </si>
  <si>
    <t>L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</si>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</sst>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FF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sz val="9"/>
      <color rgb="FFC00000"/>
      <name val="Arial"/>
      <family val="2"/>
    </font>
    <font>
      <sz val="9"/>
      <color rgb="FFFF0000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/>
    </xf>
    <xf numFmtId="0" fontId="19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2" fontId="20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2" fillId="7" borderId="0" xfId="2" applyFont="1" applyFill="1" applyAlignment="1" applyProtection="1"/>
    <xf numFmtId="0" fontId="0" fillId="7" borderId="0" xfId="0" applyFill="1" applyBorder="1" applyAlignment="1"/>
    <xf numFmtId="0" fontId="22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9" fillId="7" borderId="0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/>
    <xf numFmtId="0" fontId="13" fillId="7" borderId="10" xfId="0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2" fontId="12" fillId="0" borderId="2" xfId="0" applyNumberFormat="1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/>
    </xf>
    <xf numFmtId="0" fontId="0" fillId="7" borderId="7" xfId="0" applyFill="1" applyBorder="1"/>
    <xf numFmtId="0" fontId="3" fillId="7" borderId="10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3" xfId="0" applyFill="1" applyBorder="1"/>
    <xf numFmtId="0" fontId="0" fillId="7" borderId="14" xfId="0" applyFill="1" applyBorder="1"/>
    <xf numFmtId="0" fontId="3" fillId="7" borderId="11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7" xfId="0" applyFill="1" applyBorder="1"/>
    <xf numFmtId="0" fontId="13" fillId="7" borderId="18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25.875</v>
          </cell>
          <cell r="C5">
            <v>32.4</v>
          </cell>
          <cell r="D5">
            <v>21.2</v>
          </cell>
          <cell r="E5">
            <v>76.833333333333329</v>
          </cell>
          <cell r="F5">
            <v>100</v>
          </cell>
          <cell r="G5">
            <v>46</v>
          </cell>
          <cell r="H5">
            <v>12.96</v>
          </cell>
          <cell r="I5" t="str">
            <v>NE</v>
          </cell>
          <cell r="J5">
            <v>38.159999999999997</v>
          </cell>
          <cell r="K5" t="str">
            <v>*</v>
          </cell>
        </row>
        <row r="6">
          <cell r="B6">
            <v>26.2</v>
          </cell>
          <cell r="C6">
            <v>33.200000000000003</v>
          </cell>
          <cell r="D6">
            <v>21.6</v>
          </cell>
          <cell r="E6">
            <v>75.541666666666671</v>
          </cell>
          <cell r="F6">
            <v>100</v>
          </cell>
          <cell r="G6">
            <v>40</v>
          </cell>
          <cell r="H6">
            <v>7.9200000000000008</v>
          </cell>
          <cell r="I6" t="str">
            <v>NE</v>
          </cell>
          <cell r="J6">
            <v>24.12</v>
          </cell>
          <cell r="K6" t="str">
            <v>*</v>
          </cell>
        </row>
        <row r="7">
          <cell r="B7">
            <v>27.083333333333332</v>
          </cell>
          <cell r="C7">
            <v>33.9</v>
          </cell>
          <cell r="D7">
            <v>21.7</v>
          </cell>
          <cell r="E7">
            <v>69.083333333333329</v>
          </cell>
          <cell r="F7">
            <v>100</v>
          </cell>
          <cell r="G7">
            <v>41</v>
          </cell>
          <cell r="H7">
            <v>8.2799999999999994</v>
          </cell>
          <cell r="I7" t="str">
            <v>NO</v>
          </cell>
          <cell r="J7">
            <v>18</v>
          </cell>
          <cell r="K7" t="str">
            <v>*</v>
          </cell>
        </row>
        <row r="8">
          <cell r="B8">
            <v>27.233333333333334</v>
          </cell>
          <cell r="C8">
            <v>34.5</v>
          </cell>
          <cell r="D8">
            <v>22.3</v>
          </cell>
          <cell r="E8">
            <v>73.833333333333329</v>
          </cell>
          <cell r="F8">
            <v>100</v>
          </cell>
          <cell r="G8">
            <v>36</v>
          </cell>
          <cell r="H8">
            <v>9.7200000000000006</v>
          </cell>
          <cell r="I8" t="str">
            <v>O</v>
          </cell>
          <cell r="J8">
            <v>19.440000000000001</v>
          </cell>
          <cell r="K8" t="str">
            <v>*</v>
          </cell>
        </row>
        <row r="9">
          <cell r="B9">
            <v>27.833333333333329</v>
          </cell>
          <cell r="C9">
            <v>35.1</v>
          </cell>
          <cell r="D9">
            <v>22</v>
          </cell>
          <cell r="E9">
            <v>73.375</v>
          </cell>
          <cell r="F9">
            <v>100</v>
          </cell>
          <cell r="G9">
            <v>38</v>
          </cell>
          <cell r="H9">
            <v>8.2799999999999994</v>
          </cell>
          <cell r="I9" t="str">
            <v>SE</v>
          </cell>
          <cell r="J9">
            <v>24.12</v>
          </cell>
          <cell r="K9" t="str">
            <v>*</v>
          </cell>
        </row>
        <row r="10">
          <cell r="B10">
            <v>27.083333333333332</v>
          </cell>
          <cell r="C10">
            <v>33.9</v>
          </cell>
          <cell r="D10">
            <v>21.7</v>
          </cell>
          <cell r="E10">
            <v>69.083333333333329</v>
          </cell>
          <cell r="F10">
            <v>100</v>
          </cell>
          <cell r="G10">
            <v>41</v>
          </cell>
          <cell r="H10">
            <v>8.2799999999999994</v>
          </cell>
          <cell r="I10" t="str">
            <v>NO</v>
          </cell>
          <cell r="J10">
            <v>18</v>
          </cell>
          <cell r="K10" t="str">
            <v>*</v>
          </cell>
        </row>
        <row r="11">
          <cell r="B11">
            <v>27.233333333333334</v>
          </cell>
          <cell r="C11">
            <v>34.5</v>
          </cell>
          <cell r="D11">
            <v>22.3</v>
          </cell>
          <cell r="E11">
            <v>73.833333333333329</v>
          </cell>
          <cell r="F11">
            <v>100</v>
          </cell>
          <cell r="G11">
            <v>36</v>
          </cell>
          <cell r="H11">
            <v>9.7200000000000006</v>
          </cell>
          <cell r="I11" t="str">
            <v>O</v>
          </cell>
          <cell r="J11">
            <v>19.440000000000001</v>
          </cell>
          <cell r="K11" t="str">
            <v>*</v>
          </cell>
        </row>
        <row r="12">
          <cell r="B12">
            <v>27.833333333333329</v>
          </cell>
          <cell r="C12">
            <v>35.1</v>
          </cell>
          <cell r="D12">
            <v>22</v>
          </cell>
          <cell r="E12">
            <v>73.375</v>
          </cell>
          <cell r="F12">
            <v>100</v>
          </cell>
          <cell r="G12">
            <v>38</v>
          </cell>
          <cell r="H12">
            <v>8.2799999999999994</v>
          </cell>
          <cell r="I12" t="str">
            <v>SE</v>
          </cell>
          <cell r="J12">
            <v>24.12</v>
          </cell>
          <cell r="K12" t="str">
            <v>*</v>
          </cell>
        </row>
        <row r="13">
          <cell r="B13">
            <v>27.387499999999992</v>
          </cell>
          <cell r="C13">
            <v>34.9</v>
          </cell>
          <cell r="D13">
            <v>23.2</v>
          </cell>
          <cell r="E13">
            <v>78.166666666666671</v>
          </cell>
          <cell r="F13">
            <v>100</v>
          </cell>
          <cell r="G13">
            <v>39</v>
          </cell>
          <cell r="H13">
            <v>13.68</v>
          </cell>
          <cell r="I13" t="str">
            <v>O</v>
          </cell>
          <cell r="J13">
            <v>34.200000000000003</v>
          </cell>
          <cell r="K13" t="str">
            <v>*</v>
          </cell>
        </row>
        <row r="14">
          <cell r="B14">
            <v>25.679166666666664</v>
          </cell>
          <cell r="C14">
            <v>32.9</v>
          </cell>
          <cell r="D14">
            <v>22.8</v>
          </cell>
          <cell r="E14">
            <v>85.708333333333329</v>
          </cell>
          <cell r="F14">
            <v>100</v>
          </cell>
          <cell r="G14">
            <v>52</v>
          </cell>
          <cell r="H14">
            <v>12.24</v>
          </cell>
          <cell r="I14" t="str">
            <v>NE</v>
          </cell>
          <cell r="J14">
            <v>49.680000000000007</v>
          </cell>
          <cell r="K14" t="str">
            <v>*</v>
          </cell>
        </row>
        <row r="15">
          <cell r="B15">
            <v>24.329166666666666</v>
          </cell>
          <cell r="C15">
            <v>29.9</v>
          </cell>
          <cell r="D15">
            <v>18.899999999999999</v>
          </cell>
          <cell r="E15">
            <v>70.125</v>
          </cell>
          <cell r="F15">
            <v>100</v>
          </cell>
          <cell r="G15">
            <v>41</v>
          </cell>
          <cell r="H15">
            <v>12.24</v>
          </cell>
          <cell r="I15" t="str">
            <v>NO</v>
          </cell>
          <cell r="J15">
            <v>27.720000000000002</v>
          </cell>
          <cell r="K15" t="str">
            <v>*</v>
          </cell>
        </row>
        <row r="16">
          <cell r="B16">
            <v>23.158333333333331</v>
          </cell>
          <cell r="C16">
            <v>30.6</v>
          </cell>
          <cell r="D16">
            <v>17</v>
          </cell>
          <cell r="E16">
            <v>69.25</v>
          </cell>
          <cell r="F16">
            <v>100</v>
          </cell>
          <cell r="G16">
            <v>28</v>
          </cell>
          <cell r="H16">
            <v>10.44</v>
          </cell>
          <cell r="I16" t="str">
            <v>O</v>
          </cell>
          <cell r="J16">
            <v>22.68</v>
          </cell>
          <cell r="K16" t="str">
            <v>*</v>
          </cell>
        </row>
        <row r="17">
          <cell r="B17">
            <v>22.370833333333326</v>
          </cell>
          <cell r="C17">
            <v>31.8</v>
          </cell>
          <cell r="D17">
            <v>14.3</v>
          </cell>
          <cell r="E17">
            <v>71.666666666666671</v>
          </cell>
          <cell r="F17">
            <v>100</v>
          </cell>
          <cell r="G17">
            <v>37</v>
          </cell>
          <cell r="H17">
            <v>7.5600000000000005</v>
          </cell>
          <cell r="I17" t="str">
            <v>O</v>
          </cell>
          <cell r="J17">
            <v>21.96</v>
          </cell>
          <cell r="K17" t="str">
            <v>*</v>
          </cell>
        </row>
        <row r="18">
          <cell r="B18">
            <v>26.487499999999997</v>
          </cell>
          <cell r="C18">
            <v>33.9</v>
          </cell>
          <cell r="D18">
            <v>20.5</v>
          </cell>
          <cell r="E18">
            <v>76.125</v>
          </cell>
          <cell r="F18">
            <v>100</v>
          </cell>
          <cell r="G18">
            <v>45</v>
          </cell>
          <cell r="H18">
            <v>10.8</v>
          </cell>
          <cell r="I18" t="str">
            <v>O</v>
          </cell>
          <cell r="J18">
            <v>23.759999999999998</v>
          </cell>
          <cell r="K18" t="str">
            <v>*</v>
          </cell>
        </row>
        <row r="19">
          <cell r="B19">
            <v>26.158333333333335</v>
          </cell>
          <cell r="C19">
            <v>32.299999999999997</v>
          </cell>
          <cell r="D19">
            <v>21.2</v>
          </cell>
          <cell r="E19">
            <v>77.75</v>
          </cell>
          <cell r="F19">
            <v>100</v>
          </cell>
          <cell r="G19">
            <v>52</v>
          </cell>
          <cell r="H19">
            <v>16.920000000000002</v>
          </cell>
          <cell r="I19" t="str">
            <v>S</v>
          </cell>
          <cell r="J19">
            <v>39.6</v>
          </cell>
          <cell r="K19" t="str">
            <v>*</v>
          </cell>
        </row>
        <row r="20">
          <cell r="B20">
            <v>26.591666666666672</v>
          </cell>
          <cell r="C20">
            <v>33.5</v>
          </cell>
          <cell r="D20">
            <v>22</v>
          </cell>
          <cell r="E20">
            <v>75.458333333333329</v>
          </cell>
          <cell r="F20">
            <v>100</v>
          </cell>
          <cell r="G20">
            <v>43</v>
          </cell>
          <cell r="H20">
            <v>10.8</v>
          </cell>
          <cell r="I20" t="str">
            <v>O</v>
          </cell>
          <cell r="J20">
            <v>24.48</v>
          </cell>
          <cell r="K20" t="str">
            <v>*</v>
          </cell>
        </row>
        <row r="21">
          <cell r="B21">
            <v>27.020833333333329</v>
          </cell>
          <cell r="C21">
            <v>34.799999999999997</v>
          </cell>
          <cell r="D21">
            <v>20.7</v>
          </cell>
          <cell r="E21">
            <v>69.5</v>
          </cell>
          <cell r="F21">
            <v>100</v>
          </cell>
          <cell r="G21">
            <v>34</v>
          </cell>
          <cell r="H21">
            <v>9.3600000000000012</v>
          </cell>
          <cell r="I21" t="str">
            <v>O</v>
          </cell>
          <cell r="J21">
            <v>28.08</v>
          </cell>
          <cell r="K21" t="str">
            <v>*</v>
          </cell>
        </row>
        <row r="22">
          <cell r="B22">
            <v>28.383333333333336</v>
          </cell>
          <cell r="C22">
            <v>36.5</v>
          </cell>
          <cell r="D22">
            <v>22.1</v>
          </cell>
          <cell r="E22">
            <v>64.666666666666671</v>
          </cell>
          <cell r="F22">
            <v>99</v>
          </cell>
          <cell r="G22">
            <v>30</v>
          </cell>
          <cell r="H22">
            <v>9.7200000000000006</v>
          </cell>
          <cell r="I22" t="str">
            <v>O</v>
          </cell>
          <cell r="J22">
            <v>27.720000000000002</v>
          </cell>
          <cell r="K22" t="str">
            <v>*</v>
          </cell>
        </row>
        <row r="23">
          <cell r="B23">
            <v>28.041666666666671</v>
          </cell>
          <cell r="C23">
            <v>36.6</v>
          </cell>
          <cell r="D23">
            <v>21.6</v>
          </cell>
          <cell r="E23">
            <v>69.458333333333329</v>
          </cell>
          <cell r="F23">
            <v>100</v>
          </cell>
          <cell r="G23">
            <v>31</v>
          </cell>
          <cell r="H23">
            <v>6.84</v>
          </cell>
          <cell r="I23" t="str">
            <v>O</v>
          </cell>
          <cell r="J23">
            <v>20.88</v>
          </cell>
          <cell r="K23" t="str">
            <v>*</v>
          </cell>
        </row>
        <row r="24">
          <cell r="B24">
            <v>27.629166666666663</v>
          </cell>
          <cell r="C24">
            <v>36</v>
          </cell>
          <cell r="D24">
            <v>20.9</v>
          </cell>
          <cell r="E24">
            <v>68.791666666666671</v>
          </cell>
          <cell r="F24">
            <v>100</v>
          </cell>
          <cell r="G24">
            <v>25</v>
          </cell>
          <cell r="H24">
            <v>9</v>
          </cell>
          <cell r="I24" t="str">
            <v>O</v>
          </cell>
          <cell r="J24">
            <v>20.52</v>
          </cell>
          <cell r="K24" t="str">
            <v>*</v>
          </cell>
        </row>
        <row r="25">
          <cell r="B25">
            <v>27.216666666666669</v>
          </cell>
          <cell r="C25">
            <v>36.9</v>
          </cell>
          <cell r="D25">
            <v>18.899999999999999</v>
          </cell>
          <cell r="E25">
            <v>64.791666666666671</v>
          </cell>
          <cell r="F25">
            <v>100</v>
          </cell>
          <cell r="G25">
            <v>22</v>
          </cell>
          <cell r="H25">
            <v>7.9200000000000008</v>
          </cell>
          <cell r="I25" t="str">
            <v>O</v>
          </cell>
          <cell r="J25">
            <v>23.759999999999998</v>
          </cell>
          <cell r="K25" t="str">
            <v>*</v>
          </cell>
        </row>
        <row r="26">
          <cell r="B26">
            <v>26.462500000000009</v>
          </cell>
          <cell r="C26">
            <v>36.799999999999997</v>
          </cell>
          <cell r="D26">
            <v>21</v>
          </cell>
          <cell r="E26">
            <v>70.916666666666671</v>
          </cell>
          <cell r="F26">
            <v>100</v>
          </cell>
          <cell r="G26">
            <v>31</v>
          </cell>
          <cell r="H26">
            <v>12.24</v>
          </cell>
          <cell r="I26" t="str">
            <v>N</v>
          </cell>
          <cell r="J26">
            <v>50.76</v>
          </cell>
          <cell r="K26" t="str">
            <v>*</v>
          </cell>
        </row>
        <row r="27">
          <cell r="B27">
            <v>26.958333333333339</v>
          </cell>
          <cell r="C27">
            <v>34.799999999999997</v>
          </cell>
          <cell r="D27">
            <v>21.7</v>
          </cell>
          <cell r="E27">
            <v>76.875</v>
          </cell>
          <cell r="F27">
            <v>100</v>
          </cell>
          <cell r="G27">
            <v>36</v>
          </cell>
          <cell r="H27">
            <v>8.64</v>
          </cell>
          <cell r="I27" t="str">
            <v>S</v>
          </cell>
          <cell r="J27">
            <v>15.840000000000002</v>
          </cell>
          <cell r="K27" t="str">
            <v>*</v>
          </cell>
        </row>
        <row r="28">
          <cell r="B28">
            <v>25.179166666666664</v>
          </cell>
          <cell r="C28">
            <v>31.2</v>
          </cell>
          <cell r="D28">
            <v>22.3</v>
          </cell>
          <cell r="E28">
            <v>84.875</v>
          </cell>
          <cell r="F28">
            <v>100</v>
          </cell>
          <cell r="G28">
            <v>53</v>
          </cell>
          <cell r="H28">
            <v>14.4</v>
          </cell>
          <cell r="I28" t="str">
            <v>O</v>
          </cell>
          <cell r="J28">
            <v>65.52</v>
          </cell>
          <cell r="K28" t="str">
            <v>*</v>
          </cell>
        </row>
        <row r="29">
          <cell r="B29">
            <v>23.645833333333339</v>
          </cell>
          <cell r="C29">
            <v>28.9</v>
          </cell>
          <cell r="D29">
            <v>19.5</v>
          </cell>
          <cell r="E29">
            <v>85.227272727272734</v>
          </cell>
          <cell r="F29">
            <v>100</v>
          </cell>
          <cell r="G29">
            <v>56</v>
          </cell>
          <cell r="H29">
            <v>12.96</v>
          </cell>
          <cell r="I29" t="str">
            <v>SE</v>
          </cell>
          <cell r="J29">
            <v>32.76</v>
          </cell>
          <cell r="K29" t="str">
            <v>*</v>
          </cell>
        </row>
        <row r="30">
          <cell r="B30">
            <v>23.508333333333329</v>
          </cell>
          <cell r="C30">
            <v>27.4</v>
          </cell>
          <cell r="D30">
            <v>20.7</v>
          </cell>
          <cell r="E30">
            <v>85.166666666666671</v>
          </cell>
          <cell r="F30">
            <v>100</v>
          </cell>
          <cell r="G30">
            <v>61</v>
          </cell>
          <cell r="H30">
            <v>7.5600000000000005</v>
          </cell>
          <cell r="I30" t="str">
            <v>NO</v>
          </cell>
          <cell r="J30">
            <v>21.6</v>
          </cell>
          <cell r="K30" t="str">
            <v>*</v>
          </cell>
        </row>
        <row r="31">
          <cell r="B31">
            <v>24.4375</v>
          </cell>
          <cell r="C31">
            <v>30</v>
          </cell>
          <cell r="D31">
            <v>19.399999999999999</v>
          </cell>
          <cell r="E31">
            <v>76.625</v>
          </cell>
          <cell r="F31">
            <v>100</v>
          </cell>
          <cell r="G31">
            <v>48</v>
          </cell>
          <cell r="H31">
            <v>9.3600000000000012</v>
          </cell>
          <cell r="I31" t="str">
            <v>O</v>
          </cell>
          <cell r="J31">
            <v>21.6</v>
          </cell>
          <cell r="K31" t="str">
            <v>*</v>
          </cell>
        </row>
        <row r="32">
          <cell r="B32">
            <v>24.845833333333335</v>
          </cell>
          <cell r="C32">
            <v>32.5</v>
          </cell>
          <cell r="D32">
            <v>18.8</v>
          </cell>
          <cell r="E32">
            <v>76.916666666666671</v>
          </cell>
          <cell r="F32">
            <v>100</v>
          </cell>
          <cell r="G32">
            <v>44</v>
          </cell>
          <cell r="H32">
            <v>7.2</v>
          </cell>
          <cell r="I32" t="str">
            <v>O</v>
          </cell>
          <cell r="J32">
            <v>17.28</v>
          </cell>
          <cell r="K32" t="str">
            <v>*</v>
          </cell>
        </row>
        <row r="33">
          <cell r="B33">
            <v>25.845833333333335</v>
          </cell>
          <cell r="C33">
            <v>33.5</v>
          </cell>
          <cell r="D33">
            <v>19.8</v>
          </cell>
          <cell r="E33">
            <v>73.791666666666671</v>
          </cell>
          <cell r="F33">
            <v>100</v>
          </cell>
          <cell r="G33">
            <v>37</v>
          </cell>
          <cell r="H33">
            <v>7.9200000000000008</v>
          </cell>
          <cell r="I33" t="str">
            <v>O</v>
          </cell>
          <cell r="J33">
            <v>17.64</v>
          </cell>
          <cell r="K33" t="str">
            <v>*</v>
          </cell>
        </row>
        <row r="34">
          <cell r="B34">
            <v>26.724999999999994</v>
          </cell>
          <cell r="C34">
            <v>36.4</v>
          </cell>
          <cell r="D34">
            <v>22</v>
          </cell>
          <cell r="E34">
            <v>75.625</v>
          </cell>
          <cell r="F34">
            <v>100</v>
          </cell>
          <cell r="G34">
            <v>32</v>
          </cell>
          <cell r="H34">
            <v>16.559999999999999</v>
          </cell>
          <cell r="I34" t="str">
            <v>S</v>
          </cell>
          <cell r="J34">
            <v>39.96</v>
          </cell>
          <cell r="K34" t="str">
            <v>*</v>
          </cell>
        </row>
        <row r="35">
          <cell r="B35">
            <v>26.824999999999999</v>
          </cell>
          <cell r="C35">
            <v>35.6</v>
          </cell>
          <cell r="D35">
            <v>21</v>
          </cell>
          <cell r="E35">
            <v>72.416666666666671</v>
          </cell>
          <cell r="F35">
            <v>100</v>
          </cell>
          <cell r="G35">
            <v>37</v>
          </cell>
          <cell r="H35">
            <v>7.5600000000000005</v>
          </cell>
          <cell r="I35" t="str">
            <v>O</v>
          </cell>
          <cell r="J35">
            <v>20.52</v>
          </cell>
          <cell r="K35" t="str">
            <v>*</v>
          </cell>
        </row>
        <row r="36">
          <cell r="I36" t="str">
            <v>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24.124999999999996</v>
          </cell>
          <cell r="C5">
            <v>31.6</v>
          </cell>
          <cell r="D5">
            <v>20.399999999999999</v>
          </cell>
          <cell r="E5">
            <v>79.375</v>
          </cell>
          <cell r="F5">
            <v>94</v>
          </cell>
          <cell r="G5">
            <v>45</v>
          </cell>
          <cell r="H5">
            <v>33.480000000000004</v>
          </cell>
          <cell r="I5" t="str">
            <v>NE</v>
          </cell>
          <cell r="J5">
            <v>49.680000000000007</v>
          </cell>
          <cell r="K5">
            <v>0</v>
          </cell>
        </row>
        <row r="6">
          <cell r="B6">
            <v>24.770833333333339</v>
          </cell>
          <cell r="C6">
            <v>31.6</v>
          </cell>
          <cell r="D6">
            <v>20.7</v>
          </cell>
          <cell r="E6">
            <v>79.291666666666671</v>
          </cell>
          <cell r="F6">
            <v>94</v>
          </cell>
          <cell r="G6">
            <v>45</v>
          </cell>
          <cell r="H6">
            <v>21.240000000000002</v>
          </cell>
          <cell r="I6" t="str">
            <v>NE</v>
          </cell>
          <cell r="J6">
            <v>38.159999999999997</v>
          </cell>
          <cell r="K6">
            <v>1.4</v>
          </cell>
        </row>
        <row r="7">
          <cell r="B7">
            <v>23.383333333333329</v>
          </cell>
          <cell r="C7">
            <v>30.2</v>
          </cell>
          <cell r="D7">
            <v>19.5</v>
          </cell>
          <cell r="E7">
            <v>83.166666666666671</v>
          </cell>
          <cell r="F7">
            <v>96</v>
          </cell>
          <cell r="G7">
            <v>53</v>
          </cell>
          <cell r="H7">
            <v>28.08</v>
          </cell>
          <cell r="I7" t="str">
            <v>O</v>
          </cell>
          <cell r="J7">
            <v>39.24</v>
          </cell>
          <cell r="K7">
            <v>2</v>
          </cell>
        </row>
        <row r="8">
          <cell r="B8">
            <v>23.5625</v>
          </cell>
          <cell r="C8">
            <v>28.4</v>
          </cell>
          <cell r="D8">
            <v>21.4</v>
          </cell>
          <cell r="E8">
            <v>84.333333333333329</v>
          </cell>
          <cell r="F8">
            <v>93</v>
          </cell>
          <cell r="G8">
            <v>66</v>
          </cell>
          <cell r="H8">
            <v>19.079999999999998</v>
          </cell>
          <cell r="I8" t="str">
            <v>N</v>
          </cell>
          <cell r="J8">
            <v>28.08</v>
          </cell>
          <cell r="K8">
            <v>3.6000000000000005</v>
          </cell>
        </row>
        <row r="9">
          <cell r="B9">
            <v>23.041666666666668</v>
          </cell>
          <cell r="C9">
            <v>29.3</v>
          </cell>
          <cell r="D9">
            <v>19.399999999999999</v>
          </cell>
          <cell r="E9">
            <v>83.916666666666671</v>
          </cell>
          <cell r="F9">
            <v>95</v>
          </cell>
          <cell r="G9">
            <v>55</v>
          </cell>
          <cell r="H9">
            <v>26.28</v>
          </cell>
          <cell r="I9" t="str">
            <v>NO</v>
          </cell>
          <cell r="J9">
            <v>39.6</v>
          </cell>
          <cell r="K9">
            <v>6.3999999999999995</v>
          </cell>
        </row>
        <row r="10">
          <cell r="B10">
            <v>22.787499999999998</v>
          </cell>
          <cell r="C10">
            <v>29.5</v>
          </cell>
          <cell r="D10">
            <v>20.100000000000001</v>
          </cell>
          <cell r="E10">
            <v>86.875</v>
          </cell>
          <cell r="F10">
            <v>94</v>
          </cell>
          <cell r="G10">
            <v>59</v>
          </cell>
          <cell r="H10">
            <v>11.16</v>
          </cell>
          <cell r="I10" t="str">
            <v>N</v>
          </cell>
          <cell r="J10">
            <v>27.36</v>
          </cell>
          <cell r="K10">
            <v>3.0000000000000004</v>
          </cell>
        </row>
        <row r="11">
          <cell r="B11">
            <v>22.974999999999998</v>
          </cell>
          <cell r="C11">
            <v>31.8</v>
          </cell>
          <cell r="D11">
            <v>19.600000000000001</v>
          </cell>
          <cell r="E11">
            <v>84.916666666666671</v>
          </cell>
          <cell r="F11">
            <v>95</v>
          </cell>
          <cell r="G11">
            <v>47</v>
          </cell>
          <cell r="H11">
            <v>27</v>
          </cell>
          <cell r="I11" t="str">
            <v>NE</v>
          </cell>
          <cell r="J11">
            <v>46.080000000000005</v>
          </cell>
          <cell r="K11">
            <v>22.599999999999998</v>
          </cell>
        </row>
        <row r="12">
          <cell r="B12">
            <v>24.329166666666669</v>
          </cell>
          <cell r="C12">
            <v>31.7</v>
          </cell>
          <cell r="D12">
            <v>19.5</v>
          </cell>
          <cell r="E12">
            <v>78.291666666666671</v>
          </cell>
          <cell r="F12">
            <v>96</v>
          </cell>
          <cell r="G12">
            <v>44</v>
          </cell>
          <cell r="H12">
            <v>18.36</v>
          </cell>
          <cell r="I12" t="str">
            <v>NE</v>
          </cell>
          <cell r="J12">
            <v>31.680000000000003</v>
          </cell>
          <cell r="K12">
            <v>0.2</v>
          </cell>
        </row>
        <row r="13">
          <cell r="B13">
            <v>24.825000000000003</v>
          </cell>
          <cell r="C13">
            <v>30</v>
          </cell>
          <cell r="D13">
            <v>20</v>
          </cell>
          <cell r="E13">
            <v>78.291666666666671</v>
          </cell>
          <cell r="F13">
            <v>95</v>
          </cell>
          <cell r="G13">
            <v>57</v>
          </cell>
          <cell r="H13">
            <v>20.16</v>
          </cell>
          <cell r="I13" t="str">
            <v>NE</v>
          </cell>
          <cell r="J13">
            <v>46.440000000000005</v>
          </cell>
          <cell r="K13">
            <v>19</v>
          </cell>
        </row>
        <row r="14">
          <cell r="B14">
            <v>23.841666666666669</v>
          </cell>
          <cell r="C14">
            <v>29</v>
          </cell>
          <cell r="D14">
            <v>21.3</v>
          </cell>
          <cell r="E14">
            <v>84.916666666666671</v>
          </cell>
          <cell r="F14">
            <v>94</v>
          </cell>
          <cell r="G14">
            <v>63</v>
          </cell>
          <cell r="H14">
            <v>22.32</v>
          </cell>
          <cell r="I14" t="str">
            <v>N</v>
          </cell>
          <cell r="J14">
            <v>42.12</v>
          </cell>
          <cell r="K14">
            <v>3</v>
          </cell>
        </row>
        <row r="15">
          <cell r="B15">
            <v>22.2</v>
          </cell>
          <cell r="C15">
            <v>24.5</v>
          </cell>
          <cell r="D15">
            <v>20.100000000000001</v>
          </cell>
          <cell r="E15">
            <v>86.125</v>
          </cell>
          <cell r="F15">
            <v>96</v>
          </cell>
          <cell r="G15">
            <v>71</v>
          </cell>
          <cell r="H15">
            <v>14.76</v>
          </cell>
          <cell r="I15" t="str">
            <v>SE</v>
          </cell>
          <cell r="J15">
            <v>29.16</v>
          </cell>
          <cell r="K15">
            <v>36.6</v>
          </cell>
        </row>
        <row r="16">
          <cell r="B16">
            <v>22.662499999999998</v>
          </cell>
          <cell r="C16">
            <v>27</v>
          </cell>
          <cell r="D16">
            <v>19.8</v>
          </cell>
          <cell r="E16">
            <v>73.333333333333329</v>
          </cell>
          <cell r="F16">
            <v>91</v>
          </cell>
          <cell r="G16">
            <v>54</v>
          </cell>
          <cell r="H16">
            <v>18.36</v>
          </cell>
          <cell r="I16" t="str">
            <v>SE</v>
          </cell>
          <cell r="J16">
            <v>30.96</v>
          </cell>
          <cell r="K16">
            <v>0</v>
          </cell>
        </row>
        <row r="17">
          <cell r="B17">
            <v>22.908333333333331</v>
          </cell>
          <cell r="C17">
            <v>29.2</v>
          </cell>
          <cell r="D17">
            <v>18.2</v>
          </cell>
          <cell r="E17">
            <v>77.833333333333329</v>
          </cell>
          <cell r="F17">
            <v>96</v>
          </cell>
          <cell r="G17">
            <v>59</v>
          </cell>
          <cell r="H17">
            <v>30.96</v>
          </cell>
          <cell r="I17" t="str">
            <v>L</v>
          </cell>
          <cell r="J17">
            <v>56.88</v>
          </cell>
          <cell r="K17">
            <v>38.4</v>
          </cell>
        </row>
        <row r="18">
          <cell r="B18">
            <v>24.295833333333331</v>
          </cell>
          <cell r="C18">
            <v>32.200000000000003</v>
          </cell>
          <cell r="D18">
            <v>20.100000000000001</v>
          </cell>
          <cell r="E18">
            <v>80.083333333333329</v>
          </cell>
          <cell r="F18">
            <v>95</v>
          </cell>
          <cell r="G18">
            <v>46</v>
          </cell>
          <cell r="H18">
            <v>20.16</v>
          </cell>
          <cell r="I18" t="str">
            <v>NE</v>
          </cell>
          <cell r="J18">
            <v>32.4</v>
          </cell>
          <cell r="K18">
            <v>7.8</v>
          </cell>
        </row>
        <row r="19">
          <cell r="B19">
            <v>22.308333333333334</v>
          </cell>
          <cell r="C19">
            <v>26.5</v>
          </cell>
          <cell r="D19">
            <v>20.3</v>
          </cell>
          <cell r="E19">
            <v>91.625</v>
          </cell>
          <cell r="F19">
            <v>96</v>
          </cell>
          <cell r="G19">
            <v>77</v>
          </cell>
          <cell r="H19">
            <v>24.12</v>
          </cell>
          <cell r="I19" t="str">
            <v>NE</v>
          </cell>
          <cell r="J19">
            <v>35.64</v>
          </cell>
          <cell r="K19">
            <v>41.4</v>
          </cell>
        </row>
        <row r="20">
          <cell r="B20">
            <v>23.758333333333329</v>
          </cell>
          <cell r="C20">
            <v>30.3</v>
          </cell>
          <cell r="D20">
            <v>20.100000000000001</v>
          </cell>
          <cell r="E20">
            <v>79.916666666666671</v>
          </cell>
          <cell r="F20">
            <v>96</v>
          </cell>
          <cell r="G20">
            <v>48</v>
          </cell>
          <cell r="H20">
            <v>15.48</v>
          </cell>
          <cell r="I20" t="str">
            <v>NE</v>
          </cell>
          <cell r="J20">
            <v>27.720000000000002</v>
          </cell>
          <cell r="K20">
            <v>0</v>
          </cell>
        </row>
        <row r="21">
          <cell r="B21">
            <v>24.154166666666672</v>
          </cell>
          <cell r="C21">
            <v>32.1</v>
          </cell>
          <cell r="D21">
            <v>18.3</v>
          </cell>
          <cell r="E21">
            <v>73.041666666666671</v>
          </cell>
          <cell r="F21">
            <v>92</v>
          </cell>
          <cell r="G21">
            <v>40</v>
          </cell>
          <cell r="H21">
            <v>17.64</v>
          </cell>
          <cell r="I21" t="str">
            <v>NE</v>
          </cell>
          <cell r="J21">
            <v>44.64</v>
          </cell>
          <cell r="K21">
            <v>0.4</v>
          </cell>
        </row>
        <row r="22">
          <cell r="B22">
            <v>24.858333333333338</v>
          </cell>
          <cell r="C22">
            <v>33</v>
          </cell>
          <cell r="D22">
            <v>19.600000000000001</v>
          </cell>
          <cell r="E22">
            <v>72.75</v>
          </cell>
          <cell r="F22">
            <v>92</v>
          </cell>
          <cell r="G22">
            <v>37</v>
          </cell>
          <cell r="H22">
            <v>26.28</v>
          </cell>
          <cell r="I22" t="str">
            <v>NE</v>
          </cell>
          <cell r="J22">
            <v>63.72</v>
          </cell>
          <cell r="K22">
            <v>10.600000000000001</v>
          </cell>
        </row>
        <row r="23">
          <cell r="B23">
            <v>25.75</v>
          </cell>
          <cell r="C23">
            <v>32.9</v>
          </cell>
          <cell r="D23">
            <v>21.1</v>
          </cell>
          <cell r="E23">
            <v>71.791666666666671</v>
          </cell>
          <cell r="F23">
            <v>92</v>
          </cell>
          <cell r="G23">
            <v>41</v>
          </cell>
          <cell r="H23">
            <v>23.040000000000003</v>
          </cell>
          <cell r="I23" t="str">
            <v>SE</v>
          </cell>
          <cell r="J23">
            <v>35.64</v>
          </cell>
          <cell r="K23">
            <v>0.6</v>
          </cell>
        </row>
        <row r="24">
          <cell r="B24">
            <v>25.458333333333332</v>
          </cell>
          <cell r="C24">
            <v>34</v>
          </cell>
          <cell r="D24">
            <v>20.2</v>
          </cell>
          <cell r="E24">
            <v>69.125</v>
          </cell>
          <cell r="F24">
            <v>92</v>
          </cell>
          <cell r="G24">
            <v>35</v>
          </cell>
          <cell r="H24">
            <v>15.48</v>
          </cell>
          <cell r="I24" t="str">
            <v>L</v>
          </cell>
          <cell r="J24">
            <v>35.64</v>
          </cell>
          <cell r="K24">
            <v>0</v>
          </cell>
        </row>
        <row r="25">
          <cell r="B25">
            <v>26.641666666666666</v>
          </cell>
          <cell r="C25">
            <v>33.5</v>
          </cell>
          <cell r="D25">
            <v>21.1</v>
          </cell>
          <cell r="E25">
            <v>61.125</v>
          </cell>
          <cell r="F25">
            <v>81</v>
          </cell>
          <cell r="G25">
            <v>34</v>
          </cell>
          <cell r="H25">
            <v>14.76</v>
          </cell>
          <cell r="I25" t="str">
            <v>NE</v>
          </cell>
          <cell r="J25">
            <v>24.48</v>
          </cell>
          <cell r="K25">
            <v>0</v>
          </cell>
        </row>
        <row r="26">
          <cell r="B26">
            <v>25.762500000000003</v>
          </cell>
          <cell r="C26">
            <v>31.8</v>
          </cell>
          <cell r="D26">
            <v>20.399999999999999</v>
          </cell>
          <cell r="E26">
            <v>72</v>
          </cell>
          <cell r="F26">
            <v>92</v>
          </cell>
          <cell r="G26">
            <v>51</v>
          </cell>
          <cell r="H26">
            <v>21.96</v>
          </cell>
          <cell r="I26" t="str">
            <v>O</v>
          </cell>
          <cell r="J26">
            <v>52.92</v>
          </cell>
          <cell r="K26">
            <v>3.8</v>
          </cell>
        </row>
        <row r="27">
          <cell r="B27">
            <v>24.250000000000004</v>
          </cell>
          <cell r="C27">
            <v>31.9</v>
          </cell>
          <cell r="D27">
            <v>20.100000000000001</v>
          </cell>
          <cell r="E27">
            <v>79.375</v>
          </cell>
          <cell r="F27">
            <v>94</v>
          </cell>
          <cell r="G27">
            <v>47</v>
          </cell>
          <cell r="H27">
            <v>15.120000000000001</v>
          </cell>
          <cell r="I27" t="str">
            <v>NE</v>
          </cell>
          <cell r="J27">
            <v>48.96</v>
          </cell>
          <cell r="K27">
            <v>7.2</v>
          </cell>
        </row>
        <row r="28">
          <cell r="B28">
            <v>22.9375</v>
          </cell>
          <cell r="C28">
            <v>26.6</v>
          </cell>
          <cell r="D28">
            <v>19.399999999999999</v>
          </cell>
          <cell r="E28">
            <v>80.5</v>
          </cell>
          <cell r="F28">
            <v>94</v>
          </cell>
          <cell r="G28">
            <v>60</v>
          </cell>
          <cell r="H28">
            <v>33.480000000000004</v>
          </cell>
          <cell r="I28" t="str">
            <v>N</v>
          </cell>
          <cell r="J28">
            <v>49.32</v>
          </cell>
          <cell r="K28">
            <v>8</v>
          </cell>
        </row>
        <row r="29">
          <cell r="B29">
            <v>22.362499999999997</v>
          </cell>
          <cell r="C29">
            <v>24.6</v>
          </cell>
          <cell r="D29">
            <v>20.8</v>
          </cell>
          <cell r="E29">
            <v>85.208333333333329</v>
          </cell>
          <cell r="F29">
            <v>94</v>
          </cell>
          <cell r="G29">
            <v>73</v>
          </cell>
          <cell r="H29">
            <v>21.96</v>
          </cell>
          <cell r="I29" t="str">
            <v>NE</v>
          </cell>
          <cell r="J29">
            <v>42.12</v>
          </cell>
          <cell r="K29">
            <v>4</v>
          </cell>
        </row>
        <row r="30">
          <cell r="B30">
            <v>22.858333333333334</v>
          </cell>
          <cell r="C30">
            <v>28.6</v>
          </cell>
          <cell r="D30">
            <v>19.600000000000001</v>
          </cell>
          <cell r="E30">
            <v>86.375</v>
          </cell>
          <cell r="F30">
            <v>96</v>
          </cell>
          <cell r="G30">
            <v>62</v>
          </cell>
          <cell r="H30">
            <v>20.52</v>
          </cell>
          <cell r="I30" t="str">
            <v>NO</v>
          </cell>
          <cell r="J30">
            <v>29.52</v>
          </cell>
          <cell r="K30">
            <v>0.2</v>
          </cell>
        </row>
        <row r="31">
          <cell r="B31">
            <v>24.220833333333335</v>
          </cell>
          <cell r="C31">
            <v>30.3</v>
          </cell>
          <cell r="D31">
            <v>21.2</v>
          </cell>
          <cell r="E31">
            <v>80.375</v>
          </cell>
          <cell r="F31">
            <v>95</v>
          </cell>
          <cell r="G31">
            <v>56</v>
          </cell>
          <cell r="H31">
            <v>17.64</v>
          </cell>
          <cell r="I31" t="str">
            <v>O</v>
          </cell>
          <cell r="J31">
            <v>29.880000000000003</v>
          </cell>
          <cell r="K31">
            <v>0</v>
          </cell>
        </row>
        <row r="32">
          <cell r="B32">
            <v>24.25</v>
          </cell>
          <cell r="C32">
            <v>30.6</v>
          </cell>
          <cell r="D32">
            <v>20.399999999999999</v>
          </cell>
          <cell r="E32">
            <v>80.541666666666671</v>
          </cell>
          <cell r="F32">
            <v>95</v>
          </cell>
          <cell r="G32">
            <v>53</v>
          </cell>
          <cell r="H32">
            <v>15.120000000000001</v>
          </cell>
          <cell r="I32" t="str">
            <v>L</v>
          </cell>
          <cell r="J32">
            <v>28.08</v>
          </cell>
          <cell r="K32">
            <v>0</v>
          </cell>
        </row>
        <row r="33">
          <cell r="B33">
            <v>24.712500000000002</v>
          </cell>
          <cell r="C33">
            <v>32.4</v>
          </cell>
          <cell r="D33">
            <v>21</v>
          </cell>
          <cell r="E33">
            <v>78.208333333333329</v>
          </cell>
          <cell r="F33">
            <v>91</v>
          </cell>
          <cell r="G33">
            <v>48</v>
          </cell>
          <cell r="H33">
            <v>16.2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25.087499999999995</v>
          </cell>
          <cell r="C34">
            <v>32.5</v>
          </cell>
          <cell r="D34">
            <v>20.399999999999999</v>
          </cell>
          <cell r="E34">
            <v>71.125</v>
          </cell>
          <cell r="F34">
            <v>92</v>
          </cell>
          <cell r="G34">
            <v>29</v>
          </cell>
          <cell r="H34">
            <v>20.52</v>
          </cell>
          <cell r="I34" t="str">
            <v>NE</v>
          </cell>
          <cell r="J34">
            <v>28.44</v>
          </cell>
          <cell r="K34">
            <v>0</v>
          </cell>
        </row>
        <row r="35">
          <cell r="B35">
            <v>25.408333333333335</v>
          </cell>
          <cell r="C35">
            <v>33.1</v>
          </cell>
          <cell r="D35">
            <v>18.100000000000001</v>
          </cell>
          <cell r="E35">
            <v>67.25</v>
          </cell>
          <cell r="F35">
            <v>94</v>
          </cell>
          <cell r="G35">
            <v>35</v>
          </cell>
          <cell r="H35">
            <v>17.28</v>
          </cell>
          <cell r="I35" t="str">
            <v>NE</v>
          </cell>
          <cell r="J35">
            <v>28.08</v>
          </cell>
          <cell r="K35">
            <v>0</v>
          </cell>
        </row>
        <row r="36">
          <cell r="I36" t="str">
            <v>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27.691666666666666</v>
          </cell>
          <cell r="C5">
            <v>34</v>
          </cell>
          <cell r="D5">
            <v>22.5</v>
          </cell>
          <cell r="E5">
            <v>77.041666666666671</v>
          </cell>
          <cell r="F5">
            <v>96</v>
          </cell>
          <cell r="G5">
            <v>47</v>
          </cell>
          <cell r="H5">
            <v>6.84</v>
          </cell>
          <cell r="I5" t="str">
            <v>L</v>
          </cell>
          <cell r="J5">
            <v>20.52</v>
          </cell>
          <cell r="K5">
            <v>0</v>
          </cell>
        </row>
        <row r="6">
          <cell r="B6">
            <v>26.320833333333336</v>
          </cell>
          <cell r="C6">
            <v>31.9</v>
          </cell>
          <cell r="D6">
            <v>23.7</v>
          </cell>
          <cell r="E6">
            <v>85.375</v>
          </cell>
          <cell r="F6">
            <v>95</v>
          </cell>
          <cell r="G6">
            <v>59</v>
          </cell>
          <cell r="H6">
            <v>15.840000000000002</v>
          </cell>
          <cell r="I6" t="str">
            <v>O</v>
          </cell>
          <cell r="J6">
            <v>29.52</v>
          </cell>
          <cell r="K6">
            <v>7.1999999999999993</v>
          </cell>
        </row>
        <row r="7">
          <cell r="B7">
            <v>25.979166666666668</v>
          </cell>
          <cell r="C7">
            <v>33.1</v>
          </cell>
          <cell r="D7">
            <v>21.8</v>
          </cell>
          <cell r="E7">
            <v>81.333333333333329</v>
          </cell>
          <cell r="F7">
            <v>96</v>
          </cell>
          <cell r="G7">
            <v>49</v>
          </cell>
          <cell r="H7">
            <v>11.16</v>
          </cell>
          <cell r="I7" t="str">
            <v>NO</v>
          </cell>
          <cell r="J7">
            <v>27</v>
          </cell>
          <cell r="K7">
            <v>0.2</v>
          </cell>
        </row>
        <row r="8">
          <cell r="B8">
            <v>25.341666666666665</v>
          </cell>
          <cell r="C8">
            <v>31.5</v>
          </cell>
          <cell r="D8">
            <v>22.9</v>
          </cell>
          <cell r="E8">
            <v>86.875</v>
          </cell>
          <cell r="F8">
            <v>96</v>
          </cell>
          <cell r="G8">
            <v>58</v>
          </cell>
          <cell r="H8">
            <v>11.879999999999999</v>
          </cell>
          <cell r="I8" t="str">
            <v>NO</v>
          </cell>
          <cell r="J8">
            <v>36</v>
          </cell>
          <cell r="K8">
            <v>1.7999999999999998</v>
          </cell>
        </row>
        <row r="9">
          <cell r="B9">
            <v>26.091666666666669</v>
          </cell>
          <cell r="C9">
            <v>32.299999999999997</v>
          </cell>
          <cell r="D9">
            <v>21.9</v>
          </cell>
          <cell r="E9">
            <v>81.541666666666671</v>
          </cell>
          <cell r="F9">
            <v>96</v>
          </cell>
          <cell r="G9">
            <v>52</v>
          </cell>
          <cell r="H9">
            <v>6.48</v>
          </cell>
          <cell r="I9" t="str">
            <v>SE</v>
          </cell>
          <cell r="J9">
            <v>20.52</v>
          </cell>
          <cell r="K9">
            <v>3.8</v>
          </cell>
        </row>
        <row r="10">
          <cell r="B10">
            <v>26.331818181818175</v>
          </cell>
          <cell r="C10">
            <v>32.200000000000003</v>
          </cell>
          <cell r="D10">
            <v>22.9</v>
          </cell>
          <cell r="E10">
            <v>84.090909090909093</v>
          </cell>
          <cell r="F10">
            <v>95</v>
          </cell>
          <cell r="G10">
            <v>55</v>
          </cell>
          <cell r="H10">
            <v>12.96</v>
          </cell>
          <cell r="I10" t="str">
            <v>NO</v>
          </cell>
          <cell r="J10">
            <v>29.16</v>
          </cell>
          <cell r="K10">
            <v>23.200000000000003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23.7</v>
          </cell>
          <cell r="C5">
            <v>28.4</v>
          </cell>
          <cell r="D5">
            <v>20.9</v>
          </cell>
          <cell r="E5">
            <v>83.916666666666671</v>
          </cell>
          <cell r="F5">
            <v>96</v>
          </cell>
          <cell r="G5">
            <v>64</v>
          </cell>
          <cell r="H5">
            <v>14.04</v>
          </cell>
          <cell r="I5" t="str">
            <v>NE</v>
          </cell>
          <cell r="J5">
            <v>30.240000000000002</v>
          </cell>
          <cell r="K5">
            <v>10.6</v>
          </cell>
        </row>
        <row r="6">
          <cell r="B6">
            <v>23.966666666666665</v>
          </cell>
          <cell r="C6">
            <v>30.2</v>
          </cell>
          <cell r="D6">
            <v>20.8</v>
          </cell>
          <cell r="E6">
            <v>85</v>
          </cell>
          <cell r="F6">
            <v>97</v>
          </cell>
          <cell r="G6">
            <v>58</v>
          </cell>
          <cell r="H6">
            <v>20.88</v>
          </cell>
          <cell r="I6" t="str">
            <v>NE</v>
          </cell>
          <cell r="J6">
            <v>45</v>
          </cell>
          <cell r="K6">
            <v>11.4</v>
          </cell>
        </row>
        <row r="7">
          <cell r="B7">
            <v>24.004166666666666</v>
          </cell>
          <cell r="C7">
            <v>29.6</v>
          </cell>
          <cell r="D7">
            <v>19.600000000000001</v>
          </cell>
          <cell r="E7">
            <v>78</v>
          </cell>
          <cell r="F7">
            <v>96</v>
          </cell>
          <cell r="G7">
            <v>48</v>
          </cell>
          <cell r="H7">
            <v>15.48</v>
          </cell>
          <cell r="I7" t="str">
            <v>SO</v>
          </cell>
          <cell r="J7">
            <v>36</v>
          </cell>
          <cell r="K7">
            <v>0</v>
          </cell>
        </row>
        <row r="8">
          <cell r="B8">
            <v>22.945833333333336</v>
          </cell>
          <cell r="C8">
            <v>30.4</v>
          </cell>
          <cell r="D8">
            <v>17.5</v>
          </cell>
          <cell r="E8">
            <v>70.75</v>
          </cell>
          <cell r="F8">
            <v>94</v>
          </cell>
          <cell r="G8">
            <v>35</v>
          </cell>
          <cell r="H8">
            <v>11.520000000000001</v>
          </cell>
          <cell r="I8" t="str">
            <v>SO</v>
          </cell>
          <cell r="J8">
            <v>23.400000000000002</v>
          </cell>
          <cell r="K8">
            <v>0</v>
          </cell>
        </row>
        <row r="9">
          <cell r="B9">
            <v>22.087500000000002</v>
          </cell>
          <cell r="C9">
            <v>28.6</v>
          </cell>
          <cell r="D9">
            <v>16.8</v>
          </cell>
          <cell r="E9">
            <v>72.583333333333329</v>
          </cell>
          <cell r="F9">
            <v>97</v>
          </cell>
          <cell r="G9">
            <v>42</v>
          </cell>
          <cell r="H9">
            <v>12.6</v>
          </cell>
          <cell r="I9" t="str">
            <v>S</v>
          </cell>
          <cell r="J9">
            <v>24.48</v>
          </cell>
          <cell r="K9">
            <v>0</v>
          </cell>
        </row>
        <row r="10">
          <cell r="B10">
            <v>24.166666666666661</v>
          </cell>
          <cell r="C10">
            <v>30.4</v>
          </cell>
          <cell r="D10">
            <v>18.8</v>
          </cell>
          <cell r="E10">
            <v>62.875</v>
          </cell>
          <cell r="F10">
            <v>88</v>
          </cell>
          <cell r="G10">
            <v>36</v>
          </cell>
          <cell r="H10">
            <v>12.96</v>
          </cell>
          <cell r="I10" t="str">
            <v>S</v>
          </cell>
          <cell r="J10">
            <v>21.240000000000002</v>
          </cell>
          <cell r="K10">
            <v>0</v>
          </cell>
        </row>
        <row r="11">
          <cell r="B11">
            <v>25.079166666666666</v>
          </cell>
          <cell r="C11">
            <v>31.5</v>
          </cell>
          <cell r="D11">
            <v>19.7</v>
          </cell>
          <cell r="E11">
            <v>62.208333333333336</v>
          </cell>
          <cell r="F11">
            <v>83</v>
          </cell>
          <cell r="G11">
            <v>40</v>
          </cell>
          <cell r="H11">
            <v>9.3600000000000012</v>
          </cell>
          <cell r="I11" t="str">
            <v>S</v>
          </cell>
          <cell r="J11">
            <v>21.240000000000002</v>
          </cell>
          <cell r="K11">
            <v>0</v>
          </cell>
        </row>
        <row r="12">
          <cell r="B12">
            <v>27.470833333333342</v>
          </cell>
          <cell r="C12">
            <v>33</v>
          </cell>
          <cell r="D12">
            <v>22.8</v>
          </cell>
          <cell r="E12">
            <v>55.375</v>
          </cell>
          <cell r="F12">
            <v>71</v>
          </cell>
          <cell r="G12">
            <v>43</v>
          </cell>
          <cell r="H12">
            <v>15.120000000000001</v>
          </cell>
          <cell r="I12" t="str">
            <v>NE</v>
          </cell>
          <cell r="J12">
            <v>34.56</v>
          </cell>
          <cell r="K12">
            <v>0.6</v>
          </cell>
        </row>
        <row r="13">
          <cell r="B13">
            <v>24.75</v>
          </cell>
          <cell r="C13">
            <v>28</v>
          </cell>
          <cell r="D13">
            <v>20.7</v>
          </cell>
          <cell r="E13">
            <v>83.583333333333329</v>
          </cell>
          <cell r="F13">
            <v>96</v>
          </cell>
          <cell r="G13">
            <v>64</v>
          </cell>
          <cell r="H13">
            <v>14.76</v>
          </cell>
          <cell r="I13" t="str">
            <v>NE</v>
          </cell>
          <cell r="J13">
            <v>48.96</v>
          </cell>
          <cell r="K13">
            <v>26.8</v>
          </cell>
        </row>
        <row r="14">
          <cell r="B14">
            <v>22.933333333333337</v>
          </cell>
          <cell r="C14">
            <v>27.4</v>
          </cell>
          <cell r="D14">
            <v>19.5</v>
          </cell>
          <cell r="E14">
            <v>81</v>
          </cell>
          <cell r="F14">
            <v>96</v>
          </cell>
          <cell r="G14">
            <v>52</v>
          </cell>
          <cell r="H14">
            <v>16.2</v>
          </cell>
          <cell r="I14" t="str">
            <v>SO</v>
          </cell>
          <cell r="J14">
            <v>39.6</v>
          </cell>
          <cell r="K14">
            <v>1</v>
          </cell>
        </row>
        <row r="15">
          <cell r="B15">
            <v>21.8</v>
          </cell>
          <cell r="C15">
            <v>28.1</v>
          </cell>
          <cell r="D15">
            <v>16.7</v>
          </cell>
          <cell r="E15">
            <v>73.083333333333329</v>
          </cell>
          <cell r="F15">
            <v>95</v>
          </cell>
          <cell r="G15">
            <v>42</v>
          </cell>
          <cell r="H15">
            <v>17.28</v>
          </cell>
          <cell r="I15" t="str">
            <v>S</v>
          </cell>
          <cell r="J15">
            <v>32.76</v>
          </cell>
          <cell r="K15">
            <v>0</v>
          </cell>
        </row>
        <row r="16">
          <cell r="B16">
            <v>20.49583333333333</v>
          </cell>
          <cell r="C16">
            <v>26.9</v>
          </cell>
          <cell r="D16">
            <v>14.3</v>
          </cell>
          <cell r="E16">
            <v>68.541666666666671</v>
          </cell>
          <cell r="F16">
            <v>92</v>
          </cell>
          <cell r="G16">
            <v>37</v>
          </cell>
          <cell r="H16">
            <v>15.120000000000001</v>
          </cell>
          <cell r="I16" t="str">
            <v>S</v>
          </cell>
          <cell r="J16">
            <v>26.64</v>
          </cell>
          <cell r="K16">
            <v>0</v>
          </cell>
        </row>
        <row r="17">
          <cell r="B17">
            <v>21.804166666666664</v>
          </cell>
          <cell r="C17">
            <v>29</v>
          </cell>
          <cell r="D17">
            <v>15</v>
          </cell>
          <cell r="E17">
            <v>65.5</v>
          </cell>
          <cell r="F17">
            <v>96</v>
          </cell>
          <cell r="G17">
            <v>32</v>
          </cell>
          <cell r="H17">
            <v>10.44</v>
          </cell>
          <cell r="I17" t="str">
            <v>S</v>
          </cell>
          <cell r="J17">
            <v>20.88</v>
          </cell>
          <cell r="K17">
            <v>0</v>
          </cell>
        </row>
        <row r="18">
          <cell r="B18">
            <v>24.608333333333334</v>
          </cell>
          <cell r="C18">
            <v>31.2</v>
          </cell>
          <cell r="D18">
            <v>18.100000000000001</v>
          </cell>
          <cell r="E18">
            <v>63.458333333333336</v>
          </cell>
          <cell r="F18">
            <v>85</v>
          </cell>
          <cell r="G18">
            <v>40</v>
          </cell>
          <cell r="H18">
            <v>12.96</v>
          </cell>
          <cell r="I18" t="str">
            <v>L</v>
          </cell>
          <cell r="J18">
            <v>28.44</v>
          </cell>
          <cell r="K18">
            <v>0</v>
          </cell>
        </row>
        <row r="19">
          <cell r="B19">
            <v>27.104166666666668</v>
          </cell>
          <cell r="C19">
            <v>32.5</v>
          </cell>
          <cell r="D19">
            <v>21</v>
          </cell>
          <cell r="E19">
            <v>68.833333333333329</v>
          </cell>
          <cell r="F19">
            <v>91</v>
          </cell>
          <cell r="G19">
            <v>47</v>
          </cell>
          <cell r="H19">
            <v>13.32</v>
          </cell>
          <cell r="I19" t="str">
            <v>L</v>
          </cell>
          <cell r="J19">
            <v>30.96</v>
          </cell>
          <cell r="K19">
            <v>0</v>
          </cell>
        </row>
        <row r="20">
          <cell r="B20">
            <v>26.604166666666671</v>
          </cell>
          <cell r="C20">
            <v>32.299999999999997</v>
          </cell>
          <cell r="D20">
            <v>21.3</v>
          </cell>
          <cell r="E20">
            <v>69.958333333333329</v>
          </cell>
          <cell r="F20">
            <v>92</v>
          </cell>
          <cell r="G20">
            <v>44</v>
          </cell>
          <cell r="H20">
            <v>15.48</v>
          </cell>
          <cell r="I20" t="str">
            <v>L</v>
          </cell>
          <cell r="J20">
            <v>29.880000000000003</v>
          </cell>
          <cell r="K20">
            <v>0</v>
          </cell>
        </row>
        <row r="21">
          <cell r="B21">
            <v>26.837500000000002</v>
          </cell>
          <cell r="C21">
            <v>32.700000000000003</v>
          </cell>
          <cell r="D21">
            <v>20.5</v>
          </cell>
          <cell r="E21">
            <v>66.208333333333329</v>
          </cell>
          <cell r="F21">
            <v>92</v>
          </cell>
          <cell r="G21">
            <v>40</v>
          </cell>
          <cell r="H21">
            <v>17.64</v>
          </cell>
          <cell r="I21" t="str">
            <v>L</v>
          </cell>
          <cell r="J21">
            <v>33.119999999999997</v>
          </cell>
          <cell r="K21">
            <v>0</v>
          </cell>
        </row>
        <row r="22">
          <cell r="B22">
            <v>28.295833333333334</v>
          </cell>
          <cell r="C22">
            <v>34.4</v>
          </cell>
          <cell r="D22">
            <v>22.6</v>
          </cell>
          <cell r="E22">
            <v>61.166666666666664</v>
          </cell>
          <cell r="F22">
            <v>83</v>
          </cell>
          <cell r="G22">
            <v>38</v>
          </cell>
          <cell r="H22">
            <v>18.720000000000002</v>
          </cell>
          <cell r="I22" t="str">
            <v>NE</v>
          </cell>
          <cell r="J22">
            <v>39.24</v>
          </cell>
          <cell r="K22">
            <v>0</v>
          </cell>
        </row>
        <row r="23">
          <cell r="B23">
            <v>27.829166666666669</v>
          </cell>
          <cell r="C23">
            <v>33.1</v>
          </cell>
          <cell r="D23">
            <v>23.4</v>
          </cell>
          <cell r="E23">
            <v>64.916666666666671</v>
          </cell>
          <cell r="F23">
            <v>86</v>
          </cell>
          <cell r="G23">
            <v>44</v>
          </cell>
          <cell r="H23">
            <v>13.68</v>
          </cell>
          <cell r="I23" t="str">
            <v>N</v>
          </cell>
          <cell r="J23">
            <v>26.64</v>
          </cell>
          <cell r="K23">
            <v>0</v>
          </cell>
        </row>
        <row r="24">
          <cell r="B24">
            <v>26.854166666666661</v>
          </cell>
          <cell r="C24">
            <v>34.5</v>
          </cell>
          <cell r="D24">
            <v>20.5</v>
          </cell>
          <cell r="E24">
            <v>66.833333333333329</v>
          </cell>
          <cell r="F24">
            <v>94</v>
          </cell>
          <cell r="G24">
            <v>30</v>
          </cell>
          <cell r="H24">
            <v>10.8</v>
          </cell>
          <cell r="I24" t="str">
            <v>SO</v>
          </cell>
          <cell r="J24">
            <v>23.400000000000002</v>
          </cell>
          <cell r="K24">
            <v>0</v>
          </cell>
        </row>
        <row r="25">
          <cell r="B25">
            <v>28.170833333333331</v>
          </cell>
          <cell r="C25">
            <v>34.5</v>
          </cell>
          <cell r="D25">
            <v>21.6</v>
          </cell>
          <cell r="E25">
            <v>58.5</v>
          </cell>
          <cell r="F25">
            <v>88</v>
          </cell>
          <cell r="G25">
            <v>34</v>
          </cell>
          <cell r="H25">
            <v>12.6</v>
          </cell>
          <cell r="I25" t="str">
            <v>NE</v>
          </cell>
          <cell r="J25">
            <v>26.64</v>
          </cell>
          <cell r="K25">
            <v>0</v>
          </cell>
        </row>
        <row r="26">
          <cell r="B26">
            <v>27.624999999999996</v>
          </cell>
          <cell r="C26">
            <v>33.5</v>
          </cell>
          <cell r="D26">
            <v>22.4</v>
          </cell>
          <cell r="E26">
            <v>70.541666666666671</v>
          </cell>
          <cell r="F26">
            <v>92</v>
          </cell>
          <cell r="G26">
            <v>45</v>
          </cell>
          <cell r="H26">
            <v>17.64</v>
          </cell>
          <cell r="I26" t="str">
            <v>SO</v>
          </cell>
          <cell r="J26">
            <v>31.319999999999997</v>
          </cell>
          <cell r="K26">
            <v>2</v>
          </cell>
        </row>
        <row r="27">
          <cell r="B27">
            <v>24.500000000000004</v>
          </cell>
          <cell r="C27">
            <v>31</v>
          </cell>
          <cell r="D27">
            <v>20.8</v>
          </cell>
          <cell r="E27">
            <v>84.083333333333329</v>
          </cell>
          <cell r="F27">
            <v>97</v>
          </cell>
          <cell r="G27">
            <v>57</v>
          </cell>
          <cell r="H27">
            <v>12.24</v>
          </cell>
          <cell r="I27" t="str">
            <v>SE</v>
          </cell>
          <cell r="J27">
            <v>41.4</v>
          </cell>
          <cell r="K27">
            <v>3</v>
          </cell>
        </row>
        <row r="28">
          <cell r="B28">
            <v>21.774999999999995</v>
          </cell>
          <cell r="C28">
            <v>24.3</v>
          </cell>
          <cell r="D28">
            <v>19.600000000000001</v>
          </cell>
          <cell r="E28">
            <v>93.083333333333329</v>
          </cell>
          <cell r="F28">
            <v>97</v>
          </cell>
          <cell r="G28">
            <v>73</v>
          </cell>
          <cell r="H28">
            <v>15.120000000000001</v>
          </cell>
          <cell r="I28" t="str">
            <v>L</v>
          </cell>
          <cell r="J28">
            <v>66.960000000000008</v>
          </cell>
          <cell r="K28">
            <v>103</v>
          </cell>
        </row>
        <row r="29">
          <cell r="B29">
            <v>21.704166666666666</v>
          </cell>
          <cell r="C29">
            <v>27.2</v>
          </cell>
          <cell r="D29">
            <v>19.399999999999999</v>
          </cell>
          <cell r="E29">
            <v>89.208333333333329</v>
          </cell>
          <cell r="F29">
            <v>97</v>
          </cell>
          <cell r="G29">
            <v>65</v>
          </cell>
          <cell r="H29">
            <v>18.36</v>
          </cell>
          <cell r="I29" t="str">
            <v>N</v>
          </cell>
          <cell r="J29">
            <v>40.32</v>
          </cell>
          <cell r="K29">
            <v>5.8</v>
          </cell>
        </row>
        <row r="30">
          <cell r="B30">
            <v>20.483333333333334</v>
          </cell>
          <cell r="C30">
            <v>27.4</v>
          </cell>
          <cell r="D30">
            <v>16.100000000000001</v>
          </cell>
          <cell r="E30">
            <v>77.583333333333329</v>
          </cell>
          <cell r="F30">
            <v>96</v>
          </cell>
          <cell r="G30">
            <v>43</v>
          </cell>
          <cell r="H30">
            <v>11.16</v>
          </cell>
          <cell r="I30" t="str">
            <v>SO</v>
          </cell>
          <cell r="J30">
            <v>25.2</v>
          </cell>
          <cell r="K30">
            <v>0.2</v>
          </cell>
        </row>
        <row r="31">
          <cell r="B31">
            <v>20.158333333333335</v>
          </cell>
          <cell r="C31">
            <v>26.5</v>
          </cell>
          <cell r="D31">
            <v>16.3</v>
          </cell>
          <cell r="E31">
            <v>72.5</v>
          </cell>
          <cell r="F31">
            <v>92</v>
          </cell>
          <cell r="G31">
            <v>44</v>
          </cell>
          <cell r="H31">
            <v>10.8</v>
          </cell>
          <cell r="I31" t="str">
            <v>S</v>
          </cell>
          <cell r="J31">
            <v>19.8</v>
          </cell>
          <cell r="K31">
            <v>0</v>
          </cell>
        </row>
        <row r="32">
          <cell r="B32">
            <v>21.774999999999995</v>
          </cell>
          <cell r="C32">
            <v>27.5</v>
          </cell>
          <cell r="D32">
            <v>17.100000000000001</v>
          </cell>
          <cell r="E32">
            <v>70.791666666666671</v>
          </cell>
          <cell r="F32">
            <v>91</v>
          </cell>
          <cell r="G32">
            <v>50</v>
          </cell>
          <cell r="H32">
            <v>9.7200000000000006</v>
          </cell>
          <cell r="I32" t="str">
            <v>S</v>
          </cell>
          <cell r="J32">
            <v>20.52</v>
          </cell>
          <cell r="K32">
            <v>0</v>
          </cell>
        </row>
        <row r="33">
          <cell r="B33">
            <v>24.041666666666668</v>
          </cell>
          <cell r="C33">
            <v>31.5</v>
          </cell>
          <cell r="D33">
            <v>17.8</v>
          </cell>
          <cell r="E33">
            <v>66.541666666666671</v>
          </cell>
          <cell r="F33">
            <v>88</v>
          </cell>
          <cell r="G33">
            <v>44</v>
          </cell>
          <cell r="H33">
            <v>10.44</v>
          </cell>
          <cell r="I33" t="str">
            <v>SE</v>
          </cell>
          <cell r="J33">
            <v>17.28</v>
          </cell>
          <cell r="K33">
            <v>0</v>
          </cell>
        </row>
        <row r="34">
          <cell r="B34">
            <v>25.733333333333345</v>
          </cell>
          <cell r="C34">
            <v>32.799999999999997</v>
          </cell>
          <cell r="D34">
            <v>19.7</v>
          </cell>
          <cell r="E34">
            <v>62.541666666666664</v>
          </cell>
          <cell r="F34">
            <v>82</v>
          </cell>
          <cell r="G34">
            <v>42</v>
          </cell>
          <cell r="H34">
            <v>11.879999999999999</v>
          </cell>
          <cell r="I34" t="str">
            <v>S</v>
          </cell>
          <cell r="J34">
            <v>24.48</v>
          </cell>
          <cell r="K34">
            <v>0</v>
          </cell>
        </row>
        <row r="35">
          <cell r="B35">
            <v>25.729166666666661</v>
          </cell>
          <cell r="C35">
            <v>32.5</v>
          </cell>
          <cell r="D35">
            <v>19.7</v>
          </cell>
          <cell r="E35">
            <v>69.375</v>
          </cell>
          <cell r="F35">
            <v>91</v>
          </cell>
          <cell r="G35">
            <v>43</v>
          </cell>
          <cell r="H35">
            <v>17.28</v>
          </cell>
          <cell r="I35" t="str">
            <v>NE</v>
          </cell>
          <cell r="J35">
            <v>37.080000000000005</v>
          </cell>
          <cell r="K35">
            <v>0</v>
          </cell>
        </row>
        <row r="36">
          <cell r="I36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23.912500000000005</v>
          </cell>
          <cell r="C5">
            <v>28.2</v>
          </cell>
          <cell r="D5">
            <v>20.5</v>
          </cell>
          <cell r="E5">
            <v>81.291666666666671</v>
          </cell>
          <cell r="F5">
            <v>93</v>
          </cell>
          <cell r="G5">
            <v>64</v>
          </cell>
          <cell r="H5">
            <v>19.8</v>
          </cell>
          <cell r="I5" t="str">
            <v>NE</v>
          </cell>
          <cell r="J5">
            <v>37.080000000000005</v>
          </cell>
          <cell r="K5">
            <v>1</v>
          </cell>
        </row>
        <row r="6">
          <cell r="B6">
            <v>23.983333333333331</v>
          </cell>
          <cell r="C6">
            <v>29.2</v>
          </cell>
          <cell r="D6">
            <v>21.2</v>
          </cell>
          <cell r="E6">
            <v>85.708333333333329</v>
          </cell>
          <cell r="F6">
            <v>93</v>
          </cell>
          <cell r="G6">
            <v>72</v>
          </cell>
          <cell r="H6">
            <v>3.24</v>
          </cell>
          <cell r="I6" t="str">
            <v>NE</v>
          </cell>
          <cell r="J6">
            <v>28.08</v>
          </cell>
          <cell r="K6">
            <v>0.8</v>
          </cell>
        </row>
        <row r="7">
          <cell r="B7">
            <v>23.862500000000001</v>
          </cell>
          <cell r="C7">
            <v>29.6</v>
          </cell>
          <cell r="D7">
            <v>19.3</v>
          </cell>
          <cell r="E7">
            <v>79.958333333333329</v>
          </cell>
          <cell r="F7">
            <v>92</v>
          </cell>
          <cell r="G7">
            <v>55</v>
          </cell>
          <cell r="H7">
            <v>13.68</v>
          </cell>
          <cell r="I7" t="str">
            <v>O</v>
          </cell>
          <cell r="J7">
            <v>37.800000000000004</v>
          </cell>
          <cell r="K7">
            <v>0.8</v>
          </cell>
        </row>
        <row r="8">
          <cell r="B8">
            <v>22.325000000000003</v>
          </cell>
          <cell r="C8">
            <v>30.1</v>
          </cell>
          <cell r="D8">
            <v>16.8</v>
          </cell>
          <cell r="E8">
            <v>76.5</v>
          </cell>
          <cell r="F8">
            <v>93</v>
          </cell>
          <cell r="G8">
            <v>50</v>
          </cell>
          <cell r="H8">
            <v>5.7600000000000007</v>
          </cell>
          <cell r="I8" t="str">
            <v>SO</v>
          </cell>
          <cell r="J8">
            <v>32.4</v>
          </cell>
          <cell r="K8">
            <v>0.60000000000000009</v>
          </cell>
        </row>
        <row r="9">
          <cell r="B9">
            <v>22.520833333333332</v>
          </cell>
          <cell r="C9">
            <v>29.6</v>
          </cell>
          <cell r="D9">
            <v>16.600000000000001</v>
          </cell>
          <cell r="E9">
            <v>76.833333333333329</v>
          </cell>
          <cell r="F9">
            <v>93</v>
          </cell>
          <cell r="G9">
            <v>50</v>
          </cell>
          <cell r="H9">
            <v>1.08</v>
          </cell>
          <cell r="I9" t="str">
            <v>SE</v>
          </cell>
          <cell r="J9">
            <v>22.68</v>
          </cell>
          <cell r="K9">
            <v>0.4</v>
          </cell>
        </row>
        <row r="10">
          <cell r="B10">
            <v>24.516666666666662</v>
          </cell>
          <cell r="C10">
            <v>32.700000000000003</v>
          </cell>
          <cell r="D10">
            <v>18.100000000000001</v>
          </cell>
          <cell r="E10">
            <v>66.791666666666671</v>
          </cell>
          <cell r="F10">
            <v>87</v>
          </cell>
          <cell r="G10">
            <v>40</v>
          </cell>
          <cell r="H10">
            <v>12.6</v>
          </cell>
          <cell r="I10" t="str">
            <v>S</v>
          </cell>
          <cell r="J10">
            <v>30.240000000000002</v>
          </cell>
          <cell r="K10">
            <v>0.60000000000000009</v>
          </cell>
        </row>
        <row r="11">
          <cell r="B11">
            <v>24.120833333333334</v>
          </cell>
          <cell r="C11">
            <v>32.299999999999997</v>
          </cell>
          <cell r="D11">
            <v>19.8</v>
          </cell>
          <cell r="E11">
            <v>65.083333333333329</v>
          </cell>
          <cell r="F11">
            <v>84</v>
          </cell>
          <cell r="G11">
            <v>33</v>
          </cell>
          <cell r="H11">
            <v>0.36000000000000004</v>
          </cell>
          <cell r="I11" t="str">
            <v>S</v>
          </cell>
          <cell r="J11">
            <v>19.8</v>
          </cell>
          <cell r="K11">
            <v>0.4</v>
          </cell>
        </row>
        <row r="12">
          <cell r="B12">
            <v>25.766666666666669</v>
          </cell>
          <cell r="C12">
            <v>33</v>
          </cell>
          <cell r="D12">
            <v>18.7</v>
          </cell>
          <cell r="E12">
            <v>68</v>
          </cell>
          <cell r="F12">
            <v>87</v>
          </cell>
          <cell r="G12">
            <v>49</v>
          </cell>
          <cell r="H12">
            <v>1.4400000000000002</v>
          </cell>
          <cell r="I12" t="str">
            <v>L</v>
          </cell>
          <cell r="J12">
            <v>20.88</v>
          </cell>
          <cell r="K12">
            <v>0.2</v>
          </cell>
        </row>
        <row r="13">
          <cell r="B13">
            <v>25.066666666666666</v>
          </cell>
          <cell r="C13">
            <v>27.3</v>
          </cell>
          <cell r="D13">
            <v>20.9</v>
          </cell>
          <cell r="E13">
            <v>85.166666666666671</v>
          </cell>
          <cell r="F13">
            <v>89</v>
          </cell>
          <cell r="G13">
            <v>77</v>
          </cell>
          <cell r="H13">
            <v>12.24</v>
          </cell>
          <cell r="I13" t="str">
            <v>NE</v>
          </cell>
          <cell r="J13">
            <v>48.24</v>
          </cell>
          <cell r="K13">
            <v>0</v>
          </cell>
        </row>
        <row r="14">
          <cell r="B14">
            <v>22.962499999999995</v>
          </cell>
          <cell r="C14">
            <v>26.9</v>
          </cell>
          <cell r="D14">
            <v>20</v>
          </cell>
          <cell r="E14">
            <v>81.875</v>
          </cell>
          <cell r="F14">
            <v>94</v>
          </cell>
          <cell r="G14">
            <v>63</v>
          </cell>
          <cell r="H14">
            <v>18.720000000000002</v>
          </cell>
          <cell r="I14" t="str">
            <v>S</v>
          </cell>
          <cell r="J14">
            <v>37.440000000000005</v>
          </cell>
          <cell r="K14">
            <v>0.2</v>
          </cell>
        </row>
        <row r="15">
          <cell r="B15">
            <v>22.133333333333329</v>
          </cell>
          <cell r="C15">
            <v>29</v>
          </cell>
          <cell r="D15">
            <v>17.399999999999999</v>
          </cell>
          <cell r="E15">
            <v>75.333333333333329</v>
          </cell>
          <cell r="F15">
            <v>95</v>
          </cell>
          <cell r="G15">
            <v>44</v>
          </cell>
          <cell r="H15">
            <v>12.24</v>
          </cell>
          <cell r="I15" t="str">
            <v>SO</v>
          </cell>
          <cell r="J15">
            <v>28.8</v>
          </cell>
          <cell r="K15">
            <v>0</v>
          </cell>
        </row>
        <row r="16">
          <cell r="B16">
            <v>20.55</v>
          </cell>
          <cell r="C16">
            <v>26.7</v>
          </cell>
          <cell r="D16">
            <v>14.9</v>
          </cell>
          <cell r="E16">
            <v>71.041666666666671</v>
          </cell>
          <cell r="F16">
            <v>89</v>
          </cell>
          <cell r="G16">
            <v>49</v>
          </cell>
          <cell r="H16">
            <v>15.48</v>
          </cell>
          <cell r="I16" t="str">
            <v>S</v>
          </cell>
          <cell r="J16">
            <v>29.16</v>
          </cell>
          <cell r="K16">
            <v>0</v>
          </cell>
        </row>
        <row r="17">
          <cell r="B17">
            <v>22.341666666666669</v>
          </cell>
          <cell r="C17">
            <v>30.1</v>
          </cell>
          <cell r="D17">
            <v>15.3</v>
          </cell>
          <cell r="E17">
            <v>69.875</v>
          </cell>
          <cell r="F17">
            <v>93</v>
          </cell>
          <cell r="G17">
            <v>37</v>
          </cell>
          <cell r="H17">
            <v>14.4</v>
          </cell>
          <cell r="I17" t="str">
            <v>S</v>
          </cell>
          <cell r="J17">
            <v>30.240000000000002</v>
          </cell>
          <cell r="K17">
            <v>0.2</v>
          </cell>
        </row>
        <row r="18">
          <cell r="B18">
            <v>24.191666666666663</v>
          </cell>
          <cell r="C18">
            <v>31.9</v>
          </cell>
          <cell r="D18">
            <v>17.5</v>
          </cell>
          <cell r="E18">
            <v>68.916666666666671</v>
          </cell>
          <cell r="F18">
            <v>87</v>
          </cell>
          <cell r="G18">
            <v>52</v>
          </cell>
          <cell r="H18">
            <v>15.120000000000001</v>
          </cell>
          <cell r="I18" t="str">
            <v>NE</v>
          </cell>
          <cell r="J18">
            <v>39.24</v>
          </cell>
          <cell r="K18">
            <v>0</v>
          </cell>
        </row>
        <row r="19">
          <cell r="B19">
            <v>26.070833333333336</v>
          </cell>
          <cell r="C19">
            <v>32.6</v>
          </cell>
          <cell r="D19">
            <v>21.2</v>
          </cell>
          <cell r="E19">
            <v>74.083333333333329</v>
          </cell>
          <cell r="F19">
            <v>89</v>
          </cell>
          <cell r="G19">
            <v>54</v>
          </cell>
          <cell r="H19">
            <v>24.48</v>
          </cell>
          <cell r="I19" t="str">
            <v>SE</v>
          </cell>
          <cell r="J19">
            <v>38.159999999999997</v>
          </cell>
          <cell r="K19">
            <v>0</v>
          </cell>
        </row>
        <row r="20">
          <cell r="B20">
            <v>25.587499999999995</v>
          </cell>
          <cell r="C20">
            <v>32.4</v>
          </cell>
          <cell r="D20">
            <v>20.100000000000001</v>
          </cell>
          <cell r="E20">
            <v>72.541666666666671</v>
          </cell>
          <cell r="F20">
            <v>90</v>
          </cell>
          <cell r="G20">
            <v>46</v>
          </cell>
          <cell r="H20">
            <v>18.36</v>
          </cell>
          <cell r="I20" t="str">
            <v>L</v>
          </cell>
          <cell r="J20">
            <v>33.119999999999997</v>
          </cell>
          <cell r="K20">
            <v>0</v>
          </cell>
        </row>
        <row r="21">
          <cell r="B21">
            <v>26.525000000000002</v>
          </cell>
          <cell r="C21">
            <v>33.1</v>
          </cell>
          <cell r="D21">
            <v>20.9</v>
          </cell>
          <cell r="E21">
            <v>70.916666666666671</v>
          </cell>
          <cell r="F21">
            <v>89</v>
          </cell>
          <cell r="G21">
            <v>48</v>
          </cell>
          <cell r="H21">
            <v>22.32</v>
          </cell>
          <cell r="I21" t="str">
            <v>NE</v>
          </cell>
          <cell r="J21">
            <v>34.200000000000003</v>
          </cell>
          <cell r="K21">
            <v>0</v>
          </cell>
        </row>
        <row r="22">
          <cell r="B22">
            <v>27.3</v>
          </cell>
          <cell r="C22">
            <v>34.299999999999997</v>
          </cell>
          <cell r="D22">
            <v>21.7</v>
          </cell>
          <cell r="E22">
            <v>69.916666666666671</v>
          </cell>
          <cell r="F22">
            <v>87</v>
          </cell>
          <cell r="G22">
            <v>50</v>
          </cell>
          <cell r="H22">
            <v>18.720000000000002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27.795833333333334</v>
          </cell>
          <cell r="C23">
            <v>35.6</v>
          </cell>
          <cell r="D23">
            <v>22</v>
          </cell>
          <cell r="E23">
            <v>66.375</v>
          </cell>
          <cell r="F23">
            <v>85</v>
          </cell>
          <cell r="G23">
            <v>41</v>
          </cell>
          <cell r="H23">
            <v>14.76</v>
          </cell>
          <cell r="I23" t="str">
            <v>N</v>
          </cell>
          <cell r="J23">
            <v>33.119999999999997</v>
          </cell>
          <cell r="K23">
            <v>0</v>
          </cell>
        </row>
        <row r="24">
          <cell r="B24">
            <v>27.17916666666666</v>
          </cell>
          <cell r="C24">
            <v>35.5</v>
          </cell>
          <cell r="D24">
            <v>20.6</v>
          </cell>
          <cell r="E24">
            <v>71.125</v>
          </cell>
          <cell r="F24">
            <v>92</v>
          </cell>
          <cell r="G24">
            <v>40</v>
          </cell>
          <cell r="H24">
            <v>10.44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27.799999999999997</v>
          </cell>
          <cell r="C25">
            <v>36.299999999999997</v>
          </cell>
          <cell r="D25">
            <v>20.8</v>
          </cell>
          <cell r="E25">
            <v>63.25</v>
          </cell>
          <cell r="F25">
            <v>86</v>
          </cell>
          <cell r="G25">
            <v>33</v>
          </cell>
          <cell r="H25">
            <v>8.64</v>
          </cell>
          <cell r="I25" t="str">
            <v>N</v>
          </cell>
          <cell r="J25">
            <v>23.759999999999998</v>
          </cell>
          <cell r="K25">
            <v>0</v>
          </cell>
        </row>
        <row r="26">
          <cell r="B26">
            <v>26.924999999999997</v>
          </cell>
          <cell r="C26">
            <v>32.1</v>
          </cell>
          <cell r="D26">
            <v>22.4</v>
          </cell>
          <cell r="E26">
            <v>72.458333333333329</v>
          </cell>
          <cell r="F26">
            <v>87</v>
          </cell>
          <cell r="G26">
            <v>57</v>
          </cell>
          <cell r="H26">
            <v>14.4</v>
          </cell>
          <cell r="I26" t="str">
            <v>S</v>
          </cell>
          <cell r="J26">
            <v>32.76</v>
          </cell>
          <cell r="K26">
            <v>0</v>
          </cell>
        </row>
        <row r="27">
          <cell r="B27">
            <v>25.766666666666666</v>
          </cell>
          <cell r="C27">
            <v>33.700000000000003</v>
          </cell>
          <cell r="D27">
            <v>21.6</v>
          </cell>
          <cell r="E27">
            <v>79.291666666666671</v>
          </cell>
          <cell r="F27">
            <v>93</v>
          </cell>
          <cell r="G27">
            <v>52</v>
          </cell>
          <cell r="H27">
            <v>17.28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21.833333333333332</v>
          </cell>
          <cell r="C28">
            <v>26</v>
          </cell>
          <cell r="D28">
            <v>19.7</v>
          </cell>
          <cell r="E28">
            <v>90.375</v>
          </cell>
          <cell r="F28">
            <v>95</v>
          </cell>
          <cell r="G28">
            <v>76</v>
          </cell>
          <cell r="H28">
            <v>21.96</v>
          </cell>
          <cell r="I28" t="str">
            <v>NE</v>
          </cell>
          <cell r="J28">
            <v>44.64</v>
          </cell>
          <cell r="K28">
            <v>11.800000000000002</v>
          </cell>
        </row>
        <row r="29">
          <cell r="B29">
            <v>21.862500000000001</v>
          </cell>
          <cell r="C29">
            <v>27.4</v>
          </cell>
          <cell r="D29">
            <v>20</v>
          </cell>
          <cell r="E29">
            <v>92.291666666666671</v>
          </cell>
          <cell r="F29">
            <v>97</v>
          </cell>
          <cell r="G29">
            <v>80</v>
          </cell>
          <cell r="H29">
            <v>20.88</v>
          </cell>
          <cell r="I29" t="str">
            <v>N</v>
          </cell>
          <cell r="J29">
            <v>40.32</v>
          </cell>
          <cell r="K29">
            <v>9.9999999999999982</v>
          </cell>
        </row>
        <row r="30">
          <cell r="B30">
            <v>20.95</v>
          </cell>
          <cell r="C30">
            <v>27.3</v>
          </cell>
          <cell r="D30">
            <v>17.2</v>
          </cell>
          <cell r="E30">
            <v>77.916666666666671</v>
          </cell>
          <cell r="F30">
            <v>94</v>
          </cell>
          <cell r="G30">
            <v>49</v>
          </cell>
          <cell r="H30">
            <v>12.6</v>
          </cell>
          <cell r="I30" t="str">
            <v>SO</v>
          </cell>
          <cell r="J30">
            <v>25.92</v>
          </cell>
          <cell r="K30">
            <v>1.7999999999999998</v>
          </cell>
        </row>
        <row r="31">
          <cell r="B31">
            <v>20.466666666666665</v>
          </cell>
          <cell r="C31">
            <v>27.4</v>
          </cell>
          <cell r="D31">
            <v>14.3</v>
          </cell>
          <cell r="E31">
            <v>72.666666666666671</v>
          </cell>
          <cell r="F31">
            <v>91</v>
          </cell>
          <cell r="G31">
            <v>45</v>
          </cell>
          <cell r="H31">
            <v>9</v>
          </cell>
          <cell r="I31" t="str">
            <v>SO</v>
          </cell>
          <cell r="J31">
            <v>23.400000000000002</v>
          </cell>
          <cell r="K31">
            <v>0.8</v>
          </cell>
        </row>
        <row r="32">
          <cell r="B32">
            <v>21.366666666666671</v>
          </cell>
          <cell r="C32">
            <v>28.6</v>
          </cell>
          <cell r="D32">
            <v>15.5</v>
          </cell>
          <cell r="E32">
            <v>73.791666666666671</v>
          </cell>
          <cell r="F32">
            <v>92</v>
          </cell>
          <cell r="G32">
            <v>47</v>
          </cell>
          <cell r="H32">
            <v>12.96</v>
          </cell>
          <cell r="I32" t="str">
            <v>S</v>
          </cell>
          <cell r="J32">
            <v>25.2</v>
          </cell>
          <cell r="K32">
            <v>0.60000000000000009</v>
          </cell>
        </row>
        <row r="33">
          <cell r="B33">
            <v>23.430434782608696</v>
          </cell>
          <cell r="C33">
            <v>31.5</v>
          </cell>
          <cell r="D33">
            <v>18.2</v>
          </cell>
          <cell r="E33">
            <v>66.826086956521735</v>
          </cell>
          <cell r="F33">
            <v>87</v>
          </cell>
          <cell r="G33">
            <v>37</v>
          </cell>
          <cell r="H33">
            <v>5.04</v>
          </cell>
          <cell r="I33" t="str">
            <v>S</v>
          </cell>
          <cell r="J33">
            <v>20.52</v>
          </cell>
          <cell r="K33">
            <v>0.60000000000000009</v>
          </cell>
        </row>
        <row r="34">
          <cell r="B34">
            <v>25.395833333333339</v>
          </cell>
          <cell r="C34">
            <v>34.700000000000003</v>
          </cell>
          <cell r="D34">
            <v>18.100000000000001</v>
          </cell>
          <cell r="E34">
            <v>66.958333333333329</v>
          </cell>
          <cell r="F34">
            <v>89</v>
          </cell>
          <cell r="G34">
            <v>41</v>
          </cell>
          <cell r="H34">
            <v>0.72000000000000008</v>
          </cell>
          <cell r="I34" t="str">
            <v>SE</v>
          </cell>
          <cell r="J34">
            <v>15.48</v>
          </cell>
          <cell r="K34">
            <v>0.2</v>
          </cell>
        </row>
        <row r="35">
          <cell r="B35">
            <v>26.516666666666676</v>
          </cell>
          <cell r="C35">
            <v>33</v>
          </cell>
          <cell r="D35">
            <v>20.100000000000001</v>
          </cell>
          <cell r="E35">
            <v>70.416666666666671</v>
          </cell>
          <cell r="F35">
            <v>89</v>
          </cell>
          <cell r="G35">
            <v>49</v>
          </cell>
          <cell r="H35">
            <v>2.16</v>
          </cell>
          <cell r="I35" t="str">
            <v>L</v>
          </cell>
          <cell r="J35">
            <v>22.32</v>
          </cell>
          <cell r="K35">
            <v>0.2</v>
          </cell>
        </row>
        <row r="36">
          <cell r="I36" t="str">
            <v>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26.138461538461538</v>
          </cell>
          <cell r="C5">
            <v>28.9</v>
          </cell>
          <cell r="D5">
            <v>22.4</v>
          </cell>
          <cell r="E5">
            <v>70.461538461538467</v>
          </cell>
          <cell r="F5">
            <v>89</v>
          </cell>
          <cell r="G5">
            <v>61</v>
          </cell>
          <cell r="H5">
            <v>16.920000000000002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25.091304347826089</v>
          </cell>
          <cell r="C6">
            <v>30.7</v>
          </cell>
          <cell r="D6">
            <v>20.8</v>
          </cell>
          <cell r="E6">
            <v>79.521739130434781</v>
          </cell>
          <cell r="F6">
            <v>97</v>
          </cell>
          <cell r="G6">
            <v>58</v>
          </cell>
          <cell r="H6">
            <v>16.2</v>
          </cell>
          <cell r="I6" t="str">
            <v>NE</v>
          </cell>
          <cell r="J6">
            <v>34.92</v>
          </cell>
          <cell r="K6">
            <v>0.4</v>
          </cell>
        </row>
        <row r="7">
          <cell r="B7">
            <v>24.986956521739131</v>
          </cell>
          <cell r="C7">
            <v>29.9</v>
          </cell>
          <cell r="D7">
            <v>22.1</v>
          </cell>
          <cell r="E7">
            <v>76.652173913043484</v>
          </cell>
          <cell r="F7">
            <v>97</v>
          </cell>
          <cell r="G7">
            <v>48</v>
          </cell>
          <cell r="H7">
            <v>18.36</v>
          </cell>
          <cell r="I7" t="str">
            <v>O</v>
          </cell>
          <cell r="J7">
            <v>42.84</v>
          </cell>
          <cell r="K7">
            <v>0.2</v>
          </cell>
        </row>
        <row r="8">
          <cell r="B8">
            <v>24.1</v>
          </cell>
          <cell r="C8">
            <v>30.5</v>
          </cell>
          <cell r="D8">
            <v>18.600000000000001</v>
          </cell>
          <cell r="E8">
            <v>67.521739130434781</v>
          </cell>
          <cell r="F8">
            <v>92</v>
          </cell>
          <cell r="G8">
            <v>38</v>
          </cell>
          <cell r="H8">
            <v>12.6</v>
          </cell>
          <cell r="I8" t="str">
            <v>SO</v>
          </cell>
          <cell r="J8">
            <v>34.92</v>
          </cell>
          <cell r="K8">
            <v>0.2</v>
          </cell>
        </row>
        <row r="9">
          <cell r="B9">
            <v>23.849999999999998</v>
          </cell>
          <cell r="C9">
            <v>29.8</v>
          </cell>
          <cell r="D9">
            <v>18.600000000000001</v>
          </cell>
          <cell r="E9">
            <v>68.083333333333329</v>
          </cell>
          <cell r="F9">
            <v>93</v>
          </cell>
          <cell r="G9">
            <v>40</v>
          </cell>
          <cell r="H9">
            <v>15.120000000000001</v>
          </cell>
          <cell r="I9" t="str">
            <v>S</v>
          </cell>
          <cell r="J9">
            <v>26.28</v>
          </cell>
          <cell r="K9">
            <v>0</v>
          </cell>
        </row>
        <row r="10">
          <cell r="B10">
            <v>25.524999999999995</v>
          </cell>
          <cell r="C10">
            <v>31.7</v>
          </cell>
          <cell r="D10">
            <v>20.5</v>
          </cell>
          <cell r="E10">
            <v>58.583333333333336</v>
          </cell>
          <cell r="F10">
            <v>79</v>
          </cell>
          <cell r="G10">
            <v>31</v>
          </cell>
          <cell r="H10">
            <v>14.76</v>
          </cell>
          <cell r="I10" t="str">
            <v>S</v>
          </cell>
          <cell r="J10">
            <v>23.400000000000002</v>
          </cell>
          <cell r="K10">
            <v>0</v>
          </cell>
        </row>
        <row r="11">
          <cell r="B11">
            <v>26.458333333333329</v>
          </cell>
          <cell r="C11">
            <v>32.700000000000003</v>
          </cell>
          <cell r="D11">
            <v>21.7</v>
          </cell>
          <cell r="E11">
            <v>58.916666666666664</v>
          </cell>
          <cell r="F11">
            <v>77</v>
          </cell>
          <cell r="G11">
            <v>39</v>
          </cell>
          <cell r="H11">
            <v>14.76</v>
          </cell>
          <cell r="I11" t="str">
            <v>S</v>
          </cell>
          <cell r="J11">
            <v>26.64</v>
          </cell>
          <cell r="K11">
            <v>0.2</v>
          </cell>
        </row>
        <row r="12">
          <cell r="B12">
            <v>27.783333333333331</v>
          </cell>
          <cell r="C12">
            <v>33.4</v>
          </cell>
          <cell r="D12">
            <v>23.1</v>
          </cell>
          <cell r="E12">
            <v>58.125</v>
          </cell>
          <cell r="F12">
            <v>71</v>
          </cell>
          <cell r="G12">
            <v>47</v>
          </cell>
          <cell r="H12">
            <v>11.16</v>
          </cell>
          <cell r="I12" t="str">
            <v>S</v>
          </cell>
          <cell r="J12">
            <v>27</v>
          </cell>
          <cell r="K12">
            <v>0.2</v>
          </cell>
        </row>
        <row r="13">
          <cell r="B13">
            <v>25.612500000000001</v>
          </cell>
          <cell r="C13">
            <v>30</v>
          </cell>
          <cell r="D13">
            <v>21.6</v>
          </cell>
          <cell r="E13">
            <v>81.291666666666671</v>
          </cell>
          <cell r="F13">
            <v>95</v>
          </cell>
          <cell r="G13">
            <v>66</v>
          </cell>
          <cell r="H13">
            <v>15.120000000000001</v>
          </cell>
          <cell r="I13" t="str">
            <v>L</v>
          </cell>
          <cell r="J13">
            <v>60.12</v>
          </cell>
          <cell r="K13">
            <v>0.2</v>
          </cell>
        </row>
        <row r="14">
          <cell r="B14">
            <v>23.579166666666669</v>
          </cell>
          <cell r="C14">
            <v>28</v>
          </cell>
          <cell r="D14">
            <v>21.9</v>
          </cell>
          <cell r="E14">
            <v>82.708333333333329</v>
          </cell>
          <cell r="F14">
            <v>97</v>
          </cell>
          <cell r="G14">
            <v>53</v>
          </cell>
          <cell r="H14">
            <v>16.920000000000002</v>
          </cell>
          <cell r="I14" t="str">
            <v>SO</v>
          </cell>
          <cell r="J14">
            <v>31.680000000000003</v>
          </cell>
          <cell r="K14">
            <v>0.2</v>
          </cell>
        </row>
        <row r="15">
          <cell r="B15">
            <v>22.341666666666669</v>
          </cell>
          <cell r="C15">
            <v>28.4</v>
          </cell>
          <cell r="D15">
            <v>17.600000000000001</v>
          </cell>
          <cell r="E15">
            <v>72.5</v>
          </cell>
          <cell r="F15">
            <v>94</v>
          </cell>
          <cell r="G15">
            <v>44</v>
          </cell>
          <cell r="H15">
            <v>14.76</v>
          </cell>
          <cell r="I15" t="str">
            <v>SO</v>
          </cell>
          <cell r="J15">
            <v>28.08</v>
          </cell>
          <cell r="K15">
            <v>0</v>
          </cell>
        </row>
        <row r="16">
          <cell r="B16">
            <v>21.858333333333334</v>
          </cell>
          <cell r="C16">
            <v>27.9</v>
          </cell>
          <cell r="D16">
            <v>15.8</v>
          </cell>
          <cell r="E16">
            <v>63.833333333333336</v>
          </cell>
          <cell r="F16">
            <v>90</v>
          </cell>
          <cell r="G16">
            <v>36</v>
          </cell>
          <cell r="H16">
            <v>16.920000000000002</v>
          </cell>
          <cell r="I16" t="str">
            <v>S</v>
          </cell>
          <cell r="J16">
            <v>32.4</v>
          </cell>
          <cell r="K16">
            <v>0</v>
          </cell>
        </row>
        <row r="17">
          <cell r="B17">
            <v>23.462500000000002</v>
          </cell>
          <cell r="C17">
            <v>30.9</v>
          </cell>
          <cell r="D17">
            <v>17.5</v>
          </cell>
          <cell r="E17">
            <v>61.583333333333336</v>
          </cell>
          <cell r="F17">
            <v>86</v>
          </cell>
          <cell r="G17">
            <v>31</v>
          </cell>
          <cell r="H17">
            <v>11.520000000000001</v>
          </cell>
          <cell r="I17" t="str">
            <v>S</v>
          </cell>
          <cell r="J17">
            <v>21.96</v>
          </cell>
          <cell r="K17">
            <v>0</v>
          </cell>
        </row>
        <row r="18">
          <cell r="B18">
            <v>25.770833333333332</v>
          </cell>
          <cell r="C18">
            <v>31.7</v>
          </cell>
          <cell r="D18">
            <v>20.8</v>
          </cell>
          <cell r="E18">
            <v>67</v>
          </cell>
          <cell r="F18">
            <v>90</v>
          </cell>
          <cell r="G18">
            <v>45</v>
          </cell>
          <cell r="H18">
            <v>12.6</v>
          </cell>
          <cell r="I18" t="str">
            <v>SE</v>
          </cell>
          <cell r="J18">
            <v>30.96</v>
          </cell>
          <cell r="K18">
            <v>0</v>
          </cell>
        </row>
        <row r="19">
          <cell r="B19">
            <v>27.137499999999999</v>
          </cell>
          <cell r="C19">
            <v>32.6</v>
          </cell>
          <cell r="D19">
            <v>22.7</v>
          </cell>
          <cell r="E19">
            <v>70.666666666666671</v>
          </cell>
          <cell r="F19">
            <v>88</v>
          </cell>
          <cell r="G19">
            <v>51</v>
          </cell>
          <cell r="H19">
            <v>15.120000000000001</v>
          </cell>
          <cell r="I19" t="str">
            <v>L</v>
          </cell>
          <cell r="J19">
            <v>32.04</v>
          </cell>
          <cell r="K19">
            <v>0.2</v>
          </cell>
        </row>
        <row r="20">
          <cell r="B20">
            <v>26.162499999999998</v>
          </cell>
          <cell r="C20">
            <v>32.5</v>
          </cell>
          <cell r="D20">
            <v>21</v>
          </cell>
          <cell r="E20">
            <v>72.416666666666671</v>
          </cell>
          <cell r="F20">
            <v>92</v>
          </cell>
          <cell r="G20">
            <v>45</v>
          </cell>
          <cell r="H20">
            <v>13.32</v>
          </cell>
          <cell r="I20" t="str">
            <v>L</v>
          </cell>
          <cell r="J20">
            <v>28.08</v>
          </cell>
          <cell r="K20">
            <v>0</v>
          </cell>
        </row>
        <row r="21">
          <cell r="B21">
            <v>27.195833333333336</v>
          </cell>
          <cell r="C21">
            <v>33.5</v>
          </cell>
          <cell r="D21">
            <v>21.9</v>
          </cell>
          <cell r="E21">
            <v>67.291666666666671</v>
          </cell>
          <cell r="F21">
            <v>88</v>
          </cell>
          <cell r="G21">
            <v>42</v>
          </cell>
          <cell r="H21">
            <v>13.68</v>
          </cell>
          <cell r="I21" t="str">
            <v>L</v>
          </cell>
          <cell r="J21">
            <v>29.52</v>
          </cell>
          <cell r="K21">
            <v>0</v>
          </cell>
        </row>
        <row r="22">
          <cell r="B22">
            <v>27.987500000000001</v>
          </cell>
          <cell r="C22">
            <v>34.299999999999997</v>
          </cell>
          <cell r="D22">
            <v>22.2</v>
          </cell>
          <cell r="E22">
            <v>61.75</v>
          </cell>
          <cell r="F22">
            <v>87</v>
          </cell>
          <cell r="G22">
            <v>39</v>
          </cell>
          <cell r="H22">
            <v>14.04</v>
          </cell>
          <cell r="I22" t="str">
            <v>NE</v>
          </cell>
          <cell r="J22">
            <v>29.52</v>
          </cell>
          <cell r="K22">
            <v>0</v>
          </cell>
        </row>
        <row r="23">
          <cell r="B23">
            <v>28.966666666666672</v>
          </cell>
          <cell r="C23">
            <v>35.299999999999997</v>
          </cell>
          <cell r="D23">
            <v>22.7</v>
          </cell>
          <cell r="E23">
            <v>58.041666666666664</v>
          </cell>
          <cell r="F23">
            <v>85</v>
          </cell>
          <cell r="G23">
            <v>33</v>
          </cell>
          <cell r="H23">
            <v>10.8</v>
          </cell>
          <cell r="I23" t="str">
            <v>NE</v>
          </cell>
          <cell r="J23">
            <v>23.040000000000003</v>
          </cell>
          <cell r="K23">
            <v>0</v>
          </cell>
        </row>
        <row r="24">
          <cell r="B24">
            <v>28.675000000000001</v>
          </cell>
          <cell r="C24">
            <v>34.9</v>
          </cell>
          <cell r="D24">
            <v>23.5</v>
          </cell>
          <cell r="E24">
            <v>60.5</v>
          </cell>
          <cell r="F24">
            <v>81</v>
          </cell>
          <cell r="G24">
            <v>31</v>
          </cell>
          <cell r="H24">
            <v>11.16</v>
          </cell>
          <cell r="I24" t="str">
            <v>S</v>
          </cell>
          <cell r="J24">
            <v>21.240000000000002</v>
          </cell>
          <cell r="K24">
            <v>0</v>
          </cell>
        </row>
        <row r="25">
          <cell r="B25">
            <v>28.729166666666661</v>
          </cell>
          <cell r="C25">
            <v>35.299999999999997</v>
          </cell>
          <cell r="D25">
            <v>23.5</v>
          </cell>
          <cell r="E25">
            <v>53.083333333333336</v>
          </cell>
          <cell r="F25">
            <v>71</v>
          </cell>
          <cell r="G25">
            <v>26</v>
          </cell>
          <cell r="H25">
            <v>10.44</v>
          </cell>
          <cell r="I25" t="str">
            <v>L</v>
          </cell>
          <cell r="J25">
            <v>22.68</v>
          </cell>
          <cell r="K25">
            <v>0</v>
          </cell>
        </row>
        <row r="26">
          <cell r="B26">
            <v>26.379166666666666</v>
          </cell>
          <cell r="C26">
            <v>32.700000000000003</v>
          </cell>
          <cell r="D26">
            <v>22.1</v>
          </cell>
          <cell r="E26">
            <v>67.75</v>
          </cell>
          <cell r="F26">
            <v>92</v>
          </cell>
          <cell r="G26">
            <v>50</v>
          </cell>
          <cell r="H26">
            <v>18.720000000000002</v>
          </cell>
          <cell r="I26" t="str">
            <v>O</v>
          </cell>
          <cell r="J26">
            <v>61.2</v>
          </cell>
          <cell r="K26">
            <v>1.4</v>
          </cell>
        </row>
        <row r="27">
          <cell r="B27">
            <v>25.224999999999998</v>
          </cell>
          <cell r="C27">
            <v>33.1</v>
          </cell>
          <cell r="D27">
            <v>21</v>
          </cell>
          <cell r="E27">
            <v>80.125</v>
          </cell>
          <cell r="F27">
            <v>96</v>
          </cell>
          <cell r="G27">
            <v>47</v>
          </cell>
          <cell r="H27">
            <v>8.64</v>
          </cell>
          <cell r="I27" t="str">
            <v>SE</v>
          </cell>
          <cell r="J27">
            <v>17.64</v>
          </cell>
          <cell r="K27">
            <v>6</v>
          </cell>
        </row>
        <row r="28">
          <cell r="B28">
            <v>23.158333333333335</v>
          </cell>
          <cell r="C28">
            <v>27</v>
          </cell>
          <cell r="D28">
            <v>20</v>
          </cell>
          <cell r="E28">
            <v>87.833333333333329</v>
          </cell>
          <cell r="F28">
            <v>97</v>
          </cell>
          <cell r="G28">
            <v>74</v>
          </cell>
          <cell r="H28">
            <v>15.48</v>
          </cell>
          <cell r="I28" t="str">
            <v>NE</v>
          </cell>
          <cell r="J28">
            <v>52.2</v>
          </cell>
          <cell r="K28">
            <v>0.2</v>
          </cell>
        </row>
        <row r="29">
          <cell r="B29">
            <v>21.774999999999995</v>
          </cell>
          <cell r="C29">
            <v>25.9</v>
          </cell>
          <cell r="D29">
            <v>19.8</v>
          </cell>
          <cell r="E29">
            <v>92.041666666666671</v>
          </cell>
          <cell r="F29">
            <v>96</v>
          </cell>
          <cell r="G29">
            <v>79</v>
          </cell>
          <cell r="H29">
            <v>16.559999999999999</v>
          </cell>
          <cell r="I29" t="str">
            <v>NE</v>
          </cell>
          <cell r="J29">
            <v>33.119999999999997</v>
          </cell>
          <cell r="K29">
            <v>1</v>
          </cell>
        </row>
        <row r="30">
          <cell r="B30">
            <v>22.054166666666664</v>
          </cell>
          <cell r="C30">
            <v>27.7</v>
          </cell>
          <cell r="D30">
            <v>17.8</v>
          </cell>
          <cell r="E30">
            <v>73.041666666666671</v>
          </cell>
          <cell r="F30">
            <v>94</v>
          </cell>
          <cell r="G30">
            <v>41</v>
          </cell>
          <cell r="H30">
            <v>11.879999999999999</v>
          </cell>
          <cell r="I30" t="str">
            <v>SO</v>
          </cell>
          <cell r="J30">
            <v>25.2</v>
          </cell>
          <cell r="K30">
            <v>0.2</v>
          </cell>
        </row>
        <row r="31">
          <cell r="B31">
            <v>21.870833333333337</v>
          </cell>
          <cell r="C31">
            <v>28</v>
          </cell>
          <cell r="D31">
            <v>17.899999999999999</v>
          </cell>
          <cell r="E31">
            <v>66.416666666666671</v>
          </cell>
          <cell r="F31">
            <v>83</v>
          </cell>
          <cell r="G31">
            <v>44</v>
          </cell>
          <cell r="H31">
            <v>11.520000000000001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23.070833333333329</v>
          </cell>
          <cell r="C32">
            <v>28.8</v>
          </cell>
          <cell r="D32">
            <v>19.399999999999999</v>
          </cell>
          <cell r="E32">
            <v>65.833333333333329</v>
          </cell>
          <cell r="F32">
            <v>80</v>
          </cell>
          <cell r="G32">
            <v>47</v>
          </cell>
          <cell r="H32">
            <v>11.16</v>
          </cell>
          <cell r="I32" t="str">
            <v>S</v>
          </cell>
          <cell r="J32">
            <v>24.12</v>
          </cell>
          <cell r="K32">
            <v>0</v>
          </cell>
        </row>
        <row r="33">
          <cell r="B33">
            <v>25.191666666666666</v>
          </cell>
          <cell r="C33">
            <v>32.200000000000003</v>
          </cell>
          <cell r="D33">
            <v>18.7</v>
          </cell>
          <cell r="E33">
            <v>61.083333333333336</v>
          </cell>
          <cell r="F33">
            <v>87</v>
          </cell>
          <cell r="G33">
            <v>38</v>
          </cell>
          <cell r="H33">
            <v>11.16</v>
          </cell>
          <cell r="I33" t="str">
            <v>S</v>
          </cell>
          <cell r="J33">
            <v>20.88</v>
          </cell>
          <cell r="K33">
            <v>0</v>
          </cell>
        </row>
        <row r="34">
          <cell r="B34">
            <v>27.312500000000004</v>
          </cell>
          <cell r="C34">
            <v>34.200000000000003</v>
          </cell>
          <cell r="D34">
            <v>21.7</v>
          </cell>
          <cell r="E34">
            <v>55.833333333333336</v>
          </cell>
          <cell r="F34">
            <v>73</v>
          </cell>
          <cell r="G34">
            <v>43</v>
          </cell>
          <cell r="H34">
            <v>26.64</v>
          </cell>
          <cell r="I34" t="str">
            <v>SE</v>
          </cell>
          <cell r="J34">
            <v>47.519999999999996</v>
          </cell>
          <cell r="K34">
            <v>0</v>
          </cell>
        </row>
        <row r="35">
          <cell r="B35">
            <v>26.624999999999996</v>
          </cell>
          <cell r="C35">
            <v>33.799999999999997</v>
          </cell>
          <cell r="D35">
            <v>21.1</v>
          </cell>
          <cell r="E35">
            <v>66.5</v>
          </cell>
          <cell r="F35">
            <v>91</v>
          </cell>
          <cell r="G35">
            <v>43</v>
          </cell>
          <cell r="H35">
            <v>16.559999999999999</v>
          </cell>
          <cell r="I35" t="str">
            <v>L</v>
          </cell>
          <cell r="J35">
            <v>47.519999999999996</v>
          </cell>
          <cell r="K35">
            <v>0</v>
          </cell>
        </row>
        <row r="36">
          <cell r="I36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26.183333333333326</v>
          </cell>
          <cell r="C5">
            <v>32.4</v>
          </cell>
          <cell r="D5">
            <v>22.3</v>
          </cell>
          <cell r="E5">
            <v>78.375</v>
          </cell>
          <cell r="F5">
            <v>94</v>
          </cell>
          <cell r="G5">
            <v>53</v>
          </cell>
          <cell r="H5">
            <v>12.6</v>
          </cell>
          <cell r="I5" t="str">
            <v>L</v>
          </cell>
          <cell r="J5">
            <v>26.28</v>
          </cell>
          <cell r="K5">
            <v>0</v>
          </cell>
        </row>
        <row r="6">
          <cell r="B6">
            <v>26.025000000000002</v>
          </cell>
          <cell r="C6">
            <v>31.4</v>
          </cell>
          <cell r="D6">
            <v>23.5</v>
          </cell>
          <cell r="E6">
            <v>83.5</v>
          </cell>
          <cell r="F6">
            <v>94</v>
          </cell>
          <cell r="G6">
            <v>59</v>
          </cell>
          <cell r="H6">
            <v>7.9200000000000008</v>
          </cell>
          <cell r="I6" t="str">
            <v>S</v>
          </cell>
          <cell r="J6">
            <v>23.759999999999998</v>
          </cell>
          <cell r="K6">
            <v>6.6</v>
          </cell>
        </row>
        <row r="7">
          <cell r="B7">
            <v>26.150000000000002</v>
          </cell>
          <cell r="C7">
            <v>32.299999999999997</v>
          </cell>
          <cell r="D7">
            <v>21.1</v>
          </cell>
          <cell r="E7">
            <v>72.875</v>
          </cell>
          <cell r="F7">
            <v>96</v>
          </cell>
          <cell r="G7">
            <v>41</v>
          </cell>
          <cell r="H7">
            <v>11.879999999999999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25.629166666666663</v>
          </cell>
          <cell r="C8">
            <v>32.299999999999997</v>
          </cell>
          <cell r="D8">
            <v>20.2</v>
          </cell>
          <cell r="E8">
            <v>67.833333333333329</v>
          </cell>
          <cell r="F8">
            <v>94</v>
          </cell>
          <cell r="G8">
            <v>36</v>
          </cell>
          <cell r="H8">
            <v>8.2799999999999994</v>
          </cell>
          <cell r="I8" t="str">
            <v>S</v>
          </cell>
          <cell r="J8">
            <v>24.840000000000003</v>
          </cell>
          <cell r="K8">
            <v>0</v>
          </cell>
        </row>
        <row r="9">
          <cell r="B9">
            <v>25.295833333333334</v>
          </cell>
          <cell r="C9">
            <v>32.5</v>
          </cell>
          <cell r="D9">
            <v>19.3</v>
          </cell>
          <cell r="E9">
            <v>65.291666666666671</v>
          </cell>
          <cell r="F9">
            <v>92</v>
          </cell>
          <cell r="G9">
            <v>30</v>
          </cell>
          <cell r="H9">
            <v>7.2</v>
          </cell>
          <cell r="I9" t="str">
            <v>S</v>
          </cell>
          <cell r="J9">
            <v>18.720000000000002</v>
          </cell>
          <cell r="K9">
            <v>0</v>
          </cell>
        </row>
        <row r="10">
          <cell r="B10">
            <v>25.020833333333332</v>
          </cell>
          <cell r="C10">
            <v>30.9</v>
          </cell>
          <cell r="D10">
            <v>19.899999999999999</v>
          </cell>
          <cell r="E10">
            <v>71.541666666666671</v>
          </cell>
          <cell r="F10">
            <v>93</v>
          </cell>
          <cell r="G10">
            <v>47</v>
          </cell>
          <cell r="H10">
            <v>7.2</v>
          </cell>
          <cell r="I10" t="str">
            <v>SE</v>
          </cell>
          <cell r="J10">
            <v>19.440000000000001</v>
          </cell>
          <cell r="K10">
            <v>0</v>
          </cell>
        </row>
        <row r="11">
          <cell r="B11">
            <v>26.308333333333334</v>
          </cell>
          <cell r="C11">
            <v>33.6</v>
          </cell>
          <cell r="D11">
            <v>21.1</v>
          </cell>
          <cell r="E11">
            <v>68.833333333333329</v>
          </cell>
          <cell r="F11">
            <v>93</v>
          </cell>
          <cell r="G11">
            <v>43</v>
          </cell>
          <cell r="H11">
            <v>6.12</v>
          </cell>
          <cell r="I11" t="str">
            <v>S</v>
          </cell>
          <cell r="J11">
            <v>13.68</v>
          </cell>
          <cell r="K11">
            <v>0</v>
          </cell>
        </row>
        <row r="12">
          <cell r="B12">
            <v>27.375</v>
          </cell>
          <cell r="C12">
            <v>32.5</v>
          </cell>
          <cell r="D12">
            <v>22.3</v>
          </cell>
          <cell r="E12">
            <v>72.541666666666671</v>
          </cell>
          <cell r="F12">
            <v>91</v>
          </cell>
          <cell r="G12">
            <v>54</v>
          </cell>
          <cell r="H12">
            <v>15.48</v>
          </cell>
          <cell r="I12" t="str">
            <v>N</v>
          </cell>
          <cell r="J12">
            <v>25.2</v>
          </cell>
          <cell r="K12">
            <v>0</v>
          </cell>
        </row>
        <row r="13">
          <cell r="B13">
            <v>25.358333333333331</v>
          </cell>
          <cell r="C13">
            <v>30.4</v>
          </cell>
          <cell r="D13">
            <v>23.3</v>
          </cell>
          <cell r="E13">
            <v>87.208333333333329</v>
          </cell>
          <cell r="F13">
            <v>96</v>
          </cell>
          <cell r="G13">
            <v>67</v>
          </cell>
          <cell r="H13">
            <v>14.04</v>
          </cell>
          <cell r="I13" t="str">
            <v>N</v>
          </cell>
          <cell r="J13">
            <v>30.240000000000002</v>
          </cell>
          <cell r="K13">
            <v>5</v>
          </cell>
        </row>
        <row r="14">
          <cell r="B14">
            <v>25.015789473684219</v>
          </cell>
          <cell r="C14">
            <v>29.3</v>
          </cell>
          <cell r="D14">
            <v>22.4</v>
          </cell>
          <cell r="E14">
            <v>76.05263157894737</v>
          </cell>
          <cell r="F14">
            <v>97</v>
          </cell>
          <cell r="G14">
            <v>46</v>
          </cell>
          <cell r="H14">
            <v>8.64</v>
          </cell>
          <cell r="I14" t="str">
            <v>SO</v>
          </cell>
          <cell r="J14">
            <v>27.36</v>
          </cell>
          <cell r="K14">
            <v>2.2000000000000002</v>
          </cell>
        </row>
        <row r="15">
          <cell r="B15">
            <v>24.866666666666667</v>
          </cell>
          <cell r="C15">
            <v>30.9</v>
          </cell>
          <cell r="D15">
            <v>18.600000000000001</v>
          </cell>
          <cell r="E15">
            <v>65.428571428571431</v>
          </cell>
          <cell r="F15">
            <v>95</v>
          </cell>
          <cell r="G15">
            <v>37</v>
          </cell>
          <cell r="H15">
            <v>9.7200000000000006</v>
          </cell>
          <cell r="I15" t="str">
            <v>S</v>
          </cell>
          <cell r="J15">
            <v>24.48</v>
          </cell>
          <cell r="K15">
            <v>0</v>
          </cell>
        </row>
        <row r="16">
          <cell r="B16">
            <v>23.166666666666661</v>
          </cell>
          <cell r="C16">
            <v>30.7</v>
          </cell>
          <cell r="D16">
            <v>16.2</v>
          </cell>
          <cell r="E16">
            <v>62.5</v>
          </cell>
          <cell r="F16">
            <v>95</v>
          </cell>
          <cell r="G16">
            <v>27</v>
          </cell>
          <cell r="H16">
            <v>7.9200000000000008</v>
          </cell>
          <cell r="I16" t="str">
            <v>S</v>
          </cell>
          <cell r="J16">
            <v>22.68</v>
          </cell>
          <cell r="K16">
            <v>0</v>
          </cell>
        </row>
        <row r="17">
          <cell r="B17">
            <v>23.033333333333331</v>
          </cell>
          <cell r="C17">
            <v>32</v>
          </cell>
          <cell r="D17">
            <v>15.5</v>
          </cell>
          <cell r="E17">
            <v>64.833333333333329</v>
          </cell>
          <cell r="F17">
            <v>96</v>
          </cell>
          <cell r="G17">
            <v>26</v>
          </cell>
          <cell r="H17">
            <v>9</v>
          </cell>
          <cell r="I17" t="str">
            <v>S</v>
          </cell>
          <cell r="J17">
            <v>19.440000000000001</v>
          </cell>
          <cell r="K17">
            <v>0.2</v>
          </cell>
        </row>
        <row r="18">
          <cell r="B18">
            <v>25.108333333333331</v>
          </cell>
          <cell r="C18">
            <v>33.9</v>
          </cell>
          <cell r="D18">
            <v>17</v>
          </cell>
          <cell r="E18">
            <v>67.333333333333329</v>
          </cell>
          <cell r="F18">
            <v>95</v>
          </cell>
          <cell r="G18">
            <v>40</v>
          </cell>
          <cell r="H18">
            <v>7.2</v>
          </cell>
          <cell r="I18" t="str">
            <v>S</v>
          </cell>
          <cell r="J18">
            <v>21.240000000000002</v>
          </cell>
          <cell r="K18">
            <v>0</v>
          </cell>
        </row>
        <row r="19">
          <cell r="B19">
            <v>28.029166666666669</v>
          </cell>
          <cell r="C19">
            <v>36.1</v>
          </cell>
          <cell r="D19">
            <v>21.1</v>
          </cell>
          <cell r="E19">
            <v>68.166666666666671</v>
          </cell>
          <cell r="F19">
            <v>95</v>
          </cell>
          <cell r="G19">
            <v>35</v>
          </cell>
          <cell r="H19">
            <v>12.24</v>
          </cell>
          <cell r="I19" t="str">
            <v>SE</v>
          </cell>
          <cell r="J19">
            <v>24.48</v>
          </cell>
          <cell r="K19">
            <v>0</v>
          </cell>
        </row>
        <row r="20">
          <cell r="B20">
            <v>27.783333333333328</v>
          </cell>
          <cell r="C20">
            <v>34.5</v>
          </cell>
          <cell r="D20">
            <v>22.1</v>
          </cell>
          <cell r="E20">
            <v>70.875</v>
          </cell>
          <cell r="F20">
            <v>96</v>
          </cell>
          <cell r="G20">
            <v>43</v>
          </cell>
          <cell r="H20">
            <v>11.879999999999999</v>
          </cell>
          <cell r="I20" t="str">
            <v>L</v>
          </cell>
          <cell r="J20">
            <v>28.44</v>
          </cell>
          <cell r="K20">
            <v>0.4</v>
          </cell>
        </row>
        <row r="21">
          <cell r="B21">
            <v>28.287500000000005</v>
          </cell>
          <cell r="C21">
            <v>34.6</v>
          </cell>
          <cell r="D21">
            <v>21.7</v>
          </cell>
          <cell r="E21">
            <v>67.083333333333329</v>
          </cell>
          <cell r="F21">
            <v>92</v>
          </cell>
          <cell r="G21">
            <v>39</v>
          </cell>
          <cell r="H21">
            <v>16.920000000000002</v>
          </cell>
          <cell r="I21" t="str">
            <v>SE</v>
          </cell>
          <cell r="J21">
            <v>28.44</v>
          </cell>
          <cell r="K21">
            <v>0</v>
          </cell>
        </row>
        <row r="22">
          <cell r="B22">
            <v>28.537500000000009</v>
          </cell>
          <cell r="C22">
            <v>35.799999999999997</v>
          </cell>
          <cell r="D22">
            <v>22</v>
          </cell>
          <cell r="E22">
            <v>68.125</v>
          </cell>
          <cell r="F22">
            <v>95</v>
          </cell>
          <cell r="G22">
            <v>38</v>
          </cell>
          <cell r="H22">
            <v>13.68</v>
          </cell>
          <cell r="I22" t="str">
            <v>SE</v>
          </cell>
          <cell r="J22">
            <v>29.52</v>
          </cell>
          <cell r="K22">
            <v>0</v>
          </cell>
        </row>
        <row r="23">
          <cell r="B23">
            <v>26.095833333333335</v>
          </cell>
          <cell r="C23">
            <v>31.3</v>
          </cell>
          <cell r="D23">
            <v>23</v>
          </cell>
          <cell r="E23">
            <v>76.916666666666671</v>
          </cell>
          <cell r="F23">
            <v>94</v>
          </cell>
          <cell r="G23">
            <v>61</v>
          </cell>
          <cell r="H23">
            <v>10.08</v>
          </cell>
          <cell r="I23" t="str">
            <v>S</v>
          </cell>
          <cell r="J23">
            <v>28.8</v>
          </cell>
          <cell r="K23">
            <v>0</v>
          </cell>
        </row>
        <row r="24">
          <cell r="B24">
            <v>27.266666666666669</v>
          </cell>
          <cell r="C24">
            <v>35.799999999999997</v>
          </cell>
          <cell r="D24">
            <v>20.6</v>
          </cell>
          <cell r="E24">
            <v>72.166666666666671</v>
          </cell>
          <cell r="F24">
            <v>97</v>
          </cell>
          <cell r="G24">
            <v>39</v>
          </cell>
          <cell r="H24">
            <v>9.7200000000000006</v>
          </cell>
          <cell r="I24" t="str">
            <v>S</v>
          </cell>
          <cell r="J24">
            <v>20.16</v>
          </cell>
          <cell r="K24">
            <v>0</v>
          </cell>
        </row>
        <row r="25">
          <cell r="B25">
            <v>28.175000000000001</v>
          </cell>
          <cell r="C25">
            <v>35.799999999999997</v>
          </cell>
          <cell r="D25">
            <v>22.1</v>
          </cell>
          <cell r="E25">
            <v>69.416666666666671</v>
          </cell>
          <cell r="F25">
            <v>94</v>
          </cell>
          <cell r="G25">
            <v>38</v>
          </cell>
          <cell r="H25">
            <v>9</v>
          </cell>
          <cell r="I25" t="str">
            <v>NO</v>
          </cell>
          <cell r="J25">
            <v>27.36</v>
          </cell>
          <cell r="K25">
            <v>0</v>
          </cell>
        </row>
        <row r="26">
          <cell r="B26">
            <v>28.091666666666665</v>
          </cell>
          <cell r="C26">
            <v>34.799999999999997</v>
          </cell>
          <cell r="D26">
            <v>24.4</v>
          </cell>
          <cell r="E26">
            <v>73.416666666666671</v>
          </cell>
          <cell r="F26">
            <v>92</v>
          </cell>
          <cell r="G26">
            <v>46</v>
          </cell>
          <cell r="H26">
            <v>10.08</v>
          </cell>
          <cell r="I26" t="str">
            <v>SO</v>
          </cell>
          <cell r="J26">
            <v>24.48</v>
          </cell>
          <cell r="K26">
            <v>0</v>
          </cell>
        </row>
        <row r="27">
          <cell r="B27">
            <v>27.687500000000004</v>
          </cell>
          <cell r="C27">
            <v>34.299999999999997</v>
          </cell>
          <cell r="D27">
            <v>22.4</v>
          </cell>
          <cell r="E27">
            <v>73.625</v>
          </cell>
          <cell r="F27">
            <v>95</v>
          </cell>
          <cell r="G27">
            <v>47</v>
          </cell>
          <cell r="H27">
            <v>8.2799999999999994</v>
          </cell>
          <cell r="I27" t="str">
            <v>SO</v>
          </cell>
          <cell r="J27">
            <v>18</v>
          </cell>
          <cell r="K27">
            <v>0</v>
          </cell>
        </row>
        <row r="28">
          <cell r="B28">
            <v>23.354166666666671</v>
          </cell>
          <cell r="C28">
            <v>28.8</v>
          </cell>
          <cell r="D28">
            <v>20.3</v>
          </cell>
          <cell r="E28">
            <v>88.166666666666671</v>
          </cell>
          <cell r="F28">
            <v>97</v>
          </cell>
          <cell r="G28">
            <v>70</v>
          </cell>
          <cell r="H28">
            <v>14.04</v>
          </cell>
          <cell r="I28" t="str">
            <v>NE</v>
          </cell>
          <cell r="J28">
            <v>48.24</v>
          </cell>
          <cell r="K28">
            <v>70.399999999999991</v>
          </cell>
        </row>
        <row r="29">
          <cell r="B29">
            <v>25.310000000000002</v>
          </cell>
          <cell r="C29">
            <v>28.2</v>
          </cell>
          <cell r="D29">
            <v>22.5</v>
          </cell>
          <cell r="E29">
            <v>71.3</v>
          </cell>
          <cell r="F29">
            <v>88</v>
          </cell>
          <cell r="G29">
            <v>61</v>
          </cell>
          <cell r="H29">
            <v>18</v>
          </cell>
          <cell r="I29" t="str">
            <v>SO</v>
          </cell>
          <cell r="J29">
            <v>34.200000000000003</v>
          </cell>
          <cell r="K29">
            <v>0.4</v>
          </cell>
        </row>
        <row r="30">
          <cell r="B30">
            <v>24.18</v>
          </cell>
          <cell r="C30">
            <v>29.4</v>
          </cell>
          <cell r="D30">
            <v>19.7</v>
          </cell>
          <cell r="E30">
            <v>65.266666666666666</v>
          </cell>
          <cell r="F30">
            <v>89</v>
          </cell>
          <cell r="G30">
            <v>43</v>
          </cell>
          <cell r="H30">
            <v>9.7200000000000006</v>
          </cell>
          <cell r="I30" t="str">
            <v>SO</v>
          </cell>
          <cell r="J30">
            <v>24.12</v>
          </cell>
          <cell r="K30">
            <v>0</v>
          </cell>
        </row>
        <row r="31">
          <cell r="B31">
            <v>25.900000000000002</v>
          </cell>
          <cell r="C31">
            <v>28.8</v>
          </cell>
          <cell r="D31">
            <v>20.3</v>
          </cell>
          <cell r="E31">
            <v>49.909090909090907</v>
          </cell>
          <cell r="F31">
            <v>80</v>
          </cell>
          <cell r="G31">
            <v>34</v>
          </cell>
          <cell r="H31">
            <v>7.9200000000000008</v>
          </cell>
          <cell r="I31" t="str">
            <v>NE</v>
          </cell>
          <cell r="J31">
            <v>16.920000000000002</v>
          </cell>
          <cell r="K31">
            <v>0</v>
          </cell>
        </row>
        <row r="32">
          <cell r="B32">
            <v>27.690909090909091</v>
          </cell>
          <cell r="C32">
            <v>31.2</v>
          </cell>
          <cell r="D32">
            <v>20.2</v>
          </cell>
          <cell r="E32">
            <v>54.636363636363633</v>
          </cell>
          <cell r="F32">
            <v>87</v>
          </cell>
          <cell r="G32">
            <v>42</v>
          </cell>
          <cell r="H32">
            <v>7.5600000000000005</v>
          </cell>
          <cell r="I32" t="str">
            <v>SE</v>
          </cell>
          <cell r="J32">
            <v>18</v>
          </cell>
          <cell r="K32">
            <v>0</v>
          </cell>
        </row>
        <row r="33">
          <cell r="B33">
            <v>29.692307692307693</v>
          </cell>
          <cell r="C33">
            <v>33.9</v>
          </cell>
          <cell r="D33">
            <v>22.8</v>
          </cell>
          <cell r="E33">
            <v>54.46153846153846</v>
          </cell>
          <cell r="F33">
            <v>74</v>
          </cell>
          <cell r="G33">
            <v>44</v>
          </cell>
          <cell r="H33">
            <v>8.2799999999999994</v>
          </cell>
          <cell r="I33" t="str">
            <v>L</v>
          </cell>
          <cell r="J33">
            <v>18.36</v>
          </cell>
          <cell r="K33">
            <v>0</v>
          </cell>
        </row>
        <row r="34">
          <cell r="B34">
            <v>31.827272727272724</v>
          </cell>
          <cell r="C34">
            <v>34.9</v>
          </cell>
          <cell r="D34">
            <v>24.4</v>
          </cell>
          <cell r="E34">
            <v>52.090909090909093</v>
          </cell>
          <cell r="F34">
            <v>77</v>
          </cell>
          <cell r="G34">
            <v>43</v>
          </cell>
          <cell r="H34">
            <v>11.879999999999999</v>
          </cell>
          <cell r="I34" t="str">
            <v>N</v>
          </cell>
          <cell r="J34">
            <v>37.440000000000005</v>
          </cell>
          <cell r="K34">
            <v>0</v>
          </cell>
        </row>
        <row r="35">
          <cell r="B35">
            <v>30.341666666666669</v>
          </cell>
          <cell r="C35">
            <v>34.5</v>
          </cell>
          <cell r="D35">
            <v>22.5</v>
          </cell>
          <cell r="E35">
            <v>54.333333333333336</v>
          </cell>
          <cell r="F35">
            <v>88</v>
          </cell>
          <cell r="G35">
            <v>35</v>
          </cell>
          <cell r="H35">
            <v>9</v>
          </cell>
          <cell r="I35" t="str">
            <v>L</v>
          </cell>
          <cell r="J35">
            <v>19.440000000000001</v>
          </cell>
          <cell r="K35">
            <v>0</v>
          </cell>
        </row>
        <row r="36">
          <cell r="I36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24.324999999999999</v>
          </cell>
          <cell r="C5">
            <v>28.6</v>
          </cell>
          <cell r="D5">
            <v>21.4</v>
          </cell>
          <cell r="E5">
            <v>80.583333333333329</v>
          </cell>
          <cell r="F5">
            <v>92</v>
          </cell>
          <cell r="G5">
            <v>63</v>
          </cell>
          <cell r="H5">
            <v>16.559999999999999</v>
          </cell>
          <cell r="I5" t="str">
            <v>O</v>
          </cell>
          <cell r="J5">
            <v>40.32</v>
          </cell>
          <cell r="K5" t="str">
            <v>*</v>
          </cell>
        </row>
        <row r="6">
          <cell r="B6">
            <v>24.337499999999995</v>
          </cell>
          <cell r="C6">
            <v>29.9</v>
          </cell>
          <cell r="D6">
            <v>21.1</v>
          </cell>
          <cell r="E6">
            <v>85.25</v>
          </cell>
          <cell r="F6">
            <v>97</v>
          </cell>
          <cell r="G6">
            <v>62</v>
          </cell>
          <cell r="H6">
            <v>10.08</v>
          </cell>
          <cell r="I6" t="str">
            <v>O</v>
          </cell>
          <cell r="J6">
            <v>26.28</v>
          </cell>
          <cell r="K6" t="str">
            <v>*</v>
          </cell>
        </row>
        <row r="7">
          <cell r="B7">
            <v>24.104166666666668</v>
          </cell>
          <cell r="C7">
            <v>30</v>
          </cell>
          <cell r="D7">
            <v>19.8</v>
          </cell>
          <cell r="E7">
            <v>78.291666666666671</v>
          </cell>
          <cell r="F7">
            <v>95</v>
          </cell>
          <cell r="G7">
            <v>51</v>
          </cell>
          <cell r="H7">
            <v>18.36</v>
          </cell>
          <cell r="I7" t="str">
            <v>L</v>
          </cell>
          <cell r="J7">
            <v>39.24</v>
          </cell>
          <cell r="K7" t="str">
            <v>*</v>
          </cell>
        </row>
        <row r="8">
          <cell r="B8">
            <v>22.887499999999999</v>
          </cell>
          <cell r="C8">
            <v>30.4</v>
          </cell>
          <cell r="D8">
            <v>17.3</v>
          </cell>
          <cell r="E8">
            <v>74.416666666666671</v>
          </cell>
          <cell r="F8">
            <v>97</v>
          </cell>
          <cell r="G8">
            <v>40</v>
          </cell>
          <cell r="H8">
            <v>11.16</v>
          </cell>
          <cell r="I8" t="str">
            <v>L</v>
          </cell>
          <cell r="J8">
            <v>25.56</v>
          </cell>
          <cell r="K8" t="str">
            <v>*</v>
          </cell>
        </row>
        <row r="9">
          <cell r="B9">
            <v>22.333333333333332</v>
          </cell>
          <cell r="C9">
            <v>29.7</v>
          </cell>
          <cell r="D9">
            <v>16.899999999999999</v>
          </cell>
          <cell r="E9">
            <v>75.291666666666671</v>
          </cell>
          <cell r="F9">
            <v>98</v>
          </cell>
          <cell r="G9">
            <v>39</v>
          </cell>
          <cell r="H9">
            <v>7.9200000000000008</v>
          </cell>
          <cell r="I9" t="str">
            <v>NE</v>
          </cell>
          <cell r="J9">
            <v>20.16</v>
          </cell>
          <cell r="K9" t="str">
            <v>*</v>
          </cell>
        </row>
        <row r="10">
          <cell r="B10">
            <v>24.516666666666669</v>
          </cell>
          <cell r="C10">
            <v>31.4</v>
          </cell>
          <cell r="D10">
            <v>18.3</v>
          </cell>
          <cell r="E10">
            <v>66.625</v>
          </cell>
          <cell r="F10">
            <v>95</v>
          </cell>
          <cell r="G10">
            <v>35</v>
          </cell>
          <cell r="H10">
            <v>7.9200000000000008</v>
          </cell>
          <cell r="I10" t="str">
            <v>N</v>
          </cell>
          <cell r="J10">
            <v>22.32</v>
          </cell>
          <cell r="K10" t="str">
            <v>*</v>
          </cell>
        </row>
        <row r="11">
          <cell r="B11">
            <v>24.937500000000004</v>
          </cell>
          <cell r="C11">
            <v>32.299999999999997</v>
          </cell>
          <cell r="D11">
            <v>19.100000000000001</v>
          </cell>
          <cell r="E11">
            <v>64.541666666666671</v>
          </cell>
          <cell r="F11">
            <v>92</v>
          </cell>
          <cell r="G11">
            <v>35</v>
          </cell>
          <cell r="H11">
            <v>7.5600000000000005</v>
          </cell>
          <cell r="I11" t="str">
            <v>N</v>
          </cell>
          <cell r="J11">
            <v>20.88</v>
          </cell>
          <cell r="K11" t="str">
            <v>*</v>
          </cell>
        </row>
        <row r="12">
          <cell r="B12">
            <v>26.016666666666666</v>
          </cell>
          <cell r="C12">
            <v>33.4</v>
          </cell>
          <cell r="D12">
            <v>19.600000000000001</v>
          </cell>
          <cell r="E12">
            <v>65.958333333333329</v>
          </cell>
          <cell r="F12">
            <v>89</v>
          </cell>
          <cell r="G12">
            <v>45</v>
          </cell>
          <cell r="H12">
            <v>11.520000000000001</v>
          </cell>
          <cell r="I12" t="str">
            <v>NO</v>
          </cell>
          <cell r="J12">
            <v>29.52</v>
          </cell>
          <cell r="K12" t="str">
            <v>*</v>
          </cell>
        </row>
        <row r="13">
          <cell r="B13">
            <v>25.037499999999994</v>
          </cell>
          <cell r="C13">
            <v>26.7</v>
          </cell>
          <cell r="D13">
            <v>22.3</v>
          </cell>
          <cell r="E13">
            <v>86.166666666666671</v>
          </cell>
          <cell r="F13">
            <v>93</v>
          </cell>
          <cell r="G13">
            <v>67</v>
          </cell>
          <cell r="H13">
            <v>13.32</v>
          </cell>
          <cell r="I13" t="str">
            <v>O</v>
          </cell>
          <cell r="J13">
            <v>57.24</v>
          </cell>
          <cell r="K13" t="str">
            <v>*</v>
          </cell>
        </row>
        <row r="14">
          <cell r="B14">
            <v>23.362499999999997</v>
          </cell>
          <cell r="C14">
            <v>28</v>
          </cell>
          <cell r="D14">
            <v>19.8</v>
          </cell>
          <cell r="E14">
            <v>80.958333333333329</v>
          </cell>
          <cell r="F14">
            <v>97</v>
          </cell>
          <cell r="G14">
            <v>54</v>
          </cell>
          <cell r="H14">
            <v>13.68</v>
          </cell>
          <cell r="I14" t="str">
            <v>NE</v>
          </cell>
          <cell r="J14">
            <v>31.319999999999997</v>
          </cell>
          <cell r="K14" t="str">
            <v>*</v>
          </cell>
        </row>
        <row r="15">
          <cell r="B15">
            <v>22.445833333333329</v>
          </cell>
          <cell r="C15">
            <v>29.6</v>
          </cell>
          <cell r="D15">
            <v>17.2</v>
          </cell>
          <cell r="E15">
            <v>71.666666666666671</v>
          </cell>
          <cell r="F15">
            <v>95</v>
          </cell>
          <cell r="G15">
            <v>40</v>
          </cell>
          <cell r="H15">
            <v>11.16</v>
          </cell>
          <cell r="I15" t="str">
            <v>NE</v>
          </cell>
          <cell r="J15">
            <v>27.36</v>
          </cell>
          <cell r="K15" t="str">
            <v>*</v>
          </cell>
        </row>
        <row r="16">
          <cell r="B16">
            <v>20.879166666666666</v>
          </cell>
          <cell r="C16">
            <v>27.7</v>
          </cell>
          <cell r="D16">
            <v>14.5</v>
          </cell>
          <cell r="E16">
            <v>68.583333333333329</v>
          </cell>
          <cell r="F16">
            <v>94</v>
          </cell>
          <cell r="G16">
            <v>40</v>
          </cell>
          <cell r="H16">
            <v>12.6</v>
          </cell>
          <cell r="I16" t="str">
            <v>NE</v>
          </cell>
          <cell r="J16">
            <v>29.52</v>
          </cell>
          <cell r="K16" t="str">
            <v>*</v>
          </cell>
        </row>
        <row r="17">
          <cell r="B17">
            <v>22.129166666666666</v>
          </cell>
          <cell r="C17">
            <v>30.9</v>
          </cell>
          <cell r="D17">
            <v>15.4</v>
          </cell>
          <cell r="E17">
            <v>68.333333333333329</v>
          </cell>
          <cell r="F17">
            <v>96</v>
          </cell>
          <cell r="G17">
            <v>32</v>
          </cell>
          <cell r="H17">
            <v>6.48</v>
          </cell>
          <cell r="I17" t="str">
            <v>NE</v>
          </cell>
          <cell r="J17">
            <v>31.319999999999997</v>
          </cell>
          <cell r="K17" t="str">
            <v>*</v>
          </cell>
        </row>
        <row r="18">
          <cell r="B18">
            <v>24.416666666666668</v>
          </cell>
          <cell r="C18">
            <v>32.5</v>
          </cell>
          <cell r="D18">
            <v>17.399999999999999</v>
          </cell>
          <cell r="E18">
            <v>68.291666666666671</v>
          </cell>
          <cell r="F18">
            <v>89</v>
          </cell>
          <cell r="G18">
            <v>45</v>
          </cell>
          <cell r="H18">
            <v>10.08</v>
          </cell>
          <cell r="I18" t="str">
            <v>NE</v>
          </cell>
          <cell r="J18">
            <v>23.040000000000003</v>
          </cell>
          <cell r="K18" t="str">
            <v>*</v>
          </cell>
        </row>
        <row r="19">
          <cell r="B19">
            <v>26.491666666666664</v>
          </cell>
          <cell r="C19">
            <v>33.6</v>
          </cell>
          <cell r="D19">
            <v>20.6</v>
          </cell>
          <cell r="E19">
            <v>72.208333333333329</v>
          </cell>
          <cell r="F19">
            <v>94</v>
          </cell>
          <cell r="G19">
            <v>47</v>
          </cell>
          <cell r="H19">
            <v>12.6</v>
          </cell>
          <cell r="I19" t="str">
            <v>NO</v>
          </cell>
          <cell r="J19">
            <v>28.08</v>
          </cell>
          <cell r="K19" t="str">
            <v>*</v>
          </cell>
        </row>
        <row r="20">
          <cell r="B20">
            <v>26.633333333333329</v>
          </cell>
          <cell r="C20">
            <v>34</v>
          </cell>
          <cell r="D20">
            <v>20.399999999999999</v>
          </cell>
          <cell r="E20">
            <v>70.5</v>
          </cell>
          <cell r="F20">
            <v>95</v>
          </cell>
          <cell r="G20">
            <v>41</v>
          </cell>
          <cell r="H20">
            <v>13.32</v>
          </cell>
          <cell r="I20" t="str">
            <v>O</v>
          </cell>
          <cell r="J20">
            <v>30.6</v>
          </cell>
          <cell r="K20" t="str">
            <v>*</v>
          </cell>
        </row>
        <row r="21">
          <cell r="B21">
            <v>26.983333333333334</v>
          </cell>
          <cell r="C21">
            <v>33.799999999999997</v>
          </cell>
          <cell r="D21">
            <v>21.2</v>
          </cell>
          <cell r="E21">
            <v>67.916666666666671</v>
          </cell>
          <cell r="F21">
            <v>92</v>
          </cell>
          <cell r="G21">
            <v>42</v>
          </cell>
          <cell r="H21">
            <v>15.120000000000001</v>
          </cell>
          <cell r="I21" t="str">
            <v>O</v>
          </cell>
          <cell r="J21">
            <v>33.119999999999997</v>
          </cell>
          <cell r="K21" t="str">
            <v>*</v>
          </cell>
        </row>
        <row r="22">
          <cell r="B22">
            <v>28.133333333333336</v>
          </cell>
          <cell r="C22">
            <v>35.6</v>
          </cell>
          <cell r="D22">
            <v>21</v>
          </cell>
          <cell r="E22">
            <v>62.75</v>
          </cell>
          <cell r="F22">
            <v>87</v>
          </cell>
          <cell r="G22">
            <v>38</v>
          </cell>
          <cell r="H22">
            <v>15.120000000000001</v>
          </cell>
          <cell r="I22" t="str">
            <v>O</v>
          </cell>
          <cell r="J22">
            <v>33.119999999999997</v>
          </cell>
          <cell r="K22" t="str">
            <v>*</v>
          </cell>
        </row>
        <row r="23">
          <cell r="B23">
            <v>27.833333333333339</v>
          </cell>
          <cell r="C23">
            <v>35.4</v>
          </cell>
          <cell r="D23">
            <v>23</v>
          </cell>
          <cell r="E23">
            <v>66.625</v>
          </cell>
          <cell r="F23">
            <v>87</v>
          </cell>
          <cell r="G23">
            <v>33</v>
          </cell>
          <cell r="H23">
            <v>11.879999999999999</v>
          </cell>
          <cell r="I23" t="str">
            <v>O</v>
          </cell>
          <cell r="J23">
            <v>33.840000000000003</v>
          </cell>
          <cell r="K23" t="str">
            <v>*</v>
          </cell>
        </row>
        <row r="24">
          <cell r="B24">
            <v>27.491666666666664</v>
          </cell>
          <cell r="C24">
            <v>36.5</v>
          </cell>
          <cell r="D24">
            <v>21.1</v>
          </cell>
          <cell r="E24">
            <v>69.375</v>
          </cell>
          <cell r="F24">
            <v>96</v>
          </cell>
          <cell r="G24">
            <v>31</v>
          </cell>
          <cell r="H24">
            <v>7.9200000000000008</v>
          </cell>
          <cell r="I24" t="str">
            <v>O</v>
          </cell>
          <cell r="J24">
            <v>19.8</v>
          </cell>
          <cell r="K24" t="str">
            <v>*</v>
          </cell>
        </row>
        <row r="25">
          <cell r="B25">
            <v>28.670833333333331</v>
          </cell>
          <cell r="C25">
            <v>35.700000000000003</v>
          </cell>
          <cell r="D25">
            <v>22.5</v>
          </cell>
          <cell r="E25">
            <v>60.833333333333336</v>
          </cell>
          <cell r="F25">
            <v>92</v>
          </cell>
          <cell r="G25">
            <v>31</v>
          </cell>
          <cell r="H25">
            <v>11.16</v>
          </cell>
          <cell r="I25" t="str">
            <v>O</v>
          </cell>
          <cell r="J25">
            <v>28.08</v>
          </cell>
          <cell r="K25" t="str">
            <v>*</v>
          </cell>
        </row>
        <row r="26">
          <cell r="B26">
            <v>27.300000000000008</v>
          </cell>
          <cell r="C26">
            <v>34.5</v>
          </cell>
          <cell r="D26">
            <v>23</v>
          </cell>
          <cell r="E26">
            <v>72.208333333333329</v>
          </cell>
          <cell r="F26">
            <v>93</v>
          </cell>
          <cell r="G26">
            <v>46</v>
          </cell>
          <cell r="H26">
            <v>13.68</v>
          </cell>
          <cell r="I26" t="str">
            <v>O</v>
          </cell>
          <cell r="J26">
            <v>32.4</v>
          </cell>
          <cell r="K26" t="str">
            <v>*</v>
          </cell>
        </row>
        <row r="27">
          <cell r="B27">
            <v>25.162499999999998</v>
          </cell>
          <cell r="C27">
            <v>32.200000000000003</v>
          </cell>
          <cell r="D27">
            <v>21.7</v>
          </cell>
          <cell r="E27">
            <v>81.875</v>
          </cell>
          <cell r="F27">
            <v>96</v>
          </cell>
          <cell r="G27">
            <v>49</v>
          </cell>
          <cell r="H27">
            <v>7.5600000000000005</v>
          </cell>
          <cell r="I27" t="str">
            <v>O</v>
          </cell>
          <cell r="J27">
            <v>29.880000000000003</v>
          </cell>
          <cell r="K27" t="str">
            <v>*</v>
          </cell>
        </row>
        <row r="28">
          <cell r="B28">
            <v>22.124999999999996</v>
          </cell>
          <cell r="C28">
            <v>24.7</v>
          </cell>
          <cell r="D28">
            <v>19.5</v>
          </cell>
          <cell r="E28">
            <v>92.041666666666671</v>
          </cell>
          <cell r="F28">
            <v>98</v>
          </cell>
          <cell r="G28">
            <v>79</v>
          </cell>
          <cell r="H28">
            <v>13.68</v>
          </cell>
          <cell r="I28" t="str">
            <v>O</v>
          </cell>
          <cell r="J28">
            <v>46.080000000000005</v>
          </cell>
          <cell r="K28" t="str">
            <v>*</v>
          </cell>
        </row>
        <row r="29">
          <cell r="B29">
            <v>22.095833333333331</v>
          </cell>
          <cell r="C29">
            <v>27.4</v>
          </cell>
          <cell r="D29">
            <v>19.8</v>
          </cell>
          <cell r="E29">
            <v>89.166666666666671</v>
          </cell>
          <cell r="F29">
            <v>97</v>
          </cell>
          <cell r="G29">
            <v>71</v>
          </cell>
          <cell r="H29">
            <v>18.720000000000002</v>
          </cell>
          <cell r="I29" t="str">
            <v>O</v>
          </cell>
          <cell r="J29">
            <v>44.64</v>
          </cell>
          <cell r="K29" t="str">
            <v>*</v>
          </cell>
        </row>
        <row r="30">
          <cell r="B30">
            <v>21.012499999999999</v>
          </cell>
          <cell r="C30">
            <v>27.2</v>
          </cell>
          <cell r="D30">
            <v>17.100000000000001</v>
          </cell>
          <cell r="E30">
            <v>77.583333333333329</v>
          </cell>
          <cell r="F30">
            <v>97</v>
          </cell>
          <cell r="G30">
            <v>45</v>
          </cell>
          <cell r="H30">
            <v>10.8</v>
          </cell>
          <cell r="I30" t="str">
            <v>O</v>
          </cell>
          <cell r="J30">
            <v>25.56</v>
          </cell>
          <cell r="K30" t="str">
            <v>*</v>
          </cell>
        </row>
        <row r="31">
          <cell r="B31">
            <v>20.554166666666667</v>
          </cell>
          <cell r="C31">
            <v>27.6</v>
          </cell>
          <cell r="D31">
            <v>15.6</v>
          </cell>
          <cell r="E31">
            <v>72.333333333333329</v>
          </cell>
          <cell r="F31">
            <v>95</v>
          </cell>
          <cell r="G31">
            <v>41</v>
          </cell>
          <cell r="H31">
            <v>7.2</v>
          </cell>
          <cell r="I31" t="str">
            <v>O</v>
          </cell>
          <cell r="J31">
            <v>18.36</v>
          </cell>
          <cell r="K31" t="str">
            <v>*</v>
          </cell>
        </row>
        <row r="32">
          <cell r="B32">
            <v>22.25</v>
          </cell>
          <cell r="C32">
            <v>28.7</v>
          </cell>
          <cell r="D32">
            <v>17.3</v>
          </cell>
          <cell r="E32">
            <v>69.708333333333329</v>
          </cell>
          <cell r="F32">
            <v>91</v>
          </cell>
          <cell r="G32">
            <v>44</v>
          </cell>
          <cell r="H32">
            <v>6.84</v>
          </cell>
          <cell r="I32" t="str">
            <v>O</v>
          </cell>
          <cell r="J32">
            <v>16.920000000000002</v>
          </cell>
          <cell r="K32" t="str">
            <v>*</v>
          </cell>
        </row>
        <row r="33">
          <cell r="B33">
            <v>23.874999999999996</v>
          </cell>
          <cell r="C33">
            <v>31.5</v>
          </cell>
          <cell r="D33">
            <v>17.600000000000001</v>
          </cell>
          <cell r="E33">
            <v>66.625</v>
          </cell>
          <cell r="F33">
            <v>92</v>
          </cell>
          <cell r="G33">
            <v>40</v>
          </cell>
          <cell r="H33">
            <v>7.9200000000000008</v>
          </cell>
          <cell r="I33" t="str">
            <v>O</v>
          </cell>
          <cell r="J33">
            <v>19.440000000000001</v>
          </cell>
          <cell r="K33" t="str">
            <v>*</v>
          </cell>
        </row>
        <row r="34">
          <cell r="B34">
            <v>25.808333333333337</v>
          </cell>
          <cell r="C34">
            <v>34.5</v>
          </cell>
          <cell r="D34">
            <v>18.5</v>
          </cell>
          <cell r="E34">
            <v>64.708333333333329</v>
          </cell>
          <cell r="F34">
            <v>92</v>
          </cell>
          <cell r="G34">
            <v>38</v>
          </cell>
          <cell r="H34">
            <v>8.2799999999999994</v>
          </cell>
          <cell r="I34" t="str">
            <v>O</v>
          </cell>
          <cell r="J34">
            <v>21.96</v>
          </cell>
          <cell r="K34" t="str">
            <v>*</v>
          </cell>
        </row>
        <row r="35">
          <cell r="B35">
            <v>26.745833333333334</v>
          </cell>
          <cell r="C35">
            <v>33.9</v>
          </cell>
          <cell r="D35">
            <v>19.899999999999999</v>
          </cell>
          <cell r="E35">
            <v>64.25</v>
          </cell>
          <cell r="F35">
            <v>93</v>
          </cell>
          <cell r="G35">
            <v>34</v>
          </cell>
          <cell r="H35">
            <v>17.28</v>
          </cell>
          <cell r="I35" t="str">
            <v>O</v>
          </cell>
          <cell r="J35">
            <v>41.4</v>
          </cell>
          <cell r="K35" t="str">
            <v>*</v>
          </cell>
        </row>
        <row r="36">
          <cell r="I36" t="str">
            <v>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29.4</v>
          </cell>
          <cell r="C5">
            <v>29.5</v>
          </cell>
          <cell r="D5">
            <v>28.2</v>
          </cell>
          <cell r="E5">
            <v>61</v>
          </cell>
          <cell r="F5">
            <v>72</v>
          </cell>
          <cell r="G5">
            <v>61</v>
          </cell>
          <cell r="H5">
            <v>5.04</v>
          </cell>
          <cell r="I5" t="str">
            <v>SO</v>
          </cell>
          <cell r="J5">
            <v>14.76</v>
          </cell>
          <cell r="K5" t="str">
            <v>*</v>
          </cell>
        </row>
        <row r="6">
          <cell r="B6">
            <v>28.7</v>
          </cell>
          <cell r="C6" t="str">
            <v>*</v>
          </cell>
          <cell r="D6" t="str">
            <v>*</v>
          </cell>
          <cell r="E6">
            <v>76</v>
          </cell>
          <cell r="F6" t="str">
            <v>*</v>
          </cell>
          <cell r="G6" t="str">
            <v>*</v>
          </cell>
          <cell r="H6">
            <v>4.32</v>
          </cell>
          <cell r="I6" t="str">
            <v>O</v>
          </cell>
          <cell r="J6">
            <v>0</v>
          </cell>
          <cell r="K6" t="str">
            <v>*</v>
          </cell>
        </row>
        <row r="7">
          <cell r="B7">
            <v>29</v>
          </cell>
          <cell r="C7">
            <v>30.5</v>
          </cell>
          <cell r="D7">
            <v>26.5</v>
          </cell>
          <cell r="E7">
            <v>56</v>
          </cell>
          <cell r="F7">
            <v>67</v>
          </cell>
          <cell r="G7">
            <v>45</v>
          </cell>
          <cell r="H7">
            <v>12.6</v>
          </cell>
          <cell r="I7" t="str">
            <v>NE</v>
          </cell>
          <cell r="J7">
            <v>30.96</v>
          </cell>
          <cell r="K7" t="str">
            <v>*</v>
          </cell>
        </row>
        <row r="8">
          <cell r="B8">
            <v>28.766666666666666</v>
          </cell>
          <cell r="C8">
            <v>30.2</v>
          </cell>
          <cell r="D8">
            <v>25.2</v>
          </cell>
          <cell r="E8">
            <v>52.666666666666664</v>
          </cell>
          <cell r="F8">
            <v>67</v>
          </cell>
          <cell r="G8">
            <v>43</v>
          </cell>
          <cell r="H8">
            <v>5.04</v>
          </cell>
          <cell r="I8" t="str">
            <v>O</v>
          </cell>
          <cell r="J8">
            <v>19.079999999999998</v>
          </cell>
          <cell r="K8" t="str">
            <v>*</v>
          </cell>
        </row>
        <row r="9">
          <cell r="B9">
            <v>26.5</v>
          </cell>
          <cell r="C9">
            <v>26.7</v>
          </cell>
          <cell r="D9">
            <v>24.4</v>
          </cell>
          <cell r="E9">
            <v>57</v>
          </cell>
          <cell r="F9">
            <v>65</v>
          </cell>
          <cell r="G9">
            <v>56</v>
          </cell>
          <cell r="H9">
            <v>7.9200000000000008</v>
          </cell>
          <cell r="I9" t="str">
            <v>O</v>
          </cell>
          <cell r="J9">
            <v>20.52</v>
          </cell>
          <cell r="K9" t="str">
            <v>*</v>
          </cell>
        </row>
        <row r="10">
          <cell r="B10">
            <v>27.675000000000001</v>
          </cell>
          <cell r="C10">
            <v>31</v>
          </cell>
          <cell r="D10">
            <v>25.3</v>
          </cell>
          <cell r="E10">
            <v>54</v>
          </cell>
          <cell r="F10">
            <v>67</v>
          </cell>
          <cell r="G10">
            <v>43</v>
          </cell>
          <cell r="H10">
            <v>9</v>
          </cell>
          <cell r="I10" t="str">
            <v>SO</v>
          </cell>
          <cell r="J10">
            <v>16.920000000000002</v>
          </cell>
          <cell r="K10" t="str">
            <v>*</v>
          </cell>
        </row>
        <row r="11">
          <cell r="B11">
            <v>28.9</v>
          </cell>
          <cell r="C11">
            <v>30.3</v>
          </cell>
          <cell r="D11">
            <v>25.6</v>
          </cell>
          <cell r="E11">
            <v>49.5</v>
          </cell>
          <cell r="F11">
            <v>61</v>
          </cell>
          <cell r="G11">
            <v>44</v>
          </cell>
          <cell r="H11">
            <v>7.9200000000000008</v>
          </cell>
          <cell r="I11" t="str">
            <v>SO</v>
          </cell>
          <cell r="J11">
            <v>17.64</v>
          </cell>
          <cell r="K11" t="str">
            <v>*</v>
          </cell>
        </row>
        <row r="12">
          <cell r="B12">
            <v>33.200000000000003</v>
          </cell>
          <cell r="C12">
            <v>33.700000000000003</v>
          </cell>
          <cell r="D12">
            <v>31.3</v>
          </cell>
          <cell r="E12">
            <v>49</v>
          </cell>
          <cell r="F12">
            <v>55</v>
          </cell>
          <cell r="G12">
            <v>46</v>
          </cell>
          <cell r="H12">
            <v>4.6800000000000006</v>
          </cell>
          <cell r="I12" t="str">
            <v>S</v>
          </cell>
          <cell r="J12">
            <v>24.12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24.9</v>
          </cell>
          <cell r="C16">
            <v>26.9</v>
          </cell>
          <cell r="D16">
            <v>21.7</v>
          </cell>
          <cell r="E16">
            <v>48</v>
          </cell>
          <cell r="F16">
            <v>63</v>
          </cell>
          <cell r="G16">
            <v>38</v>
          </cell>
          <cell r="H16">
            <v>11.16</v>
          </cell>
          <cell r="I16" t="str">
            <v>SO</v>
          </cell>
          <cell r="J16">
            <v>25.56</v>
          </cell>
          <cell r="K16" t="str">
            <v>*</v>
          </cell>
        </row>
        <row r="17">
          <cell r="B17">
            <v>28.125</v>
          </cell>
          <cell r="C17">
            <v>30.5</v>
          </cell>
          <cell r="D17">
            <v>23.4</v>
          </cell>
          <cell r="E17">
            <v>41.75</v>
          </cell>
          <cell r="F17">
            <v>64</v>
          </cell>
          <cell r="G17">
            <v>30</v>
          </cell>
          <cell r="H17">
            <v>4.6800000000000006</v>
          </cell>
          <cell r="I17" t="str">
            <v>SE</v>
          </cell>
          <cell r="J17">
            <v>17.28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32.049999999999997</v>
          </cell>
          <cell r="C19">
            <v>34.1</v>
          </cell>
          <cell r="D19">
            <v>27.5</v>
          </cell>
          <cell r="E19">
            <v>55</v>
          </cell>
          <cell r="F19">
            <v>73</v>
          </cell>
          <cell r="G19">
            <v>42</v>
          </cell>
          <cell r="H19">
            <v>6.12</v>
          </cell>
          <cell r="I19" t="str">
            <v>SO</v>
          </cell>
          <cell r="J19">
            <v>21.240000000000002</v>
          </cell>
          <cell r="K19" t="str">
            <v>*</v>
          </cell>
        </row>
        <row r="20">
          <cell r="B20">
            <v>30.950000000000003</v>
          </cell>
          <cell r="C20">
            <v>33.4</v>
          </cell>
          <cell r="D20">
            <v>28.2</v>
          </cell>
          <cell r="E20">
            <v>55.75</v>
          </cell>
          <cell r="F20">
            <v>68</v>
          </cell>
          <cell r="G20">
            <v>41</v>
          </cell>
          <cell r="H20">
            <v>8.2799999999999994</v>
          </cell>
          <cell r="I20" t="str">
            <v>S</v>
          </cell>
          <cell r="J20">
            <v>15.840000000000002</v>
          </cell>
          <cell r="K20" t="str">
            <v>*</v>
          </cell>
        </row>
        <row r="21">
          <cell r="B21">
            <v>33.1</v>
          </cell>
          <cell r="C21">
            <v>33.700000000000003</v>
          </cell>
          <cell r="D21">
            <v>30.6</v>
          </cell>
          <cell r="E21">
            <v>46</v>
          </cell>
          <cell r="F21">
            <v>56</v>
          </cell>
          <cell r="G21">
            <v>40</v>
          </cell>
          <cell r="H21">
            <v>6.12</v>
          </cell>
          <cell r="I21" t="str">
            <v>S</v>
          </cell>
          <cell r="J21">
            <v>25.92</v>
          </cell>
          <cell r="K21" t="str">
            <v>*</v>
          </cell>
        </row>
        <row r="22">
          <cell r="B22">
            <v>34.85</v>
          </cell>
          <cell r="C22">
            <v>35.6</v>
          </cell>
          <cell r="D22">
            <v>32.1</v>
          </cell>
          <cell r="E22">
            <v>41</v>
          </cell>
          <cell r="F22">
            <v>54</v>
          </cell>
          <cell r="G22">
            <v>37</v>
          </cell>
          <cell r="H22">
            <v>5.04</v>
          </cell>
          <cell r="I22" t="str">
            <v>SE</v>
          </cell>
          <cell r="J22">
            <v>21.6</v>
          </cell>
          <cell r="K22" t="str">
            <v>*</v>
          </cell>
        </row>
        <row r="23">
          <cell r="B23">
            <v>30.9</v>
          </cell>
          <cell r="C23">
            <v>31.6</v>
          </cell>
          <cell r="D23">
            <v>28.7</v>
          </cell>
          <cell r="E23">
            <v>56.5</v>
          </cell>
          <cell r="F23">
            <v>65</v>
          </cell>
          <cell r="G23">
            <v>51</v>
          </cell>
          <cell r="H23">
            <v>12.96</v>
          </cell>
          <cell r="I23" t="str">
            <v>NE</v>
          </cell>
          <cell r="J23">
            <v>29.52</v>
          </cell>
          <cell r="K23" t="str">
            <v>*</v>
          </cell>
        </row>
        <row r="24">
          <cell r="B24">
            <v>32.700000000000003</v>
          </cell>
          <cell r="C24">
            <v>33.4</v>
          </cell>
          <cell r="D24">
            <v>30.7</v>
          </cell>
          <cell r="E24">
            <v>50</v>
          </cell>
          <cell r="F24">
            <v>60</v>
          </cell>
          <cell r="G24">
            <v>46</v>
          </cell>
          <cell r="H24">
            <v>5.7600000000000007</v>
          </cell>
          <cell r="I24" t="str">
            <v>S</v>
          </cell>
          <cell r="J24">
            <v>15.48</v>
          </cell>
          <cell r="K24" t="str">
            <v>*</v>
          </cell>
        </row>
        <row r="25">
          <cell r="B25">
            <v>33.466666666666669</v>
          </cell>
          <cell r="C25">
            <v>35.700000000000003</v>
          </cell>
          <cell r="D25">
            <v>29.4</v>
          </cell>
          <cell r="E25">
            <v>42</v>
          </cell>
          <cell r="F25">
            <v>58</v>
          </cell>
          <cell r="G25">
            <v>30</v>
          </cell>
          <cell r="H25">
            <v>5.04</v>
          </cell>
          <cell r="I25" t="str">
            <v>S</v>
          </cell>
          <cell r="J25">
            <v>20.52</v>
          </cell>
          <cell r="K25" t="str">
            <v>*</v>
          </cell>
        </row>
        <row r="26">
          <cell r="B26">
            <v>33.35</v>
          </cell>
          <cell r="C26">
            <v>33.700000000000003</v>
          </cell>
          <cell r="D26">
            <v>31.4</v>
          </cell>
          <cell r="E26">
            <v>48</v>
          </cell>
          <cell r="F26">
            <v>57</v>
          </cell>
          <cell r="G26">
            <v>47</v>
          </cell>
          <cell r="H26">
            <v>16.2</v>
          </cell>
          <cell r="I26" t="str">
            <v>NE</v>
          </cell>
          <cell r="J26">
            <v>36.36</v>
          </cell>
          <cell r="K26" t="str">
            <v>*</v>
          </cell>
        </row>
        <row r="27">
          <cell r="B27">
            <v>30.9</v>
          </cell>
          <cell r="C27">
            <v>31.7</v>
          </cell>
          <cell r="D27">
            <v>28.8</v>
          </cell>
          <cell r="E27">
            <v>60</v>
          </cell>
          <cell r="F27">
            <v>67</v>
          </cell>
          <cell r="G27">
            <v>56</v>
          </cell>
          <cell r="H27">
            <v>6.84</v>
          </cell>
          <cell r="I27" t="str">
            <v>SO</v>
          </cell>
          <cell r="J27">
            <v>15.120000000000001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27.549999999999997</v>
          </cell>
          <cell r="C29">
            <v>27.8</v>
          </cell>
          <cell r="D29">
            <v>25.6</v>
          </cell>
          <cell r="E29">
            <v>68</v>
          </cell>
          <cell r="F29">
            <v>79</v>
          </cell>
          <cell r="G29">
            <v>66</v>
          </cell>
          <cell r="H29">
            <v>19.8</v>
          </cell>
          <cell r="I29" t="str">
            <v>NE</v>
          </cell>
          <cell r="J29">
            <v>34.56</v>
          </cell>
          <cell r="K29" t="str">
            <v>*</v>
          </cell>
        </row>
        <row r="30">
          <cell r="B30">
            <v>25.25</v>
          </cell>
          <cell r="C30">
            <v>27.8</v>
          </cell>
          <cell r="D30">
            <v>21.4</v>
          </cell>
          <cell r="E30">
            <v>59.5</v>
          </cell>
          <cell r="F30">
            <v>76</v>
          </cell>
          <cell r="G30">
            <v>47</v>
          </cell>
          <cell r="H30">
            <v>4.6800000000000006</v>
          </cell>
          <cell r="I30" t="str">
            <v>O</v>
          </cell>
          <cell r="J30">
            <v>17.28</v>
          </cell>
          <cell r="K30" t="str">
            <v>*</v>
          </cell>
        </row>
        <row r="31">
          <cell r="B31">
            <v>23.6</v>
          </cell>
          <cell r="C31">
            <v>24.7</v>
          </cell>
          <cell r="D31">
            <v>22</v>
          </cell>
          <cell r="E31">
            <v>55.5</v>
          </cell>
          <cell r="F31">
            <v>65</v>
          </cell>
          <cell r="G31">
            <v>51</v>
          </cell>
          <cell r="H31">
            <v>5.7600000000000007</v>
          </cell>
          <cell r="I31" t="str">
            <v>SO</v>
          </cell>
          <cell r="J31">
            <v>17.28</v>
          </cell>
          <cell r="K31" t="str">
            <v>*</v>
          </cell>
        </row>
        <row r="32">
          <cell r="B32">
            <v>26.1</v>
          </cell>
          <cell r="C32">
            <v>27.4</v>
          </cell>
          <cell r="D32">
            <v>24</v>
          </cell>
          <cell r="E32">
            <v>54</v>
          </cell>
          <cell r="F32">
            <v>63</v>
          </cell>
          <cell r="G32">
            <v>50</v>
          </cell>
          <cell r="H32">
            <v>8.64</v>
          </cell>
          <cell r="I32" t="str">
            <v>SO</v>
          </cell>
          <cell r="J32">
            <v>21.6</v>
          </cell>
          <cell r="K32" t="str">
            <v>*</v>
          </cell>
        </row>
        <row r="33">
          <cell r="B33">
            <v>27.8</v>
          </cell>
          <cell r="C33">
            <v>29.5</v>
          </cell>
          <cell r="D33">
            <v>25</v>
          </cell>
          <cell r="E33">
            <v>54.666666666666664</v>
          </cell>
          <cell r="F33">
            <v>64</v>
          </cell>
          <cell r="G33">
            <v>50</v>
          </cell>
          <cell r="H33">
            <v>7.9200000000000008</v>
          </cell>
          <cell r="I33" t="str">
            <v>SO</v>
          </cell>
          <cell r="J33">
            <v>18</v>
          </cell>
          <cell r="K33" t="str">
            <v>*</v>
          </cell>
        </row>
        <row r="34">
          <cell r="B34">
            <v>31.233333333333334</v>
          </cell>
          <cell r="C34">
            <v>32.6</v>
          </cell>
          <cell r="D34">
            <v>28</v>
          </cell>
          <cell r="E34">
            <v>52.333333333333336</v>
          </cell>
          <cell r="F34">
            <v>58</v>
          </cell>
          <cell r="G34">
            <v>50</v>
          </cell>
          <cell r="H34">
            <v>6.48</v>
          </cell>
          <cell r="I34" t="str">
            <v>SO</v>
          </cell>
          <cell r="J34">
            <v>23.759999999999998</v>
          </cell>
          <cell r="K34" t="str">
            <v>*</v>
          </cell>
        </row>
        <row r="35">
          <cell r="B35">
            <v>31.7</v>
          </cell>
          <cell r="C35">
            <v>34.200000000000003</v>
          </cell>
          <cell r="D35">
            <v>26.1</v>
          </cell>
          <cell r="E35">
            <v>45.4</v>
          </cell>
          <cell r="F35">
            <v>68</v>
          </cell>
          <cell r="G35">
            <v>34</v>
          </cell>
          <cell r="H35">
            <v>5.7600000000000007</v>
          </cell>
          <cell r="I35" t="str">
            <v>SO</v>
          </cell>
          <cell r="J35">
            <v>20.88</v>
          </cell>
          <cell r="K35" t="str">
            <v>*</v>
          </cell>
        </row>
        <row r="36">
          <cell r="I36" t="str">
            <v>SO</v>
          </cell>
        </row>
      </sheetData>
      <sheetData sheetId="3"/>
      <sheetData sheetId="4">
        <row r="5">
          <cell r="B5">
            <v>14.608333333333327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26.458333333333332</v>
          </cell>
          <cell r="C5">
            <v>31.4</v>
          </cell>
          <cell r="D5">
            <v>23.3</v>
          </cell>
          <cell r="E5">
            <v>81.75</v>
          </cell>
          <cell r="F5">
            <v>93</v>
          </cell>
          <cell r="G5">
            <v>61</v>
          </cell>
          <cell r="H5">
            <v>5.04</v>
          </cell>
          <cell r="I5" t="str">
            <v>S</v>
          </cell>
          <cell r="J5">
            <v>14.76</v>
          </cell>
          <cell r="K5">
            <v>0.2</v>
          </cell>
        </row>
        <row r="6">
          <cell r="B6">
            <v>26.016666666666666</v>
          </cell>
          <cell r="C6">
            <v>28.8</v>
          </cell>
          <cell r="D6">
            <v>24.3</v>
          </cell>
          <cell r="E6">
            <v>86.75</v>
          </cell>
          <cell r="F6">
            <v>93</v>
          </cell>
          <cell r="G6">
            <v>74</v>
          </cell>
          <cell r="H6">
            <v>6.12</v>
          </cell>
          <cell r="I6" t="str">
            <v>SO</v>
          </cell>
          <cell r="J6">
            <v>28.8</v>
          </cell>
          <cell r="K6">
            <v>12.2</v>
          </cell>
        </row>
        <row r="7">
          <cell r="B7">
            <v>27.029166666666672</v>
          </cell>
          <cell r="C7">
            <v>33.299999999999997</v>
          </cell>
          <cell r="D7">
            <v>22.7</v>
          </cell>
          <cell r="E7">
            <v>76.375</v>
          </cell>
          <cell r="F7">
            <v>95</v>
          </cell>
          <cell r="G7">
            <v>46</v>
          </cell>
          <cell r="H7">
            <v>9</v>
          </cell>
          <cell r="I7" t="str">
            <v>SO</v>
          </cell>
          <cell r="J7">
            <v>21.96</v>
          </cell>
          <cell r="K7">
            <v>0</v>
          </cell>
        </row>
        <row r="8">
          <cell r="B8">
            <v>25.849999999999998</v>
          </cell>
          <cell r="C8">
            <v>32</v>
          </cell>
          <cell r="D8">
            <v>22.5</v>
          </cell>
          <cell r="E8">
            <v>74</v>
          </cell>
          <cell r="F8">
            <v>89</v>
          </cell>
          <cell r="G8">
            <v>49</v>
          </cell>
          <cell r="H8">
            <v>7.9200000000000008</v>
          </cell>
          <cell r="I8" t="str">
            <v>S</v>
          </cell>
          <cell r="J8">
            <v>23.040000000000003</v>
          </cell>
          <cell r="K8">
            <v>2.2000000000000002</v>
          </cell>
        </row>
        <row r="9">
          <cell r="B9">
            <v>25.600000000000005</v>
          </cell>
          <cell r="C9">
            <v>31.8</v>
          </cell>
          <cell r="D9">
            <v>21.8</v>
          </cell>
          <cell r="E9">
            <v>74.833333333333329</v>
          </cell>
          <cell r="F9">
            <v>92</v>
          </cell>
          <cell r="G9">
            <v>35</v>
          </cell>
          <cell r="H9">
            <v>6.12</v>
          </cell>
          <cell r="I9" t="str">
            <v>S</v>
          </cell>
          <cell r="J9">
            <v>22.68</v>
          </cell>
          <cell r="K9">
            <v>0.4</v>
          </cell>
        </row>
        <row r="10">
          <cell r="B10">
            <v>25.599999999999998</v>
          </cell>
          <cell r="C10">
            <v>29.5</v>
          </cell>
          <cell r="D10">
            <v>21.9</v>
          </cell>
          <cell r="E10">
            <v>73.416666666666671</v>
          </cell>
          <cell r="F10">
            <v>87</v>
          </cell>
          <cell r="G10">
            <v>55</v>
          </cell>
          <cell r="H10">
            <v>8.2799999999999994</v>
          </cell>
          <cell r="I10" t="str">
            <v>S</v>
          </cell>
          <cell r="J10">
            <v>18.36</v>
          </cell>
          <cell r="K10">
            <v>1.6</v>
          </cell>
        </row>
        <row r="11">
          <cell r="B11">
            <v>26.487500000000001</v>
          </cell>
          <cell r="C11">
            <v>33.6</v>
          </cell>
          <cell r="D11">
            <v>22.2</v>
          </cell>
          <cell r="E11">
            <v>76.458333333333329</v>
          </cell>
          <cell r="F11">
            <v>93</v>
          </cell>
          <cell r="G11">
            <v>47</v>
          </cell>
          <cell r="H11">
            <v>6.12</v>
          </cell>
          <cell r="I11" t="str">
            <v>S</v>
          </cell>
          <cell r="J11">
            <v>11.520000000000001</v>
          </cell>
          <cell r="K11">
            <v>0</v>
          </cell>
        </row>
        <row r="12">
          <cell r="B12">
            <v>27.916666666666668</v>
          </cell>
          <cell r="C12">
            <v>33.299999999999997</v>
          </cell>
          <cell r="D12">
            <v>23.7</v>
          </cell>
          <cell r="E12">
            <v>76.875</v>
          </cell>
          <cell r="F12">
            <v>94</v>
          </cell>
          <cell r="G12">
            <v>51</v>
          </cell>
          <cell r="H12">
            <v>10.08</v>
          </cell>
          <cell r="I12" t="str">
            <v>NE</v>
          </cell>
          <cell r="J12">
            <v>21.6</v>
          </cell>
          <cell r="K12">
            <v>0</v>
          </cell>
        </row>
        <row r="13">
          <cell r="B13">
            <v>26.229166666666671</v>
          </cell>
          <cell r="C13">
            <v>31.4</v>
          </cell>
          <cell r="D13">
            <v>23.9</v>
          </cell>
          <cell r="E13">
            <v>85.541666666666671</v>
          </cell>
          <cell r="F13">
            <v>93</v>
          </cell>
          <cell r="G13">
            <v>65</v>
          </cell>
          <cell r="H13">
            <v>8.64</v>
          </cell>
          <cell r="I13" t="str">
            <v>SO</v>
          </cell>
          <cell r="J13">
            <v>34.56</v>
          </cell>
          <cell r="K13">
            <v>9.1999999999999993</v>
          </cell>
        </row>
        <row r="14">
          <cell r="B14">
            <v>25.304166666666671</v>
          </cell>
          <cell r="C14">
            <v>28.6</v>
          </cell>
          <cell r="D14">
            <v>23.8</v>
          </cell>
          <cell r="E14">
            <v>79.333333333333329</v>
          </cell>
          <cell r="F14">
            <v>95</v>
          </cell>
          <cell r="G14">
            <v>52</v>
          </cell>
          <cell r="H14">
            <v>11.879999999999999</v>
          </cell>
          <cell r="I14" t="str">
            <v>S</v>
          </cell>
          <cell r="J14">
            <v>28.8</v>
          </cell>
          <cell r="K14">
            <v>0.2</v>
          </cell>
        </row>
        <row r="15">
          <cell r="B15">
            <v>24.091666666666669</v>
          </cell>
          <cell r="C15">
            <v>29.7</v>
          </cell>
          <cell r="D15">
            <v>18.8</v>
          </cell>
          <cell r="E15">
            <v>71.708333333333329</v>
          </cell>
          <cell r="F15">
            <v>94</v>
          </cell>
          <cell r="G15">
            <v>43</v>
          </cell>
          <cell r="H15">
            <v>7.2</v>
          </cell>
          <cell r="I15" t="str">
            <v>S</v>
          </cell>
          <cell r="J15">
            <v>19.079999999999998</v>
          </cell>
          <cell r="K15">
            <v>0</v>
          </cell>
        </row>
        <row r="16">
          <cell r="B16">
            <v>23.716666666666665</v>
          </cell>
          <cell r="C16">
            <v>29.4</v>
          </cell>
          <cell r="D16">
            <v>18.5</v>
          </cell>
          <cell r="E16">
            <v>63.666666666666664</v>
          </cell>
          <cell r="F16">
            <v>89</v>
          </cell>
          <cell r="G16">
            <v>31</v>
          </cell>
          <cell r="H16">
            <v>9</v>
          </cell>
          <cell r="I16" t="str">
            <v>S</v>
          </cell>
          <cell r="J16">
            <v>23.040000000000003</v>
          </cell>
          <cell r="K16">
            <v>0</v>
          </cell>
        </row>
        <row r="17">
          <cell r="B17">
            <v>23.233333333333334</v>
          </cell>
          <cell r="C17">
            <v>31.4</v>
          </cell>
          <cell r="D17">
            <v>17.399999999999999</v>
          </cell>
          <cell r="E17">
            <v>67</v>
          </cell>
          <cell r="F17">
            <v>87</v>
          </cell>
          <cell r="G17">
            <v>33</v>
          </cell>
          <cell r="H17">
            <v>5.7600000000000007</v>
          </cell>
          <cell r="I17" t="str">
            <v>SO</v>
          </cell>
          <cell r="J17">
            <v>17.64</v>
          </cell>
          <cell r="K17">
            <v>0</v>
          </cell>
        </row>
        <row r="18">
          <cell r="B18">
            <v>25.487499999999994</v>
          </cell>
          <cell r="C18">
            <v>33.6</v>
          </cell>
          <cell r="D18">
            <v>19.3</v>
          </cell>
          <cell r="E18">
            <v>70.166666666666671</v>
          </cell>
          <cell r="F18">
            <v>91</v>
          </cell>
          <cell r="G18">
            <v>47</v>
          </cell>
          <cell r="H18">
            <v>7.2</v>
          </cell>
          <cell r="I18" t="str">
            <v>SO</v>
          </cell>
          <cell r="J18">
            <v>17.28</v>
          </cell>
          <cell r="K18">
            <v>0</v>
          </cell>
        </row>
        <row r="19">
          <cell r="B19">
            <v>28.045833333333338</v>
          </cell>
          <cell r="C19">
            <v>35.299999999999997</v>
          </cell>
          <cell r="D19">
            <v>23.1</v>
          </cell>
          <cell r="E19">
            <v>73.166666666666671</v>
          </cell>
          <cell r="F19">
            <v>92</v>
          </cell>
          <cell r="G19">
            <v>44</v>
          </cell>
          <cell r="H19">
            <v>5.4</v>
          </cell>
          <cell r="I19" t="str">
            <v>SE</v>
          </cell>
          <cell r="J19">
            <v>14.4</v>
          </cell>
          <cell r="K19">
            <v>0</v>
          </cell>
        </row>
        <row r="20">
          <cell r="B20">
            <v>27.049999999999994</v>
          </cell>
          <cell r="C20">
            <v>33.6</v>
          </cell>
          <cell r="D20">
            <v>21.6</v>
          </cell>
          <cell r="E20">
            <v>75.625</v>
          </cell>
          <cell r="F20">
            <v>93</v>
          </cell>
          <cell r="G20">
            <v>50</v>
          </cell>
          <cell r="H20">
            <v>19.440000000000001</v>
          </cell>
          <cell r="I20" t="str">
            <v>NE</v>
          </cell>
          <cell r="J20">
            <v>48.6</v>
          </cell>
          <cell r="K20">
            <v>0</v>
          </cell>
        </row>
        <row r="21">
          <cell r="B21">
            <v>28.233333333333338</v>
          </cell>
          <cell r="C21">
            <v>34.5</v>
          </cell>
          <cell r="D21">
            <v>23.3</v>
          </cell>
          <cell r="E21">
            <v>72.708333333333329</v>
          </cell>
          <cell r="F21">
            <v>91</v>
          </cell>
          <cell r="G21">
            <v>45</v>
          </cell>
          <cell r="H21">
            <v>9.7200000000000006</v>
          </cell>
          <cell r="I21" t="str">
            <v>S</v>
          </cell>
          <cell r="J21">
            <v>26.64</v>
          </cell>
          <cell r="K21">
            <v>0</v>
          </cell>
        </row>
        <row r="22">
          <cell r="B22">
            <v>28.158333333333342</v>
          </cell>
          <cell r="C22">
            <v>35.6</v>
          </cell>
          <cell r="D22">
            <v>22.2</v>
          </cell>
          <cell r="E22">
            <v>73.541666666666671</v>
          </cell>
          <cell r="F22">
            <v>93</v>
          </cell>
          <cell r="G22">
            <v>44</v>
          </cell>
          <cell r="H22">
            <v>10.08</v>
          </cell>
          <cell r="I22" t="str">
            <v>N</v>
          </cell>
          <cell r="J22">
            <v>23.759999999999998</v>
          </cell>
          <cell r="K22">
            <v>0</v>
          </cell>
        </row>
        <row r="23">
          <cell r="B23">
            <v>27.520833333333332</v>
          </cell>
          <cell r="C23">
            <v>34.200000000000003</v>
          </cell>
          <cell r="D23">
            <v>24</v>
          </cell>
          <cell r="E23">
            <v>77.916666666666671</v>
          </cell>
          <cell r="F23">
            <v>92</v>
          </cell>
          <cell r="G23">
            <v>45</v>
          </cell>
          <cell r="H23">
            <v>13.32</v>
          </cell>
          <cell r="I23" t="str">
            <v>SO</v>
          </cell>
          <cell r="J23">
            <v>25.92</v>
          </cell>
          <cell r="K23">
            <v>0</v>
          </cell>
        </row>
        <row r="24">
          <cell r="B24">
            <v>27.445833333333336</v>
          </cell>
          <cell r="C24">
            <v>35.299999999999997</v>
          </cell>
          <cell r="D24">
            <v>22.5</v>
          </cell>
          <cell r="E24">
            <v>74.791666666666671</v>
          </cell>
          <cell r="F24">
            <v>93</v>
          </cell>
          <cell r="G24">
            <v>43</v>
          </cell>
          <cell r="H24">
            <v>9.3600000000000012</v>
          </cell>
          <cell r="I24" t="str">
            <v>O</v>
          </cell>
          <cell r="J24">
            <v>19.8</v>
          </cell>
          <cell r="K24">
            <v>0</v>
          </cell>
        </row>
        <row r="25">
          <cell r="B25">
            <v>28.379166666666663</v>
          </cell>
          <cell r="C25">
            <v>36.299999999999997</v>
          </cell>
          <cell r="D25">
            <v>23.7</v>
          </cell>
          <cell r="E25">
            <v>72.375</v>
          </cell>
          <cell r="F25">
            <v>92</v>
          </cell>
          <cell r="G25">
            <v>41</v>
          </cell>
          <cell r="H25">
            <v>10.08</v>
          </cell>
          <cell r="I25" t="str">
            <v>O</v>
          </cell>
          <cell r="J25">
            <v>24.48</v>
          </cell>
          <cell r="K25">
            <v>0</v>
          </cell>
        </row>
        <row r="26">
          <cell r="B26">
            <v>27.366666666666664</v>
          </cell>
          <cell r="C26">
            <v>34</v>
          </cell>
          <cell r="D26">
            <v>23.1</v>
          </cell>
          <cell r="E26">
            <v>78.916666666666671</v>
          </cell>
          <cell r="F26">
            <v>94</v>
          </cell>
          <cell r="G26">
            <v>51</v>
          </cell>
          <cell r="H26">
            <v>8.64</v>
          </cell>
          <cell r="I26" t="str">
            <v>SO</v>
          </cell>
          <cell r="J26">
            <v>25.92</v>
          </cell>
          <cell r="K26">
            <v>0</v>
          </cell>
        </row>
        <row r="27">
          <cell r="B27">
            <v>27.350000000000005</v>
          </cell>
          <cell r="C27">
            <v>34.299999999999997</v>
          </cell>
          <cell r="D27">
            <v>23</v>
          </cell>
          <cell r="E27">
            <v>78.875</v>
          </cell>
          <cell r="F27">
            <v>94</v>
          </cell>
          <cell r="G27">
            <v>44</v>
          </cell>
          <cell r="H27">
            <v>11.520000000000001</v>
          </cell>
          <cell r="I27" t="str">
            <v>S</v>
          </cell>
          <cell r="J27">
            <v>32.4</v>
          </cell>
          <cell r="K27">
            <v>4</v>
          </cell>
        </row>
        <row r="28">
          <cell r="B28">
            <v>25.116666666666664</v>
          </cell>
          <cell r="C28">
            <v>29.1</v>
          </cell>
          <cell r="D28">
            <v>21.6</v>
          </cell>
          <cell r="E28">
            <v>90.583333333333329</v>
          </cell>
          <cell r="F28">
            <v>96</v>
          </cell>
          <cell r="G28">
            <v>76</v>
          </cell>
          <cell r="H28">
            <v>9.7200000000000006</v>
          </cell>
          <cell r="I28" t="str">
            <v>SE</v>
          </cell>
          <cell r="J28">
            <v>66.239999999999995</v>
          </cell>
          <cell r="K28">
            <v>47.800000000000004</v>
          </cell>
        </row>
        <row r="29">
          <cell r="B29">
            <v>23.770833333333329</v>
          </cell>
          <cell r="C29">
            <v>27.8</v>
          </cell>
          <cell r="D29">
            <v>21.7</v>
          </cell>
          <cell r="E29">
            <v>85.666666666666671</v>
          </cell>
          <cell r="F29">
            <v>96</v>
          </cell>
          <cell r="G29">
            <v>65</v>
          </cell>
          <cell r="H29">
            <v>9.7200000000000006</v>
          </cell>
          <cell r="I29" t="str">
            <v>O</v>
          </cell>
          <cell r="J29">
            <v>24.840000000000003</v>
          </cell>
          <cell r="K29">
            <v>31.399999999999995</v>
          </cell>
        </row>
        <row r="30">
          <cell r="B30">
            <v>23.283333333333335</v>
          </cell>
          <cell r="C30">
            <v>29.2</v>
          </cell>
          <cell r="D30">
            <v>18.5</v>
          </cell>
          <cell r="E30">
            <v>74.833333333333329</v>
          </cell>
          <cell r="F30">
            <v>93</v>
          </cell>
          <cell r="G30">
            <v>44</v>
          </cell>
          <cell r="H30">
            <v>5.7600000000000007</v>
          </cell>
          <cell r="I30" t="str">
            <v>SO</v>
          </cell>
          <cell r="J30">
            <v>18.36</v>
          </cell>
          <cell r="K30">
            <v>0</v>
          </cell>
        </row>
        <row r="31">
          <cell r="B31">
            <v>22.562499999999996</v>
          </cell>
          <cell r="C31">
            <v>27.8</v>
          </cell>
          <cell r="D31">
            <v>18.8</v>
          </cell>
          <cell r="E31">
            <v>71.75</v>
          </cell>
          <cell r="F31">
            <v>88</v>
          </cell>
          <cell r="G31">
            <v>42</v>
          </cell>
          <cell r="H31">
            <v>7.9200000000000008</v>
          </cell>
          <cell r="I31" t="str">
            <v>S</v>
          </cell>
          <cell r="J31">
            <v>18</v>
          </cell>
          <cell r="K31">
            <v>0</v>
          </cell>
        </row>
        <row r="32">
          <cell r="B32">
            <v>23.870833333333334</v>
          </cell>
          <cell r="C32">
            <v>30.7</v>
          </cell>
          <cell r="D32">
            <v>19.100000000000001</v>
          </cell>
          <cell r="E32">
            <v>72.958333333333329</v>
          </cell>
          <cell r="F32">
            <v>93</v>
          </cell>
          <cell r="G32">
            <v>49</v>
          </cell>
          <cell r="H32">
            <v>8.2799999999999994</v>
          </cell>
          <cell r="I32" t="str">
            <v>S</v>
          </cell>
          <cell r="J32">
            <v>16.559999999999999</v>
          </cell>
          <cell r="K32">
            <v>0</v>
          </cell>
        </row>
        <row r="33">
          <cell r="B33">
            <v>26.270833333333325</v>
          </cell>
          <cell r="C33">
            <v>33.5</v>
          </cell>
          <cell r="D33">
            <v>21.2</v>
          </cell>
          <cell r="E33">
            <v>73.75</v>
          </cell>
          <cell r="F33">
            <v>91</v>
          </cell>
          <cell r="G33">
            <v>48</v>
          </cell>
          <cell r="H33">
            <v>5.7600000000000007</v>
          </cell>
          <cell r="I33" t="str">
            <v>S</v>
          </cell>
          <cell r="J33">
            <v>16.559999999999999</v>
          </cell>
          <cell r="K33">
            <v>0</v>
          </cell>
        </row>
        <row r="34">
          <cell r="B34">
            <v>27.954166666666669</v>
          </cell>
          <cell r="C34">
            <v>34.9</v>
          </cell>
          <cell r="D34">
            <v>22.3</v>
          </cell>
          <cell r="E34">
            <v>73.041666666666671</v>
          </cell>
          <cell r="F34">
            <v>93</v>
          </cell>
          <cell r="G34">
            <v>44</v>
          </cell>
          <cell r="H34">
            <v>8.2799999999999994</v>
          </cell>
          <cell r="I34" t="str">
            <v>S</v>
          </cell>
          <cell r="J34">
            <v>21.96</v>
          </cell>
          <cell r="K34">
            <v>0</v>
          </cell>
        </row>
        <row r="35">
          <cell r="B35">
            <v>27.512499999999999</v>
          </cell>
          <cell r="C35">
            <v>34.9</v>
          </cell>
          <cell r="D35">
            <v>21.9</v>
          </cell>
          <cell r="E35">
            <v>72.625</v>
          </cell>
          <cell r="F35">
            <v>91</v>
          </cell>
          <cell r="G35">
            <v>44</v>
          </cell>
          <cell r="H35">
            <v>9</v>
          </cell>
          <cell r="I35" t="str">
            <v>SE</v>
          </cell>
          <cell r="J35">
            <v>16.2</v>
          </cell>
          <cell r="K35">
            <v>0</v>
          </cell>
        </row>
        <row r="36">
          <cell r="I36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28.424999999999997</v>
          </cell>
          <cell r="C5">
            <v>35</v>
          </cell>
          <cell r="D5">
            <v>24.1</v>
          </cell>
          <cell r="E5">
            <v>77.958333333333329</v>
          </cell>
          <cell r="F5">
            <v>95</v>
          </cell>
          <cell r="G5">
            <v>42</v>
          </cell>
          <cell r="H5">
            <v>14.76</v>
          </cell>
          <cell r="I5" t="str">
            <v>NE</v>
          </cell>
          <cell r="J5">
            <v>25.2</v>
          </cell>
          <cell r="K5">
            <v>0</v>
          </cell>
        </row>
        <row r="6">
          <cell r="B6">
            <v>26.8</v>
          </cell>
          <cell r="C6">
            <v>31.8</v>
          </cell>
          <cell r="D6">
            <v>24.6</v>
          </cell>
          <cell r="E6">
            <v>87.625</v>
          </cell>
          <cell r="F6">
            <v>95</v>
          </cell>
          <cell r="G6">
            <v>63</v>
          </cell>
          <cell r="H6">
            <v>14.76</v>
          </cell>
          <cell r="I6" t="str">
            <v>O</v>
          </cell>
          <cell r="J6">
            <v>35.28</v>
          </cell>
          <cell r="K6">
            <v>12.799999999999999</v>
          </cell>
        </row>
        <row r="7">
          <cell r="B7">
            <v>27.716666666666669</v>
          </cell>
          <cell r="C7">
            <v>34</v>
          </cell>
          <cell r="D7">
            <v>23.6</v>
          </cell>
          <cell r="E7">
            <v>81.291666666666671</v>
          </cell>
          <cell r="F7">
            <v>96</v>
          </cell>
          <cell r="G7">
            <v>50</v>
          </cell>
          <cell r="H7">
            <v>13.32</v>
          </cell>
          <cell r="I7" t="str">
            <v>O</v>
          </cell>
          <cell r="J7">
            <v>28.08</v>
          </cell>
          <cell r="K7">
            <v>0.2</v>
          </cell>
        </row>
        <row r="8">
          <cell r="B8">
            <v>26.000000000000004</v>
          </cell>
          <cell r="C8">
            <v>30.8</v>
          </cell>
          <cell r="D8">
            <v>23.7</v>
          </cell>
          <cell r="E8">
            <v>85.5</v>
          </cell>
          <cell r="F8">
            <v>95</v>
          </cell>
          <cell r="G8">
            <v>64</v>
          </cell>
          <cell r="H8">
            <v>19.440000000000001</v>
          </cell>
          <cell r="I8" t="str">
            <v>S</v>
          </cell>
          <cell r="J8">
            <v>29.16</v>
          </cell>
          <cell r="K8">
            <v>5.3999999999999995</v>
          </cell>
        </row>
        <row r="9">
          <cell r="B9">
            <v>26.3125</v>
          </cell>
          <cell r="C9">
            <v>31.9</v>
          </cell>
          <cell r="D9">
            <v>22.9</v>
          </cell>
          <cell r="E9">
            <v>83.041666666666671</v>
          </cell>
          <cell r="F9">
            <v>97</v>
          </cell>
          <cell r="G9">
            <v>57</v>
          </cell>
          <cell r="H9">
            <v>10.08</v>
          </cell>
          <cell r="I9" t="str">
            <v>S</v>
          </cell>
          <cell r="J9">
            <v>20.16</v>
          </cell>
          <cell r="K9">
            <v>1.2000000000000002</v>
          </cell>
        </row>
        <row r="10">
          <cell r="B10">
            <v>27.116666666666664</v>
          </cell>
          <cell r="C10">
            <v>32.799999999999997</v>
          </cell>
          <cell r="D10">
            <v>23</v>
          </cell>
          <cell r="E10">
            <v>78.875</v>
          </cell>
          <cell r="F10">
            <v>96</v>
          </cell>
          <cell r="G10">
            <v>54</v>
          </cell>
          <cell r="H10">
            <v>10.08</v>
          </cell>
          <cell r="I10" t="str">
            <v>SO</v>
          </cell>
          <cell r="J10">
            <v>20.52</v>
          </cell>
          <cell r="K10">
            <v>0</v>
          </cell>
        </row>
        <row r="11">
          <cell r="B11">
            <v>28.216666666666665</v>
          </cell>
          <cell r="C11">
            <v>34.1</v>
          </cell>
          <cell r="D11">
            <v>23.5</v>
          </cell>
          <cell r="E11">
            <v>78</v>
          </cell>
          <cell r="F11">
            <v>96</v>
          </cell>
          <cell r="G11">
            <v>50</v>
          </cell>
          <cell r="H11">
            <v>9</v>
          </cell>
          <cell r="I11" t="str">
            <v>NE</v>
          </cell>
          <cell r="J11">
            <v>21.240000000000002</v>
          </cell>
          <cell r="K11">
            <v>0</v>
          </cell>
        </row>
        <row r="12">
          <cell r="B12">
            <v>28.337499999999995</v>
          </cell>
          <cell r="C12">
            <v>33.9</v>
          </cell>
          <cell r="D12">
            <v>24.3</v>
          </cell>
          <cell r="E12">
            <v>76.75</v>
          </cell>
          <cell r="F12">
            <v>95</v>
          </cell>
          <cell r="G12">
            <v>48</v>
          </cell>
          <cell r="H12">
            <v>17.64</v>
          </cell>
          <cell r="I12" t="str">
            <v>N</v>
          </cell>
          <cell r="J12">
            <v>38.880000000000003</v>
          </cell>
          <cell r="K12">
            <v>0</v>
          </cell>
        </row>
        <row r="13">
          <cell r="B13">
            <v>28.041666666666668</v>
          </cell>
          <cell r="C13">
            <v>33.700000000000003</v>
          </cell>
          <cell r="D13">
            <v>24.2</v>
          </cell>
          <cell r="E13">
            <v>83.833333333333329</v>
          </cell>
          <cell r="F13">
            <v>96</v>
          </cell>
          <cell r="G13">
            <v>53</v>
          </cell>
          <cell r="H13">
            <v>12.96</v>
          </cell>
          <cell r="I13" t="str">
            <v>NE</v>
          </cell>
          <cell r="J13">
            <v>37.440000000000005</v>
          </cell>
          <cell r="K13">
            <v>4.6000000000000005</v>
          </cell>
        </row>
        <row r="14">
          <cell r="B14">
            <v>26.17916666666666</v>
          </cell>
          <cell r="C14">
            <v>27.9</v>
          </cell>
          <cell r="D14">
            <v>24.6</v>
          </cell>
          <cell r="E14">
            <v>85.375</v>
          </cell>
          <cell r="F14">
            <v>95</v>
          </cell>
          <cell r="G14">
            <v>71</v>
          </cell>
          <cell r="H14">
            <v>19.079999999999998</v>
          </cell>
          <cell r="I14" t="str">
            <v>S</v>
          </cell>
          <cell r="J14">
            <v>33.119999999999997</v>
          </cell>
          <cell r="K14">
            <v>4</v>
          </cell>
        </row>
        <row r="15">
          <cell r="B15">
            <v>24.279166666666665</v>
          </cell>
          <cell r="C15">
            <v>30.3</v>
          </cell>
          <cell r="D15">
            <v>19.899999999999999</v>
          </cell>
          <cell r="E15">
            <v>77.25</v>
          </cell>
          <cell r="F15">
            <v>96</v>
          </cell>
          <cell r="G15">
            <v>47</v>
          </cell>
          <cell r="H15">
            <v>15.48</v>
          </cell>
          <cell r="I15" t="str">
            <v>S</v>
          </cell>
          <cell r="J15">
            <v>27</v>
          </cell>
          <cell r="K15">
            <v>0</v>
          </cell>
        </row>
        <row r="16">
          <cell r="B16">
            <v>24.116666666666664</v>
          </cell>
          <cell r="C16">
            <v>30.3</v>
          </cell>
          <cell r="D16">
            <v>19.7</v>
          </cell>
          <cell r="E16">
            <v>73.291666666666671</v>
          </cell>
          <cell r="F16">
            <v>96</v>
          </cell>
          <cell r="G16">
            <v>35</v>
          </cell>
          <cell r="H16">
            <v>19.8</v>
          </cell>
          <cell r="I16" t="str">
            <v>S</v>
          </cell>
          <cell r="J16">
            <v>33.119999999999997</v>
          </cell>
          <cell r="K16">
            <v>0.2</v>
          </cell>
        </row>
        <row r="17">
          <cell r="B17">
            <v>23.279166666666665</v>
          </cell>
          <cell r="C17">
            <v>32.700000000000003</v>
          </cell>
          <cell r="D17">
            <v>16.5</v>
          </cell>
          <cell r="E17">
            <v>74.375</v>
          </cell>
          <cell r="F17">
            <v>97</v>
          </cell>
          <cell r="G17">
            <v>41</v>
          </cell>
          <cell r="H17">
            <v>12.6</v>
          </cell>
          <cell r="I17" t="str">
            <v>S</v>
          </cell>
          <cell r="J17">
            <v>23.400000000000002</v>
          </cell>
          <cell r="K17">
            <v>0</v>
          </cell>
        </row>
        <row r="18">
          <cell r="B18">
            <v>25.695833333333329</v>
          </cell>
          <cell r="C18">
            <v>34.6</v>
          </cell>
          <cell r="D18">
            <v>19.399999999999999</v>
          </cell>
          <cell r="E18">
            <v>74.458333333333329</v>
          </cell>
          <cell r="F18">
            <v>96</v>
          </cell>
          <cell r="G18">
            <v>44</v>
          </cell>
          <cell r="H18">
            <v>13.68</v>
          </cell>
          <cell r="I18" t="str">
            <v>S</v>
          </cell>
          <cell r="J18">
            <v>22.32</v>
          </cell>
          <cell r="K18">
            <v>0</v>
          </cell>
        </row>
        <row r="19">
          <cell r="B19">
            <v>27.624999999999996</v>
          </cell>
          <cell r="C19">
            <v>35.4</v>
          </cell>
          <cell r="D19">
            <v>22.2</v>
          </cell>
          <cell r="E19">
            <v>78.5</v>
          </cell>
          <cell r="F19">
            <v>96</v>
          </cell>
          <cell r="G19">
            <v>49</v>
          </cell>
          <cell r="H19">
            <v>9.3600000000000012</v>
          </cell>
          <cell r="I19" t="str">
            <v>N</v>
          </cell>
          <cell r="J19">
            <v>36</v>
          </cell>
          <cell r="K19">
            <v>0.2</v>
          </cell>
        </row>
        <row r="20">
          <cell r="B20">
            <v>27.666666666666661</v>
          </cell>
          <cell r="C20">
            <v>33.799999999999997</v>
          </cell>
          <cell r="D20">
            <v>23.3</v>
          </cell>
          <cell r="E20">
            <v>78.25</v>
          </cell>
          <cell r="F20">
            <v>94</v>
          </cell>
          <cell r="G20">
            <v>52</v>
          </cell>
          <cell r="H20">
            <v>10.8</v>
          </cell>
          <cell r="I20" t="str">
            <v>L</v>
          </cell>
          <cell r="J20">
            <v>36</v>
          </cell>
          <cell r="K20">
            <v>0</v>
          </cell>
        </row>
        <row r="21">
          <cell r="B21">
            <v>28.479166666666661</v>
          </cell>
          <cell r="C21">
            <v>35.799999999999997</v>
          </cell>
          <cell r="D21">
            <v>23.1</v>
          </cell>
          <cell r="E21">
            <v>74.541666666666671</v>
          </cell>
          <cell r="F21">
            <v>97</v>
          </cell>
          <cell r="G21">
            <v>40</v>
          </cell>
          <cell r="H21">
            <v>14.04</v>
          </cell>
          <cell r="I21" t="str">
            <v>N</v>
          </cell>
          <cell r="J21">
            <v>31.319999999999997</v>
          </cell>
          <cell r="K21">
            <v>0</v>
          </cell>
        </row>
        <row r="22">
          <cell r="B22">
            <v>28.658333333333335</v>
          </cell>
          <cell r="C22">
            <v>36.6</v>
          </cell>
          <cell r="D22">
            <v>22.2</v>
          </cell>
          <cell r="E22">
            <v>74.416666666666671</v>
          </cell>
          <cell r="F22">
            <v>96</v>
          </cell>
          <cell r="G22">
            <v>43</v>
          </cell>
          <cell r="H22">
            <v>19.8</v>
          </cell>
          <cell r="I22" t="str">
            <v>N</v>
          </cell>
          <cell r="J22">
            <v>34.56</v>
          </cell>
          <cell r="K22">
            <v>0</v>
          </cell>
        </row>
        <row r="23">
          <cell r="B23">
            <v>28.050000000000008</v>
          </cell>
          <cell r="C23">
            <v>35.700000000000003</v>
          </cell>
          <cell r="D23">
            <v>23.9</v>
          </cell>
          <cell r="E23">
            <v>79.583333333333329</v>
          </cell>
          <cell r="F23">
            <v>96</v>
          </cell>
          <cell r="G23">
            <v>48</v>
          </cell>
          <cell r="H23">
            <v>12.6</v>
          </cell>
          <cell r="I23" t="str">
            <v>SO</v>
          </cell>
          <cell r="J23">
            <v>47.519999999999996</v>
          </cell>
          <cell r="K23">
            <v>6.4</v>
          </cell>
        </row>
        <row r="24">
          <cell r="B24">
            <v>27.937500000000011</v>
          </cell>
          <cell r="C24">
            <v>35</v>
          </cell>
          <cell r="D24">
            <v>23.7</v>
          </cell>
          <cell r="E24">
            <v>80.625</v>
          </cell>
          <cell r="F24">
            <v>96</v>
          </cell>
          <cell r="G24">
            <v>47</v>
          </cell>
          <cell r="H24">
            <v>29.880000000000003</v>
          </cell>
          <cell r="I24" t="str">
            <v>S</v>
          </cell>
          <cell r="J24">
            <v>54</v>
          </cell>
          <cell r="K24">
            <v>4</v>
          </cell>
        </row>
        <row r="25">
          <cell r="B25">
            <v>26.762500000000003</v>
          </cell>
          <cell r="C25">
            <v>35.6</v>
          </cell>
          <cell r="D25">
            <v>23.6</v>
          </cell>
          <cell r="E25">
            <v>84.625</v>
          </cell>
          <cell r="F25">
            <v>97</v>
          </cell>
          <cell r="G25">
            <v>48</v>
          </cell>
          <cell r="H25">
            <v>30.6</v>
          </cell>
          <cell r="I25" t="str">
            <v>O</v>
          </cell>
          <cell r="J25">
            <v>59.760000000000005</v>
          </cell>
          <cell r="K25">
            <v>4</v>
          </cell>
        </row>
        <row r="26">
          <cell r="B26">
            <v>27.162500000000005</v>
          </cell>
          <cell r="C26">
            <v>33.9</v>
          </cell>
          <cell r="D26">
            <v>23</v>
          </cell>
          <cell r="E26">
            <v>84.458333333333329</v>
          </cell>
          <cell r="F26">
            <v>96</v>
          </cell>
          <cell r="G26">
            <v>60</v>
          </cell>
          <cell r="H26">
            <v>15.120000000000001</v>
          </cell>
          <cell r="I26" t="str">
            <v>S</v>
          </cell>
          <cell r="J26">
            <v>29.16</v>
          </cell>
          <cell r="K26">
            <v>0.2</v>
          </cell>
        </row>
        <row r="27">
          <cell r="B27">
            <v>28.204166666666666</v>
          </cell>
          <cell r="C27">
            <v>33.299999999999997</v>
          </cell>
          <cell r="D27">
            <v>23.9</v>
          </cell>
          <cell r="E27">
            <v>82.625</v>
          </cell>
          <cell r="F27">
            <v>96</v>
          </cell>
          <cell r="G27">
            <v>61</v>
          </cell>
          <cell r="H27">
            <v>11.520000000000001</v>
          </cell>
          <cell r="I27" t="str">
            <v>SO</v>
          </cell>
          <cell r="J27">
            <v>18.720000000000002</v>
          </cell>
          <cell r="K27">
            <v>0</v>
          </cell>
        </row>
        <row r="28">
          <cell r="B28">
            <v>26.037500000000005</v>
          </cell>
          <cell r="C28">
            <v>29.6</v>
          </cell>
          <cell r="D28">
            <v>22.7</v>
          </cell>
          <cell r="E28">
            <v>89.708333333333329</v>
          </cell>
          <cell r="F28">
            <v>97</v>
          </cell>
          <cell r="G28">
            <v>75</v>
          </cell>
          <cell r="H28">
            <v>20.16</v>
          </cell>
          <cell r="I28" t="str">
            <v>N</v>
          </cell>
          <cell r="J28">
            <v>58.32</v>
          </cell>
          <cell r="K28">
            <v>7.8</v>
          </cell>
        </row>
        <row r="29">
          <cell r="B29">
            <v>23.937500000000004</v>
          </cell>
          <cell r="C29">
            <v>27.2</v>
          </cell>
          <cell r="D29">
            <v>21.9</v>
          </cell>
          <cell r="E29">
            <v>87.75</v>
          </cell>
          <cell r="F29">
            <v>96</v>
          </cell>
          <cell r="G29">
            <v>71</v>
          </cell>
          <cell r="H29">
            <v>14.76</v>
          </cell>
          <cell r="I29" t="str">
            <v>SO</v>
          </cell>
          <cell r="J29">
            <v>31.680000000000003</v>
          </cell>
          <cell r="K29">
            <v>25</v>
          </cell>
        </row>
        <row r="30">
          <cell r="B30">
            <v>23.649999999999995</v>
          </cell>
          <cell r="C30">
            <v>29</v>
          </cell>
          <cell r="D30">
            <v>20.5</v>
          </cell>
          <cell r="E30">
            <v>80.125</v>
          </cell>
          <cell r="F30">
            <v>96</v>
          </cell>
          <cell r="G30">
            <v>52</v>
          </cell>
          <cell r="H30">
            <v>15.48</v>
          </cell>
          <cell r="I30" t="str">
            <v>S</v>
          </cell>
          <cell r="J30">
            <v>27.720000000000002</v>
          </cell>
          <cell r="K30">
            <v>0</v>
          </cell>
        </row>
        <row r="31">
          <cell r="B31">
            <v>23.637499999999999</v>
          </cell>
          <cell r="C31">
            <v>29.5</v>
          </cell>
          <cell r="D31">
            <v>19.600000000000001</v>
          </cell>
          <cell r="E31">
            <v>76.708333333333329</v>
          </cell>
          <cell r="F31">
            <v>96</v>
          </cell>
          <cell r="G31">
            <v>49</v>
          </cell>
          <cell r="H31">
            <v>14.4</v>
          </cell>
          <cell r="I31" t="str">
            <v>SE</v>
          </cell>
          <cell r="J31">
            <v>25.92</v>
          </cell>
          <cell r="K31">
            <v>0</v>
          </cell>
        </row>
        <row r="32">
          <cell r="B32">
            <v>24.474999999999998</v>
          </cell>
          <cell r="C32">
            <v>32.299999999999997</v>
          </cell>
          <cell r="D32">
            <v>18.899999999999999</v>
          </cell>
          <cell r="E32">
            <v>77.75</v>
          </cell>
          <cell r="F32">
            <v>97</v>
          </cell>
          <cell r="G32">
            <v>48</v>
          </cell>
          <cell r="H32">
            <v>10.44</v>
          </cell>
          <cell r="I32" t="str">
            <v>S</v>
          </cell>
          <cell r="J32">
            <v>19.079999999999998</v>
          </cell>
          <cell r="K32">
            <v>0</v>
          </cell>
        </row>
        <row r="33">
          <cell r="B33">
            <v>27.058333333333334</v>
          </cell>
          <cell r="C33">
            <v>34.700000000000003</v>
          </cell>
          <cell r="D33">
            <v>22.2</v>
          </cell>
          <cell r="E33">
            <v>78.375</v>
          </cell>
          <cell r="F33">
            <v>96</v>
          </cell>
          <cell r="G33">
            <v>48</v>
          </cell>
          <cell r="H33">
            <v>11.16</v>
          </cell>
          <cell r="I33" t="str">
            <v>S</v>
          </cell>
          <cell r="J33">
            <v>20.16</v>
          </cell>
          <cell r="K33">
            <v>0</v>
          </cell>
        </row>
        <row r="34">
          <cell r="B34">
            <v>28.208333333333332</v>
          </cell>
          <cell r="C34">
            <v>36.1</v>
          </cell>
          <cell r="D34">
            <v>21.8</v>
          </cell>
          <cell r="E34">
            <v>76.791666666666671</v>
          </cell>
          <cell r="F34">
            <v>97</v>
          </cell>
          <cell r="G34">
            <v>43</v>
          </cell>
          <cell r="H34">
            <v>10.8</v>
          </cell>
          <cell r="I34" t="str">
            <v>N</v>
          </cell>
          <cell r="J34">
            <v>24.12</v>
          </cell>
          <cell r="K34">
            <v>0</v>
          </cell>
        </row>
        <row r="35">
          <cell r="B35">
            <v>28.691666666666674</v>
          </cell>
          <cell r="C35">
            <v>36.700000000000003</v>
          </cell>
          <cell r="D35">
            <v>22.5</v>
          </cell>
          <cell r="E35">
            <v>76.541666666666671</v>
          </cell>
          <cell r="F35">
            <v>97</v>
          </cell>
          <cell r="G35">
            <v>39</v>
          </cell>
          <cell r="H35">
            <v>10.8</v>
          </cell>
          <cell r="I35" t="str">
            <v>L</v>
          </cell>
          <cell r="J35">
            <v>20.52</v>
          </cell>
          <cell r="K35">
            <v>0</v>
          </cell>
        </row>
        <row r="36">
          <cell r="I36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23.183333333333326</v>
          </cell>
          <cell r="C5">
            <v>27.5</v>
          </cell>
          <cell r="D5">
            <v>20.7</v>
          </cell>
          <cell r="E5">
            <v>86.333333333333329</v>
          </cell>
          <cell r="F5">
            <v>97</v>
          </cell>
          <cell r="G5">
            <v>67</v>
          </cell>
          <cell r="H5">
            <v>24.48</v>
          </cell>
          <cell r="I5" t="str">
            <v>SO</v>
          </cell>
          <cell r="J5">
            <v>37.080000000000005</v>
          </cell>
          <cell r="K5">
            <v>0</v>
          </cell>
        </row>
        <row r="6">
          <cell r="B6">
            <v>24.88</v>
          </cell>
          <cell r="C6">
            <v>30.5</v>
          </cell>
          <cell r="D6">
            <v>21.2</v>
          </cell>
          <cell r="E6">
            <v>81.3</v>
          </cell>
          <cell r="F6">
            <v>97</v>
          </cell>
          <cell r="G6">
            <v>53</v>
          </cell>
          <cell r="H6">
            <v>15.120000000000001</v>
          </cell>
          <cell r="I6" t="str">
            <v>SO</v>
          </cell>
          <cell r="J6">
            <v>26.64</v>
          </cell>
          <cell r="K6">
            <v>17</v>
          </cell>
        </row>
        <row r="7">
          <cell r="B7">
            <v>23.365217391304348</v>
          </cell>
          <cell r="C7">
            <v>29.6</v>
          </cell>
          <cell r="D7">
            <v>18.7</v>
          </cell>
          <cell r="E7">
            <v>77.130434782608702</v>
          </cell>
          <cell r="F7">
            <v>96</v>
          </cell>
          <cell r="G7">
            <v>47</v>
          </cell>
          <cell r="H7">
            <v>12.6</v>
          </cell>
          <cell r="I7" t="str">
            <v>SO</v>
          </cell>
          <cell r="J7">
            <v>32.76</v>
          </cell>
          <cell r="K7">
            <v>0</v>
          </cell>
        </row>
        <row r="8">
          <cell r="B8">
            <v>22.129166666666663</v>
          </cell>
          <cell r="C8">
            <v>30.3</v>
          </cell>
          <cell r="D8">
            <v>16.100000000000001</v>
          </cell>
          <cell r="E8">
            <v>74.083333333333329</v>
          </cell>
          <cell r="F8">
            <v>97</v>
          </cell>
          <cell r="G8">
            <v>40</v>
          </cell>
          <cell r="H8">
            <v>10.08</v>
          </cell>
          <cell r="I8" t="str">
            <v>SO</v>
          </cell>
          <cell r="J8">
            <v>30.240000000000002</v>
          </cell>
          <cell r="K8">
            <v>0.2</v>
          </cell>
        </row>
        <row r="9">
          <cell r="B9">
            <v>22.074999999999999</v>
          </cell>
          <cell r="C9">
            <v>30.6</v>
          </cell>
          <cell r="D9">
            <v>15.5</v>
          </cell>
          <cell r="E9">
            <v>73.208333333333329</v>
          </cell>
          <cell r="F9">
            <v>97</v>
          </cell>
          <cell r="G9">
            <v>33</v>
          </cell>
          <cell r="H9">
            <v>8.2799999999999994</v>
          </cell>
          <cell r="I9" t="str">
            <v>SO</v>
          </cell>
          <cell r="J9">
            <v>20.88</v>
          </cell>
          <cell r="K9">
            <v>0</v>
          </cell>
        </row>
        <row r="10">
          <cell r="B10">
            <v>23.8125</v>
          </cell>
          <cell r="C10">
            <v>31.5</v>
          </cell>
          <cell r="D10">
            <v>17.2</v>
          </cell>
          <cell r="E10">
            <v>65.625</v>
          </cell>
          <cell r="F10">
            <v>94</v>
          </cell>
          <cell r="G10">
            <v>31</v>
          </cell>
          <cell r="H10">
            <v>9.7200000000000006</v>
          </cell>
          <cell r="I10" t="str">
            <v>SO</v>
          </cell>
          <cell r="J10">
            <v>24.12</v>
          </cell>
          <cell r="K10">
            <v>0</v>
          </cell>
        </row>
        <row r="11">
          <cell r="B11">
            <v>23.691666666666674</v>
          </cell>
          <cell r="C11">
            <v>31.1</v>
          </cell>
          <cell r="D11">
            <v>19.3</v>
          </cell>
          <cell r="E11">
            <v>68.375</v>
          </cell>
          <cell r="F11">
            <v>90</v>
          </cell>
          <cell r="G11">
            <v>35</v>
          </cell>
          <cell r="H11">
            <v>8.64</v>
          </cell>
          <cell r="I11" t="str">
            <v>SO</v>
          </cell>
          <cell r="J11">
            <v>18.720000000000002</v>
          </cell>
          <cell r="K11">
            <v>1</v>
          </cell>
        </row>
        <row r="12">
          <cell r="B12">
            <v>25.187499999999996</v>
          </cell>
          <cell r="C12">
            <v>32.700000000000003</v>
          </cell>
          <cell r="D12">
            <v>18.5</v>
          </cell>
          <cell r="E12">
            <v>65.791666666666671</v>
          </cell>
          <cell r="F12">
            <v>91</v>
          </cell>
          <cell r="G12">
            <v>44</v>
          </cell>
          <cell r="H12">
            <v>13.32</v>
          </cell>
          <cell r="I12" t="str">
            <v>SO</v>
          </cell>
          <cell r="J12">
            <v>27.720000000000002</v>
          </cell>
          <cell r="K12">
            <v>0</v>
          </cell>
        </row>
        <row r="13">
          <cell r="B13">
            <v>23.4375</v>
          </cell>
          <cell r="C13">
            <v>25.9</v>
          </cell>
          <cell r="D13">
            <v>21.7</v>
          </cell>
          <cell r="E13">
            <v>86.875</v>
          </cell>
          <cell r="F13">
            <v>96</v>
          </cell>
          <cell r="G13">
            <v>72</v>
          </cell>
          <cell r="H13">
            <v>14.4</v>
          </cell>
          <cell r="I13" t="str">
            <v>SO</v>
          </cell>
          <cell r="J13">
            <v>37.800000000000004</v>
          </cell>
          <cell r="K13">
            <v>6.4</v>
          </cell>
        </row>
        <row r="14">
          <cell r="B14">
            <v>22.758333333333336</v>
          </cell>
          <cell r="C14">
            <v>28.5</v>
          </cell>
          <cell r="D14">
            <v>19.100000000000001</v>
          </cell>
          <cell r="E14">
            <v>80.125</v>
          </cell>
          <cell r="F14">
            <v>97</v>
          </cell>
          <cell r="G14">
            <v>49</v>
          </cell>
          <cell r="H14">
            <v>15.48</v>
          </cell>
          <cell r="I14" t="str">
            <v>SO</v>
          </cell>
          <cell r="J14">
            <v>34.56</v>
          </cell>
          <cell r="K14">
            <v>2.6</v>
          </cell>
        </row>
        <row r="15">
          <cell r="B15">
            <v>22.008333333333329</v>
          </cell>
          <cell r="C15">
            <v>29.6</v>
          </cell>
          <cell r="D15">
            <v>16.3</v>
          </cell>
          <cell r="E15">
            <v>71.958333333333329</v>
          </cell>
          <cell r="F15">
            <v>97</v>
          </cell>
          <cell r="G15">
            <v>37</v>
          </cell>
          <cell r="H15">
            <v>10.44</v>
          </cell>
          <cell r="I15" t="str">
            <v>SO</v>
          </cell>
          <cell r="J15">
            <v>30.6</v>
          </cell>
          <cell r="K15">
            <v>0.2</v>
          </cell>
        </row>
        <row r="16">
          <cell r="B16">
            <v>20.249999999999996</v>
          </cell>
          <cell r="C16">
            <v>27.6</v>
          </cell>
          <cell r="D16">
            <v>14</v>
          </cell>
          <cell r="E16">
            <v>69</v>
          </cell>
          <cell r="F16">
            <v>93</v>
          </cell>
          <cell r="G16">
            <v>36</v>
          </cell>
          <cell r="H16">
            <v>10.8</v>
          </cell>
          <cell r="I16" t="str">
            <v>SO</v>
          </cell>
          <cell r="J16">
            <v>29.880000000000003</v>
          </cell>
          <cell r="K16">
            <v>0</v>
          </cell>
        </row>
        <row r="17">
          <cell r="B17">
            <v>21.4375</v>
          </cell>
          <cell r="C17">
            <v>30.1</v>
          </cell>
          <cell r="D17">
            <v>14.1</v>
          </cell>
          <cell r="E17">
            <v>67.25</v>
          </cell>
          <cell r="F17">
            <v>96</v>
          </cell>
          <cell r="G17">
            <v>29</v>
          </cell>
          <cell r="H17">
            <v>9.7200000000000006</v>
          </cell>
          <cell r="I17" t="str">
            <v>SO</v>
          </cell>
          <cell r="J17">
            <v>25.92</v>
          </cell>
          <cell r="K17">
            <v>0</v>
          </cell>
        </row>
        <row r="18">
          <cell r="B18">
            <v>22.683333333333341</v>
          </cell>
          <cell r="C18">
            <v>31.3</v>
          </cell>
          <cell r="D18">
            <v>15.3</v>
          </cell>
          <cell r="E18">
            <v>71.583333333333329</v>
          </cell>
          <cell r="F18">
            <v>93</v>
          </cell>
          <cell r="G18">
            <v>43</v>
          </cell>
          <cell r="H18">
            <v>14.76</v>
          </cell>
          <cell r="I18" t="str">
            <v>SO</v>
          </cell>
          <cell r="J18">
            <v>29.52</v>
          </cell>
          <cell r="K18">
            <v>0</v>
          </cell>
        </row>
        <row r="19">
          <cell r="B19">
            <v>25.541666666666671</v>
          </cell>
          <cell r="C19">
            <v>33.5</v>
          </cell>
          <cell r="D19">
            <v>19.8</v>
          </cell>
          <cell r="E19">
            <v>72.208333333333329</v>
          </cell>
          <cell r="F19">
            <v>93</v>
          </cell>
          <cell r="G19">
            <v>42</v>
          </cell>
          <cell r="H19">
            <v>17.28</v>
          </cell>
          <cell r="I19" t="str">
            <v>SO</v>
          </cell>
          <cell r="J19">
            <v>55.800000000000004</v>
          </cell>
          <cell r="K19">
            <v>1.2</v>
          </cell>
        </row>
        <row r="20">
          <cell r="B20">
            <v>25.825000000000006</v>
          </cell>
          <cell r="C20">
            <v>33.1</v>
          </cell>
          <cell r="D20">
            <v>20.2</v>
          </cell>
          <cell r="E20">
            <v>73.875</v>
          </cell>
          <cell r="F20">
            <v>96</v>
          </cell>
          <cell r="G20">
            <v>39</v>
          </cell>
          <cell r="H20">
            <v>14.04</v>
          </cell>
          <cell r="I20" t="str">
            <v>SO</v>
          </cell>
          <cell r="J20">
            <v>26.64</v>
          </cell>
          <cell r="K20">
            <v>0</v>
          </cell>
        </row>
        <row r="21">
          <cell r="B21">
            <v>26</v>
          </cell>
          <cell r="C21">
            <v>33.5</v>
          </cell>
          <cell r="D21">
            <v>19.5</v>
          </cell>
          <cell r="E21">
            <v>69.875</v>
          </cell>
          <cell r="F21">
            <v>97</v>
          </cell>
          <cell r="G21">
            <v>37</v>
          </cell>
          <cell r="H21">
            <v>19.440000000000001</v>
          </cell>
          <cell r="I21" t="str">
            <v>SO</v>
          </cell>
          <cell r="J21">
            <v>36</v>
          </cell>
          <cell r="K21">
            <v>0</v>
          </cell>
        </row>
        <row r="22">
          <cell r="B22">
            <v>27.233333333333338</v>
          </cell>
          <cell r="C22">
            <v>35.799999999999997</v>
          </cell>
          <cell r="D22">
            <v>20.2</v>
          </cell>
          <cell r="E22">
            <v>65.458333333333329</v>
          </cell>
          <cell r="F22">
            <v>95</v>
          </cell>
          <cell r="G22">
            <v>30</v>
          </cell>
          <cell r="H22">
            <v>18</v>
          </cell>
          <cell r="I22" t="str">
            <v>SO</v>
          </cell>
          <cell r="J22">
            <v>42.12</v>
          </cell>
          <cell r="K22">
            <v>0</v>
          </cell>
        </row>
        <row r="23">
          <cell r="B23">
            <v>26.504166666666674</v>
          </cell>
          <cell r="C23">
            <v>33.1</v>
          </cell>
          <cell r="D23">
            <v>22.8</v>
          </cell>
          <cell r="E23">
            <v>72.166666666666671</v>
          </cell>
          <cell r="F23">
            <v>91</v>
          </cell>
          <cell r="G23">
            <v>43</v>
          </cell>
          <cell r="H23">
            <v>17.28</v>
          </cell>
          <cell r="I23" t="str">
            <v>SO</v>
          </cell>
          <cell r="J23">
            <v>41.04</v>
          </cell>
          <cell r="K23">
            <v>1</v>
          </cell>
        </row>
        <row r="24">
          <cell r="B24">
            <v>25.649999999999995</v>
          </cell>
          <cell r="C24">
            <v>35</v>
          </cell>
          <cell r="D24">
            <v>19.7</v>
          </cell>
          <cell r="E24">
            <v>74.916666666666671</v>
          </cell>
          <cell r="F24">
            <v>97</v>
          </cell>
          <cell r="G24">
            <v>32</v>
          </cell>
          <cell r="H24">
            <v>14.76</v>
          </cell>
          <cell r="I24" t="str">
            <v>SO</v>
          </cell>
          <cell r="J24">
            <v>27.36</v>
          </cell>
          <cell r="K24">
            <v>0.2</v>
          </cell>
        </row>
        <row r="25">
          <cell r="B25">
            <v>26.979166666666671</v>
          </cell>
          <cell r="C25">
            <v>36.299999999999997</v>
          </cell>
          <cell r="D25">
            <v>20.3</v>
          </cell>
          <cell r="E25">
            <v>67.75</v>
          </cell>
          <cell r="F25">
            <v>93</v>
          </cell>
          <cell r="G25">
            <v>29</v>
          </cell>
          <cell r="H25">
            <v>10.8</v>
          </cell>
          <cell r="I25" t="str">
            <v>SO</v>
          </cell>
          <cell r="J25">
            <v>36.36</v>
          </cell>
          <cell r="K25">
            <v>0</v>
          </cell>
        </row>
        <row r="26">
          <cell r="B26">
            <v>26.825000000000003</v>
          </cell>
          <cell r="C26">
            <v>34.700000000000003</v>
          </cell>
          <cell r="D26">
            <v>22.2</v>
          </cell>
          <cell r="E26">
            <v>72.625</v>
          </cell>
          <cell r="F26">
            <v>92</v>
          </cell>
          <cell r="G26">
            <v>42</v>
          </cell>
          <cell r="H26">
            <v>12.24</v>
          </cell>
          <cell r="I26" t="str">
            <v>SO</v>
          </cell>
          <cell r="J26">
            <v>28.8</v>
          </cell>
          <cell r="K26">
            <v>0</v>
          </cell>
        </row>
        <row r="27">
          <cell r="B27">
            <v>25.200000000000003</v>
          </cell>
          <cell r="C27">
            <v>32.4</v>
          </cell>
          <cell r="D27">
            <v>21.5</v>
          </cell>
          <cell r="E27">
            <v>79.291666666666671</v>
          </cell>
          <cell r="F27">
            <v>97</v>
          </cell>
          <cell r="G27">
            <v>47</v>
          </cell>
          <cell r="H27">
            <v>10.8</v>
          </cell>
          <cell r="I27" t="str">
            <v>SO</v>
          </cell>
          <cell r="J27">
            <v>32.4</v>
          </cell>
          <cell r="K27">
            <v>0</v>
          </cell>
        </row>
        <row r="28">
          <cell r="B28">
            <v>21.591666666666665</v>
          </cell>
          <cell r="C28">
            <v>23.6</v>
          </cell>
          <cell r="D28">
            <v>20.3</v>
          </cell>
          <cell r="E28">
            <v>95.333333333333329</v>
          </cell>
          <cell r="F28">
            <v>97</v>
          </cell>
          <cell r="G28">
            <v>80</v>
          </cell>
          <cell r="H28">
            <v>13.32</v>
          </cell>
          <cell r="I28" t="str">
            <v>SO</v>
          </cell>
          <cell r="J28">
            <v>30.240000000000002</v>
          </cell>
          <cell r="K28">
            <v>50</v>
          </cell>
        </row>
        <row r="29">
          <cell r="B29">
            <v>21.641666666666662</v>
          </cell>
          <cell r="C29">
            <v>26.8</v>
          </cell>
          <cell r="D29">
            <v>19.399999999999999</v>
          </cell>
          <cell r="E29">
            <v>87.791666666666671</v>
          </cell>
          <cell r="F29">
            <v>98</v>
          </cell>
          <cell r="G29">
            <v>66</v>
          </cell>
          <cell r="H29">
            <v>24.840000000000003</v>
          </cell>
          <cell r="I29" t="str">
            <v>SO</v>
          </cell>
          <cell r="J29">
            <v>45</v>
          </cell>
          <cell r="K29">
            <v>10.6</v>
          </cell>
        </row>
        <row r="30">
          <cell r="B30">
            <v>20.670833333333338</v>
          </cell>
          <cell r="C30">
            <v>27.1</v>
          </cell>
          <cell r="D30">
            <v>16.3</v>
          </cell>
          <cell r="E30">
            <v>75.625</v>
          </cell>
          <cell r="F30">
            <v>96</v>
          </cell>
          <cell r="G30">
            <v>45</v>
          </cell>
          <cell r="H30">
            <v>9.7200000000000006</v>
          </cell>
          <cell r="I30" t="str">
            <v>SO</v>
          </cell>
          <cell r="J30">
            <v>28.8</v>
          </cell>
          <cell r="K30">
            <v>0</v>
          </cell>
        </row>
        <row r="31">
          <cell r="B31">
            <v>19.860869565217392</v>
          </cell>
          <cell r="C31">
            <v>28.6</v>
          </cell>
          <cell r="D31">
            <v>12.9</v>
          </cell>
          <cell r="E31">
            <v>71.391304347826093</v>
          </cell>
          <cell r="F31">
            <v>97</v>
          </cell>
          <cell r="G31">
            <v>34</v>
          </cell>
          <cell r="H31">
            <v>8.64</v>
          </cell>
          <cell r="I31" t="str">
            <v>SO</v>
          </cell>
          <cell r="J31">
            <v>18.720000000000002</v>
          </cell>
          <cell r="K31">
            <v>0</v>
          </cell>
        </row>
        <row r="32">
          <cell r="B32">
            <v>20.812500000000004</v>
          </cell>
          <cell r="C32">
            <v>29.1</v>
          </cell>
          <cell r="D32">
            <v>14.5</v>
          </cell>
          <cell r="E32">
            <v>72.833333333333329</v>
          </cell>
          <cell r="F32">
            <v>96</v>
          </cell>
          <cell r="G32">
            <v>39</v>
          </cell>
          <cell r="H32">
            <v>7.9200000000000008</v>
          </cell>
          <cell r="I32" t="str">
            <v>SO</v>
          </cell>
          <cell r="J32">
            <v>22.68</v>
          </cell>
          <cell r="K32">
            <v>0</v>
          </cell>
        </row>
        <row r="33">
          <cell r="B33">
            <v>22.883333333333336</v>
          </cell>
          <cell r="C33">
            <v>32</v>
          </cell>
          <cell r="D33">
            <v>16.2</v>
          </cell>
          <cell r="E33">
            <v>67.791666666666671</v>
          </cell>
          <cell r="F33">
            <v>93</v>
          </cell>
          <cell r="G33">
            <v>33</v>
          </cell>
          <cell r="H33">
            <v>6.84</v>
          </cell>
          <cell r="I33" t="str">
            <v>SO</v>
          </cell>
          <cell r="J33">
            <v>17.64</v>
          </cell>
          <cell r="K33">
            <v>0</v>
          </cell>
        </row>
        <row r="34">
          <cell r="B34">
            <v>24.716666666666665</v>
          </cell>
          <cell r="C34">
            <v>33.700000000000003</v>
          </cell>
          <cell r="D34">
            <v>17.3</v>
          </cell>
          <cell r="E34">
            <v>65.875</v>
          </cell>
          <cell r="F34">
            <v>94</v>
          </cell>
          <cell r="G34">
            <v>37</v>
          </cell>
          <cell r="H34">
            <v>9.7200000000000006</v>
          </cell>
          <cell r="I34" t="str">
            <v>SO</v>
          </cell>
          <cell r="J34">
            <v>18.720000000000002</v>
          </cell>
          <cell r="K34">
            <v>0</v>
          </cell>
        </row>
        <row r="35">
          <cell r="B35">
            <v>25.920833333333331</v>
          </cell>
          <cell r="C35">
            <v>33.4</v>
          </cell>
          <cell r="D35">
            <v>19.2</v>
          </cell>
          <cell r="E35">
            <v>68</v>
          </cell>
          <cell r="F35">
            <v>96</v>
          </cell>
          <cell r="G35">
            <v>32</v>
          </cell>
          <cell r="H35">
            <v>12.6</v>
          </cell>
          <cell r="I35" t="str">
            <v>SO</v>
          </cell>
          <cell r="J35">
            <v>28.44</v>
          </cell>
          <cell r="K35">
            <v>0</v>
          </cell>
        </row>
        <row r="36">
          <cell r="I36" t="str">
            <v>SO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25.226666666666667</v>
          </cell>
          <cell r="C5">
            <v>31.3</v>
          </cell>
          <cell r="D5">
            <v>23</v>
          </cell>
          <cell r="E5">
            <v>79.933333333333337</v>
          </cell>
          <cell r="F5">
            <v>92</v>
          </cell>
          <cell r="G5">
            <v>53</v>
          </cell>
          <cell r="H5">
            <v>9</v>
          </cell>
          <cell r="I5" t="str">
            <v>L</v>
          </cell>
          <cell r="J5">
            <v>19.079999999999998</v>
          </cell>
          <cell r="K5">
            <v>0</v>
          </cell>
        </row>
        <row r="6">
          <cell r="B6">
            <v>23.309090909090912</v>
          </cell>
          <cell r="C6">
            <v>29.5</v>
          </cell>
          <cell r="D6">
            <v>22</v>
          </cell>
          <cell r="E6">
            <v>88.818181818181813</v>
          </cell>
          <cell r="F6">
            <v>93</v>
          </cell>
          <cell r="G6">
            <v>57</v>
          </cell>
          <cell r="H6">
            <v>18.36</v>
          </cell>
          <cell r="I6" t="str">
            <v>L</v>
          </cell>
          <cell r="J6">
            <v>38.159999999999997</v>
          </cell>
          <cell r="K6">
            <v>0.8</v>
          </cell>
        </row>
        <row r="7">
          <cell r="B7">
            <v>24.21875</v>
          </cell>
          <cell r="C7">
            <v>31.7</v>
          </cell>
          <cell r="D7">
            <v>21.7</v>
          </cell>
          <cell r="E7">
            <v>84.25</v>
          </cell>
          <cell r="F7">
            <v>94</v>
          </cell>
          <cell r="G7">
            <v>49</v>
          </cell>
          <cell r="H7">
            <v>12.6</v>
          </cell>
          <cell r="I7" t="str">
            <v>O</v>
          </cell>
          <cell r="J7">
            <v>30.6</v>
          </cell>
          <cell r="K7">
            <v>0.4</v>
          </cell>
        </row>
        <row r="8">
          <cell r="B8">
            <v>24.874999999999996</v>
          </cell>
          <cell r="C8">
            <v>28.5</v>
          </cell>
          <cell r="D8">
            <v>22.9</v>
          </cell>
          <cell r="E8">
            <v>84.6875</v>
          </cell>
          <cell r="F8">
            <v>92</v>
          </cell>
          <cell r="G8">
            <v>67</v>
          </cell>
          <cell r="H8">
            <v>10.08</v>
          </cell>
          <cell r="I8" t="str">
            <v>NO</v>
          </cell>
          <cell r="J8">
            <v>26.64</v>
          </cell>
          <cell r="K8">
            <v>0.8</v>
          </cell>
        </row>
        <row r="9">
          <cell r="B9">
            <v>24.128571428571433</v>
          </cell>
          <cell r="C9">
            <v>30.9</v>
          </cell>
          <cell r="D9">
            <v>22.3</v>
          </cell>
          <cell r="E9">
            <v>87.214285714285708</v>
          </cell>
          <cell r="F9">
            <v>94</v>
          </cell>
          <cell r="G9">
            <v>53</v>
          </cell>
          <cell r="H9">
            <v>16.559999999999999</v>
          </cell>
          <cell r="I9" t="str">
            <v>N</v>
          </cell>
          <cell r="J9">
            <v>32.76</v>
          </cell>
          <cell r="K9">
            <v>0</v>
          </cell>
        </row>
        <row r="10">
          <cell r="B10">
            <v>23.772727272727273</v>
          </cell>
          <cell r="C10">
            <v>24.8</v>
          </cell>
          <cell r="D10">
            <v>22.6</v>
          </cell>
          <cell r="E10">
            <v>91.454545454545453</v>
          </cell>
          <cell r="F10">
            <v>95</v>
          </cell>
          <cell r="G10">
            <v>85</v>
          </cell>
          <cell r="H10">
            <v>10.08</v>
          </cell>
          <cell r="I10" t="str">
            <v>S</v>
          </cell>
          <cell r="J10">
            <v>17.28</v>
          </cell>
          <cell r="K10">
            <v>1.6</v>
          </cell>
        </row>
        <row r="11">
          <cell r="B11">
            <v>24.338461538461541</v>
          </cell>
          <cell r="C11">
            <v>32.5</v>
          </cell>
          <cell r="D11">
            <v>22.6</v>
          </cell>
          <cell r="E11">
            <v>84.692307692307693</v>
          </cell>
          <cell r="F11">
            <v>93</v>
          </cell>
          <cell r="G11">
            <v>43</v>
          </cell>
          <cell r="H11">
            <v>23.400000000000002</v>
          </cell>
          <cell r="I11" t="str">
            <v>NO</v>
          </cell>
          <cell r="J11">
            <v>37.800000000000004</v>
          </cell>
          <cell r="K11">
            <v>1.4</v>
          </cell>
        </row>
        <row r="12">
          <cell r="B12">
            <v>26.207142857142859</v>
          </cell>
          <cell r="C12">
            <v>32.1</v>
          </cell>
          <cell r="D12">
            <v>23.9</v>
          </cell>
          <cell r="E12">
            <v>75.714285714285708</v>
          </cell>
          <cell r="F12">
            <v>89</v>
          </cell>
          <cell r="G12">
            <v>43</v>
          </cell>
          <cell r="H12">
            <v>12.6</v>
          </cell>
          <cell r="I12" t="str">
            <v>NE</v>
          </cell>
          <cell r="J12">
            <v>24.12</v>
          </cell>
          <cell r="K12">
            <v>0</v>
          </cell>
        </row>
        <row r="13">
          <cell r="B13">
            <v>26.126666666666669</v>
          </cell>
          <cell r="C13">
            <v>32.1</v>
          </cell>
          <cell r="D13">
            <v>24.1</v>
          </cell>
          <cell r="E13">
            <v>80.933333333333337</v>
          </cell>
          <cell r="F13">
            <v>92</v>
          </cell>
          <cell r="G13">
            <v>50</v>
          </cell>
          <cell r="H13">
            <v>13.32</v>
          </cell>
          <cell r="I13" t="str">
            <v>L</v>
          </cell>
          <cell r="J13">
            <v>43.2</v>
          </cell>
          <cell r="K13">
            <v>0.2</v>
          </cell>
        </row>
        <row r="14">
          <cell r="B14">
            <v>24.593333333333337</v>
          </cell>
          <cell r="C14">
            <v>29.6</v>
          </cell>
          <cell r="D14">
            <v>23.4</v>
          </cell>
          <cell r="E14">
            <v>88.6</v>
          </cell>
          <cell r="F14">
            <v>93</v>
          </cell>
          <cell r="G14">
            <v>69</v>
          </cell>
          <cell r="H14">
            <v>14.4</v>
          </cell>
          <cell r="I14" t="str">
            <v>NE</v>
          </cell>
          <cell r="J14">
            <v>31.319999999999997</v>
          </cell>
          <cell r="K14">
            <v>3.4000000000000004</v>
          </cell>
        </row>
        <row r="15">
          <cell r="B15">
            <v>23.418181818181822</v>
          </cell>
          <cell r="C15">
            <v>26.3</v>
          </cell>
          <cell r="D15">
            <v>21.5</v>
          </cell>
          <cell r="E15">
            <v>87.36363636363636</v>
          </cell>
          <cell r="F15">
            <v>92</v>
          </cell>
          <cell r="G15">
            <v>62</v>
          </cell>
          <cell r="H15">
            <v>14.4</v>
          </cell>
          <cell r="I15" t="str">
            <v>SO</v>
          </cell>
          <cell r="J15">
            <v>23.400000000000002</v>
          </cell>
          <cell r="K15">
            <v>0.2</v>
          </cell>
        </row>
        <row r="16">
          <cell r="B16">
            <v>21.916666666666668</v>
          </cell>
          <cell r="C16">
            <v>25.7</v>
          </cell>
          <cell r="D16">
            <v>19.8</v>
          </cell>
          <cell r="E16">
            <v>84.75</v>
          </cell>
          <cell r="F16">
            <v>93</v>
          </cell>
          <cell r="G16">
            <v>58</v>
          </cell>
          <cell r="H16">
            <v>10.8</v>
          </cell>
          <cell r="I16" t="str">
            <v>SO</v>
          </cell>
          <cell r="J16">
            <v>14.4</v>
          </cell>
          <cell r="K16">
            <v>0</v>
          </cell>
        </row>
        <row r="17">
          <cell r="B17">
            <v>21.761538461538461</v>
          </cell>
          <cell r="C17">
            <v>27.4</v>
          </cell>
          <cell r="D17">
            <v>18.899999999999999</v>
          </cell>
          <cell r="E17">
            <v>77.692307692307693</v>
          </cell>
          <cell r="F17">
            <v>91</v>
          </cell>
          <cell r="G17">
            <v>51</v>
          </cell>
          <cell r="H17">
            <v>10.8</v>
          </cell>
          <cell r="I17" t="str">
            <v>S</v>
          </cell>
          <cell r="J17">
            <v>17.64</v>
          </cell>
          <cell r="K17">
            <v>0</v>
          </cell>
        </row>
        <row r="18">
          <cell r="B18">
            <v>25.066666666666666</v>
          </cell>
          <cell r="C18">
            <v>31</v>
          </cell>
          <cell r="D18">
            <v>22.5</v>
          </cell>
          <cell r="E18">
            <v>79.933333333333337</v>
          </cell>
          <cell r="F18">
            <v>90</v>
          </cell>
          <cell r="G18">
            <v>52</v>
          </cell>
          <cell r="H18">
            <v>11.16</v>
          </cell>
          <cell r="I18" t="str">
            <v>L</v>
          </cell>
          <cell r="J18">
            <v>19.079999999999998</v>
          </cell>
          <cell r="K18">
            <v>0</v>
          </cell>
        </row>
        <row r="19">
          <cell r="B19">
            <v>24.171428571428574</v>
          </cell>
          <cell r="C19">
            <v>28.8</v>
          </cell>
          <cell r="D19">
            <v>22.9</v>
          </cell>
          <cell r="E19">
            <v>86.142857142857139</v>
          </cell>
          <cell r="F19">
            <v>92</v>
          </cell>
          <cell r="G19">
            <v>63</v>
          </cell>
          <cell r="H19">
            <v>15.48</v>
          </cell>
          <cell r="I19" t="str">
            <v>L</v>
          </cell>
          <cell r="J19">
            <v>24.840000000000003</v>
          </cell>
          <cell r="K19">
            <v>4</v>
          </cell>
        </row>
        <row r="20">
          <cell r="B20">
            <v>23.242857142857144</v>
          </cell>
          <cell r="C20">
            <v>28</v>
          </cell>
          <cell r="D20">
            <v>21.8</v>
          </cell>
          <cell r="E20">
            <v>86.285714285714292</v>
          </cell>
          <cell r="F20">
            <v>93</v>
          </cell>
          <cell r="G20">
            <v>56</v>
          </cell>
          <cell r="H20">
            <v>9</v>
          </cell>
          <cell r="I20" t="str">
            <v>SE</v>
          </cell>
          <cell r="J20">
            <v>19.8</v>
          </cell>
          <cell r="K20">
            <v>0</v>
          </cell>
        </row>
        <row r="21">
          <cell r="B21">
            <v>23.985714285714288</v>
          </cell>
          <cell r="C21">
            <v>32.700000000000003</v>
          </cell>
          <cell r="D21">
            <v>21.1</v>
          </cell>
          <cell r="E21">
            <v>80.642857142857139</v>
          </cell>
          <cell r="F21">
            <v>92</v>
          </cell>
          <cell r="G21">
            <v>45</v>
          </cell>
          <cell r="H21">
            <v>10.8</v>
          </cell>
          <cell r="I21" t="str">
            <v>SE</v>
          </cell>
          <cell r="J21">
            <v>24.840000000000003</v>
          </cell>
          <cell r="K21">
            <v>0</v>
          </cell>
        </row>
        <row r="22">
          <cell r="B22">
            <v>24.771428571428576</v>
          </cell>
          <cell r="C22">
            <v>32.799999999999997</v>
          </cell>
          <cell r="D22">
            <v>21.7</v>
          </cell>
          <cell r="E22">
            <v>74.857142857142861</v>
          </cell>
          <cell r="F22">
            <v>87</v>
          </cell>
          <cell r="G22">
            <v>35</v>
          </cell>
          <cell r="H22">
            <v>15.840000000000002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27.752173913043485</v>
          </cell>
          <cell r="C23">
            <v>35.4</v>
          </cell>
          <cell r="D23">
            <v>21.5</v>
          </cell>
          <cell r="E23">
            <v>65.826086956521735</v>
          </cell>
          <cell r="F23">
            <v>92</v>
          </cell>
          <cell r="G23">
            <v>33</v>
          </cell>
          <cell r="H23">
            <v>14.76</v>
          </cell>
          <cell r="I23" t="str">
            <v>SE</v>
          </cell>
          <cell r="J23">
            <v>29.880000000000003</v>
          </cell>
          <cell r="K23">
            <v>0</v>
          </cell>
        </row>
        <row r="24">
          <cell r="B24">
            <v>28.533333333333335</v>
          </cell>
          <cell r="C24">
            <v>35.799999999999997</v>
          </cell>
          <cell r="D24">
            <v>21.2</v>
          </cell>
          <cell r="E24">
            <v>58.541666666666664</v>
          </cell>
          <cell r="F24">
            <v>93</v>
          </cell>
          <cell r="G24">
            <v>26</v>
          </cell>
          <cell r="H24">
            <v>13.32</v>
          </cell>
          <cell r="I24" t="str">
            <v>SE</v>
          </cell>
          <cell r="J24">
            <v>23.400000000000002</v>
          </cell>
          <cell r="K24">
            <v>0</v>
          </cell>
        </row>
        <row r="25">
          <cell r="B25">
            <v>27.708333333333325</v>
          </cell>
          <cell r="C25">
            <v>36.299999999999997</v>
          </cell>
          <cell r="D25">
            <v>18.899999999999999</v>
          </cell>
          <cell r="E25">
            <v>59.291666666666664</v>
          </cell>
          <cell r="F25">
            <v>92</v>
          </cell>
          <cell r="G25">
            <v>29</v>
          </cell>
          <cell r="H25">
            <v>12.24</v>
          </cell>
          <cell r="I25" t="str">
            <v>SE</v>
          </cell>
          <cell r="J25">
            <v>25.2</v>
          </cell>
          <cell r="K25">
            <v>0</v>
          </cell>
        </row>
        <row r="26">
          <cell r="B26">
            <v>28.891666666666662</v>
          </cell>
          <cell r="C26">
            <v>36.5</v>
          </cell>
          <cell r="D26">
            <v>21.9</v>
          </cell>
          <cell r="E26">
            <v>61.041666666666664</v>
          </cell>
          <cell r="F26">
            <v>90</v>
          </cell>
          <cell r="G26">
            <v>32</v>
          </cell>
          <cell r="H26">
            <v>15.120000000000001</v>
          </cell>
          <cell r="I26" t="str">
            <v>NO</v>
          </cell>
          <cell r="J26">
            <v>36.36</v>
          </cell>
          <cell r="K26">
            <v>2</v>
          </cell>
        </row>
        <row r="27">
          <cell r="B27">
            <v>27.125000000000004</v>
          </cell>
          <cell r="C27">
            <v>35.5</v>
          </cell>
          <cell r="D27">
            <v>21.7</v>
          </cell>
          <cell r="E27">
            <v>71.541666666666671</v>
          </cell>
          <cell r="F27">
            <v>93</v>
          </cell>
          <cell r="G27">
            <v>38</v>
          </cell>
          <cell r="H27">
            <v>21.96</v>
          </cell>
          <cell r="I27" t="str">
            <v>L</v>
          </cell>
          <cell r="J27">
            <v>33.119999999999997</v>
          </cell>
          <cell r="K27">
            <v>2.1999999999999997</v>
          </cell>
        </row>
        <row r="28">
          <cell r="B28">
            <v>25.525000000000002</v>
          </cell>
          <cell r="C28">
            <v>31.4</v>
          </cell>
          <cell r="D28">
            <v>20.7</v>
          </cell>
          <cell r="E28">
            <v>75.083333333333329</v>
          </cell>
          <cell r="F28">
            <v>95</v>
          </cell>
          <cell r="G28">
            <v>45</v>
          </cell>
          <cell r="H28">
            <v>31.680000000000003</v>
          </cell>
          <cell r="I28" t="str">
            <v>NE</v>
          </cell>
          <cell r="J28">
            <v>60.839999999999996</v>
          </cell>
          <cell r="K28">
            <v>33.20000000000001</v>
          </cell>
        </row>
        <row r="29">
          <cell r="B29">
            <v>23.587500000000002</v>
          </cell>
          <cell r="C29">
            <v>27.9</v>
          </cell>
          <cell r="D29">
            <v>19.600000000000001</v>
          </cell>
          <cell r="E29">
            <v>85.916666666666671</v>
          </cell>
          <cell r="F29">
            <v>95</v>
          </cell>
          <cell r="G29">
            <v>65</v>
          </cell>
          <cell r="H29">
            <v>21.240000000000002</v>
          </cell>
          <cell r="I29" t="str">
            <v>L</v>
          </cell>
          <cell r="J29">
            <v>33.480000000000004</v>
          </cell>
          <cell r="K29">
            <v>14.200000000000001</v>
          </cell>
        </row>
        <row r="30">
          <cell r="B30">
            <v>23.369230769230771</v>
          </cell>
          <cell r="C30">
            <v>27.2</v>
          </cell>
          <cell r="D30">
            <v>21.4</v>
          </cell>
          <cell r="E30">
            <v>88</v>
          </cell>
          <cell r="F30">
            <v>92</v>
          </cell>
          <cell r="G30">
            <v>76</v>
          </cell>
          <cell r="H30">
            <v>11.520000000000001</v>
          </cell>
          <cell r="I30" t="str">
            <v>O</v>
          </cell>
          <cell r="J30">
            <v>23.759999999999998</v>
          </cell>
          <cell r="K30">
            <v>0</v>
          </cell>
        </row>
        <row r="31">
          <cell r="B31">
            <v>23.246153846153842</v>
          </cell>
          <cell r="C31">
            <v>26.3</v>
          </cell>
          <cell r="D31">
            <v>21.6</v>
          </cell>
          <cell r="E31">
            <v>89.692307692307693</v>
          </cell>
          <cell r="F31">
            <v>94</v>
          </cell>
          <cell r="G31">
            <v>76</v>
          </cell>
          <cell r="H31">
            <v>6.12</v>
          </cell>
          <cell r="I31" t="str">
            <v>S</v>
          </cell>
          <cell r="J31">
            <v>18</v>
          </cell>
          <cell r="K31">
            <v>0.2</v>
          </cell>
        </row>
        <row r="32">
          <cell r="B32">
            <v>23.421428571428571</v>
          </cell>
          <cell r="C32">
            <v>29.7</v>
          </cell>
          <cell r="D32">
            <v>21.1</v>
          </cell>
          <cell r="E32">
            <v>85</v>
          </cell>
          <cell r="F32">
            <v>93</v>
          </cell>
          <cell r="G32">
            <v>59</v>
          </cell>
          <cell r="H32">
            <v>8.2799999999999994</v>
          </cell>
          <cell r="I32" t="str">
            <v>S</v>
          </cell>
          <cell r="J32">
            <v>15.840000000000002</v>
          </cell>
          <cell r="K32">
            <v>0</v>
          </cell>
        </row>
        <row r="33">
          <cell r="B33">
            <v>25.007692307692306</v>
          </cell>
          <cell r="C33">
            <v>30.5</v>
          </cell>
          <cell r="D33">
            <v>21.9</v>
          </cell>
          <cell r="E33">
            <v>82</v>
          </cell>
          <cell r="F33">
            <v>92</v>
          </cell>
          <cell r="G33">
            <v>54</v>
          </cell>
          <cell r="H33">
            <v>10.44</v>
          </cell>
          <cell r="I33" t="str">
            <v>SO</v>
          </cell>
          <cell r="J33">
            <v>18</v>
          </cell>
          <cell r="K33">
            <v>0</v>
          </cell>
        </row>
        <row r="34">
          <cell r="B34">
            <v>25.887499999999999</v>
          </cell>
          <cell r="C34">
            <v>32.200000000000003</v>
          </cell>
          <cell r="D34">
            <v>23.5</v>
          </cell>
          <cell r="E34">
            <v>78.625</v>
          </cell>
          <cell r="F34">
            <v>91</v>
          </cell>
          <cell r="G34">
            <v>44</v>
          </cell>
          <cell r="H34">
            <v>9.3600000000000012</v>
          </cell>
          <cell r="I34" t="str">
            <v>SO</v>
          </cell>
          <cell r="J34">
            <v>21.6</v>
          </cell>
          <cell r="K34">
            <v>0</v>
          </cell>
        </row>
        <row r="35">
          <cell r="B35">
            <v>25.657142857142855</v>
          </cell>
          <cell r="C35">
            <v>34.4</v>
          </cell>
          <cell r="D35">
            <v>22.5</v>
          </cell>
          <cell r="E35">
            <v>81</v>
          </cell>
          <cell r="F35">
            <v>93</v>
          </cell>
          <cell r="G35">
            <v>38</v>
          </cell>
          <cell r="H35">
            <v>6.12</v>
          </cell>
          <cell r="I35" t="str">
            <v>SO</v>
          </cell>
          <cell r="J35">
            <v>20.88</v>
          </cell>
          <cell r="K35">
            <v>0</v>
          </cell>
        </row>
        <row r="36">
          <cell r="I36" t="str">
            <v>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22.512500000000003</v>
          </cell>
          <cell r="C5">
            <v>27.8</v>
          </cell>
          <cell r="D5">
            <v>20.2</v>
          </cell>
          <cell r="E5">
            <v>87.083333333333329</v>
          </cell>
          <cell r="F5">
            <v>95</v>
          </cell>
          <cell r="G5">
            <v>67</v>
          </cell>
          <cell r="H5">
            <v>23.759999999999998</v>
          </cell>
          <cell r="I5" t="str">
            <v>NE</v>
          </cell>
          <cell r="J5">
            <v>48.24</v>
          </cell>
          <cell r="K5">
            <v>0</v>
          </cell>
        </row>
        <row r="6">
          <cell r="B6">
            <v>23.224999999999998</v>
          </cell>
          <cell r="C6">
            <v>29</v>
          </cell>
          <cell r="D6">
            <v>18.899999999999999</v>
          </cell>
          <cell r="E6">
            <v>84.208333333333329</v>
          </cell>
          <cell r="F6">
            <v>96</v>
          </cell>
          <cell r="G6">
            <v>57</v>
          </cell>
          <cell r="H6">
            <v>15.48</v>
          </cell>
          <cell r="I6" t="str">
            <v>NE</v>
          </cell>
          <cell r="J6">
            <v>45</v>
          </cell>
          <cell r="K6">
            <v>33.199999999999996</v>
          </cell>
        </row>
        <row r="7">
          <cell r="B7">
            <v>22.254166666666666</v>
          </cell>
          <cell r="C7">
            <v>27.6</v>
          </cell>
          <cell r="D7">
            <v>18.2</v>
          </cell>
          <cell r="E7">
            <v>78.791666666666671</v>
          </cell>
          <cell r="F7">
            <v>96</v>
          </cell>
          <cell r="G7">
            <v>51</v>
          </cell>
          <cell r="H7">
            <v>18.36</v>
          </cell>
          <cell r="I7" t="str">
            <v>O</v>
          </cell>
          <cell r="J7">
            <v>37.080000000000005</v>
          </cell>
          <cell r="K7">
            <v>0</v>
          </cell>
        </row>
        <row r="8">
          <cell r="B8">
            <v>21.670833333333331</v>
          </cell>
          <cell r="C8">
            <v>28.2</v>
          </cell>
          <cell r="D8">
            <v>17.3</v>
          </cell>
          <cell r="E8">
            <v>73.75</v>
          </cell>
          <cell r="F8">
            <v>92</v>
          </cell>
          <cell r="G8">
            <v>46</v>
          </cell>
          <cell r="H8">
            <v>14.04</v>
          </cell>
          <cell r="I8" t="str">
            <v>SO</v>
          </cell>
          <cell r="J8">
            <v>31.680000000000003</v>
          </cell>
          <cell r="K8">
            <v>0</v>
          </cell>
        </row>
        <row r="9">
          <cell r="B9">
            <v>21.449999999999992</v>
          </cell>
          <cell r="C9">
            <v>28.3</v>
          </cell>
          <cell r="D9">
            <v>16</v>
          </cell>
          <cell r="E9">
            <v>73.875</v>
          </cell>
          <cell r="F9">
            <v>96</v>
          </cell>
          <cell r="G9">
            <v>42</v>
          </cell>
          <cell r="H9">
            <v>10.08</v>
          </cell>
          <cell r="I9" t="str">
            <v>SO</v>
          </cell>
          <cell r="J9">
            <v>22.68</v>
          </cell>
          <cell r="K9">
            <v>0.2</v>
          </cell>
        </row>
        <row r="10">
          <cell r="B10">
            <v>23.629166666666663</v>
          </cell>
          <cell r="C10">
            <v>29.6</v>
          </cell>
          <cell r="D10">
            <v>18.100000000000001</v>
          </cell>
          <cell r="E10">
            <v>63.166666666666664</v>
          </cell>
          <cell r="F10">
            <v>84</v>
          </cell>
          <cell r="G10">
            <v>41</v>
          </cell>
          <cell r="H10">
            <v>8.64</v>
          </cell>
          <cell r="I10" t="str">
            <v>SO</v>
          </cell>
          <cell r="J10">
            <v>21.240000000000002</v>
          </cell>
          <cell r="K10">
            <v>0</v>
          </cell>
        </row>
        <row r="11">
          <cell r="B11">
            <v>23.916666666666668</v>
          </cell>
          <cell r="C11">
            <v>30</v>
          </cell>
          <cell r="D11">
            <v>19</v>
          </cell>
          <cell r="E11">
            <v>62.041666666666664</v>
          </cell>
          <cell r="F11">
            <v>81</v>
          </cell>
          <cell r="G11">
            <v>44</v>
          </cell>
          <cell r="H11">
            <v>10.44</v>
          </cell>
          <cell r="I11" t="str">
            <v>L</v>
          </cell>
          <cell r="J11">
            <v>20.16</v>
          </cell>
          <cell r="K11">
            <v>0</v>
          </cell>
        </row>
        <row r="12">
          <cell r="B12">
            <v>25.020833333333325</v>
          </cell>
          <cell r="C12">
            <v>30.7</v>
          </cell>
          <cell r="D12">
            <v>19.2</v>
          </cell>
          <cell r="E12">
            <v>64.625</v>
          </cell>
          <cell r="F12">
            <v>78</v>
          </cell>
          <cell r="G12">
            <v>52</v>
          </cell>
          <cell r="H12">
            <v>17.28</v>
          </cell>
          <cell r="I12" t="str">
            <v>NE</v>
          </cell>
          <cell r="J12">
            <v>38.519999999999996</v>
          </cell>
          <cell r="K12">
            <v>0</v>
          </cell>
        </row>
        <row r="13">
          <cell r="B13">
            <v>23.416666666666668</v>
          </cell>
          <cell r="C13">
            <v>27.3</v>
          </cell>
          <cell r="D13">
            <v>21.4</v>
          </cell>
          <cell r="E13">
            <v>87.791666666666671</v>
          </cell>
          <cell r="F13">
            <v>94</v>
          </cell>
          <cell r="G13">
            <v>71</v>
          </cell>
          <cell r="H13">
            <v>14.4</v>
          </cell>
          <cell r="I13" t="str">
            <v>NE</v>
          </cell>
          <cell r="J13">
            <v>35.28</v>
          </cell>
          <cell r="K13">
            <v>5</v>
          </cell>
        </row>
        <row r="14">
          <cell r="B14">
            <v>20.791666666666668</v>
          </cell>
          <cell r="C14">
            <v>25.4</v>
          </cell>
          <cell r="D14">
            <v>17</v>
          </cell>
          <cell r="E14">
            <v>84.958333333333329</v>
          </cell>
          <cell r="F14">
            <v>97</v>
          </cell>
          <cell r="G14">
            <v>58</v>
          </cell>
          <cell r="H14">
            <v>17.28</v>
          </cell>
          <cell r="I14" t="str">
            <v>SO</v>
          </cell>
          <cell r="J14">
            <v>41.04</v>
          </cell>
          <cell r="K14">
            <v>6.6000000000000005</v>
          </cell>
        </row>
        <row r="15">
          <cell r="B15">
            <v>20.512499999999999</v>
          </cell>
          <cell r="C15">
            <v>26.3</v>
          </cell>
          <cell r="D15">
            <v>16.5</v>
          </cell>
          <cell r="E15">
            <v>76.083333333333329</v>
          </cell>
          <cell r="F15">
            <v>95</v>
          </cell>
          <cell r="G15">
            <v>49</v>
          </cell>
          <cell r="H15">
            <v>11.16</v>
          </cell>
          <cell r="I15" t="str">
            <v>SO</v>
          </cell>
          <cell r="J15">
            <v>34.56</v>
          </cell>
          <cell r="K15">
            <v>0</v>
          </cell>
        </row>
        <row r="16">
          <cell r="B16">
            <v>19.737500000000001</v>
          </cell>
          <cell r="C16">
            <v>25.6</v>
          </cell>
          <cell r="D16">
            <v>14.4</v>
          </cell>
          <cell r="E16">
            <v>70.166666666666671</v>
          </cell>
          <cell r="F16">
            <v>92</v>
          </cell>
          <cell r="G16">
            <v>44</v>
          </cell>
          <cell r="H16">
            <v>11.879999999999999</v>
          </cell>
          <cell r="I16" t="str">
            <v>SO</v>
          </cell>
          <cell r="J16">
            <v>28.8</v>
          </cell>
          <cell r="K16">
            <v>0.2</v>
          </cell>
        </row>
        <row r="17">
          <cell r="B17">
            <v>21.212500000000002</v>
          </cell>
          <cell r="C17">
            <v>28.4</v>
          </cell>
          <cell r="D17">
            <v>15</v>
          </cell>
          <cell r="E17">
            <v>64.791666666666671</v>
          </cell>
          <cell r="F17">
            <v>93</v>
          </cell>
          <cell r="G17">
            <v>31</v>
          </cell>
          <cell r="H17">
            <v>11.879999999999999</v>
          </cell>
          <cell r="I17" t="str">
            <v>SO</v>
          </cell>
          <cell r="J17">
            <v>25.56</v>
          </cell>
          <cell r="K17">
            <v>0</v>
          </cell>
        </row>
        <row r="18">
          <cell r="B18">
            <v>23.949999999999992</v>
          </cell>
          <cell r="C18">
            <v>30.5</v>
          </cell>
          <cell r="D18">
            <v>18.600000000000001</v>
          </cell>
          <cell r="E18">
            <v>61.625</v>
          </cell>
          <cell r="F18">
            <v>77</v>
          </cell>
          <cell r="G18">
            <v>44</v>
          </cell>
          <cell r="H18">
            <v>14.04</v>
          </cell>
          <cell r="I18" t="str">
            <v>O</v>
          </cell>
          <cell r="J18">
            <v>34.200000000000003</v>
          </cell>
          <cell r="K18">
            <v>0</v>
          </cell>
        </row>
        <row r="19">
          <cell r="B19">
            <v>25.166666666666661</v>
          </cell>
          <cell r="C19">
            <v>32.200000000000003</v>
          </cell>
          <cell r="D19">
            <v>19.5</v>
          </cell>
          <cell r="E19">
            <v>72.375</v>
          </cell>
          <cell r="F19">
            <v>95</v>
          </cell>
          <cell r="G19">
            <v>40</v>
          </cell>
          <cell r="H19">
            <v>18.36</v>
          </cell>
          <cell r="I19" t="str">
            <v>O</v>
          </cell>
          <cell r="J19">
            <v>37.440000000000005</v>
          </cell>
          <cell r="K19">
            <v>25</v>
          </cell>
        </row>
        <row r="20">
          <cell r="B20">
            <v>24.695833333333329</v>
          </cell>
          <cell r="C20">
            <v>31.1</v>
          </cell>
          <cell r="D20">
            <v>19.5</v>
          </cell>
          <cell r="E20">
            <v>77.5</v>
          </cell>
          <cell r="F20">
            <v>95</v>
          </cell>
          <cell r="G20">
            <v>45</v>
          </cell>
          <cell r="H20">
            <v>20.88</v>
          </cell>
          <cell r="I20" t="str">
            <v>O</v>
          </cell>
          <cell r="J20">
            <v>39.24</v>
          </cell>
          <cell r="K20">
            <v>0.6</v>
          </cell>
        </row>
        <row r="21">
          <cell r="B21">
            <v>25.470833333333328</v>
          </cell>
          <cell r="C21">
            <v>31.6</v>
          </cell>
          <cell r="D21">
            <v>20.399999999999999</v>
          </cell>
          <cell r="E21">
            <v>71.041666666666671</v>
          </cell>
          <cell r="F21">
            <v>92</v>
          </cell>
          <cell r="G21">
            <v>42</v>
          </cell>
          <cell r="H21">
            <v>21.240000000000002</v>
          </cell>
          <cell r="I21" t="str">
            <v>NO</v>
          </cell>
          <cell r="J21">
            <v>39.24</v>
          </cell>
          <cell r="K21">
            <v>0</v>
          </cell>
        </row>
        <row r="22">
          <cell r="B22">
            <v>26.479166666666668</v>
          </cell>
          <cell r="C22">
            <v>33.5</v>
          </cell>
          <cell r="D22">
            <v>20.9</v>
          </cell>
          <cell r="E22">
            <v>66.125</v>
          </cell>
          <cell r="F22">
            <v>87</v>
          </cell>
          <cell r="G22">
            <v>39</v>
          </cell>
          <cell r="H22">
            <v>18.36</v>
          </cell>
          <cell r="I22" t="str">
            <v>NO</v>
          </cell>
          <cell r="J22">
            <v>40.32</v>
          </cell>
          <cell r="K22">
            <v>0</v>
          </cell>
        </row>
        <row r="23">
          <cell r="B23">
            <v>24.754166666666666</v>
          </cell>
          <cell r="C23">
            <v>31</v>
          </cell>
          <cell r="D23">
            <v>19.899999999999999</v>
          </cell>
          <cell r="E23">
            <v>74.166666666666671</v>
          </cell>
          <cell r="F23">
            <v>90</v>
          </cell>
          <cell r="G23">
            <v>50</v>
          </cell>
          <cell r="H23">
            <v>15.840000000000002</v>
          </cell>
          <cell r="I23" t="str">
            <v>SO</v>
          </cell>
          <cell r="J23">
            <v>57.24</v>
          </cell>
          <cell r="K23">
            <v>17.599999999999998</v>
          </cell>
        </row>
        <row r="24">
          <cell r="B24">
            <v>25.637500000000003</v>
          </cell>
          <cell r="C24">
            <v>32.4</v>
          </cell>
          <cell r="D24">
            <v>20.8</v>
          </cell>
          <cell r="E24">
            <v>72.708333333333329</v>
          </cell>
          <cell r="F24">
            <v>91</v>
          </cell>
          <cell r="G24">
            <v>45</v>
          </cell>
          <cell r="H24">
            <v>10.08</v>
          </cell>
          <cell r="I24" t="str">
            <v>NE</v>
          </cell>
          <cell r="J24">
            <v>32.4</v>
          </cell>
          <cell r="K24">
            <v>1</v>
          </cell>
        </row>
        <row r="25">
          <cell r="B25">
            <v>26.866666666666671</v>
          </cell>
          <cell r="C25">
            <v>33.5</v>
          </cell>
          <cell r="D25">
            <v>21.5</v>
          </cell>
          <cell r="E25">
            <v>64.625</v>
          </cell>
          <cell r="F25">
            <v>85</v>
          </cell>
          <cell r="G25">
            <v>38</v>
          </cell>
          <cell r="H25">
            <v>11.879999999999999</v>
          </cell>
          <cell r="I25" t="str">
            <v>O</v>
          </cell>
          <cell r="J25">
            <v>28.8</v>
          </cell>
          <cell r="K25">
            <v>0</v>
          </cell>
        </row>
        <row r="26">
          <cell r="B26">
            <v>25.1875</v>
          </cell>
          <cell r="C26">
            <v>30.6</v>
          </cell>
          <cell r="D26">
            <v>21.9</v>
          </cell>
          <cell r="E26">
            <v>79.958333333333329</v>
          </cell>
          <cell r="F26">
            <v>96</v>
          </cell>
          <cell r="G26">
            <v>52</v>
          </cell>
          <cell r="H26">
            <v>15.48</v>
          </cell>
          <cell r="I26" t="str">
            <v>O</v>
          </cell>
          <cell r="J26">
            <v>31.680000000000003</v>
          </cell>
          <cell r="K26">
            <v>0</v>
          </cell>
        </row>
        <row r="27">
          <cell r="B27">
            <v>24.766666666666666</v>
          </cell>
          <cell r="C27">
            <v>30.8</v>
          </cell>
          <cell r="D27">
            <v>21.1</v>
          </cell>
          <cell r="E27">
            <v>79.583333333333329</v>
          </cell>
          <cell r="F27">
            <v>94</v>
          </cell>
          <cell r="G27">
            <v>54</v>
          </cell>
          <cell r="H27">
            <v>11.520000000000001</v>
          </cell>
          <cell r="I27" t="str">
            <v>SO</v>
          </cell>
          <cell r="J27">
            <v>22.68</v>
          </cell>
          <cell r="K27">
            <v>0</v>
          </cell>
        </row>
        <row r="28">
          <cell r="B28">
            <v>20.666666666666668</v>
          </cell>
          <cell r="C28">
            <v>23.9</v>
          </cell>
          <cell r="D28">
            <v>19</v>
          </cell>
          <cell r="E28">
            <v>92</v>
          </cell>
          <cell r="F28">
            <v>96</v>
          </cell>
          <cell r="G28">
            <v>78</v>
          </cell>
          <cell r="H28">
            <v>19.440000000000001</v>
          </cell>
          <cell r="I28" t="str">
            <v>N</v>
          </cell>
          <cell r="J28">
            <v>35.64</v>
          </cell>
          <cell r="K28">
            <v>38.799999999999997</v>
          </cell>
        </row>
        <row r="29">
          <cell r="B29">
            <v>19.616666666666667</v>
          </cell>
          <cell r="C29">
            <v>21.4</v>
          </cell>
          <cell r="D29">
            <v>18.399999999999999</v>
          </cell>
          <cell r="E29">
            <v>93.458333333333329</v>
          </cell>
          <cell r="F29">
            <v>97</v>
          </cell>
          <cell r="G29">
            <v>77</v>
          </cell>
          <cell r="H29">
            <v>20.88</v>
          </cell>
          <cell r="I29" t="str">
            <v>O</v>
          </cell>
          <cell r="J29">
            <v>42.480000000000004</v>
          </cell>
          <cell r="K29">
            <v>20.399999999999995</v>
          </cell>
        </row>
        <row r="30">
          <cell r="B30">
            <v>19.099999999999998</v>
          </cell>
          <cell r="C30">
            <v>24</v>
          </cell>
          <cell r="D30">
            <v>15.9</v>
          </cell>
          <cell r="E30">
            <v>79.5</v>
          </cell>
          <cell r="F30">
            <v>96</v>
          </cell>
          <cell r="G30">
            <v>55</v>
          </cell>
          <cell r="H30">
            <v>20.52</v>
          </cell>
          <cell r="I30" t="str">
            <v>SO</v>
          </cell>
          <cell r="J30">
            <v>34.56</v>
          </cell>
          <cell r="K30">
            <v>0</v>
          </cell>
        </row>
        <row r="31">
          <cell r="B31">
            <v>19.316666666666663</v>
          </cell>
          <cell r="C31">
            <v>25.3</v>
          </cell>
          <cell r="D31">
            <v>15.1</v>
          </cell>
          <cell r="E31">
            <v>67.041666666666671</v>
          </cell>
          <cell r="F31">
            <v>85</v>
          </cell>
          <cell r="G31">
            <v>42</v>
          </cell>
          <cell r="H31">
            <v>10.44</v>
          </cell>
          <cell r="I31" t="str">
            <v>SO</v>
          </cell>
          <cell r="J31">
            <v>30.6</v>
          </cell>
          <cell r="K31">
            <v>0</v>
          </cell>
        </row>
        <row r="32">
          <cell r="B32">
            <v>20.912499999999998</v>
          </cell>
          <cell r="C32">
            <v>27.6</v>
          </cell>
          <cell r="D32">
            <v>16.5</v>
          </cell>
          <cell r="E32">
            <v>68.875</v>
          </cell>
          <cell r="F32">
            <v>83</v>
          </cell>
          <cell r="G32">
            <v>47</v>
          </cell>
          <cell r="H32">
            <v>8.2799999999999994</v>
          </cell>
          <cell r="I32" t="str">
            <v>O</v>
          </cell>
          <cell r="J32">
            <v>21.6</v>
          </cell>
          <cell r="K32">
            <v>0</v>
          </cell>
        </row>
        <row r="33">
          <cell r="B33">
            <v>22.95</v>
          </cell>
          <cell r="C33">
            <v>30.6</v>
          </cell>
          <cell r="D33">
            <v>17.399999999999999</v>
          </cell>
          <cell r="E33">
            <v>66.916666666666671</v>
          </cell>
          <cell r="F33">
            <v>85</v>
          </cell>
          <cell r="G33">
            <v>46</v>
          </cell>
          <cell r="H33">
            <v>9.3600000000000012</v>
          </cell>
          <cell r="I33" t="str">
            <v>L</v>
          </cell>
          <cell r="J33">
            <v>23.400000000000002</v>
          </cell>
          <cell r="K33">
            <v>0</v>
          </cell>
        </row>
        <row r="34">
          <cell r="B34">
            <v>24.958333333333332</v>
          </cell>
          <cell r="C34">
            <v>32.1</v>
          </cell>
          <cell r="D34">
            <v>19.3</v>
          </cell>
          <cell r="E34">
            <v>62.291666666666664</v>
          </cell>
          <cell r="F34">
            <v>77</v>
          </cell>
          <cell r="G34">
            <v>44</v>
          </cell>
          <cell r="H34">
            <v>13.32</v>
          </cell>
          <cell r="I34" t="str">
            <v>N</v>
          </cell>
          <cell r="J34">
            <v>28.44</v>
          </cell>
          <cell r="K34">
            <v>0</v>
          </cell>
        </row>
        <row r="35">
          <cell r="B35">
            <v>25.695833333333336</v>
          </cell>
          <cell r="C35">
            <v>31.7</v>
          </cell>
          <cell r="D35">
            <v>20.5</v>
          </cell>
          <cell r="E35">
            <v>67.166666666666671</v>
          </cell>
          <cell r="F35">
            <v>93</v>
          </cell>
          <cell r="G35">
            <v>41</v>
          </cell>
          <cell r="H35">
            <v>14.4</v>
          </cell>
          <cell r="I35" t="str">
            <v>NO</v>
          </cell>
          <cell r="J35">
            <v>30.240000000000002</v>
          </cell>
          <cell r="K35">
            <v>0</v>
          </cell>
        </row>
        <row r="36">
          <cell r="I36" t="str">
            <v>SO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26.899999999999995</v>
          </cell>
          <cell r="C5">
            <v>31.9</v>
          </cell>
          <cell r="D5">
            <v>25</v>
          </cell>
          <cell r="E5">
            <v>82.541666666666671</v>
          </cell>
          <cell r="F5">
            <v>92</v>
          </cell>
          <cell r="G5">
            <v>61</v>
          </cell>
          <cell r="H5">
            <v>12.24</v>
          </cell>
          <cell r="I5" t="str">
            <v>NE</v>
          </cell>
          <cell r="J5">
            <v>36.72</v>
          </cell>
          <cell r="K5">
            <v>1.5999999999999999</v>
          </cell>
        </row>
        <row r="6">
          <cell r="B6">
            <v>25.420833333333331</v>
          </cell>
          <cell r="C6">
            <v>30.4</v>
          </cell>
          <cell r="D6">
            <v>22.8</v>
          </cell>
          <cell r="E6">
            <v>82.958333333333329</v>
          </cell>
          <cell r="F6">
            <v>94</v>
          </cell>
          <cell r="G6">
            <v>58</v>
          </cell>
          <cell r="H6">
            <v>15.840000000000002</v>
          </cell>
          <cell r="I6" t="str">
            <v>S</v>
          </cell>
          <cell r="J6">
            <v>39.96</v>
          </cell>
          <cell r="K6">
            <v>7.8</v>
          </cell>
        </row>
        <row r="7">
          <cell r="B7">
            <v>25.849999999999998</v>
          </cell>
          <cell r="C7">
            <v>31.8</v>
          </cell>
          <cell r="D7">
            <v>22</v>
          </cell>
          <cell r="E7">
            <v>76.375</v>
          </cell>
          <cell r="F7">
            <v>94</v>
          </cell>
          <cell r="G7">
            <v>48</v>
          </cell>
          <cell r="H7">
            <v>11.879999999999999</v>
          </cell>
          <cell r="I7" t="str">
            <v>S</v>
          </cell>
          <cell r="J7">
            <v>19.440000000000001</v>
          </cell>
          <cell r="K7">
            <v>0</v>
          </cell>
        </row>
        <row r="8">
          <cell r="B8">
            <v>24.579166666666669</v>
          </cell>
          <cell r="C8">
            <v>29.4</v>
          </cell>
          <cell r="D8">
            <v>20.7</v>
          </cell>
          <cell r="E8">
            <v>76.125</v>
          </cell>
          <cell r="F8">
            <v>92</v>
          </cell>
          <cell r="G8">
            <v>47</v>
          </cell>
          <cell r="H8">
            <v>12.24</v>
          </cell>
          <cell r="I8" t="str">
            <v>SE</v>
          </cell>
          <cell r="J8">
            <v>23.400000000000002</v>
          </cell>
          <cell r="K8">
            <v>0</v>
          </cell>
        </row>
        <row r="9">
          <cell r="B9">
            <v>25.075000000000003</v>
          </cell>
          <cell r="C9">
            <v>30.7</v>
          </cell>
          <cell r="D9">
            <v>20.3</v>
          </cell>
          <cell r="E9">
            <v>72.541666666666671</v>
          </cell>
          <cell r="F9">
            <v>93</v>
          </cell>
          <cell r="G9">
            <v>41</v>
          </cell>
          <cell r="H9">
            <v>12.6</v>
          </cell>
          <cell r="I9" t="str">
            <v>SE</v>
          </cell>
          <cell r="J9">
            <v>25.92</v>
          </cell>
          <cell r="K9">
            <v>0</v>
          </cell>
        </row>
        <row r="10">
          <cell r="B10">
            <v>25.599999999999998</v>
          </cell>
          <cell r="C10">
            <v>32.799999999999997</v>
          </cell>
          <cell r="D10">
            <v>21.2</v>
          </cell>
          <cell r="E10">
            <v>70.625</v>
          </cell>
          <cell r="F10">
            <v>89</v>
          </cell>
          <cell r="G10">
            <v>39</v>
          </cell>
          <cell r="H10">
            <v>11.16</v>
          </cell>
          <cell r="I10" t="str">
            <v>S</v>
          </cell>
          <cell r="J10">
            <v>20.52</v>
          </cell>
          <cell r="K10">
            <v>0</v>
          </cell>
        </row>
        <row r="11">
          <cell r="B11">
            <v>26.687500000000004</v>
          </cell>
          <cell r="C11">
            <v>33.6</v>
          </cell>
          <cell r="D11">
            <v>22.1</v>
          </cell>
          <cell r="E11">
            <v>71.208333333333329</v>
          </cell>
          <cell r="F11">
            <v>91</v>
          </cell>
          <cell r="G11">
            <v>42</v>
          </cell>
          <cell r="H11">
            <v>10.08</v>
          </cell>
          <cell r="I11" t="str">
            <v>SE</v>
          </cell>
          <cell r="J11">
            <v>23.400000000000002</v>
          </cell>
          <cell r="K11">
            <v>0</v>
          </cell>
        </row>
        <row r="12">
          <cell r="B12">
            <v>27.820833333333336</v>
          </cell>
          <cell r="C12">
            <v>33.5</v>
          </cell>
          <cell r="D12">
            <v>24.1</v>
          </cell>
          <cell r="E12">
            <v>75.291666666666671</v>
          </cell>
          <cell r="F12">
            <v>88</v>
          </cell>
          <cell r="G12">
            <v>54</v>
          </cell>
          <cell r="H12">
            <v>8.64</v>
          </cell>
          <cell r="I12" t="str">
            <v>SE</v>
          </cell>
          <cell r="J12">
            <v>24.840000000000003</v>
          </cell>
          <cell r="K12">
            <v>0</v>
          </cell>
        </row>
        <row r="13">
          <cell r="B13">
            <v>27.358333333333338</v>
          </cell>
          <cell r="C13">
            <v>31.4</v>
          </cell>
          <cell r="D13">
            <v>25.7</v>
          </cell>
          <cell r="E13">
            <v>81.541666666666671</v>
          </cell>
          <cell r="F13">
            <v>90</v>
          </cell>
          <cell r="G13">
            <v>67</v>
          </cell>
          <cell r="H13">
            <v>11.879999999999999</v>
          </cell>
          <cell r="I13" t="str">
            <v>N</v>
          </cell>
          <cell r="J13">
            <v>34.56</v>
          </cell>
          <cell r="K13">
            <v>11</v>
          </cell>
        </row>
        <row r="14">
          <cell r="B14">
            <v>24.625000000000004</v>
          </cell>
          <cell r="C14">
            <v>29.1</v>
          </cell>
          <cell r="D14">
            <v>20.5</v>
          </cell>
          <cell r="E14">
            <v>75.166666666666671</v>
          </cell>
          <cell r="F14">
            <v>90</v>
          </cell>
          <cell r="G14">
            <v>51</v>
          </cell>
          <cell r="H14">
            <v>16.2</v>
          </cell>
          <cell r="I14" t="str">
            <v>S</v>
          </cell>
          <cell r="J14">
            <v>34.92</v>
          </cell>
          <cell r="K14">
            <v>0</v>
          </cell>
        </row>
        <row r="15">
          <cell r="B15">
            <v>24.204166666666669</v>
          </cell>
          <cell r="C15">
            <v>30</v>
          </cell>
          <cell r="D15">
            <v>19.600000000000001</v>
          </cell>
          <cell r="E15">
            <v>72.791666666666671</v>
          </cell>
          <cell r="F15">
            <v>93</v>
          </cell>
          <cell r="G15">
            <v>45</v>
          </cell>
          <cell r="H15">
            <v>14.04</v>
          </cell>
          <cell r="I15" t="str">
            <v>S</v>
          </cell>
          <cell r="J15">
            <v>28.44</v>
          </cell>
          <cell r="K15">
            <v>0</v>
          </cell>
        </row>
        <row r="16">
          <cell r="B16">
            <v>23.145833333333332</v>
          </cell>
          <cell r="C16">
            <v>29</v>
          </cell>
          <cell r="D16">
            <v>17.3</v>
          </cell>
          <cell r="E16">
            <v>67.833333333333329</v>
          </cell>
          <cell r="F16">
            <v>90</v>
          </cell>
          <cell r="G16">
            <v>37</v>
          </cell>
          <cell r="H16">
            <v>12.96</v>
          </cell>
          <cell r="I16" t="str">
            <v>S</v>
          </cell>
          <cell r="J16">
            <v>32.4</v>
          </cell>
          <cell r="K16">
            <v>0</v>
          </cell>
        </row>
        <row r="17">
          <cell r="B17">
            <v>23.291666666666668</v>
          </cell>
          <cell r="C17">
            <v>30</v>
          </cell>
          <cell r="D17">
            <v>17.399999999999999</v>
          </cell>
          <cell r="E17">
            <v>67.833333333333329</v>
          </cell>
          <cell r="F17">
            <v>92</v>
          </cell>
          <cell r="G17">
            <v>39</v>
          </cell>
          <cell r="H17">
            <v>9.7200000000000006</v>
          </cell>
          <cell r="I17" t="str">
            <v>S</v>
          </cell>
          <cell r="J17">
            <v>21.240000000000002</v>
          </cell>
          <cell r="K17">
            <v>0</v>
          </cell>
        </row>
        <row r="18">
          <cell r="B18">
            <v>25.012500000000003</v>
          </cell>
          <cell r="C18">
            <v>32.9</v>
          </cell>
          <cell r="D18">
            <v>19.100000000000001</v>
          </cell>
          <cell r="E18">
            <v>67.708333333333329</v>
          </cell>
          <cell r="F18">
            <v>90</v>
          </cell>
          <cell r="G18">
            <v>34</v>
          </cell>
          <cell r="H18">
            <v>11.16</v>
          </cell>
          <cell r="I18" t="str">
            <v>S</v>
          </cell>
          <cell r="J18">
            <v>20.88</v>
          </cell>
          <cell r="K18">
            <v>0</v>
          </cell>
        </row>
        <row r="19">
          <cell r="B19">
            <v>27.733333333333338</v>
          </cell>
          <cell r="C19">
            <v>36.1</v>
          </cell>
          <cell r="D19">
            <v>21.2</v>
          </cell>
          <cell r="E19">
            <v>68.291666666666671</v>
          </cell>
          <cell r="F19">
            <v>90</v>
          </cell>
          <cell r="G19">
            <v>41</v>
          </cell>
          <cell r="H19">
            <v>7.9200000000000008</v>
          </cell>
          <cell r="I19" t="str">
            <v>S</v>
          </cell>
          <cell r="J19">
            <v>18</v>
          </cell>
          <cell r="K19">
            <v>0</v>
          </cell>
        </row>
        <row r="20">
          <cell r="B20">
            <v>29.429166666666671</v>
          </cell>
          <cell r="C20">
            <v>35.9</v>
          </cell>
          <cell r="D20">
            <v>23.5</v>
          </cell>
          <cell r="E20">
            <v>68.333333333333329</v>
          </cell>
          <cell r="F20">
            <v>91</v>
          </cell>
          <cell r="G20">
            <v>43</v>
          </cell>
          <cell r="H20">
            <v>9.3600000000000012</v>
          </cell>
          <cell r="I20" t="str">
            <v>L</v>
          </cell>
          <cell r="J20">
            <v>22.32</v>
          </cell>
          <cell r="K20">
            <v>0</v>
          </cell>
        </row>
        <row r="21">
          <cell r="B21">
            <v>29.733333333333331</v>
          </cell>
          <cell r="C21">
            <v>36.1</v>
          </cell>
          <cell r="D21">
            <v>23.2</v>
          </cell>
          <cell r="E21">
            <v>65.375</v>
          </cell>
          <cell r="F21">
            <v>90</v>
          </cell>
          <cell r="G21">
            <v>37</v>
          </cell>
          <cell r="H21">
            <v>12.96</v>
          </cell>
          <cell r="I21" t="str">
            <v>NE</v>
          </cell>
          <cell r="J21">
            <v>28.8</v>
          </cell>
          <cell r="K21">
            <v>0</v>
          </cell>
        </row>
        <row r="22">
          <cell r="B22">
            <v>30.070833333333326</v>
          </cell>
          <cell r="C22">
            <v>36.299999999999997</v>
          </cell>
          <cell r="D22">
            <v>24.4</v>
          </cell>
          <cell r="E22">
            <v>63.541666666666664</v>
          </cell>
          <cell r="F22">
            <v>85</v>
          </cell>
          <cell r="G22">
            <v>39</v>
          </cell>
          <cell r="H22">
            <v>13.32</v>
          </cell>
          <cell r="I22" t="str">
            <v>NE</v>
          </cell>
          <cell r="J22">
            <v>32.4</v>
          </cell>
          <cell r="K22">
            <v>0</v>
          </cell>
        </row>
        <row r="23">
          <cell r="B23">
            <v>28.183333333333337</v>
          </cell>
          <cell r="C23">
            <v>31.3</v>
          </cell>
          <cell r="D23">
            <v>25.3</v>
          </cell>
          <cell r="E23">
            <v>74.333333333333329</v>
          </cell>
          <cell r="F23">
            <v>86</v>
          </cell>
          <cell r="G23">
            <v>56</v>
          </cell>
          <cell r="H23">
            <v>19.8</v>
          </cell>
          <cell r="I23" t="str">
            <v>SE</v>
          </cell>
          <cell r="J23">
            <v>40.680000000000007</v>
          </cell>
          <cell r="K23">
            <v>0</v>
          </cell>
        </row>
        <row r="24">
          <cell r="B24">
            <v>28.041666666666661</v>
          </cell>
          <cell r="C24">
            <v>34.799999999999997</v>
          </cell>
          <cell r="D24">
            <v>23</v>
          </cell>
          <cell r="E24">
            <v>75.25</v>
          </cell>
          <cell r="F24">
            <v>94</v>
          </cell>
          <cell r="G24">
            <v>47</v>
          </cell>
          <cell r="H24">
            <v>7.5600000000000005</v>
          </cell>
          <cell r="I24" t="str">
            <v>NO</v>
          </cell>
          <cell r="J24">
            <v>16.920000000000002</v>
          </cell>
          <cell r="K24">
            <v>0</v>
          </cell>
        </row>
        <row r="25">
          <cell r="B25">
            <v>27.833333333333332</v>
          </cell>
          <cell r="C25">
            <v>31.6</v>
          </cell>
          <cell r="D25">
            <v>24.9</v>
          </cell>
          <cell r="E25">
            <v>77.958333333333329</v>
          </cell>
          <cell r="F25">
            <v>91</v>
          </cell>
          <cell r="G25">
            <v>62</v>
          </cell>
          <cell r="H25">
            <v>11.879999999999999</v>
          </cell>
          <cell r="I25" t="str">
            <v>SO</v>
          </cell>
          <cell r="J25">
            <v>30.240000000000002</v>
          </cell>
          <cell r="K25">
            <v>0</v>
          </cell>
        </row>
        <row r="26">
          <cell r="B26">
            <v>26.4375</v>
          </cell>
          <cell r="C26">
            <v>32</v>
          </cell>
          <cell r="D26">
            <v>22.9</v>
          </cell>
          <cell r="E26">
            <v>77.625</v>
          </cell>
          <cell r="F26">
            <v>91</v>
          </cell>
          <cell r="G26">
            <v>56</v>
          </cell>
          <cell r="H26">
            <v>10.8</v>
          </cell>
          <cell r="I26" t="str">
            <v>SO</v>
          </cell>
          <cell r="J26">
            <v>23.759999999999998</v>
          </cell>
          <cell r="K26">
            <v>0</v>
          </cell>
        </row>
        <row r="27">
          <cell r="B27">
            <v>27.166666666666661</v>
          </cell>
          <cell r="C27">
            <v>33.200000000000003</v>
          </cell>
          <cell r="D27">
            <v>24.2</v>
          </cell>
          <cell r="E27">
            <v>79.541666666666671</v>
          </cell>
          <cell r="F27">
            <v>93</v>
          </cell>
          <cell r="G27">
            <v>53</v>
          </cell>
          <cell r="H27">
            <v>16.2</v>
          </cell>
          <cell r="I27" t="str">
            <v>S</v>
          </cell>
          <cell r="J27">
            <v>32.04</v>
          </cell>
          <cell r="K27">
            <v>0.4</v>
          </cell>
        </row>
        <row r="28">
          <cell r="B28">
            <v>23</v>
          </cell>
          <cell r="C28">
            <v>24.9</v>
          </cell>
          <cell r="D28">
            <v>20.6</v>
          </cell>
          <cell r="E28">
            <v>93.083333333333329</v>
          </cell>
          <cell r="F28">
            <v>97</v>
          </cell>
          <cell r="G28">
            <v>88</v>
          </cell>
          <cell r="H28">
            <v>16.920000000000002</v>
          </cell>
          <cell r="I28" t="str">
            <v>L</v>
          </cell>
          <cell r="J28">
            <v>49.680000000000007</v>
          </cell>
          <cell r="K28">
            <v>0.60000000000000009</v>
          </cell>
        </row>
        <row r="29">
          <cell r="B29">
            <v>22.695833333333329</v>
          </cell>
          <cell r="C29">
            <v>27</v>
          </cell>
          <cell r="D29">
            <v>20</v>
          </cell>
          <cell r="E29">
            <v>82.458333333333329</v>
          </cell>
          <cell r="F29">
            <v>94</v>
          </cell>
          <cell r="G29">
            <v>55</v>
          </cell>
          <cell r="H29">
            <v>10.8</v>
          </cell>
          <cell r="I29" t="str">
            <v>SO</v>
          </cell>
          <cell r="J29">
            <v>28.08</v>
          </cell>
          <cell r="K29">
            <v>0.8</v>
          </cell>
        </row>
        <row r="30">
          <cell r="B30">
            <v>22.233333333333334</v>
          </cell>
          <cell r="C30">
            <v>27.6</v>
          </cell>
          <cell r="D30">
            <v>18.3</v>
          </cell>
          <cell r="E30">
            <v>81.041666666666671</v>
          </cell>
          <cell r="F30">
            <v>95</v>
          </cell>
          <cell r="G30">
            <v>54</v>
          </cell>
          <cell r="H30">
            <v>11.16</v>
          </cell>
          <cell r="I30" t="str">
            <v>S</v>
          </cell>
          <cell r="J30">
            <v>21.96</v>
          </cell>
          <cell r="K30">
            <v>0.60000000000000009</v>
          </cell>
        </row>
        <row r="31">
          <cell r="B31">
            <v>22.070833333333329</v>
          </cell>
          <cell r="C31">
            <v>28.1</v>
          </cell>
          <cell r="D31">
            <v>17</v>
          </cell>
          <cell r="E31">
            <v>73.583333333333329</v>
          </cell>
          <cell r="F31">
            <v>92</v>
          </cell>
          <cell r="G31">
            <v>41</v>
          </cell>
          <cell r="H31">
            <v>10.08</v>
          </cell>
          <cell r="I31" t="str">
            <v>SE</v>
          </cell>
          <cell r="J31">
            <v>20.16</v>
          </cell>
          <cell r="K31">
            <v>0.60000000000000009</v>
          </cell>
        </row>
        <row r="32">
          <cell r="B32">
            <v>23.162499999999998</v>
          </cell>
          <cell r="C32">
            <v>28.8</v>
          </cell>
          <cell r="D32">
            <v>18.8</v>
          </cell>
          <cell r="E32">
            <v>74.958333333333329</v>
          </cell>
          <cell r="F32">
            <v>90</v>
          </cell>
          <cell r="G32">
            <v>50</v>
          </cell>
          <cell r="H32">
            <v>9.7200000000000006</v>
          </cell>
          <cell r="I32" t="str">
            <v>SE</v>
          </cell>
          <cell r="J32">
            <v>21.96</v>
          </cell>
          <cell r="K32">
            <v>0.60000000000000009</v>
          </cell>
        </row>
        <row r="33">
          <cell r="B33">
            <v>25.499999999999996</v>
          </cell>
          <cell r="C33">
            <v>33.299999999999997</v>
          </cell>
          <cell r="D33">
            <v>19.7</v>
          </cell>
          <cell r="E33">
            <v>71.125</v>
          </cell>
          <cell r="F33">
            <v>87</v>
          </cell>
          <cell r="G33">
            <v>48</v>
          </cell>
          <cell r="H33">
            <v>6.84</v>
          </cell>
          <cell r="I33" t="str">
            <v>S</v>
          </cell>
          <cell r="J33">
            <v>15.48</v>
          </cell>
          <cell r="K33">
            <v>0.4</v>
          </cell>
        </row>
        <row r="34">
          <cell r="B34">
            <v>27.912499999999998</v>
          </cell>
          <cell r="C34">
            <v>34.700000000000003</v>
          </cell>
          <cell r="D34">
            <v>21.7</v>
          </cell>
          <cell r="E34">
            <v>71.166666666666671</v>
          </cell>
          <cell r="F34">
            <v>88</v>
          </cell>
          <cell r="G34">
            <v>49</v>
          </cell>
          <cell r="H34">
            <v>9.7200000000000006</v>
          </cell>
          <cell r="I34" t="str">
            <v>S</v>
          </cell>
          <cell r="J34">
            <v>22.32</v>
          </cell>
          <cell r="K34">
            <v>0.2</v>
          </cell>
        </row>
        <row r="35">
          <cell r="B35">
            <v>28.683333333333326</v>
          </cell>
          <cell r="C35">
            <v>34.799999999999997</v>
          </cell>
          <cell r="D35">
            <v>23.6</v>
          </cell>
          <cell r="E35">
            <v>77.166666666666671</v>
          </cell>
          <cell r="F35">
            <v>89</v>
          </cell>
          <cell r="G35">
            <v>57</v>
          </cell>
          <cell r="H35">
            <v>9.3600000000000012</v>
          </cell>
          <cell r="I35" t="str">
            <v>NO</v>
          </cell>
          <cell r="J35">
            <v>19.8</v>
          </cell>
          <cell r="K35">
            <v>0.4</v>
          </cell>
        </row>
        <row r="36">
          <cell r="I36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 refreshError="1"/>
      <sheetData sheetId="1" refreshError="1"/>
      <sheetData sheetId="2">
        <row r="5">
          <cell r="B5">
            <v>24.479166666666671</v>
          </cell>
          <cell r="C5">
            <v>30.1</v>
          </cell>
          <cell r="D5">
            <v>20.8</v>
          </cell>
          <cell r="E5" t="str">
            <v>*</v>
          </cell>
          <cell r="F5" t="str">
            <v>*</v>
          </cell>
          <cell r="G5" t="str">
            <v>*</v>
          </cell>
          <cell r="H5">
            <v>10.8</v>
          </cell>
          <cell r="I5" t="str">
            <v>NE</v>
          </cell>
          <cell r="J5">
            <v>23.400000000000002</v>
          </cell>
          <cell r="K5">
            <v>0.2</v>
          </cell>
        </row>
        <row r="6">
          <cell r="B6">
            <v>25.116666666666664</v>
          </cell>
          <cell r="C6">
            <v>32.5</v>
          </cell>
          <cell r="D6">
            <v>21.7</v>
          </cell>
          <cell r="E6" t="str">
            <v>*</v>
          </cell>
          <cell r="F6" t="str">
            <v>*</v>
          </cell>
          <cell r="G6" t="str">
            <v>*</v>
          </cell>
          <cell r="H6">
            <v>19.8</v>
          </cell>
          <cell r="I6" t="str">
            <v>NE</v>
          </cell>
          <cell r="J6">
            <v>51.12</v>
          </cell>
          <cell r="K6">
            <v>48.20000000000001</v>
          </cell>
        </row>
        <row r="7">
          <cell r="B7">
            <v>25.537499999999994</v>
          </cell>
          <cell r="C7">
            <v>31</v>
          </cell>
          <cell r="D7">
            <v>21.4</v>
          </cell>
          <cell r="E7" t="str">
            <v>*</v>
          </cell>
          <cell r="F7" t="str">
            <v>*</v>
          </cell>
          <cell r="G7" t="str">
            <v>*</v>
          </cell>
          <cell r="H7">
            <v>15.120000000000001</v>
          </cell>
          <cell r="I7" t="str">
            <v>SO</v>
          </cell>
          <cell r="J7">
            <v>28.8</v>
          </cell>
          <cell r="K7">
            <v>0.2</v>
          </cell>
        </row>
        <row r="8">
          <cell r="B8">
            <v>24.287499999999998</v>
          </cell>
          <cell r="C8">
            <v>31.1</v>
          </cell>
          <cell r="D8">
            <v>18.100000000000001</v>
          </cell>
          <cell r="E8" t="str">
            <v>*</v>
          </cell>
          <cell r="F8" t="str">
            <v>*</v>
          </cell>
          <cell r="G8" t="str">
            <v>*</v>
          </cell>
          <cell r="H8">
            <v>12.6</v>
          </cell>
          <cell r="I8" t="str">
            <v>S</v>
          </cell>
          <cell r="J8">
            <v>24.48</v>
          </cell>
          <cell r="K8">
            <v>0</v>
          </cell>
        </row>
        <row r="9">
          <cell r="B9">
            <v>24.120833333333334</v>
          </cell>
          <cell r="C9">
            <v>30.1</v>
          </cell>
          <cell r="D9">
            <v>18.7</v>
          </cell>
          <cell r="E9" t="str">
            <v>*</v>
          </cell>
          <cell r="F9" t="str">
            <v>*</v>
          </cell>
          <cell r="G9" t="str">
            <v>*</v>
          </cell>
          <cell r="H9">
            <v>13.68</v>
          </cell>
          <cell r="I9" t="str">
            <v>SE</v>
          </cell>
          <cell r="J9">
            <v>28.44</v>
          </cell>
          <cell r="K9">
            <v>0</v>
          </cell>
        </row>
        <row r="10">
          <cell r="B10">
            <v>24.266666666666669</v>
          </cell>
          <cell r="C10">
            <v>32.200000000000003</v>
          </cell>
          <cell r="D10">
            <v>18.2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8.64</v>
          </cell>
          <cell r="I10" t="str">
            <v>NE</v>
          </cell>
          <cell r="J10">
            <v>17.64</v>
          </cell>
          <cell r="K10">
            <v>0.4</v>
          </cell>
        </row>
        <row r="11">
          <cell r="B11">
            <v>25.454166666666669</v>
          </cell>
          <cell r="C11">
            <v>32.9</v>
          </cell>
          <cell r="D11">
            <v>19.8</v>
          </cell>
          <cell r="E11" t="str">
            <v>*</v>
          </cell>
          <cell r="F11" t="str">
            <v>*</v>
          </cell>
          <cell r="G11" t="str">
            <v>*</v>
          </cell>
          <cell r="H11">
            <v>9.3600000000000012</v>
          </cell>
          <cell r="I11" t="str">
            <v>L</v>
          </cell>
          <cell r="J11">
            <v>21.240000000000002</v>
          </cell>
          <cell r="K11">
            <v>0</v>
          </cell>
        </row>
        <row r="12">
          <cell r="B12">
            <v>27.445833333333336</v>
          </cell>
          <cell r="C12">
            <v>34.6</v>
          </cell>
          <cell r="D12">
            <v>20.6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14.4</v>
          </cell>
          <cell r="I12" t="str">
            <v>N</v>
          </cell>
          <cell r="J12">
            <v>62.639999999999993</v>
          </cell>
          <cell r="K12">
            <v>0</v>
          </cell>
        </row>
        <row r="13">
          <cell r="B13">
            <v>25.108333333333334</v>
          </cell>
          <cell r="C13">
            <v>30.2</v>
          </cell>
          <cell r="D13">
            <v>22.7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14.04</v>
          </cell>
          <cell r="I13" t="str">
            <v>N</v>
          </cell>
          <cell r="J13">
            <v>44.64</v>
          </cell>
          <cell r="K13">
            <v>8.8000000000000007</v>
          </cell>
        </row>
        <row r="14">
          <cell r="B14">
            <v>24.079166666666669</v>
          </cell>
          <cell r="C14">
            <v>28.6</v>
          </cell>
          <cell r="D14">
            <v>21.8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16.920000000000002</v>
          </cell>
          <cell r="I14" t="str">
            <v>S</v>
          </cell>
          <cell r="J14">
            <v>37.440000000000005</v>
          </cell>
          <cell r="K14">
            <v>3</v>
          </cell>
        </row>
        <row r="15">
          <cell r="B15">
            <v>22.441666666666663</v>
          </cell>
          <cell r="C15">
            <v>29.2</v>
          </cell>
          <cell r="D15">
            <v>16.3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11.879999999999999</v>
          </cell>
          <cell r="I15" t="str">
            <v>SE</v>
          </cell>
          <cell r="J15">
            <v>25.2</v>
          </cell>
          <cell r="K15">
            <v>0.2</v>
          </cell>
        </row>
        <row r="16">
          <cell r="B16">
            <v>22.016666666666666</v>
          </cell>
          <cell r="C16">
            <v>27.6</v>
          </cell>
          <cell r="D16">
            <v>15.6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11.879999999999999</v>
          </cell>
          <cell r="I16" t="str">
            <v>SE</v>
          </cell>
          <cell r="J16">
            <v>28.8</v>
          </cell>
          <cell r="K16">
            <v>0</v>
          </cell>
        </row>
        <row r="17">
          <cell r="B17">
            <v>22.095833333333335</v>
          </cell>
          <cell r="C17">
            <v>31.1</v>
          </cell>
          <cell r="D17">
            <v>13.2</v>
          </cell>
          <cell r="E17" t="str">
            <v>*</v>
          </cell>
          <cell r="F17" t="str">
            <v>*</v>
          </cell>
          <cell r="G17" t="str">
            <v>*</v>
          </cell>
          <cell r="H17">
            <v>9.3600000000000012</v>
          </cell>
          <cell r="I17" t="str">
            <v>L</v>
          </cell>
          <cell r="J17">
            <v>28.8</v>
          </cell>
          <cell r="K17">
            <v>0</v>
          </cell>
        </row>
        <row r="18">
          <cell r="B18">
            <v>24.087500000000002</v>
          </cell>
          <cell r="C18">
            <v>32.9</v>
          </cell>
          <cell r="D18">
            <v>16.600000000000001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10.8</v>
          </cell>
          <cell r="I18" t="str">
            <v>L</v>
          </cell>
          <cell r="J18">
            <v>22.68</v>
          </cell>
          <cell r="K18">
            <v>1</v>
          </cell>
        </row>
        <row r="19">
          <cell r="B19">
            <v>26.762499999999999</v>
          </cell>
          <cell r="C19">
            <v>33.4</v>
          </cell>
          <cell r="D19">
            <v>21.1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12.6</v>
          </cell>
          <cell r="I19" t="str">
            <v>NE</v>
          </cell>
          <cell r="J19">
            <v>27</v>
          </cell>
          <cell r="K19">
            <v>1.4</v>
          </cell>
        </row>
        <row r="20">
          <cell r="B20">
            <v>26.900000000000002</v>
          </cell>
          <cell r="C20">
            <v>33.6</v>
          </cell>
          <cell r="D20">
            <v>21.4</v>
          </cell>
          <cell r="E20" t="str">
            <v>*</v>
          </cell>
          <cell r="F20" t="str">
            <v>*</v>
          </cell>
          <cell r="G20" t="str">
            <v>*</v>
          </cell>
          <cell r="H20">
            <v>9.7200000000000006</v>
          </cell>
          <cell r="I20" t="str">
            <v>NE</v>
          </cell>
          <cell r="J20">
            <v>24.840000000000003</v>
          </cell>
          <cell r="K20">
            <v>0</v>
          </cell>
        </row>
        <row r="21">
          <cell r="B21">
            <v>26.937500000000004</v>
          </cell>
          <cell r="C21">
            <v>34.200000000000003</v>
          </cell>
          <cell r="D21">
            <v>20.8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11.879999999999999</v>
          </cell>
          <cell r="I21" t="str">
            <v>N</v>
          </cell>
          <cell r="J21">
            <v>27.36</v>
          </cell>
          <cell r="K21">
            <v>0</v>
          </cell>
        </row>
        <row r="22">
          <cell r="B22">
            <v>28.283333333333331</v>
          </cell>
          <cell r="C22">
            <v>35.6</v>
          </cell>
          <cell r="D22">
            <v>21.8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15.120000000000001</v>
          </cell>
          <cell r="I22" t="str">
            <v>N</v>
          </cell>
          <cell r="J22">
            <v>29.880000000000003</v>
          </cell>
          <cell r="K22">
            <v>0</v>
          </cell>
        </row>
        <row r="23">
          <cell r="B23">
            <v>27.658333333333335</v>
          </cell>
          <cell r="C23">
            <v>35</v>
          </cell>
          <cell r="D23">
            <v>22.4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16.920000000000002</v>
          </cell>
          <cell r="I23" t="str">
            <v>NO</v>
          </cell>
          <cell r="J23">
            <v>30.6</v>
          </cell>
          <cell r="K23">
            <v>1</v>
          </cell>
        </row>
        <row r="24">
          <cell r="B24">
            <v>27.320833333333336</v>
          </cell>
          <cell r="C24">
            <v>36.200000000000003</v>
          </cell>
          <cell r="D24">
            <v>19.899999999999999</v>
          </cell>
          <cell r="E24" t="str">
            <v>*</v>
          </cell>
          <cell r="F24" t="str">
            <v>*</v>
          </cell>
          <cell r="G24" t="str">
            <v>*</v>
          </cell>
          <cell r="H24">
            <v>9</v>
          </cell>
          <cell r="I24" t="str">
            <v>NE</v>
          </cell>
          <cell r="J24">
            <v>19.440000000000001</v>
          </cell>
          <cell r="K24">
            <v>0</v>
          </cell>
        </row>
        <row r="25">
          <cell r="B25">
            <v>27.508333333333336</v>
          </cell>
          <cell r="C25">
            <v>35.799999999999997</v>
          </cell>
          <cell r="D25">
            <v>19.600000000000001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7.9200000000000008</v>
          </cell>
          <cell r="I25" t="str">
            <v>O</v>
          </cell>
          <cell r="J25">
            <v>24.12</v>
          </cell>
          <cell r="K25">
            <v>0.2</v>
          </cell>
        </row>
        <row r="26">
          <cell r="B26">
            <v>26.354166666666671</v>
          </cell>
          <cell r="C26">
            <v>32.799999999999997</v>
          </cell>
          <cell r="D26">
            <v>20.3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19.079999999999998</v>
          </cell>
          <cell r="I26" t="str">
            <v>SO</v>
          </cell>
          <cell r="J26">
            <v>39.6</v>
          </cell>
          <cell r="K26">
            <v>17.8</v>
          </cell>
        </row>
        <row r="27">
          <cell r="B27">
            <v>25.887500000000003</v>
          </cell>
          <cell r="C27">
            <v>33.1</v>
          </cell>
          <cell r="D27">
            <v>21.5</v>
          </cell>
          <cell r="E27" t="str">
            <v>*</v>
          </cell>
          <cell r="F27" t="str">
            <v>*</v>
          </cell>
          <cell r="G27" t="str">
            <v>*</v>
          </cell>
          <cell r="H27">
            <v>8.2799999999999994</v>
          </cell>
          <cell r="I27" t="str">
            <v>L</v>
          </cell>
          <cell r="J27">
            <v>17.64</v>
          </cell>
          <cell r="K27">
            <v>0.4</v>
          </cell>
        </row>
        <row r="28">
          <cell r="B28">
            <v>22.704166666666669</v>
          </cell>
          <cell r="C28">
            <v>28.1</v>
          </cell>
          <cell r="D28">
            <v>20.5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20.52</v>
          </cell>
          <cell r="I28" t="str">
            <v>NE</v>
          </cell>
          <cell r="J28">
            <v>39.6</v>
          </cell>
          <cell r="K28">
            <v>102.40000000000002</v>
          </cell>
        </row>
        <row r="29">
          <cell r="B29">
            <v>22.387499999999999</v>
          </cell>
          <cell r="C29">
            <v>27.9</v>
          </cell>
          <cell r="D29">
            <v>19.899999999999999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19.079999999999998</v>
          </cell>
          <cell r="I29" t="str">
            <v>NO</v>
          </cell>
          <cell r="J29">
            <v>41.04</v>
          </cell>
          <cell r="K29">
            <v>12.999999999999996</v>
          </cell>
        </row>
        <row r="30">
          <cell r="B30">
            <v>22.091666666666665</v>
          </cell>
          <cell r="C30">
            <v>27.5</v>
          </cell>
          <cell r="D30">
            <v>17.3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11.16</v>
          </cell>
          <cell r="I30" t="str">
            <v>S</v>
          </cell>
          <cell r="J30">
            <v>33.840000000000003</v>
          </cell>
          <cell r="K30">
            <v>0.4</v>
          </cell>
        </row>
        <row r="31">
          <cell r="B31">
            <v>21.566666666666666</v>
          </cell>
          <cell r="C31">
            <v>27.6</v>
          </cell>
          <cell r="D31">
            <v>16.600000000000001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9</v>
          </cell>
          <cell r="I31" t="str">
            <v>SE</v>
          </cell>
          <cell r="J31">
            <v>18.36</v>
          </cell>
          <cell r="K31">
            <v>0</v>
          </cell>
        </row>
        <row r="32">
          <cell r="B32">
            <v>22.445833333333329</v>
          </cell>
          <cell r="C32">
            <v>28.6</v>
          </cell>
          <cell r="D32">
            <v>17.399999999999999</v>
          </cell>
          <cell r="E32" t="str">
            <v>*</v>
          </cell>
          <cell r="F32" t="str">
            <v>*</v>
          </cell>
          <cell r="G32" t="str">
            <v>*</v>
          </cell>
          <cell r="H32">
            <v>9.7200000000000006</v>
          </cell>
          <cell r="I32" t="str">
            <v>L</v>
          </cell>
          <cell r="J32">
            <v>19.079999999999998</v>
          </cell>
          <cell r="K32">
            <v>0.4</v>
          </cell>
        </row>
        <row r="33">
          <cell r="B33">
            <v>24.412499999999994</v>
          </cell>
          <cell r="C33">
            <v>32.200000000000003</v>
          </cell>
          <cell r="D33">
            <v>17.8</v>
          </cell>
          <cell r="E33" t="str">
            <v>*</v>
          </cell>
          <cell r="F33" t="str">
            <v>*</v>
          </cell>
          <cell r="G33" t="str">
            <v>*</v>
          </cell>
          <cell r="H33">
            <v>7.9200000000000008</v>
          </cell>
          <cell r="I33" t="str">
            <v>L</v>
          </cell>
          <cell r="J33">
            <v>18.720000000000002</v>
          </cell>
          <cell r="K33">
            <v>0</v>
          </cell>
        </row>
        <row r="34">
          <cell r="B34">
            <v>25.637499999999992</v>
          </cell>
          <cell r="C34">
            <v>34.6</v>
          </cell>
          <cell r="D34">
            <v>19.899999999999999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8.64</v>
          </cell>
          <cell r="I34" t="str">
            <v>L</v>
          </cell>
          <cell r="J34">
            <v>25.92</v>
          </cell>
          <cell r="K34">
            <v>0</v>
          </cell>
        </row>
        <row r="35">
          <cell r="B35">
            <v>25.958333333333332</v>
          </cell>
          <cell r="C35">
            <v>33.6</v>
          </cell>
          <cell r="D35">
            <v>19.899999999999999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10.08</v>
          </cell>
          <cell r="I35" t="str">
            <v>L</v>
          </cell>
          <cell r="J35">
            <v>24.12</v>
          </cell>
          <cell r="K35">
            <v>6.6000000000000005</v>
          </cell>
        </row>
        <row r="36">
          <cell r="I36" t="str">
            <v>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24.579166666666669</v>
          </cell>
          <cell r="C5">
            <v>31.7</v>
          </cell>
          <cell r="D5">
            <v>20.5</v>
          </cell>
          <cell r="E5">
            <v>81.25</v>
          </cell>
          <cell r="F5">
            <v>96</v>
          </cell>
          <cell r="G5">
            <v>43</v>
          </cell>
          <cell r="H5">
            <v>12.96</v>
          </cell>
          <cell r="I5" t="str">
            <v>L</v>
          </cell>
          <cell r="J5">
            <v>33.119999999999997</v>
          </cell>
          <cell r="K5">
            <v>0.2</v>
          </cell>
        </row>
        <row r="6">
          <cell r="B6">
            <v>23.412499999999998</v>
          </cell>
          <cell r="C6">
            <v>29.3</v>
          </cell>
          <cell r="D6">
            <v>19.899999999999999</v>
          </cell>
          <cell r="E6">
            <v>86.291666666666671</v>
          </cell>
          <cell r="F6">
            <v>96</v>
          </cell>
          <cell r="G6">
            <v>65</v>
          </cell>
          <cell r="H6">
            <v>33.119999999999997</v>
          </cell>
          <cell r="I6" t="str">
            <v>L</v>
          </cell>
          <cell r="J6">
            <v>58.32</v>
          </cell>
          <cell r="K6">
            <v>7</v>
          </cell>
        </row>
        <row r="7">
          <cell r="B7">
            <v>24.312499999999996</v>
          </cell>
          <cell r="C7">
            <v>29.9</v>
          </cell>
          <cell r="D7">
            <v>20.7</v>
          </cell>
          <cell r="E7">
            <v>83.375</v>
          </cell>
          <cell r="F7">
            <v>97</v>
          </cell>
          <cell r="G7">
            <v>52</v>
          </cell>
          <cell r="H7">
            <v>20.88</v>
          </cell>
          <cell r="I7" t="str">
            <v>O</v>
          </cell>
          <cell r="J7">
            <v>35.28</v>
          </cell>
          <cell r="K7">
            <v>1.2</v>
          </cell>
        </row>
        <row r="8">
          <cell r="B8">
            <v>23.120833333333334</v>
          </cell>
          <cell r="C8">
            <v>28.2</v>
          </cell>
          <cell r="D8">
            <v>20.5</v>
          </cell>
          <cell r="E8">
            <v>89.916666666666671</v>
          </cell>
          <cell r="F8">
            <v>95</v>
          </cell>
          <cell r="G8">
            <v>72</v>
          </cell>
          <cell r="H8">
            <v>13.68</v>
          </cell>
          <cell r="I8" t="str">
            <v>NO</v>
          </cell>
          <cell r="J8">
            <v>41.04</v>
          </cell>
          <cell r="K8">
            <v>0.2</v>
          </cell>
        </row>
        <row r="9">
          <cell r="B9">
            <v>23.212500000000002</v>
          </cell>
          <cell r="C9">
            <v>29.7</v>
          </cell>
          <cell r="D9">
            <v>20.100000000000001</v>
          </cell>
          <cell r="E9">
            <v>84.958333333333329</v>
          </cell>
          <cell r="F9">
            <v>97</v>
          </cell>
          <cell r="G9">
            <v>55</v>
          </cell>
          <cell r="H9">
            <v>4.6800000000000006</v>
          </cell>
          <cell r="I9" t="str">
            <v>S</v>
          </cell>
          <cell r="J9">
            <v>24.12</v>
          </cell>
          <cell r="K9">
            <v>0.60000000000000009</v>
          </cell>
        </row>
        <row r="10">
          <cell r="B10">
            <v>22.849999999999998</v>
          </cell>
          <cell r="C10">
            <v>30.3</v>
          </cell>
          <cell r="D10">
            <v>20.7</v>
          </cell>
          <cell r="E10">
            <v>85</v>
          </cell>
          <cell r="F10">
            <v>95</v>
          </cell>
          <cell r="G10">
            <v>58</v>
          </cell>
          <cell r="H10">
            <v>4.32</v>
          </cell>
          <cell r="I10" t="str">
            <v>L</v>
          </cell>
          <cell r="J10">
            <v>30.96</v>
          </cell>
          <cell r="K10">
            <v>0.2</v>
          </cell>
        </row>
        <row r="11">
          <cell r="B11">
            <v>24.008333333333329</v>
          </cell>
          <cell r="C11">
            <v>31.3</v>
          </cell>
          <cell r="D11">
            <v>20</v>
          </cell>
          <cell r="E11">
            <v>82.25</v>
          </cell>
          <cell r="F11">
            <v>95</v>
          </cell>
          <cell r="G11">
            <v>51</v>
          </cell>
          <cell r="H11">
            <v>0.72000000000000008</v>
          </cell>
          <cell r="I11" t="str">
            <v>L</v>
          </cell>
          <cell r="J11">
            <v>23.759999999999998</v>
          </cell>
          <cell r="K11">
            <v>0.2</v>
          </cell>
        </row>
        <row r="12">
          <cell r="B12">
            <v>25.095833333333331</v>
          </cell>
          <cell r="C12">
            <v>31.6</v>
          </cell>
          <cell r="D12">
            <v>20.100000000000001</v>
          </cell>
          <cell r="E12">
            <v>76.75</v>
          </cell>
          <cell r="F12">
            <v>97</v>
          </cell>
          <cell r="G12">
            <v>46</v>
          </cell>
          <cell r="H12">
            <v>10.8</v>
          </cell>
          <cell r="I12" t="str">
            <v>L</v>
          </cell>
          <cell r="J12">
            <v>30.96</v>
          </cell>
          <cell r="K12">
            <v>0.2</v>
          </cell>
        </row>
        <row r="13">
          <cell r="B13">
            <v>24.670833333333334</v>
          </cell>
          <cell r="C13">
            <v>29.3</v>
          </cell>
          <cell r="D13">
            <v>21.8</v>
          </cell>
          <cell r="E13">
            <v>84.875</v>
          </cell>
          <cell r="F13">
            <v>94</v>
          </cell>
          <cell r="G13">
            <v>64</v>
          </cell>
          <cell r="H13">
            <v>19.079999999999998</v>
          </cell>
          <cell r="I13" t="str">
            <v>N</v>
          </cell>
          <cell r="J13">
            <v>35.64</v>
          </cell>
          <cell r="K13">
            <v>0</v>
          </cell>
        </row>
        <row r="14">
          <cell r="B14">
            <v>24.76</v>
          </cell>
          <cell r="C14">
            <v>27.8</v>
          </cell>
          <cell r="D14">
            <v>23.5</v>
          </cell>
          <cell r="E14">
            <v>87</v>
          </cell>
          <cell r="F14">
            <v>92</v>
          </cell>
          <cell r="G14">
            <v>73</v>
          </cell>
          <cell r="H14">
            <v>16.920000000000002</v>
          </cell>
          <cell r="I14" t="str">
            <v>SO</v>
          </cell>
          <cell r="J14">
            <v>31.319999999999997</v>
          </cell>
          <cell r="K14">
            <v>0</v>
          </cell>
        </row>
        <row r="15">
          <cell r="B15">
            <v>25.33636363636364</v>
          </cell>
          <cell r="C15">
            <v>28.3</v>
          </cell>
          <cell r="D15">
            <v>20.3</v>
          </cell>
          <cell r="E15">
            <v>59.636363636363633</v>
          </cell>
          <cell r="F15">
            <v>79</v>
          </cell>
          <cell r="G15">
            <v>49</v>
          </cell>
          <cell r="H15">
            <v>12.24</v>
          </cell>
          <cell r="I15" t="str">
            <v>SO</v>
          </cell>
          <cell r="J15">
            <v>27.720000000000002</v>
          </cell>
          <cell r="K15">
            <v>0</v>
          </cell>
        </row>
        <row r="16">
          <cell r="B16">
            <v>21.637499999999999</v>
          </cell>
          <cell r="C16">
            <v>28.2</v>
          </cell>
          <cell r="D16">
            <v>16.600000000000001</v>
          </cell>
          <cell r="E16">
            <v>69.5</v>
          </cell>
          <cell r="F16">
            <v>91</v>
          </cell>
          <cell r="G16">
            <v>35</v>
          </cell>
          <cell r="H16">
            <v>10.8</v>
          </cell>
          <cell r="I16" t="str">
            <v>S</v>
          </cell>
          <cell r="J16">
            <v>25.92</v>
          </cell>
          <cell r="K16">
            <v>0</v>
          </cell>
        </row>
        <row r="17">
          <cell r="B17">
            <v>22.370833333333334</v>
          </cell>
          <cell r="C17">
            <v>30</v>
          </cell>
          <cell r="D17">
            <v>15.5</v>
          </cell>
          <cell r="E17">
            <v>64.208333333333329</v>
          </cell>
          <cell r="F17">
            <v>80</v>
          </cell>
          <cell r="G17">
            <v>45</v>
          </cell>
          <cell r="H17">
            <v>9</v>
          </cell>
          <cell r="I17" t="str">
            <v>L</v>
          </cell>
          <cell r="J17">
            <v>29.52</v>
          </cell>
          <cell r="K17">
            <v>0</v>
          </cell>
        </row>
        <row r="18">
          <cell r="B18">
            <v>24.370833333333326</v>
          </cell>
          <cell r="C18">
            <v>32.6</v>
          </cell>
          <cell r="D18">
            <v>20</v>
          </cell>
          <cell r="E18">
            <v>74.833333333333329</v>
          </cell>
          <cell r="F18">
            <v>95</v>
          </cell>
          <cell r="G18">
            <v>48</v>
          </cell>
          <cell r="H18">
            <v>18.720000000000002</v>
          </cell>
          <cell r="I18" t="str">
            <v>L</v>
          </cell>
          <cell r="J18">
            <v>47.88</v>
          </cell>
          <cell r="K18">
            <v>0</v>
          </cell>
        </row>
        <row r="19">
          <cell r="B19">
            <v>24.174999999999997</v>
          </cell>
          <cell r="C19">
            <v>30.8</v>
          </cell>
          <cell r="D19">
            <v>20.5</v>
          </cell>
          <cell r="E19">
            <v>81.666666666666671</v>
          </cell>
          <cell r="F19">
            <v>95</v>
          </cell>
          <cell r="G19">
            <v>55</v>
          </cell>
          <cell r="H19">
            <v>9.7200000000000006</v>
          </cell>
          <cell r="I19" t="str">
            <v>L</v>
          </cell>
          <cell r="J19">
            <v>33.840000000000003</v>
          </cell>
          <cell r="K19">
            <v>0</v>
          </cell>
        </row>
        <row r="20">
          <cell r="B20">
            <v>24.383333333333329</v>
          </cell>
          <cell r="C20">
            <v>30.7</v>
          </cell>
          <cell r="D20">
            <v>20.3</v>
          </cell>
          <cell r="E20">
            <v>80.791666666666671</v>
          </cell>
          <cell r="F20">
            <v>96</v>
          </cell>
          <cell r="G20">
            <v>51</v>
          </cell>
          <cell r="H20">
            <v>5.04</v>
          </cell>
          <cell r="I20" t="str">
            <v>L</v>
          </cell>
          <cell r="J20">
            <v>27.36</v>
          </cell>
          <cell r="K20">
            <v>0</v>
          </cell>
        </row>
        <row r="21">
          <cell r="B21">
            <v>25.000000000000004</v>
          </cell>
          <cell r="C21">
            <v>31.7</v>
          </cell>
          <cell r="D21">
            <v>20.6</v>
          </cell>
          <cell r="E21">
            <v>74</v>
          </cell>
          <cell r="F21">
            <v>92</v>
          </cell>
          <cell r="G21">
            <v>43</v>
          </cell>
          <cell r="H21">
            <v>19.440000000000001</v>
          </cell>
          <cell r="I21" t="str">
            <v>L</v>
          </cell>
          <cell r="J21">
            <v>33.119999999999997</v>
          </cell>
          <cell r="K21">
            <v>0</v>
          </cell>
        </row>
        <row r="22">
          <cell r="B22">
            <v>25.979166666666661</v>
          </cell>
          <cell r="C22">
            <v>32.6</v>
          </cell>
          <cell r="D22">
            <v>20.8</v>
          </cell>
          <cell r="E22">
            <v>69.791666666666671</v>
          </cell>
          <cell r="F22">
            <v>89</v>
          </cell>
          <cell r="G22">
            <v>42</v>
          </cell>
          <cell r="H22">
            <v>14.4</v>
          </cell>
          <cell r="I22" t="str">
            <v>NE</v>
          </cell>
          <cell r="J22">
            <v>29.52</v>
          </cell>
          <cell r="K22">
            <v>0.2</v>
          </cell>
        </row>
        <row r="23">
          <cell r="B23">
            <v>25.612500000000001</v>
          </cell>
          <cell r="C23">
            <v>32.700000000000003</v>
          </cell>
          <cell r="D23">
            <v>21.9</v>
          </cell>
          <cell r="E23">
            <v>71.75</v>
          </cell>
          <cell r="F23">
            <v>89</v>
          </cell>
          <cell r="G23">
            <v>42</v>
          </cell>
          <cell r="H23">
            <v>14.76</v>
          </cell>
          <cell r="I23" t="str">
            <v>S</v>
          </cell>
          <cell r="J23">
            <v>34.200000000000003</v>
          </cell>
          <cell r="K23">
            <v>0</v>
          </cell>
        </row>
        <row r="24">
          <cell r="B24">
            <v>26.4</v>
          </cell>
          <cell r="C24">
            <v>33.5</v>
          </cell>
          <cell r="D24">
            <v>20.100000000000001</v>
          </cell>
          <cell r="E24">
            <v>70.130434782608702</v>
          </cell>
          <cell r="F24">
            <v>95</v>
          </cell>
          <cell r="G24">
            <v>35</v>
          </cell>
          <cell r="H24">
            <v>6.48</v>
          </cell>
          <cell r="I24" t="str">
            <v>L</v>
          </cell>
          <cell r="J24">
            <v>27.720000000000002</v>
          </cell>
          <cell r="K24">
            <v>0</v>
          </cell>
        </row>
        <row r="25">
          <cell r="B25">
            <v>26.004166666666674</v>
          </cell>
          <cell r="C25">
            <v>33.299999999999997</v>
          </cell>
          <cell r="D25">
            <v>19.7</v>
          </cell>
          <cell r="E25">
            <v>65.125</v>
          </cell>
          <cell r="F25">
            <v>86</v>
          </cell>
          <cell r="G25">
            <v>34</v>
          </cell>
          <cell r="H25">
            <v>8.2799999999999994</v>
          </cell>
          <cell r="I25" t="str">
            <v>NE</v>
          </cell>
          <cell r="J25">
            <v>31.680000000000003</v>
          </cell>
          <cell r="K25">
            <v>0</v>
          </cell>
        </row>
        <row r="26">
          <cell r="B26">
            <v>24.304166666666671</v>
          </cell>
          <cell r="C26">
            <v>31.6</v>
          </cell>
          <cell r="D26">
            <v>20.6</v>
          </cell>
          <cell r="E26">
            <v>81.458333333333329</v>
          </cell>
          <cell r="F26">
            <v>95</v>
          </cell>
          <cell r="G26">
            <v>53</v>
          </cell>
          <cell r="H26">
            <v>15.840000000000002</v>
          </cell>
          <cell r="I26" t="str">
            <v>O</v>
          </cell>
          <cell r="J26">
            <v>41.4</v>
          </cell>
          <cell r="K26">
            <v>0</v>
          </cell>
        </row>
        <row r="27">
          <cell r="B27">
            <v>25.610000000000003</v>
          </cell>
          <cell r="C27">
            <v>31</v>
          </cell>
          <cell r="D27">
            <v>21.3</v>
          </cell>
          <cell r="E27">
            <v>79.5</v>
          </cell>
          <cell r="F27">
            <v>95</v>
          </cell>
          <cell r="G27">
            <v>54</v>
          </cell>
          <cell r="H27">
            <v>16.2</v>
          </cell>
          <cell r="I27" t="str">
            <v>O</v>
          </cell>
          <cell r="J27">
            <v>36.72</v>
          </cell>
          <cell r="K27">
            <v>5.8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22.83636363636364</v>
          </cell>
          <cell r="C30">
            <v>26.3</v>
          </cell>
          <cell r="D30">
            <v>21</v>
          </cell>
          <cell r="E30">
            <v>82.727272727272734</v>
          </cell>
          <cell r="F30">
            <v>91</v>
          </cell>
          <cell r="G30">
            <v>70</v>
          </cell>
          <cell r="H30">
            <v>0.36000000000000004</v>
          </cell>
          <cell r="I30" t="str">
            <v>SO</v>
          </cell>
          <cell r="J30">
            <v>18.720000000000002</v>
          </cell>
          <cell r="K30">
            <v>0.2</v>
          </cell>
        </row>
        <row r="31">
          <cell r="B31">
            <v>22.208333333333332</v>
          </cell>
          <cell r="C31">
            <v>29.3</v>
          </cell>
          <cell r="D31">
            <v>18.100000000000001</v>
          </cell>
          <cell r="E31">
            <v>79.25</v>
          </cell>
          <cell r="F31">
            <v>93</v>
          </cell>
          <cell r="G31">
            <v>58</v>
          </cell>
          <cell r="H31">
            <v>0.72000000000000008</v>
          </cell>
          <cell r="I31" t="str">
            <v>SO</v>
          </cell>
          <cell r="J31">
            <v>19.440000000000001</v>
          </cell>
          <cell r="K31">
            <v>1.4</v>
          </cell>
        </row>
        <row r="32">
          <cell r="B32">
            <v>23.420833333333338</v>
          </cell>
          <cell r="C32">
            <v>30.9</v>
          </cell>
          <cell r="D32">
            <v>19.2</v>
          </cell>
          <cell r="E32">
            <v>78.625</v>
          </cell>
          <cell r="F32">
            <v>90</v>
          </cell>
          <cell r="G32">
            <v>53</v>
          </cell>
          <cell r="H32">
            <v>5.4</v>
          </cell>
          <cell r="I32" t="str">
            <v>S</v>
          </cell>
          <cell r="J32">
            <v>21.96</v>
          </cell>
          <cell r="K32">
            <v>1.5999999999999999</v>
          </cell>
        </row>
        <row r="33">
          <cell r="B33">
            <v>24.745833333333337</v>
          </cell>
          <cell r="C33">
            <v>32</v>
          </cell>
          <cell r="D33">
            <v>20</v>
          </cell>
          <cell r="E33">
            <v>74.166666666666671</v>
          </cell>
          <cell r="F33">
            <v>88</v>
          </cell>
          <cell r="G33">
            <v>49</v>
          </cell>
          <cell r="H33">
            <v>22.68</v>
          </cell>
          <cell r="I33" t="str">
            <v>L</v>
          </cell>
          <cell r="J33">
            <v>50.04</v>
          </cell>
          <cell r="K33">
            <v>0.60000000000000009</v>
          </cell>
        </row>
        <row r="34">
          <cell r="B34">
            <v>25.358333333333334</v>
          </cell>
          <cell r="C34">
            <v>32.799999999999997</v>
          </cell>
          <cell r="D34">
            <v>20.100000000000001</v>
          </cell>
          <cell r="E34">
            <v>71.166666666666671</v>
          </cell>
          <cell r="F34">
            <v>91</v>
          </cell>
          <cell r="G34">
            <v>41</v>
          </cell>
          <cell r="H34">
            <v>15.120000000000001</v>
          </cell>
          <cell r="I34" t="str">
            <v>L</v>
          </cell>
          <cell r="J34">
            <v>32.04</v>
          </cell>
          <cell r="K34">
            <v>0.2</v>
          </cell>
        </row>
        <row r="35">
          <cell r="B35">
            <v>25.195833333333336</v>
          </cell>
          <cell r="C35">
            <v>32.9</v>
          </cell>
          <cell r="D35">
            <v>17.899999999999999</v>
          </cell>
          <cell r="E35">
            <v>66.333333333333329</v>
          </cell>
          <cell r="F35">
            <v>91</v>
          </cell>
          <cell r="G35">
            <v>34</v>
          </cell>
          <cell r="H35">
            <v>7.2</v>
          </cell>
          <cell r="I35" t="str">
            <v>L</v>
          </cell>
          <cell r="J35">
            <v>24.48</v>
          </cell>
          <cell r="K35">
            <v>0.2</v>
          </cell>
        </row>
        <row r="36">
          <cell r="I36" t="str">
            <v>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23.720833333333331</v>
          </cell>
          <cell r="C5">
            <v>27.7</v>
          </cell>
          <cell r="D5">
            <v>20.6</v>
          </cell>
          <cell r="E5">
            <v>80.75</v>
          </cell>
          <cell r="F5">
            <v>94</v>
          </cell>
          <cell r="G5">
            <v>63</v>
          </cell>
          <cell r="H5">
            <v>24.48</v>
          </cell>
          <cell r="I5" t="str">
            <v>NE</v>
          </cell>
          <cell r="J5">
            <v>45.36</v>
          </cell>
          <cell r="K5">
            <v>0</v>
          </cell>
        </row>
        <row r="6">
          <cell r="B6">
            <v>23.349999999999998</v>
          </cell>
          <cell r="C6">
            <v>29.1</v>
          </cell>
          <cell r="D6">
            <v>20.3</v>
          </cell>
          <cell r="E6">
            <v>86.291666666666671</v>
          </cell>
          <cell r="F6">
            <v>95</v>
          </cell>
          <cell r="G6">
            <v>63</v>
          </cell>
          <cell r="H6">
            <v>14.76</v>
          </cell>
          <cell r="I6" t="str">
            <v>NE</v>
          </cell>
          <cell r="J6">
            <v>50.4</v>
          </cell>
          <cell r="K6">
            <v>20.399999999999999</v>
          </cell>
        </row>
        <row r="7">
          <cell r="B7">
            <v>22.116666666666671</v>
          </cell>
          <cell r="C7">
            <v>26.5</v>
          </cell>
          <cell r="D7">
            <v>18.899999999999999</v>
          </cell>
          <cell r="E7">
            <v>80.125</v>
          </cell>
          <cell r="F7">
            <v>95</v>
          </cell>
          <cell r="G7">
            <v>60</v>
          </cell>
          <cell r="H7">
            <v>15.840000000000002</v>
          </cell>
          <cell r="I7" t="str">
            <v>O</v>
          </cell>
          <cell r="J7">
            <v>32.4</v>
          </cell>
          <cell r="K7">
            <v>0</v>
          </cell>
        </row>
        <row r="8">
          <cell r="B8">
            <v>19.999999999999996</v>
          </cell>
          <cell r="C8">
            <v>24.4</v>
          </cell>
          <cell r="D8">
            <v>16.7</v>
          </cell>
          <cell r="E8">
            <v>83.625</v>
          </cell>
          <cell r="F8">
            <v>95</v>
          </cell>
          <cell r="G8">
            <v>63</v>
          </cell>
          <cell r="H8">
            <v>8.64</v>
          </cell>
          <cell r="I8" t="str">
            <v>SO</v>
          </cell>
          <cell r="J8">
            <v>19.8</v>
          </cell>
          <cell r="K8">
            <v>0</v>
          </cell>
        </row>
        <row r="9">
          <cell r="B9">
            <v>21.620833333333326</v>
          </cell>
          <cell r="C9">
            <v>29.5</v>
          </cell>
          <cell r="D9">
            <v>16.899999999999999</v>
          </cell>
          <cell r="E9">
            <v>77.5</v>
          </cell>
          <cell r="F9">
            <v>95</v>
          </cell>
          <cell r="G9">
            <v>45</v>
          </cell>
          <cell r="H9">
            <v>11.879999999999999</v>
          </cell>
          <cell r="I9" t="str">
            <v>S</v>
          </cell>
          <cell r="J9">
            <v>23.759999999999998</v>
          </cell>
          <cell r="K9">
            <v>0.2</v>
          </cell>
        </row>
        <row r="10">
          <cell r="B10">
            <v>22.954166666666669</v>
          </cell>
          <cell r="C10">
            <v>30.2</v>
          </cell>
          <cell r="D10">
            <v>17.8</v>
          </cell>
          <cell r="E10">
            <v>68.791666666666671</v>
          </cell>
          <cell r="F10">
            <v>86</v>
          </cell>
          <cell r="G10">
            <v>38</v>
          </cell>
          <cell r="H10">
            <v>9.7200000000000006</v>
          </cell>
          <cell r="I10" t="str">
            <v>S</v>
          </cell>
          <cell r="J10">
            <v>21.6</v>
          </cell>
          <cell r="K10">
            <v>0</v>
          </cell>
        </row>
        <row r="11">
          <cell r="B11">
            <v>24.008333333333336</v>
          </cell>
          <cell r="C11">
            <v>31.4</v>
          </cell>
          <cell r="D11">
            <v>18.899999999999999</v>
          </cell>
          <cell r="E11">
            <v>64.916666666666671</v>
          </cell>
          <cell r="F11">
            <v>84</v>
          </cell>
          <cell r="G11">
            <v>36</v>
          </cell>
          <cell r="H11">
            <v>10.08</v>
          </cell>
          <cell r="I11" t="str">
            <v>SE</v>
          </cell>
          <cell r="J11">
            <v>21.6</v>
          </cell>
          <cell r="K11">
            <v>0</v>
          </cell>
        </row>
        <row r="12">
          <cell r="B12">
            <v>25.8</v>
          </cell>
          <cell r="C12">
            <v>32.299999999999997</v>
          </cell>
          <cell r="D12">
            <v>20.399999999999999</v>
          </cell>
          <cell r="E12">
            <v>63.541666666666664</v>
          </cell>
          <cell r="F12">
            <v>77</v>
          </cell>
          <cell r="G12">
            <v>47</v>
          </cell>
          <cell r="H12">
            <v>14.04</v>
          </cell>
          <cell r="I12" t="str">
            <v>SE</v>
          </cell>
          <cell r="J12">
            <v>30.6</v>
          </cell>
          <cell r="K12">
            <v>0</v>
          </cell>
        </row>
        <row r="13">
          <cell r="B13">
            <v>23.966666666666669</v>
          </cell>
          <cell r="C13">
            <v>27</v>
          </cell>
          <cell r="D13">
            <v>21.2</v>
          </cell>
          <cell r="E13">
            <v>87.583333333333329</v>
          </cell>
          <cell r="F13">
            <v>96</v>
          </cell>
          <cell r="G13">
            <v>73</v>
          </cell>
          <cell r="H13">
            <v>13.68</v>
          </cell>
          <cell r="I13" t="str">
            <v>NE</v>
          </cell>
          <cell r="J13">
            <v>38.519999999999996</v>
          </cell>
          <cell r="K13">
            <v>41.599999999999994</v>
          </cell>
        </row>
        <row r="14">
          <cell r="B14">
            <v>21.212499999999995</v>
          </cell>
          <cell r="C14">
            <v>25.1</v>
          </cell>
          <cell r="D14">
            <v>18.600000000000001</v>
          </cell>
          <cell r="E14">
            <v>85.208333333333329</v>
          </cell>
          <cell r="F14">
            <v>95</v>
          </cell>
          <cell r="G14">
            <v>63</v>
          </cell>
          <cell r="H14">
            <v>15.48</v>
          </cell>
          <cell r="I14" t="str">
            <v>SO</v>
          </cell>
          <cell r="J14">
            <v>36.72</v>
          </cell>
          <cell r="K14">
            <v>1.6</v>
          </cell>
        </row>
        <row r="15">
          <cell r="B15">
            <v>21.254166666666666</v>
          </cell>
          <cell r="C15">
            <v>27.7</v>
          </cell>
          <cell r="D15">
            <v>17.2</v>
          </cell>
          <cell r="E15">
            <v>76.25</v>
          </cell>
          <cell r="F15">
            <v>96</v>
          </cell>
          <cell r="G15">
            <v>41</v>
          </cell>
          <cell r="H15">
            <v>14.04</v>
          </cell>
          <cell r="I15" t="str">
            <v>SO</v>
          </cell>
          <cell r="J15">
            <v>31.319999999999997</v>
          </cell>
          <cell r="K15">
            <v>0</v>
          </cell>
        </row>
        <row r="16">
          <cell r="B16">
            <v>19.604166666666664</v>
          </cell>
          <cell r="C16">
            <v>26.6</v>
          </cell>
          <cell r="D16">
            <v>14.1</v>
          </cell>
          <cell r="E16">
            <v>75.75</v>
          </cell>
          <cell r="F16">
            <v>95</v>
          </cell>
          <cell r="G16">
            <v>49</v>
          </cell>
          <cell r="H16">
            <v>14.04</v>
          </cell>
          <cell r="I16" t="str">
            <v>S</v>
          </cell>
          <cell r="J16">
            <v>30.240000000000002</v>
          </cell>
          <cell r="K16">
            <v>0.2</v>
          </cell>
        </row>
        <row r="17">
          <cell r="B17">
            <v>21.5</v>
          </cell>
          <cell r="C17">
            <v>29</v>
          </cell>
          <cell r="D17">
            <v>16.3</v>
          </cell>
          <cell r="E17">
            <v>74.166666666666671</v>
          </cell>
          <cell r="F17">
            <v>96</v>
          </cell>
          <cell r="G17">
            <v>39</v>
          </cell>
          <cell r="H17">
            <v>9.7200000000000006</v>
          </cell>
          <cell r="I17" t="str">
            <v>S</v>
          </cell>
          <cell r="J17">
            <v>20.88</v>
          </cell>
          <cell r="K17">
            <v>0</v>
          </cell>
        </row>
        <row r="18">
          <cell r="B18">
            <v>23.462499999999995</v>
          </cell>
          <cell r="C18">
            <v>30.7</v>
          </cell>
          <cell r="D18">
            <v>18.100000000000001</v>
          </cell>
          <cell r="E18">
            <v>69.625</v>
          </cell>
          <cell r="F18">
            <v>89</v>
          </cell>
          <cell r="G18">
            <v>46</v>
          </cell>
          <cell r="H18">
            <v>16.559999999999999</v>
          </cell>
          <cell r="I18" t="str">
            <v>SE</v>
          </cell>
          <cell r="J18">
            <v>29.52</v>
          </cell>
          <cell r="K18">
            <v>0</v>
          </cell>
        </row>
        <row r="19">
          <cell r="B19">
            <v>25.541666666666671</v>
          </cell>
          <cell r="C19">
            <v>32.799999999999997</v>
          </cell>
          <cell r="D19">
            <v>21</v>
          </cell>
          <cell r="E19">
            <v>74.833333333333329</v>
          </cell>
          <cell r="F19">
            <v>90</v>
          </cell>
          <cell r="G19">
            <v>48</v>
          </cell>
          <cell r="H19">
            <v>19.8</v>
          </cell>
          <cell r="I19" t="str">
            <v>SE</v>
          </cell>
          <cell r="J19">
            <v>34.200000000000003</v>
          </cell>
          <cell r="K19">
            <v>0</v>
          </cell>
        </row>
        <row r="20">
          <cell r="B20">
            <v>25.583333333333332</v>
          </cell>
          <cell r="C20">
            <v>32.6</v>
          </cell>
          <cell r="D20">
            <v>20.3</v>
          </cell>
          <cell r="E20">
            <v>72.458333333333329</v>
          </cell>
          <cell r="F20">
            <v>89</v>
          </cell>
          <cell r="G20">
            <v>46</v>
          </cell>
          <cell r="H20">
            <v>18.36</v>
          </cell>
          <cell r="I20" t="str">
            <v>NE</v>
          </cell>
          <cell r="J20">
            <v>33.840000000000003</v>
          </cell>
          <cell r="K20">
            <v>0</v>
          </cell>
        </row>
        <row r="21">
          <cell r="B21">
            <v>26.299999999999997</v>
          </cell>
          <cell r="C21">
            <v>32.6</v>
          </cell>
          <cell r="D21">
            <v>21.5</v>
          </cell>
          <cell r="E21">
            <v>70.25</v>
          </cell>
          <cell r="F21">
            <v>87</v>
          </cell>
          <cell r="G21">
            <v>46</v>
          </cell>
          <cell r="H21">
            <v>19.440000000000001</v>
          </cell>
          <cell r="I21" t="str">
            <v>NE</v>
          </cell>
          <cell r="J21">
            <v>36.72</v>
          </cell>
          <cell r="K21">
            <v>0</v>
          </cell>
        </row>
        <row r="22">
          <cell r="B22">
            <v>27.120833333333337</v>
          </cell>
          <cell r="C22">
            <v>34.4</v>
          </cell>
          <cell r="D22">
            <v>21.4</v>
          </cell>
          <cell r="E22">
            <v>66.208333333333329</v>
          </cell>
          <cell r="F22">
            <v>86</v>
          </cell>
          <cell r="G22">
            <v>43</v>
          </cell>
          <cell r="H22">
            <v>18.36</v>
          </cell>
          <cell r="I22" t="str">
            <v>NE</v>
          </cell>
          <cell r="J22">
            <v>37.440000000000005</v>
          </cell>
          <cell r="K22">
            <v>0</v>
          </cell>
        </row>
        <row r="23">
          <cell r="B23">
            <v>26.549999999999994</v>
          </cell>
          <cell r="C23">
            <v>33.4</v>
          </cell>
          <cell r="D23">
            <v>22.5</v>
          </cell>
          <cell r="E23">
            <v>71.625</v>
          </cell>
          <cell r="F23">
            <v>89</v>
          </cell>
          <cell r="G23">
            <v>46</v>
          </cell>
          <cell r="H23">
            <v>18</v>
          </cell>
          <cell r="I23" t="str">
            <v>NE</v>
          </cell>
          <cell r="J23">
            <v>38.880000000000003</v>
          </cell>
          <cell r="K23">
            <v>0</v>
          </cell>
        </row>
        <row r="24">
          <cell r="B24">
            <v>26.274999999999995</v>
          </cell>
          <cell r="C24">
            <v>34.6</v>
          </cell>
          <cell r="D24">
            <v>20.9</v>
          </cell>
          <cell r="E24">
            <v>72.083333333333329</v>
          </cell>
          <cell r="F24">
            <v>93</v>
          </cell>
          <cell r="G24">
            <v>33</v>
          </cell>
          <cell r="H24">
            <v>8.64</v>
          </cell>
          <cell r="I24" t="str">
            <v>N</v>
          </cell>
          <cell r="J24">
            <v>25.56</v>
          </cell>
          <cell r="K24">
            <v>0</v>
          </cell>
        </row>
        <row r="25">
          <cell r="B25">
            <v>27.020833333333325</v>
          </cell>
          <cell r="C25">
            <v>34.6</v>
          </cell>
          <cell r="D25">
            <v>22.6</v>
          </cell>
          <cell r="E25">
            <v>70.666666666666671</v>
          </cell>
          <cell r="F25">
            <v>93</v>
          </cell>
          <cell r="G25">
            <v>38</v>
          </cell>
          <cell r="H25">
            <v>11.16</v>
          </cell>
          <cell r="I25" t="str">
            <v>S</v>
          </cell>
          <cell r="J25">
            <v>26.64</v>
          </cell>
          <cell r="K25">
            <v>0.2</v>
          </cell>
        </row>
        <row r="26">
          <cell r="B26">
            <v>25.229166666666668</v>
          </cell>
          <cell r="C26">
            <v>30.9</v>
          </cell>
          <cell r="D26">
            <v>22</v>
          </cell>
          <cell r="E26">
            <v>80.75</v>
          </cell>
          <cell r="F26">
            <v>94</v>
          </cell>
          <cell r="G26">
            <v>59</v>
          </cell>
          <cell r="H26">
            <v>14.04</v>
          </cell>
          <cell r="I26" t="str">
            <v>S</v>
          </cell>
          <cell r="J26">
            <v>27</v>
          </cell>
          <cell r="K26">
            <v>0</v>
          </cell>
        </row>
        <row r="27">
          <cell r="B27">
            <v>23.716666666666665</v>
          </cell>
          <cell r="C27">
            <v>28.9</v>
          </cell>
          <cell r="D27">
            <v>21.3</v>
          </cell>
          <cell r="E27">
            <v>85.916666666666671</v>
          </cell>
          <cell r="F27">
            <v>94</v>
          </cell>
          <cell r="G27">
            <v>65</v>
          </cell>
          <cell r="H27">
            <v>10.8</v>
          </cell>
          <cell r="I27" t="str">
            <v>S</v>
          </cell>
          <cell r="J27">
            <v>21.96</v>
          </cell>
          <cell r="K27">
            <v>1</v>
          </cell>
        </row>
        <row r="28">
          <cell r="B28">
            <v>21.329166666666666</v>
          </cell>
          <cell r="C28">
            <v>23.1</v>
          </cell>
          <cell r="D28">
            <v>20.3</v>
          </cell>
          <cell r="E28">
            <v>91.791666666666671</v>
          </cell>
          <cell r="F28">
            <v>96</v>
          </cell>
          <cell r="G28">
            <v>85</v>
          </cell>
          <cell r="H28">
            <v>12.24</v>
          </cell>
          <cell r="I28" t="str">
            <v>NE</v>
          </cell>
          <cell r="J28">
            <v>29.16</v>
          </cell>
          <cell r="K28">
            <v>55</v>
          </cell>
        </row>
        <row r="29">
          <cell r="B29">
            <v>20.895833333333332</v>
          </cell>
          <cell r="C29">
            <v>24.4</v>
          </cell>
          <cell r="D29">
            <v>19.3</v>
          </cell>
          <cell r="E29">
            <v>89.958333333333329</v>
          </cell>
          <cell r="F29">
            <v>96</v>
          </cell>
          <cell r="G29">
            <v>72</v>
          </cell>
          <cell r="H29">
            <v>20.88</v>
          </cell>
          <cell r="I29" t="str">
            <v>NE</v>
          </cell>
          <cell r="J29">
            <v>45.72</v>
          </cell>
          <cell r="K29">
            <v>11.2</v>
          </cell>
        </row>
        <row r="30">
          <cell r="B30">
            <v>19.270833333333332</v>
          </cell>
          <cell r="C30">
            <v>23.7</v>
          </cell>
          <cell r="D30">
            <v>15.7</v>
          </cell>
          <cell r="E30">
            <v>77.958333333333329</v>
          </cell>
          <cell r="F30">
            <v>94</v>
          </cell>
          <cell r="G30">
            <v>52</v>
          </cell>
          <cell r="H30">
            <v>14.76</v>
          </cell>
          <cell r="I30" t="str">
            <v>O</v>
          </cell>
          <cell r="J30">
            <v>29.880000000000003</v>
          </cell>
          <cell r="K30">
            <v>0</v>
          </cell>
        </row>
        <row r="31">
          <cell r="B31">
            <v>19.074999999999999</v>
          </cell>
          <cell r="C31">
            <v>26.3</v>
          </cell>
          <cell r="D31">
            <v>13.5</v>
          </cell>
          <cell r="E31">
            <v>75.583333333333329</v>
          </cell>
          <cell r="F31">
            <v>96</v>
          </cell>
          <cell r="G31">
            <v>45</v>
          </cell>
          <cell r="H31">
            <v>8.64</v>
          </cell>
          <cell r="I31" t="str">
            <v>SO</v>
          </cell>
          <cell r="J31">
            <v>23.400000000000002</v>
          </cell>
          <cell r="K31">
            <v>0</v>
          </cell>
        </row>
        <row r="32">
          <cell r="B32">
            <v>20.591666666666669</v>
          </cell>
          <cell r="C32">
            <v>27.6</v>
          </cell>
          <cell r="D32">
            <v>15.1</v>
          </cell>
          <cell r="E32">
            <v>72.416666666666671</v>
          </cell>
          <cell r="F32">
            <v>94</v>
          </cell>
          <cell r="G32">
            <v>40</v>
          </cell>
          <cell r="H32">
            <v>8.64</v>
          </cell>
          <cell r="I32" t="str">
            <v>S</v>
          </cell>
          <cell r="J32">
            <v>21.96</v>
          </cell>
          <cell r="K32">
            <v>0</v>
          </cell>
        </row>
        <row r="33">
          <cell r="B33">
            <v>21.950000000000003</v>
          </cell>
          <cell r="C33">
            <v>29.4</v>
          </cell>
          <cell r="D33">
            <v>16.8</v>
          </cell>
          <cell r="E33">
            <v>70.708333333333329</v>
          </cell>
          <cell r="F33">
            <v>90</v>
          </cell>
          <cell r="G33">
            <v>38</v>
          </cell>
          <cell r="H33">
            <v>9.7200000000000006</v>
          </cell>
          <cell r="I33" t="str">
            <v>SE</v>
          </cell>
          <cell r="J33">
            <v>20.88</v>
          </cell>
          <cell r="K33">
            <v>0</v>
          </cell>
        </row>
        <row r="34">
          <cell r="B34">
            <v>24.575000000000003</v>
          </cell>
          <cell r="C34">
            <v>33.1</v>
          </cell>
          <cell r="D34">
            <v>18.399999999999999</v>
          </cell>
          <cell r="E34">
            <v>67.333333333333329</v>
          </cell>
          <cell r="F34">
            <v>90</v>
          </cell>
          <cell r="G34">
            <v>41</v>
          </cell>
          <cell r="H34">
            <v>7.5600000000000005</v>
          </cell>
          <cell r="I34" t="str">
            <v>SE</v>
          </cell>
          <cell r="J34">
            <v>16.559999999999999</v>
          </cell>
          <cell r="K34">
            <v>0</v>
          </cell>
        </row>
        <row r="35">
          <cell r="B35">
            <v>25.5625</v>
          </cell>
          <cell r="C35">
            <v>32.6</v>
          </cell>
          <cell r="D35">
            <v>20.100000000000001</v>
          </cell>
          <cell r="E35">
            <v>72.583333333333329</v>
          </cell>
          <cell r="F35">
            <v>89</v>
          </cell>
          <cell r="G35">
            <v>44</v>
          </cell>
          <cell r="H35">
            <v>0.72000000000000008</v>
          </cell>
          <cell r="I35" t="str">
            <v>NE</v>
          </cell>
          <cell r="J35">
            <v>14.04</v>
          </cell>
          <cell r="K35">
            <v>0</v>
          </cell>
        </row>
        <row r="36">
          <cell r="I36" t="str">
            <v>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25.479166666666668</v>
          </cell>
          <cell r="C5">
            <v>32.4</v>
          </cell>
          <cell r="D5">
            <v>21</v>
          </cell>
          <cell r="E5">
            <v>76.583333333333329</v>
          </cell>
          <cell r="F5">
            <v>94</v>
          </cell>
          <cell r="G5">
            <v>46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24.583333333333332</v>
          </cell>
          <cell r="C6">
            <v>31.2</v>
          </cell>
          <cell r="D6">
            <v>21.6</v>
          </cell>
          <cell r="E6">
            <v>83.958333333333329</v>
          </cell>
          <cell r="F6">
            <v>93</v>
          </cell>
          <cell r="G6">
            <v>59</v>
          </cell>
          <cell r="H6" t="str">
            <v>*</v>
          </cell>
          <cell r="I6" t="str">
            <v>*</v>
          </cell>
          <cell r="J6" t="str">
            <v>*</v>
          </cell>
          <cell r="K6">
            <v>12.399999999999999</v>
          </cell>
        </row>
        <row r="7">
          <cell r="B7">
            <v>25.308333333333334</v>
          </cell>
          <cell r="C7">
            <v>30.9</v>
          </cell>
          <cell r="D7">
            <v>21.4</v>
          </cell>
          <cell r="E7">
            <v>77.541666666666671</v>
          </cell>
          <cell r="F7">
            <v>95</v>
          </cell>
          <cell r="G7">
            <v>47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24.558333333333334</v>
          </cell>
          <cell r="C8">
            <v>30.3</v>
          </cell>
          <cell r="D8">
            <v>19.8</v>
          </cell>
          <cell r="E8">
            <v>72.833333333333329</v>
          </cell>
          <cell r="F8">
            <v>93</v>
          </cell>
          <cell r="G8">
            <v>50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24.3125</v>
          </cell>
          <cell r="C9">
            <v>30.9</v>
          </cell>
          <cell r="D9">
            <v>18.399999999999999</v>
          </cell>
          <cell r="E9">
            <v>69.541666666666671</v>
          </cell>
          <cell r="F9">
            <v>92</v>
          </cell>
          <cell r="G9">
            <v>43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23.712500000000002</v>
          </cell>
          <cell r="C10">
            <v>28.6</v>
          </cell>
          <cell r="D10">
            <v>19.100000000000001</v>
          </cell>
          <cell r="E10">
            <v>71.833333333333329</v>
          </cell>
          <cell r="F10">
            <v>89</v>
          </cell>
          <cell r="G10">
            <v>53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0.4</v>
          </cell>
        </row>
        <row r="11">
          <cell r="B11">
            <v>25.945833333333329</v>
          </cell>
          <cell r="C11">
            <v>34.299999999999997</v>
          </cell>
          <cell r="D11">
            <v>20.2</v>
          </cell>
          <cell r="E11">
            <v>70.041666666666671</v>
          </cell>
          <cell r="F11">
            <v>93</v>
          </cell>
          <cell r="G11">
            <v>39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26.670833333333331</v>
          </cell>
          <cell r="C12">
            <v>32.299999999999997</v>
          </cell>
          <cell r="D12">
            <v>21.9</v>
          </cell>
          <cell r="E12">
            <v>70.583333333333329</v>
          </cell>
          <cell r="F12">
            <v>88</v>
          </cell>
          <cell r="G12">
            <v>50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25.637499999999999</v>
          </cell>
          <cell r="C13">
            <v>29</v>
          </cell>
          <cell r="D13">
            <v>22.9</v>
          </cell>
          <cell r="E13">
            <v>81.75</v>
          </cell>
          <cell r="F13">
            <v>91</v>
          </cell>
          <cell r="G13">
            <v>68</v>
          </cell>
          <cell r="H13" t="str">
            <v>*</v>
          </cell>
          <cell r="I13" t="str">
            <v>*</v>
          </cell>
          <cell r="J13" t="str">
            <v>*</v>
          </cell>
          <cell r="K13">
            <v>3.2</v>
          </cell>
        </row>
        <row r="14">
          <cell r="B14">
            <v>24.229166666666668</v>
          </cell>
          <cell r="C14">
            <v>29.2</v>
          </cell>
          <cell r="D14">
            <v>22.4</v>
          </cell>
          <cell r="E14">
            <v>80.875</v>
          </cell>
          <cell r="F14">
            <v>96</v>
          </cell>
          <cell r="G14">
            <v>49</v>
          </cell>
          <cell r="H14" t="str">
            <v>*</v>
          </cell>
          <cell r="I14" t="str">
            <v>*</v>
          </cell>
          <cell r="J14" t="str">
            <v>*</v>
          </cell>
          <cell r="K14">
            <v>1</v>
          </cell>
        </row>
        <row r="15">
          <cell r="B15">
            <v>22.266666666666669</v>
          </cell>
          <cell r="C15">
            <v>29.3</v>
          </cell>
          <cell r="D15">
            <v>16.100000000000001</v>
          </cell>
          <cell r="E15">
            <v>70.958333333333329</v>
          </cell>
          <cell r="F15">
            <v>95</v>
          </cell>
          <cell r="G15">
            <v>40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21.895833333333329</v>
          </cell>
          <cell r="C16">
            <v>28.7</v>
          </cell>
          <cell r="D16">
            <v>16.399999999999999</v>
          </cell>
          <cell r="E16">
            <v>63.583333333333336</v>
          </cell>
          <cell r="F16">
            <v>88</v>
          </cell>
          <cell r="G16">
            <v>30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22.174999999999997</v>
          </cell>
          <cell r="C17">
            <v>30.7</v>
          </cell>
          <cell r="D17">
            <v>14.8</v>
          </cell>
          <cell r="E17">
            <v>64.25</v>
          </cell>
          <cell r="F17">
            <v>89</v>
          </cell>
          <cell r="G17">
            <v>32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24.533333333333335</v>
          </cell>
          <cell r="C18">
            <v>33.299999999999997</v>
          </cell>
          <cell r="D18">
            <v>17.2</v>
          </cell>
          <cell r="E18">
            <v>66.625</v>
          </cell>
          <cell r="F18">
            <v>87</v>
          </cell>
          <cell r="G18">
            <v>42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26.112500000000001</v>
          </cell>
          <cell r="C19">
            <v>34.1</v>
          </cell>
          <cell r="D19">
            <v>20</v>
          </cell>
          <cell r="E19">
            <v>71.458333333333329</v>
          </cell>
          <cell r="F19">
            <v>93</v>
          </cell>
          <cell r="G19">
            <v>44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26.299999999999997</v>
          </cell>
          <cell r="C20">
            <v>34.1</v>
          </cell>
          <cell r="D20">
            <v>21.5</v>
          </cell>
          <cell r="E20">
            <v>72.625</v>
          </cell>
          <cell r="F20">
            <v>92</v>
          </cell>
          <cell r="G20">
            <v>39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26.925000000000001</v>
          </cell>
          <cell r="C21">
            <v>33.799999999999997</v>
          </cell>
          <cell r="D21">
            <v>20.3</v>
          </cell>
          <cell r="E21">
            <v>68</v>
          </cell>
          <cell r="F21">
            <v>92</v>
          </cell>
          <cell r="G21">
            <v>40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28.854166666666668</v>
          </cell>
          <cell r="C22">
            <v>34.9</v>
          </cell>
          <cell r="D22">
            <v>23.9</v>
          </cell>
          <cell r="E22">
            <v>57.916666666666664</v>
          </cell>
          <cell r="F22">
            <v>77</v>
          </cell>
          <cell r="G22">
            <v>39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26.595833333333328</v>
          </cell>
          <cell r="C23">
            <v>32.9</v>
          </cell>
          <cell r="D23">
            <v>21.7</v>
          </cell>
          <cell r="E23">
            <v>72.041666666666671</v>
          </cell>
          <cell r="F23">
            <v>90</v>
          </cell>
          <cell r="G23">
            <v>49</v>
          </cell>
          <cell r="H23" t="str">
            <v>*</v>
          </cell>
          <cell r="I23" t="str">
            <v>*</v>
          </cell>
          <cell r="J23" t="str">
            <v>*</v>
          </cell>
          <cell r="K23">
            <v>10.600000000000001</v>
          </cell>
        </row>
        <row r="24">
          <cell r="B24">
            <v>27.099999999999998</v>
          </cell>
          <cell r="C24">
            <v>35.200000000000003</v>
          </cell>
          <cell r="D24">
            <v>21</v>
          </cell>
          <cell r="E24">
            <v>68.541666666666671</v>
          </cell>
          <cell r="F24">
            <v>94</v>
          </cell>
          <cell r="G24">
            <v>31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28.241666666666671</v>
          </cell>
          <cell r="C25">
            <v>34.700000000000003</v>
          </cell>
          <cell r="D25">
            <v>22.3</v>
          </cell>
          <cell r="E25">
            <v>58.5</v>
          </cell>
          <cell r="F25">
            <v>79</v>
          </cell>
          <cell r="G25">
            <v>33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27.033333333333331</v>
          </cell>
          <cell r="C26">
            <v>33.1</v>
          </cell>
          <cell r="D26">
            <v>22.7</v>
          </cell>
          <cell r="E26">
            <v>71.583333333333329</v>
          </cell>
          <cell r="F26">
            <v>86</v>
          </cell>
          <cell r="G26">
            <v>50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26.274999999999995</v>
          </cell>
          <cell r="C27">
            <v>32.9</v>
          </cell>
          <cell r="D27">
            <v>21.2</v>
          </cell>
          <cell r="E27">
            <v>75.833333333333329</v>
          </cell>
          <cell r="F27">
            <v>95</v>
          </cell>
          <cell r="G27">
            <v>47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22.791666666666668</v>
          </cell>
          <cell r="C28">
            <v>28.7</v>
          </cell>
          <cell r="D28">
            <v>19.2</v>
          </cell>
          <cell r="E28">
            <v>88.041666666666671</v>
          </cell>
          <cell r="F28">
            <v>96</v>
          </cell>
          <cell r="G28">
            <v>67</v>
          </cell>
          <cell r="H28" t="str">
            <v>*</v>
          </cell>
          <cell r="I28" t="str">
            <v>*</v>
          </cell>
          <cell r="J28" t="str">
            <v>*</v>
          </cell>
          <cell r="K28">
            <v>88.000000000000014</v>
          </cell>
        </row>
        <row r="29">
          <cell r="B29">
            <v>21.829166666666666</v>
          </cell>
          <cell r="C29">
            <v>25.9</v>
          </cell>
          <cell r="D29">
            <v>19.7</v>
          </cell>
          <cell r="E29">
            <v>91.583333333333329</v>
          </cell>
          <cell r="F29">
            <v>96</v>
          </cell>
          <cell r="G29">
            <v>76</v>
          </cell>
          <cell r="H29" t="str">
            <v>*</v>
          </cell>
          <cell r="I29" t="str">
            <v>*</v>
          </cell>
          <cell r="J29" t="str">
            <v>*</v>
          </cell>
          <cell r="K29">
            <v>38.20000000000001</v>
          </cell>
        </row>
        <row r="30">
          <cell r="B30">
            <v>22.179166666666664</v>
          </cell>
          <cell r="C30">
            <v>27.7</v>
          </cell>
          <cell r="D30">
            <v>17.7</v>
          </cell>
          <cell r="E30">
            <v>75.916666666666671</v>
          </cell>
          <cell r="F30">
            <v>94</v>
          </cell>
          <cell r="G30">
            <v>46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0.2</v>
          </cell>
        </row>
        <row r="31">
          <cell r="B31">
            <v>21.399999999999995</v>
          </cell>
          <cell r="C31">
            <v>27.7</v>
          </cell>
          <cell r="D31">
            <v>17</v>
          </cell>
          <cell r="E31">
            <v>73.125</v>
          </cell>
          <cell r="F31">
            <v>92</v>
          </cell>
          <cell r="G31">
            <v>49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23.025000000000002</v>
          </cell>
          <cell r="C32">
            <v>29.7</v>
          </cell>
          <cell r="D32">
            <v>17.3</v>
          </cell>
          <cell r="E32">
            <v>71.291666666666671</v>
          </cell>
          <cell r="F32">
            <v>92</v>
          </cell>
          <cell r="G32">
            <v>49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24.691666666666666</v>
          </cell>
          <cell r="C33">
            <v>32.700000000000003</v>
          </cell>
          <cell r="D33">
            <v>18.5</v>
          </cell>
          <cell r="E33">
            <v>72</v>
          </cell>
          <cell r="F33">
            <v>92</v>
          </cell>
          <cell r="G33">
            <v>45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25.258333333333336</v>
          </cell>
          <cell r="C34">
            <v>34.200000000000003</v>
          </cell>
          <cell r="D34">
            <v>21.1</v>
          </cell>
          <cell r="E34">
            <v>77.041666666666671</v>
          </cell>
          <cell r="F34">
            <v>94</v>
          </cell>
          <cell r="G34">
            <v>42</v>
          </cell>
          <cell r="H34" t="str">
            <v>*</v>
          </cell>
          <cell r="I34" t="str">
            <v>*</v>
          </cell>
          <cell r="J34" t="str">
            <v>*</v>
          </cell>
          <cell r="K34">
            <v>14.4</v>
          </cell>
        </row>
        <row r="35">
          <cell r="B35">
            <v>25.383333333333329</v>
          </cell>
          <cell r="C35">
            <v>32.299999999999997</v>
          </cell>
          <cell r="D35">
            <v>19.2</v>
          </cell>
          <cell r="E35">
            <v>71.208333333333329</v>
          </cell>
          <cell r="F35">
            <v>91</v>
          </cell>
          <cell r="G35">
            <v>47</v>
          </cell>
          <cell r="H35" t="str">
            <v>*</v>
          </cell>
          <cell r="I35" t="str">
            <v>*</v>
          </cell>
          <cell r="J35" t="str">
            <v>*</v>
          </cell>
          <cell r="K35">
            <v>11.4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26.504166666666666</v>
          </cell>
          <cell r="C5">
            <v>32.9</v>
          </cell>
          <cell r="D5">
            <v>23</v>
          </cell>
          <cell r="E5">
            <v>73.083333333333329</v>
          </cell>
          <cell r="F5">
            <v>88</v>
          </cell>
          <cell r="G5">
            <v>40</v>
          </cell>
          <cell r="H5">
            <v>16.559999999999999</v>
          </cell>
          <cell r="I5" t="str">
            <v>L</v>
          </cell>
          <cell r="J5">
            <v>39.96</v>
          </cell>
          <cell r="K5">
            <v>0</v>
          </cell>
        </row>
        <row r="6">
          <cell r="B6">
            <v>24.724999999999998</v>
          </cell>
          <cell r="C6">
            <v>30.3</v>
          </cell>
          <cell r="D6">
            <v>20.7</v>
          </cell>
          <cell r="E6">
            <v>81.458333333333329</v>
          </cell>
          <cell r="F6">
            <v>96</v>
          </cell>
          <cell r="G6">
            <v>54</v>
          </cell>
          <cell r="H6">
            <v>20.16</v>
          </cell>
          <cell r="I6" t="str">
            <v>NE</v>
          </cell>
          <cell r="J6">
            <v>37.080000000000005</v>
          </cell>
          <cell r="K6">
            <v>0.2</v>
          </cell>
        </row>
        <row r="7">
          <cell r="B7">
            <v>24.858333333333338</v>
          </cell>
          <cell r="C7">
            <v>31.4</v>
          </cell>
          <cell r="D7">
            <v>21.4</v>
          </cell>
          <cell r="E7">
            <v>81</v>
          </cell>
          <cell r="F7">
            <v>95</v>
          </cell>
          <cell r="G7">
            <v>53</v>
          </cell>
          <cell r="H7">
            <v>13.68</v>
          </cell>
          <cell r="I7" t="str">
            <v>N</v>
          </cell>
          <cell r="J7">
            <v>25.2</v>
          </cell>
          <cell r="K7">
            <v>0</v>
          </cell>
        </row>
        <row r="8">
          <cell r="B8">
            <v>25.808333333333337</v>
          </cell>
          <cell r="C8">
            <v>31</v>
          </cell>
          <cell r="D8">
            <v>22.6</v>
          </cell>
          <cell r="E8">
            <v>79.833333333333329</v>
          </cell>
          <cell r="F8">
            <v>91</v>
          </cell>
          <cell r="G8">
            <v>57</v>
          </cell>
          <cell r="H8">
            <v>16.559999999999999</v>
          </cell>
          <cell r="I8" t="str">
            <v>NE</v>
          </cell>
          <cell r="J8">
            <v>27.720000000000002</v>
          </cell>
          <cell r="K8">
            <v>0</v>
          </cell>
        </row>
        <row r="9">
          <cell r="B9">
            <v>24.570833333333329</v>
          </cell>
          <cell r="C9">
            <v>29</v>
          </cell>
          <cell r="D9">
            <v>22.1</v>
          </cell>
          <cell r="E9">
            <v>84.041666666666671</v>
          </cell>
          <cell r="F9">
            <v>95</v>
          </cell>
          <cell r="G9">
            <v>63</v>
          </cell>
          <cell r="H9">
            <v>14.76</v>
          </cell>
          <cell r="I9" t="str">
            <v>NE</v>
          </cell>
          <cell r="J9">
            <v>29.880000000000003</v>
          </cell>
          <cell r="K9">
            <v>0.2</v>
          </cell>
        </row>
        <row r="10">
          <cell r="B10">
            <v>25.291666666666668</v>
          </cell>
          <cell r="C10">
            <v>31.2</v>
          </cell>
          <cell r="D10">
            <v>21.8</v>
          </cell>
          <cell r="E10">
            <v>82.791666666666671</v>
          </cell>
          <cell r="F10">
            <v>97</v>
          </cell>
          <cell r="G10">
            <v>55</v>
          </cell>
          <cell r="H10">
            <v>28.44</v>
          </cell>
          <cell r="I10" t="str">
            <v>O</v>
          </cell>
          <cell r="J10">
            <v>45.36</v>
          </cell>
          <cell r="K10">
            <v>0</v>
          </cell>
        </row>
        <row r="11">
          <cell r="B11">
            <v>24.745833333333337</v>
          </cell>
          <cell r="C11">
            <v>32.200000000000003</v>
          </cell>
          <cell r="D11">
            <v>20.9</v>
          </cell>
          <cell r="E11">
            <v>79.625</v>
          </cell>
          <cell r="F11">
            <v>93</v>
          </cell>
          <cell r="G11">
            <v>47</v>
          </cell>
          <cell r="H11">
            <v>22.32</v>
          </cell>
          <cell r="I11" t="str">
            <v>L</v>
          </cell>
          <cell r="J11">
            <v>43.56</v>
          </cell>
          <cell r="K11">
            <v>0</v>
          </cell>
        </row>
        <row r="12">
          <cell r="B12">
            <v>26.150000000000006</v>
          </cell>
          <cell r="C12">
            <v>32.799999999999997</v>
          </cell>
          <cell r="D12">
            <v>21.8</v>
          </cell>
          <cell r="E12">
            <v>75.5</v>
          </cell>
          <cell r="F12">
            <v>94</v>
          </cell>
          <cell r="G12">
            <v>41</v>
          </cell>
          <cell r="H12">
            <v>19.079999999999998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26</v>
          </cell>
          <cell r="C13">
            <v>31.2</v>
          </cell>
          <cell r="D13">
            <v>22.7</v>
          </cell>
          <cell r="E13">
            <v>79.833333333333329</v>
          </cell>
          <cell r="F13">
            <v>93</v>
          </cell>
          <cell r="G13">
            <v>55</v>
          </cell>
          <cell r="H13">
            <v>19.8</v>
          </cell>
          <cell r="I13" t="str">
            <v>NE</v>
          </cell>
          <cell r="J13">
            <v>29.52</v>
          </cell>
          <cell r="K13">
            <v>0.2</v>
          </cell>
        </row>
        <row r="14">
          <cell r="B14">
            <v>25.612499999999997</v>
          </cell>
          <cell r="C14">
            <v>29.9</v>
          </cell>
          <cell r="D14">
            <v>23.5</v>
          </cell>
          <cell r="E14">
            <v>84.5</v>
          </cell>
          <cell r="F14">
            <v>95</v>
          </cell>
          <cell r="G14">
            <v>62</v>
          </cell>
          <cell r="H14">
            <v>19.8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23.545833333333334</v>
          </cell>
          <cell r="C15">
            <v>27.8</v>
          </cell>
          <cell r="D15">
            <v>19.7</v>
          </cell>
          <cell r="E15">
            <v>82.375</v>
          </cell>
          <cell r="F15">
            <v>96</v>
          </cell>
          <cell r="G15">
            <v>61</v>
          </cell>
          <cell r="H15">
            <v>18</v>
          </cell>
          <cell r="I15" t="str">
            <v>S</v>
          </cell>
          <cell r="J15">
            <v>31.680000000000003</v>
          </cell>
          <cell r="K15">
            <v>0.2</v>
          </cell>
        </row>
        <row r="16">
          <cell r="B16">
            <v>24.237499999999997</v>
          </cell>
          <cell r="C16">
            <v>28.9</v>
          </cell>
          <cell r="D16">
            <v>21.5</v>
          </cell>
          <cell r="E16">
            <v>69.208333333333329</v>
          </cell>
          <cell r="F16">
            <v>86</v>
          </cell>
          <cell r="G16">
            <v>51</v>
          </cell>
          <cell r="H16">
            <v>28.08</v>
          </cell>
          <cell r="I16" t="str">
            <v>S</v>
          </cell>
          <cell r="J16">
            <v>37.080000000000005</v>
          </cell>
          <cell r="K16">
            <v>0</v>
          </cell>
        </row>
        <row r="17">
          <cell r="B17">
            <v>24.037499999999994</v>
          </cell>
          <cell r="C17">
            <v>29.6</v>
          </cell>
          <cell r="D17">
            <v>20.2</v>
          </cell>
          <cell r="E17">
            <v>77</v>
          </cell>
          <cell r="F17">
            <v>91</v>
          </cell>
          <cell r="G17">
            <v>62</v>
          </cell>
          <cell r="H17">
            <v>16.2</v>
          </cell>
          <cell r="I17" t="str">
            <v>SE</v>
          </cell>
          <cell r="J17">
            <v>32.04</v>
          </cell>
          <cell r="K17">
            <v>0</v>
          </cell>
        </row>
        <row r="18">
          <cell r="B18">
            <v>25.625</v>
          </cell>
          <cell r="C18">
            <v>32.6</v>
          </cell>
          <cell r="D18">
            <v>22.6</v>
          </cell>
          <cell r="E18">
            <v>80.25</v>
          </cell>
          <cell r="F18">
            <v>94</v>
          </cell>
          <cell r="G18">
            <v>42</v>
          </cell>
          <cell r="H18">
            <v>22.68</v>
          </cell>
          <cell r="I18" t="str">
            <v>L</v>
          </cell>
          <cell r="J18">
            <v>39.96</v>
          </cell>
          <cell r="K18">
            <v>0</v>
          </cell>
        </row>
        <row r="19">
          <cell r="B19">
            <v>25.116666666666664</v>
          </cell>
          <cell r="C19">
            <v>31.6</v>
          </cell>
          <cell r="D19">
            <v>21.7</v>
          </cell>
          <cell r="E19">
            <v>81.375</v>
          </cell>
          <cell r="F19">
            <v>94</v>
          </cell>
          <cell r="G19">
            <v>52</v>
          </cell>
          <cell r="H19">
            <v>33.480000000000004</v>
          </cell>
          <cell r="I19" t="str">
            <v>NE</v>
          </cell>
          <cell r="J19">
            <v>52.56</v>
          </cell>
          <cell r="K19">
            <v>0.2</v>
          </cell>
        </row>
        <row r="20">
          <cell r="B20">
            <v>24.741666666666671</v>
          </cell>
          <cell r="C20">
            <v>30.7</v>
          </cell>
          <cell r="D20">
            <v>21.5</v>
          </cell>
          <cell r="E20">
            <v>79.625</v>
          </cell>
          <cell r="F20">
            <v>92</v>
          </cell>
          <cell r="G20">
            <v>53</v>
          </cell>
          <cell r="H20">
            <v>18</v>
          </cell>
          <cell r="I20" t="str">
            <v>NE</v>
          </cell>
          <cell r="J20">
            <v>26.64</v>
          </cell>
          <cell r="K20">
            <v>22.599999999999998</v>
          </cell>
        </row>
        <row r="21">
          <cell r="B21">
            <v>26.587500000000002</v>
          </cell>
          <cell r="C21">
            <v>33.9</v>
          </cell>
          <cell r="D21">
            <v>20.8</v>
          </cell>
          <cell r="E21">
            <v>68.041666666666671</v>
          </cell>
          <cell r="F21">
            <v>90</v>
          </cell>
          <cell r="G21">
            <v>33</v>
          </cell>
          <cell r="H21">
            <v>21.96</v>
          </cell>
          <cell r="I21" t="str">
            <v>L</v>
          </cell>
          <cell r="J21">
            <v>37.800000000000004</v>
          </cell>
          <cell r="K21">
            <v>0</v>
          </cell>
        </row>
        <row r="22">
          <cell r="B22">
            <v>27.804166666666674</v>
          </cell>
          <cell r="C22">
            <v>34.700000000000003</v>
          </cell>
          <cell r="D22">
            <v>23.2</v>
          </cell>
          <cell r="E22">
            <v>63.666666666666664</v>
          </cell>
          <cell r="F22">
            <v>85</v>
          </cell>
          <cell r="G22">
            <v>32</v>
          </cell>
          <cell r="H22">
            <v>22.32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26.883333333333329</v>
          </cell>
          <cell r="C23">
            <v>33.5</v>
          </cell>
          <cell r="D23">
            <v>22.3</v>
          </cell>
          <cell r="E23">
            <v>70.083333333333329</v>
          </cell>
          <cell r="F23">
            <v>90</v>
          </cell>
          <cell r="G23">
            <v>42</v>
          </cell>
          <cell r="H23">
            <v>19.8</v>
          </cell>
          <cell r="I23" t="str">
            <v>L</v>
          </cell>
          <cell r="J23">
            <v>42.12</v>
          </cell>
          <cell r="K23">
            <v>0</v>
          </cell>
        </row>
        <row r="24">
          <cell r="B24">
            <v>25.216666666666665</v>
          </cell>
          <cell r="C24">
            <v>32.700000000000003</v>
          </cell>
          <cell r="D24">
            <v>21.2</v>
          </cell>
          <cell r="E24">
            <v>79.666666666666671</v>
          </cell>
          <cell r="F24">
            <v>96</v>
          </cell>
          <cell r="G24">
            <v>48</v>
          </cell>
          <cell r="H24">
            <v>20.88</v>
          </cell>
          <cell r="I24" t="str">
            <v>SO</v>
          </cell>
          <cell r="J24">
            <v>65.52</v>
          </cell>
          <cell r="K24">
            <v>4.6000000000000005</v>
          </cell>
        </row>
        <row r="25">
          <cell r="B25">
            <v>27.154166666666669</v>
          </cell>
          <cell r="C25">
            <v>34.299999999999997</v>
          </cell>
          <cell r="D25">
            <v>22.8</v>
          </cell>
          <cell r="E25">
            <v>67.916666666666671</v>
          </cell>
          <cell r="F25">
            <v>91</v>
          </cell>
          <cell r="G25">
            <v>33</v>
          </cell>
          <cell r="H25">
            <v>16.920000000000002</v>
          </cell>
          <cell r="I25" t="str">
            <v>NE</v>
          </cell>
          <cell r="J25">
            <v>32.76</v>
          </cell>
          <cell r="K25">
            <v>0</v>
          </cell>
        </row>
        <row r="26">
          <cell r="B26">
            <v>25.791666666666671</v>
          </cell>
          <cell r="C26">
            <v>31.1</v>
          </cell>
          <cell r="D26">
            <v>22</v>
          </cell>
          <cell r="E26">
            <v>81.458333333333329</v>
          </cell>
          <cell r="F26">
            <v>93</v>
          </cell>
          <cell r="G26">
            <v>57</v>
          </cell>
          <cell r="H26">
            <v>15.840000000000002</v>
          </cell>
          <cell r="I26" t="str">
            <v>NE</v>
          </cell>
          <cell r="J26">
            <v>49.680000000000007</v>
          </cell>
          <cell r="K26">
            <v>0.2</v>
          </cell>
        </row>
        <row r="27">
          <cell r="B27">
            <v>26.150000000000002</v>
          </cell>
          <cell r="C27">
            <v>33.4</v>
          </cell>
          <cell r="D27">
            <v>22.7</v>
          </cell>
          <cell r="E27">
            <v>76.875</v>
          </cell>
          <cell r="F27">
            <v>93</v>
          </cell>
          <cell r="G27">
            <v>44</v>
          </cell>
          <cell r="H27">
            <v>17.64</v>
          </cell>
          <cell r="I27" t="str">
            <v>N</v>
          </cell>
          <cell r="J27">
            <v>45</v>
          </cell>
          <cell r="K27">
            <v>0.2</v>
          </cell>
        </row>
        <row r="28">
          <cell r="B28">
            <v>24.429166666666671</v>
          </cell>
          <cell r="C28">
            <v>26.7</v>
          </cell>
          <cell r="D28">
            <v>22.7</v>
          </cell>
          <cell r="E28">
            <v>83.958333333333329</v>
          </cell>
          <cell r="F28">
            <v>92</v>
          </cell>
          <cell r="G28">
            <v>72</v>
          </cell>
          <cell r="H28">
            <v>25.2</v>
          </cell>
          <cell r="I28" t="str">
            <v>L</v>
          </cell>
          <cell r="J28">
            <v>36</v>
          </cell>
          <cell r="K28">
            <v>0</v>
          </cell>
        </row>
        <row r="29">
          <cell r="B29">
            <v>23.629166666666663</v>
          </cell>
          <cell r="C29">
            <v>26.6</v>
          </cell>
          <cell r="D29">
            <v>20.7</v>
          </cell>
          <cell r="E29">
            <v>87.333333333333329</v>
          </cell>
          <cell r="F29">
            <v>96</v>
          </cell>
          <cell r="G29">
            <v>71</v>
          </cell>
          <cell r="H29">
            <v>31.680000000000003</v>
          </cell>
          <cell r="I29" t="str">
            <v>NE</v>
          </cell>
          <cell r="J29">
            <v>43.2</v>
          </cell>
          <cell r="K29">
            <v>24.6</v>
          </cell>
        </row>
        <row r="30">
          <cell r="B30">
            <v>23.054166666666664</v>
          </cell>
          <cell r="C30">
            <v>27.2</v>
          </cell>
          <cell r="D30">
            <v>21</v>
          </cell>
          <cell r="E30">
            <v>89.416666666666671</v>
          </cell>
          <cell r="F30">
            <v>97</v>
          </cell>
          <cell r="G30">
            <v>67</v>
          </cell>
          <cell r="H30">
            <v>12.24</v>
          </cell>
          <cell r="I30" t="str">
            <v>SO</v>
          </cell>
          <cell r="J30">
            <v>22.32</v>
          </cell>
          <cell r="K30">
            <v>24.4</v>
          </cell>
        </row>
        <row r="31">
          <cell r="B31">
            <v>24.604166666666668</v>
          </cell>
          <cell r="C31">
            <v>30.6</v>
          </cell>
          <cell r="D31">
            <v>19.899999999999999</v>
          </cell>
          <cell r="E31">
            <v>76.708333333333329</v>
          </cell>
          <cell r="F31">
            <v>92</v>
          </cell>
          <cell r="G31">
            <v>53</v>
          </cell>
          <cell r="H31">
            <v>13.32</v>
          </cell>
          <cell r="I31" t="str">
            <v>S</v>
          </cell>
          <cell r="J31">
            <v>27.36</v>
          </cell>
          <cell r="K31">
            <v>0</v>
          </cell>
        </row>
        <row r="32">
          <cell r="B32">
            <v>24.766666666666662</v>
          </cell>
          <cell r="C32">
            <v>31.2</v>
          </cell>
          <cell r="D32">
            <v>20.100000000000001</v>
          </cell>
          <cell r="E32">
            <v>79.25</v>
          </cell>
          <cell r="F32">
            <v>93</v>
          </cell>
          <cell r="G32">
            <v>55</v>
          </cell>
          <cell r="H32">
            <v>23.400000000000002</v>
          </cell>
          <cell r="I32" t="str">
            <v>S</v>
          </cell>
          <cell r="J32">
            <v>47.16</v>
          </cell>
          <cell r="K32">
            <v>0</v>
          </cell>
        </row>
        <row r="33">
          <cell r="B33">
            <v>25.516666666666666</v>
          </cell>
          <cell r="C33">
            <v>33</v>
          </cell>
          <cell r="D33">
            <v>22</v>
          </cell>
          <cell r="E33">
            <v>79.333333333333329</v>
          </cell>
          <cell r="F33">
            <v>94</v>
          </cell>
          <cell r="G33">
            <v>46</v>
          </cell>
          <cell r="H33">
            <v>20.52</v>
          </cell>
          <cell r="I33" t="str">
            <v>SE</v>
          </cell>
          <cell r="J33">
            <v>34.56</v>
          </cell>
          <cell r="K33">
            <v>0</v>
          </cell>
        </row>
        <row r="34">
          <cell r="B34">
            <v>26.183333333333326</v>
          </cell>
          <cell r="C34">
            <v>34.700000000000003</v>
          </cell>
          <cell r="D34">
            <v>21.6</v>
          </cell>
          <cell r="E34">
            <v>72.875</v>
          </cell>
          <cell r="F34">
            <v>92</v>
          </cell>
          <cell r="G34">
            <v>34</v>
          </cell>
          <cell r="H34">
            <v>24.48</v>
          </cell>
          <cell r="I34" t="str">
            <v>SE</v>
          </cell>
          <cell r="J34">
            <v>33.480000000000004</v>
          </cell>
          <cell r="K34">
            <v>0</v>
          </cell>
        </row>
        <row r="35">
          <cell r="B35">
            <v>27.754166666666663</v>
          </cell>
          <cell r="C35">
            <v>35.799999999999997</v>
          </cell>
          <cell r="D35">
            <v>21.9</v>
          </cell>
          <cell r="E35">
            <v>64</v>
          </cell>
          <cell r="F35">
            <v>87</v>
          </cell>
          <cell r="G35">
            <v>27</v>
          </cell>
          <cell r="H35">
            <v>17.28</v>
          </cell>
          <cell r="I35" t="str">
            <v>SE</v>
          </cell>
          <cell r="J35">
            <v>33.480000000000004</v>
          </cell>
          <cell r="K35">
            <v>0</v>
          </cell>
        </row>
        <row r="36">
          <cell r="I36" t="str">
            <v>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25.954166666666669</v>
          </cell>
          <cell r="C5">
            <v>32.299999999999997</v>
          </cell>
          <cell r="D5">
            <v>22.3</v>
          </cell>
          <cell r="E5">
            <v>74.041666666666671</v>
          </cell>
          <cell r="F5">
            <v>88</v>
          </cell>
          <cell r="G5">
            <v>50</v>
          </cell>
          <cell r="H5">
            <v>7.5600000000000005</v>
          </cell>
          <cell r="I5" t="str">
            <v>SE</v>
          </cell>
          <cell r="J5">
            <v>17.28</v>
          </cell>
          <cell r="K5">
            <v>0</v>
          </cell>
        </row>
        <row r="6">
          <cell r="B6">
            <v>24.400000000000002</v>
          </cell>
          <cell r="C6">
            <v>30.8</v>
          </cell>
          <cell r="D6">
            <v>20.9</v>
          </cell>
          <cell r="E6">
            <v>83.291666666666671</v>
          </cell>
          <cell r="F6">
            <v>96</v>
          </cell>
          <cell r="G6">
            <v>62</v>
          </cell>
          <cell r="H6">
            <v>12.96</v>
          </cell>
          <cell r="I6" t="str">
            <v>SE</v>
          </cell>
          <cell r="J6">
            <v>37.440000000000005</v>
          </cell>
          <cell r="K6">
            <v>24.8</v>
          </cell>
        </row>
        <row r="7">
          <cell r="B7">
            <v>25.358333333333334</v>
          </cell>
          <cell r="C7">
            <v>32.299999999999997</v>
          </cell>
          <cell r="D7">
            <v>21.1</v>
          </cell>
          <cell r="E7">
            <v>78.916666666666671</v>
          </cell>
          <cell r="F7">
            <v>94</v>
          </cell>
          <cell r="G7">
            <v>52</v>
          </cell>
          <cell r="H7">
            <v>12.24</v>
          </cell>
          <cell r="I7" t="str">
            <v>NO</v>
          </cell>
          <cell r="J7">
            <v>28.44</v>
          </cell>
          <cell r="K7">
            <v>0.4</v>
          </cell>
        </row>
        <row r="8">
          <cell r="B8">
            <v>27.179166666666671</v>
          </cell>
          <cell r="C8">
            <v>33.5</v>
          </cell>
          <cell r="D8">
            <v>21.8</v>
          </cell>
          <cell r="E8">
            <v>68.916666666666671</v>
          </cell>
          <cell r="F8">
            <v>86</v>
          </cell>
          <cell r="G8">
            <v>46</v>
          </cell>
          <cell r="H8">
            <v>10.44</v>
          </cell>
          <cell r="J8">
            <v>25.56</v>
          </cell>
          <cell r="K8">
            <v>0</v>
          </cell>
        </row>
        <row r="9">
          <cell r="B9">
            <v>27.579166666666666</v>
          </cell>
          <cell r="C9">
            <v>33.4</v>
          </cell>
          <cell r="D9">
            <v>22.9</v>
          </cell>
          <cell r="E9">
            <v>69.416666666666671</v>
          </cell>
          <cell r="F9">
            <v>87</v>
          </cell>
          <cell r="G9">
            <v>45</v>
          </cell>
          <cell r="H9">
            <v>6.84</v>
          </cell>
          <cell r="I9" t="str">
            <v>SO</v>
          </cell>
          <cell r="J9">
            <v>19.079999999999998</v>
          </cell>
          <cell r="K9">
            <v>0</v>
          </cell>
        </row>
        <row r="10">
          <cell r="B10">
            <v>27.587500000000002</v>
          </cell>
          <cell r="C10">
            <v>34.6</v>
          </cell>
          <cell r="D10">
            <v>22.6</v>
          </cell>
          <cell r="E10">
            <v>70.75</v>
          </cell>
          <cell r="F10">
            <v>87</v>
          </cell>
          <cell r="G10">
            <v>46</v>
          </cell>
          <cell r="H10">
            <v>10.44</v>
          </cell>
          <cell r="I10" t="str">
            <v>S</v>
          </cell>
          <cell r="J10">
            <v>22.68</v>
          </cell>
          <cell r="K10">
            <v>0</v>
          </cell>
        </row>
        <row r="11">
          <cell r="B11">
            <v>28.233333333333334</v>
          </cell>
          <cell r="C11">
            <v>35.5</v>
          </cell>
          <cell r="D11">
            <v>23.3</v>
          </cell>
          <cell r="E11">
            <v>67.125</v>
          </cell>
          <cell r="F11">
            <v>91</v>
          </cell>
          <cell r="G11">
            <v>36</v>
          </cell>
          <cell r="H11">
            <v>7.9200000000000008</v>
          </cell>
          <cell r="I11" t="str">
            <v>NO</v>
          </cell>
          <cell r="J11">
            <v>20.16</v>
          </cell>
          <cell r="K11">
            <v>0</v>
          </cell>
        </row>
        <row r="12">
          <cell r="B12">
            <v>29.079166666666666</v>
          </cell>
          <cell r="C12">
            <v>36.200000000000003</v>
          </cell>
          <cell r="D12">
            <v>24</v>
          </cell>
          <cell r="E12">
            <v>66.083333333333329</v>
          </cell>
          <cell r="F12">
            <v>89</v>
          </cell>
          <cell r="G12">
            <v>37</v>
          </cell>
          <cell r="H12">
            <v>12.24</v>
          </cell>
          <cell r="I12" t="str">
            <v>NE</v>
          </cell>
          <cell r="J12">
            <v>27</v>
          </cell>
          <cell r="K12">
            <v>0</v>
          </cell>
        </row>
        <row r="13">
          <cell r="B13">
            <v>28.779166666666665</v>
          </cell>
          <cell r="C13">
            <v>35</v>
          </cell>
          <cell r="D13">
            <v>22</v>
          </cell>
          <cell r="E13">
            <v>69.166666666666671</v>
          </cell>
          <cell r="F13">
            <v>92</v>
          </cell>
          <cell r="G13">
            <v>44</v>
          </cell>
          <cell r="H13">
            <v>26.64</v>
          </cell>
          <cell r="I13" t="str">
            <v>NE</v>
          </cell>
          <cell r="J13">
            <v>59.04</v>
          </cell>
          <cell r="K13">
            <v>5.4</v>
          </cell>
        </row>
        <row r="14">
          <cell r="B14">
            <v>25.116666666666674</v>
          </cell>
          <cell r="C14">
            <v>32</v>
          </cell>
          <cell r="D14">
            <v>22.3</v>
          </cell>
          <cell r="E14">
            <v>84.125</v>
          </cell>
          <cell r="F14">
            <v>95</v>
          </cell>
          <cell r="G14">
            <v>60</v>
          </cell>
          <cell r="H14">
            <v>18.720000000000002</v>
          </cell>
          <cell r="I14" t="str">
            <v>N</v>
          </cell>
          <cell r="J14">
            <v>51.480000000000004</v>
          </cell>
          <cell r="K14">
            <v>37.6</v>
          </cell>
        </row>
        <row r="15">
          <cell r="B15">
            <v>24.795833333333334</v>
          </cell>
          <cell r="C15">
            <v>30.7</v>
          </cell>
          <cell r="D15">
            <v>19.7</v>
          </cell>
          <cell r="E15">
            <v>70.583333333333329</v>
          </cell>
          <cell r="F15">
            <v>88</v>
          </cell>
          <cell r="G15">
            <v>46</v>
          </cell>
          <cell r="H15">
            <v>10.44</v>
          </cell>
          <cell r="I15" t="str">
            <v>SO</v>
          </cell>
          <cell r="J15">
            <v>25.56</v>
          </cell>
          <cell r="K15">
            <v>0</v>
          </cell>
        </row>
        <row r="16">
          <cell r="B16">
            <v>24.212499999999995</v>
          </cell>
          <cell r="C16">
            <v>30.7</v>
          </cell>
          <cell r="D16">
            <v>18.2</v>
          </cell>
          <cell r="E16">
            <v>64.125</v>
          </cell>
          <cell r="F16">
            <v>86</v>
          </cell>
          <cell r="G16">
            <v>36</v>
          </cell>
          <cell r="H16">
            <v>10.44</v>
          </cell>
          <cell r="I16" t="str">
            <v>SO</v>
          </cell>
          <cell r="J16">
            <v>23.759999999999998</v>
          </cell>
          <cell r="K16">
            <v>0</v>
          </cell>
        </row>
        <row r="17">
          <cell r="B17">
            <v>24.333333333333339</v>
          </cell>
          <cell r="C17">
            <v>32.9</v>
          </cell>
          <cell r="D17">
            <v>16.8</v>
          </cell>
          <cell r="E17">
            <v>65.916666666666671</v>
          </cell>
          <cell r="F17">
            <v>89</v>
          </cell>
          <cell r="G17">
            <v>43</v>
          </cell>
          <cell r="H17">
            <v>4.32</v>
          </cell>
          <cell r="I17" t="str">
            <v>S</v>
          </cell>
          <cell r="J17">
            <v>19.440000000000001</v>
          </cell>
          <cell r="K17">
            <v>0</v>
          </cell>
        </row>
        <row r="18">
          <cell r="B18">
            <v>27.666666666666671</v>
          </cell>
          <cell r="C18">
            <v>34.700000000000003</v>
          </cell>
          <cell r="D18">
            <v>22</v>
          </cell>
          <cell r="E18">
            <v>66.666666666666671</v>
          </cell>
          <cell r="F18">
            <v>84</v>
          </cell>
          <cell r="G18">
            <v>45</v>
          </cell>
          <cell r="H18">
            <v>9.7200000000000006</v>
          </cell>
          <cell r="I18" t="str">
            <v>SE</v>
          </cell>
          <cell r="J18">
            <v>25.56</v>
          </cell>
          <cell r="K18">
            <v>0</v>
          </cell>
        </row>
        <row r="19">
          <cell r="B19">
            <v>26.675000000000001</v>
          </cell>
          <cell r="C19">
            <v>31.9</v>
          </cell>
          <cell r="D19">
            <v>23.4</v>
          </cell>
          <cell r="E19">
            <v>70.458333333333329</v>
          </cell>
          <cell r="F19">
            <v>86</v>
          </cell>
          <cell r="G19">
            <v>53</v>
          </cell>
          <cell r="H19">
            <v>15.840000000000002</v>
          </cell>
          <cell r="I19" t="str">
            <v>L</v>
          </cell>
          <cell r="J19">
            <v>34.200000000000003</v>
          </cell>
          <cell r="K19">
            <v>0</v>
          </cell>
        </row>
        <row r="20">
          <cell r="B20">
            <v>26.020833333333332</v>
          </cell>
          <cell r="C20">
            <v>34.5</v>
          </cell>
          <cell r="D20">
            <v>21.8</v>
          </cell>
          <cell r="E20">
            <v>74</v>
          </cell>
          <cell r="F20">
            <v>92</v>
          </cell>
          <cell r="G20">
            <v>38</v>
          </cell>
          <cell r="H20">
            <v>6.48</v>
          </cell>
          <cell r="I20" t="str">
            <v>L</v>
          </cell>
          <cell r="J20">
            <v>25.56</v>
          </cell>
          <cell r="K20">
            <v>16.8</v>
          </cell>
        </row>
        <row r="21">
          <cell r="B21">
            <v>27.462499999999995</v>
          </cell>
          <cell r="C21">
            <v>35.1</v>
          </cell>
          <cell r="D21">
            <v>21.6</v>
          </cell>
          <cell r="E21">
            <v>67</v>
          </cell>
          <cell r="F21">
            <v>89</v>
          </cell>
          <cell r="G21">
            <v>36</v>
          </cell>
          <cell r="H21">
            <v>11.879999999999999</v>
          </cell>
          <cell r="I21" t="str">
            <v>SE</v>
          </cell>
          <cell r="J21">
            <v>28.08</v>
          </cell>
          <cell r="K21">
            <v>0</v>
          </cell>
        </row>
        <row r="22">
          <cell r="B22">
            <v>28.479166666666668</v>
          </cell>
          <cell r="C22">
            <v>35.700000000000003</v>
          </cell>
          <cell r="D22">
            <v>23.2</v>
          </cell>
          <cell r="E22">
            <v>61.375</v>
          </cell>
          <cell r="F22">
            <v>83</v>
          </cell>
          <cell r="G22">
            <v>30</v>
          </cell>
          <cell r="H22">
            <v>6.48</v>
          </cell>
          <cell r="I22" t="str">
            <v>NE</v>
          </cell>
          <cell r="J22">
            <v>27</v>
          </cell>
          <cell r="K22">
            <v>0</v>
          </cell>
        </row>
        <row r="23">
          <cell r="B23">
            <v>29.166666666666671</v>
          </cell>
          <cell r="C23">
            <v>37</v>
          </cell>
          <cell r="D23">
            <v>23.1</v>
          </cell>
          <cell r="E23">
            <v>61.791666666666664</v>
          </cell>
          <cell r="F23">
            <v>89</v>
          </cell>
          <cell r="G23">
            <v>32</v>
          </cell>
          <cell r="H23">
            <v>5.7600000000000007</v>
          </cell>
          <cell r="I23" t="str">
            <v>S</v>
          </cell>
          <cell r="J23">
            <v>19.440000000000001</v>
          </cell>
          <cell r="K23">
            <v>0</v>
          </cell>
        </row>
        <row r="24">
          <cell r="B24">
            <v>29.087499999999995</v>
          </cell>
          <cell r="C24">
            <v>36.9</v>
          </cell>
          <cell r="D24">
            <v>22.4</v>
          </cell>
          <cell r="E24">
            <v>59.333333333333336</v>
          </cell>
          <cell r="F24">
            <v>86</v>
          </cell>
          <cell r="G24">
            <v>25</v>
          </cell>
          <cell r="H24">
            <v>6.84</v>
          </cell>
          <cell r="I24" t="str">
            <v>SE</v>
          </cell>
          <cell r="J24">
            <v>18</v>
          </cell>
          <cell r="K24">
            <v>0</v>
          </cell>
        </row>
        <row r="25">
          <cell r="B25">
            <v>28.32083333333334</v>
          </cell>
          <cell r="C25">
            <v>36.299999999999997</v>
          </cell>
          <cell r="D25">
            <v>21.3</v>
          </cell>
          <cell r="E25">
            <v>58.125</v>
          </cell>
          <cell r="F25">
            <v>84</v>
          </cell>
          <cell r="G25">
            <v>29</v>
          </cell>
          <cell r="H25">
            <v>7.2</v>
          </cell>
          <cell r="I25" t="str">
            <v>SO</v>
          </cell>
          <cell r="J25">
            <v>20.16</v>
          </cell>
          <cell r="K25">
            <v>0</v>
          </cell>
        </row>
        <row r="26">
          <cell r="B26">
            <v>28.483333333333334</v>
          </cell>
          <cell r="C26">
            <v>37.6</v>
          </cell>
          <cell r="D26">
            <v>22</v>
          </cell>
          <cell r="E26">
            <v>61.291666666666664</v>
          </cell>
          <cell r="F26">
            <v>86</v>
          </cell>
          <cell r="G26">
            <v>31</v>
          </cell>
          <cell r="H26">
            <v>8.64</v>
          </cell>
          <cell r="I26" t="str">
            <v>NO</v>
          </cell>
          <cell r="J26">
            <v>27.720000000000002</v>
          </cell>
          <cell r="K26">
            <v>0.2</v>
          </cell>
        </row>
        <row r="27">
          <cell r="B27">
            <v>27.295833333333331</v>
          </cell>
          <cell r="C27">
            <v>35</v>
          </cell>
          <cell r="D27">
            <v>22</v>
          </cell>
          <cell r="E27">
            <v>68.625</v>
          </cell>
          <cell r="F27">
            <v>90</v>
          </cell>
          <cell r="G27">
            <v>39</v>
          </cell>
          <cell r="H27">
            <v>15.840000000000002</v>
          </cell>
          <cell r="I27" t="str">
            <v>NO</v>
          </cell>
          <cell r="J27">
            <v>48.24</v>
          </cell>
          <cell r="K27">
            <v>0.2</v>
          </cell>
        </row>
        <row r="28">
          <cell r="B28">
            <v>26.366666666666671</v>
          </cell>
          <cell r="C28">
            <v>33.4</v>
          </cell>
          <cell r="D28">
            <v>20.9</v>
          </cell>
          <cell r="E28">
            <v>72.166666666666671</v>
          </cell>
          <cell r="F28">
            <v>96</v>
          </cell>
          <cell r="G28">
            <v>44</v>
          </cell>
          <cell r="H28">
            <v>24.12</v>
          </cell>
          <cell r="I28" t="str">
            <v>L</v>
          </cell>
          <cell r="J28">
            <v>61.2</v>
          </cell>
          <cell r="K28">
            <v>33.200000000000003</v>
          </cell>
        </row>
        <row r="29">
          <cell r="B29">
            <v>22.841666666666665</v>
          </cell>
          <cell r="C29">
            <v>27.3</v>
          </cell>
          <cell r="D29">
            <v>19.600000000000001</v>
          </cell>
          <cell r="E29">
            <v>88.166666666666671</v>
          </cell>
          <cell r="F29">
            <v>95</v>
          </cell>
          <cell r="G29">
            <v>73</v>
          </cell>
          <cell r="H29">
            <v>4.6800000000000006</v>
          </cell>
          <cell r="I29" t="str">
            <v>NE</v>
          </cell>
          <cell r="J29">
            <v>53.64</v>
          </cell>
          <cell r="K29">
            <v>14.200000000000001</v>
          </cell>
        </row>
        <row r="30">
          <cell r="B30">
            <v>24.050000000000008</v>
          </cell>
          <cell r="C30">
            <v>27.6</v>
          </cell>
          <cell r="D30">
            <v>21.6</v>
          </cell>
          <cell r="E30">
            <v>83.25</v>
          </cell>
          <cell r="F30">
            <v>94</v>
          </cell>
          <cell r="G30">
            <v>66</v>
          </cell>
          <cell r="H30">
            <v>5.04</v>
          </cell>
          <cell r="I30" t="str">
            <v>SO</v>
          </cell>
          <cell r="J30">
            <v>18.720000000000002</v>
          </cell>
          <cell r="K30">
            <v>0.2</v>
          </cell>
        </row>
        <row r="31">
          <cell r="B31">
            <v>25.262500000000003</v>
          </cell>
          <cell r="C31">
            <v>30.8</v>
          </cell>
          <cell r="D31">
            <v>21.6</v>
          </cell>
          <cell r="E31">
            <v>72.291666666666671</v>
          </cell>
          <cell r="F31">
            <v>90</v>
          </cell>
          <cell r="G31">
            <v>50</v>
          </cell>
          <cell r="H31">
            <v>4.6800000000000006</v>
          </cell>
          <cell r="I31" t="str">
            <v>S</v>
          </cell>
          <cell r="J31">
            <v>27.36</v>
          </cell>
          <cell r="K31">
            <v>0</v>
          </cell>
        </row>
        <row r="32">
          <cell r="B32">
            <v>25.787499999999998</v>
          </cell>
          <cell r="C32">
            <v>33.299999999999997</v>
          </cell>
          <cell r="D32">
            <v>20.399999999999999</v>
          </cell>
          <cell r="E32">
            <v>66.625</v>
          </cell>
          <cell r="F32">
            <v>85</v>
          </cell>
          <cell r="G32">
            <v>45</v>
          </cell>
          <cell r="H32">
            <v>0.72000000000000008</v>
          </cell>
          <cell r="I32" t="str">
            <v>S</v>
          </cell>
          <cell r="J32">
            <v>18.36</v>
          </cell>
          <cell r="K32">
            <v>0</v>
          </cell>
        </row>
        <row r="33">
          <cell r="B33">
            <v>27.091666666666669</v>
          </cell>
          <cell r="C33">
            <v>35.5</v>
          </cell>
          <cell r="D33">
            <v>20.8</v>
          </cell>
          <cell r="E33">
            <v>65.583333333333329</v>
          </cell>
          <cell r="F33">
            <v>87</v>
          </cell>
          <cell r="G33">
            <v>40</v>
          </cell>
          <cell r="H33">
            <v>0.72000000000000008</v>
          </cell>
          <cell r="I33" t="str">
            <v>S</v>
          </cell>
          <cell r="J33">
            <v>19.079999999999998</v>
          </cell>
          <cell r="K33">
            <v>0</v>
          </cell>
        </row>
        <row r="34">
          <cell r="B34">
            <v>27.887499999999999</v>
          </cell>
          <cell r="C34">
            <v>36.200000000000003</v>
          </cell>
          <cell r="D34">
            <v>23.6</v>
          </cell>
          <cell r="E34">
            <v>68.291666666666671</v>
          </cell>
          <cell r="F34">
            <v>88</v>
          </cell>
          <cell r="G34">
            <v>40</v>
          </cell>
          <cell r="H34">
            <v>0</v>
          </cell>
          <cell r="I34" t="str">
            <v>S</v>
          </cell>
          <cell r="J34">
            <v>19.8</v>
          </cell>
          <cell r="K34">
            <v>0</v>
          </cell>
        </row>
        <row r="35">
          <cell r="B35">
            <v>28.400000000000006</v>
          </cell>
          <cell r="C35">
            <v>35.9</v>
          </cell>
          <cell r="D35">
            <v>22.7</v>
          </cell>
          <cell r="E35">
            <v>63.625</v>
          </cell>
          <cell r="F35">
            <v>87</v>
          </cell>
          <cell r="G35">
            <v>39</v>
          </cell>
          <cell r="H35">
            <v>1.08</v>
          </cell>
          <cell r="I35" t="str">
            <v>S</v>
          </cell>
          <cell r="J35">
            <v>23.759999999999998</v>
          </cell>
          <cell r="K35">
            <v>0</v>
          </cell>
        </row>
        <row r="36">
          <cell r="I36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26.837499999999995</v>
          </cell>
          <cell r="C5">
            <v>33.9</v>
          </cell>
          <cell r="D5">
            <v>22.9</v>
          </cell>
          <cell r="E5">
            <v>78.791666666666671</v>
          </cell>
          <cell r="F5">
            <v>95</v>
          </cell>
          <cell r="G5">
            <v>50</v>
          </cell>
          <cell r="H5">
            <v>8.64</v>
          </cell>
          <cell r="I5" t="str">
            <v>SE</v>
          </cell>
          <cell r="J5">
            <v>19.079999999999998</v>
          </cell>
          <cell r="K5">
            <v>1.7999999999999998</v>
          </cell>
        </row>
        <row r="6">
          <cell r="B6">
            <v>25.44583333333334</v>
          </cell>
          <cell r="C6">
            <v>32.299999999999997</v>
          </cell>
          <cell r="D6">
            <v>22.7</v>
          </cell>
          <cell r="E6">
            <v>88.291666666666671</v>
          </cell>
          <cell r="F6">
            <v>96</v>
          </cell>
          <cell r="G6">
            <v>61</v>
          </cell>
          <cell r="H6">
            <v>11.16</v>
          </cell>
          <cell r="I6" t="str">
            <v>SE</v>
          </cell>
          <cell r="J6">
            <v>29.16</v>
          </cell>
          <cell r="K6">
            <v>28.599999999999998</v>
          </cell>
        </row>
        <row r="7">
          <cell r="B7">
            <v>26.979166666666661</v>
          </cell>
          <cell r="C7">
            <v>33.4</v>
          </cell>
          <cell r="D7">
            <v>22.7</v>
          </cell>
          <cell r="E7">
            <v>78.666666666666671</v>
          </cell>
          <cell r="F7">
            <v>97</v>
          </cell>
          <cell r="G7">
            <v>47</v>
          </cell>
          <cell r="H7">
            <v>9</v>
          </cell>
          <cell r="I7" t="str">
            <v>NO</v>
          </cell>
          <cell r="J7">
            <v>24.12</v>
          </cell>
          <cell r="K7">
            <v>0.2</v>
          </cell>
        </row>
        <row r="8">
          <cell r="B8">
            <v>26.366666666666664</v>
          </cell>
          <cell r="C8">
            <v>32.9</v>
          </cell>
          <cell r="D8">
            <v>22.6</v>
          </cell>
          <cell r="E8">
            <v>75.833333333333329</v>
          </cell>
          <cell r="F8">
            <v>94</v>
          </cell>
          <cell r="G8">
            <v>49</v>
          </cell>
          <cell r="H8">
            <v>6.84</v>
          </cell>
          <cell r="I8" t="str">
            <v>S</v>
          </cell>
          <cell r="J8">
            <v>18</v>
          </cell>
          <cell r="K8">
            <v>0</v>
          </cell>
        </row>
        <row r="9">
          <cell r="B9">
            <v>26.266666666666669</v>
          </cell>
          <cell r="C9">
            <v>32.6</v>
          </cell>
          <cell r="D9">
            <v>21.2</v>
          </cell>
          <cell r="E9">
            <v>73.75</v>
          </cell>
          <cell r="F9">
            <v>94</v>
          </cell>
          <cell r="G9">
            <v>44</v>
          </cell>
          <cell r="H9">
            <v>8.64</v>
          </cell>
          <cell r="I9" t="str">
            <v>SE</v>
          </cell>
          <cell r="J9">
            <v>25.92</v>
          </cell>
          <cell r="K9">
            <v>0.2</v>
          </cell>
        </row>
        <row r="10">
          <cell r="B10">
            <v>25.749999999999996</v>
          </cell>
          <cell r="C10">
            <v>30</v>
          </cell>
          <cell r="D10">
            <v>21.4</v>
          </cell>
          <cell r="E10">
            <v>72.333333333333329</v>
          </cell>
          <cell r="F10">
            <v>91</v>
          </cell>
          <cell r="G10">
            <v>53</v>
          </cell>
          <cell r="H10">
            <v>7.5600000000000005</v>
          </cell>
          <cell r="I10" t="str">
            <v>S</v>
          </cell>
          <cell r="J10">
            <v>25.2</v>
          </cell>
          <cell r="K10">
            <v>0</v>
          </cell>
        </row>
        <row r="11">
          <cell r="B11">
            <v>26.94583333333334</v>
          </cell>
          <cell r="C11">
            <v>35.700000000000003</v>
          </cell>
          <cell r="D11">
            <v>21.5</v>
          </cell>
          <cell r="E11">
            <v>76.875</v>
          </cell>
          <cell r="F11">
            <v>96</v>
          </cell>
          <cell r="G11">
            <v>43</v>
          </cell>
          <cell r="H11">
            <v>3.6</v>
          </cell>
          <cell r="I11" t="str">
            <v>S</v>
          </cell>
          <cell r="J11">
            <v>18.36</v>
          </cell>
          <cell r="K11">
            <v>0.2</v>
          </cell>
        </row>
        <row r="12">
          <cell r="B12">
            <v>27.966666666666669</v>
          </cell>
          <cell r="C12">
            <v>34.200000000000003</v>
          </cell>
          <cell r="D12">
            <v>23</v>
          </cell>
          <cell r="E12">
            <v>75.458333333333329</v>
          </cell>
          <cell r="F12">
            <v>96</v>
          </cell>
          <cell r="G12">
            <v>49</v>
          </cell>
          <cell r="H12">
            <v>8.64</v>
          </cell>
          <cell r="I12" t="str">
            <v>NO</v>
          </cell>
          <cell r="J12">
            <v>25.2</v>
          </cell>
          <cell r="K12">
            <v>0.2</v>
          </cell>
        </row>
        <row r="13">
          <cell r="B13">
            <v>26.0625</v>
          </cell>
          <cell r="C13">
            <v>31.1</v>
          </cell>
          <cell r="D13">
            <v>23.5</v>
          </cell>
          <cell r="E13">
            <v>87.5</v>
          </cell>
          <cell r="F13">
            <v>95</v>
          </cell>
          <cell r="G13">
            <v>64</v>
          </cell>
          <cell r="H13">
            <v>13.32</v>
          </cell>
          <cell r="I13" t="str">
            <v>S</v>
          </cell>
          <cell r="J13">
            <v>31.680000000000003</v>
          </cell>
          <cell r="K13">
            <v>4.6000000000000005</v>
          </cell>
        </row>
        <row r="14">
          <cell r="B14">
            <v>25.058333333333337</v>
          </cell>
          <cell r="C14">
            <v>29.8</v>
          </cell>
          <cell r="D14">
            <v>23</v>
          </cell>
          <cell r="E14">
            <v>81.916666666666671</v>
          </cell>
          <cell r="F14">
            <v>96</v>
          </cell>
          <cell r="G14">
            <v>55</v>
          </cell>
          <cell r="H14">
            <v>7.2</v>
          </cell>
          <cell r="I14" t="str">
            <v>SO</v>
          </cell>
          <cell r="J14">
            <v>25.92</v>
          </cell>
          <cell r="K14">
            <v>0</v>
          </cell>
        </row>
        <row r="15">
          <cell r="B15">
            <v>23.816666666666663</v>
          </cell>
          <cell r="C15">
            <v>30.6</v>
          </cell>
          <cell r="D15">
            <v>18.100000000000001</v>
          </cell>
          <cell r="E15">
            <v>74.916666666666671</v>
          </cell>
          <cell r="F15">
            <v>97</v>
          </cell>
          <cell r="G15">
            <v>43</v>
          </cell>
          <cell r="H15">
            <v>5.4</v>
          </cell>
          <cell r="I15" t="str">
            <v>SE</v>
          </cell>
          <cell r="J15">
            <v>20.88</v>
          </cell>
          <cell r="K15">
            <v>0.6</v>
          </cell>
        </row>
        <row r="16">
          <cell r="B16">
            <v>23.433333333333326</v>
          </cell>
          <cell r="C16">
            <v>30.4</v>
          </cell>
          <cell r="D16">
            <v>17.600000000000001</v>
          </cell>
          <cell r="E16">
            <v>66.791666666666671</v>
          </cell>
          <cell r="F16">
            <v>95</v>
          </cell>
          <cell r="G16">
            <v>27</v>
          </cell>
          <cell r="H16">
            <v>14.4</v>
          </cell>
          <cell r="I16" t="str">
            <v>S</v>
          </cell>
          <cell r="J16">
            <v>27.36</v>
          </cell>
          <cell r="K16">
            <v>0</v>
          </cell>
        </row>
        <row r="17">
          <cell r="B17">
            <v>23.279166666666669</v>
          </cell>
          <cell r="C17">
            <v>32.4</v>
          </cell>
          <cell r="D17">
            <v>15.7</v>
          </cell>
          <cell r="E17">
            <v>69.208333333333329</v>
          </cell>
          <cell r="F17">
            <v>96</v>
          </cell>
          <cell r="G17">
            <v>31</v>
          </cell>
          <cell r="H17">
            <v>8.2799999999999994</v>
          </cell>
          <cell r="I17" t="str">
            <v>SE</v>
          </cell>
          <cell r="J17">
            <v>17.64</v>
          </cell>
          <cell r="K17">
            <v>0</v>
          </cell>
        </row>
        <row r="18">
          <cell r="B18">
            <v>25.224999999999998</v>
          </cell>
          <cell r="C18">
            <v>35</v>
          </cell>
          <cell r="D18">
            <v>18.2</v>
          </cell>
          <cell r="E18">
            <v>72.666666666666671</v>
          </cell>
          <cell r="F18">
            <v>95</v>
          </cell>
          <cell r="G18">
            <v>44</v>
          </cell>
          <cell r="H18">
            <v>9.7200000000000006</v>
          </cell>
          <cell r="I18" t="str">
            <v>S</v>
          </cell>
          <cell r="J18">
            <v>41.4</v>
          </cell>
          <cell r="K18">
            <v>0</v>
          </cell>
        </row>
        <row r="19">
          <cell r="B19">
            <v>28.729166666666668</v>
          </cell>
          <cell r="C19">
            <v>36.299999999999997</v>
          </cell>
          <cell r="D19">
            <v>22.9</v>
          </cell>
          <cell r="E19">
            <v>69.291666666666671</v>
          </cell>
          <cell r="F19">
            <v>90</v>
          </cell>
          <cell r="G19">
            <v>40</v>
          </cell>
          <cell r="H19">
            <v>9.3600000000000012</v>
          </cell>
          <cell r="I19" t="str">
            <v>SE</v>
          </cell>
          <cell r="J19">
            <v>28.44</v>
          </cell>
          <cell r="K19">
            <v>0.2</v>
          </cell>
        </row>
        <row r="20">
          <cell r="B20">
            <v>27.254166666666666</v>
          </cell>
          <cell r="C20">
            <v>34.299999999999997</v>
          </cell>
          <cell r="D20">
            <v>21.8</v>
          </cell>
          <cell r="E20">
            <v>75.75</v>
          </cell>
          <cell r="F20">
            <v>97</v>
          </cell>
          <cell r="G20">
            <v>44</v>
          </cell>
          <cell r="H20">
            <v>19.440000000000001</v>
          </cell>
          <cell r="I20" t="str">
            <v>SE</v>
          </cell>
          <cell r="J20">
            <v>48.24</v>
          </cell>
          <cell r="K20">
            <v>6.8000000000000007</v>
          </cell>
        </row>
        <row r="21">
          <cell r="B21">
            <v>28.712500000000002</v>
          </cell>
          <cell r="C21">
            <v>35.6</v>
          </cell>
          <cell r="D21">
            <v>22.4</v>
          </cell>
          <cell r="E21">
            <v>69.875</v>
          </cell>
          <cell r="F21">
            <v>94</v>
          </cell>
          <cell r="G21">
            <v>40</v>
          </cell>
          <cell r="H21">
            <v>6.84</v>
          </cell>
          <cell r="I21" t="str">
            <v>L</v>
          </cell>
          <cell r="J21">
            <v>24.48</v>
          </cell>
          <cell r="K21">
            <v>0.4</v>
          </cell>
        </row>
        <row r="22">
          <cell r="B22">
            <v>28.845833333333335</v>
          </cell>
          <cell r="C22">
            <v>36.700000000000003</v>
          </cell>
          <cell r="D22">
            <v>22.6</v>
          </cell>
          <cell r="E22">
            <v>72.625</v>
          </cell>
          <cell r="F22">
            <v>97</v>
          </cell>
          <cell r="G22">
            <v>37</v>
          </cell>
          <cell r="H22">
            <v>10.8</v>
          </cell>
          <cell r="I22" t="str">
            <v>SE</v>
          </cell>
          <cell r="J22">
            <v>25.92</v>
          </cell>
          <cell r="K22">
            <v>0</v>
          </cell>
        </row>
        <row r="23">
          <cell r="B23">
            <v>28.558333333333334</v>
          </cell>
          <cell r="C23">
            <v>35.5</v>
          </cell>
          <cell r="D23">
            <v>24</v>
          </cell>
          <cell r="E23">
            <v>74.416666666666671</v>
          </cell>
          <cell r="F23">
            <v>95</v>
          </cell>
          <cell r="G23">
            <v>42</v>
          </cell>
          <cell r="H23">
            <v>11.16</v>
          </cell>
          <cell r="I23" t="str">
            <v>SE</v>
          </cell>
          <cell r="J23">
            <v>24.48</v>
          </cell>
          <cell r="K23">
            <v>0.4</v>
          </cell>
        </row>
        <row r="24">
          <cell r="B24">
            <v>28.020833333333329</v>
          </cell>
          <cell r="C24">
            <v>37.700000000000003</v>
          </cell>
          <cell r="D24">
            <v>22.2</v>
          </cell>
          <cell r="E24">
            <v>74.708333333333329</v>
          </cell>
          <cell r="F24">
            <v>96</v>
          </cell>
          <cell r="G24">
            <v>34</v>
          </cell>
          <cell r="H24">
            <v>6.12</v>
          </cell>
          <cell r="I24" t="str">
            <v>S</v>
          </cell>
          <cell r="J24">
            <v>18.36</v>
          </cell>
          <cell r="K24">
            <v>0</v>
          </cell>
        </row>
        <row r="25">
          <cell r="B25">
            <v>28.712500000000002</v>
          </cell>
          <cell r="C25">
            <v>37.700000000000003</v>
          </cell>
          <cell r="D25">
            <v>23.2</v>
          </cell>
          <cell r="E25">
            <v>73.458333333333329</v>
          </cell>
          <cell r="F25">
            <v>96</v>
          </cell>
          <cell r="G25">
            <v>31</v>
          </cell>
          <cell r="H25">
            <v>12.24</v>
          </cell>
          <cell r="I25" t="str">
            <v>SE</v>
          </cell>
          <cell r="J25">
            <v>26.28</v>
          </cell>
          <cell r="K25">
            <v>0.2</v>
          </cell>
        </row>
        <row r="26">
          <cell r="B26">
            <v>26.491666666666671</v>
          </cell>
          <cell r="C26">
            <v>33.4</v>
          </cell>
          <cell r="D26">
            <v>23.1</v>
          </cell>
          <cell r="E26">
            <v>85.75</v>
          </cell>
          <cell r="F26">
            <v>97</v>
          </cell>
          <cell r="G26">
            <v>58</v>
          </cell>
          <cell r="H26">
            <v>6.48</v>
          </cell>
          <cell r="I26" t="str">
            <v>S</v>
          </cell>
          <cell r="J26">
            <v>30.96</v>
          </cell>
          <cell r="K26">
            <v>6.0000000000000009</v>
          </cell>
        </row>
        <row r="27">
          <cell r="B27">
            <v>27.595833333333335</v>
          </cell>
          <cell r="C27">
            <v>35</v>
          </cell>
          <cell r="D27">
            <v>22</v>
          </cell>
          <cell r="E27">
            <v>78.625</v>
          </cell>
          <cell r="F27">
            <v>96</v>
          </cell>
          <cell r="G27">
            <v>45</v>
          </cell>
          <cell r="H27">
            <v>5.7600000000000007</v>
          </cell>
          <cell r="I27" t="str">
            <v>NO</v>
          </cell>
          <cell r="J27">
            <v>18.720000000000002</v>
          </cell>
          <cell r="K27">
            <v>0</v>
          </cell>
        </row>
        <row r="28">
          <cell r="B28">
            <v>25.145833333333332</v>
          </cell>
          <cell r="C28">
            <v>30.3</v>
          </cell>
          <cell r="D28">
            <v>21.9</v>
          </cell>
          <cell r="E28">
            <v>90.166666666666671</v>
          </cell>
          <cell r="F28">
            <v>97</v>
          </cell>
          <cell r="G28">
            <v>71</v>
          </cell>
          <cell r="H28">
            <v>22.32</v>
          </cell>
          <cell r="I28" t="str">
            <v>L</v>
          </cell>
          <cell r="J28">
            <v>69.84</v>
          </cell>
          <cell r="K28">
            <v>68</v>
          </cell>
        </row>
        <row r="29">
          <cell r="B29">
            <v>24.195833333333329</v>
          </cell>
          <cell r="C29">
            <v>29.9</v>
          </cell>
          <cell r="D29">
            <v>20.9</v>
          </cell>
          <cell r="E29">
            <v>88</v>
          </cell>
          <cell r="F29">
            <v>97</v>
          </cell>
          <cell r="G29">
            <v>62</v>
          </cell>
          <cell r="H29">
            <v>20.88</v>
          </cell>
          <cell r="I29" t="str">
            <v>O</v>
          </cell>
          <cell r="J29">
            <v>34.92</v>
          </cell>
          <cell r="K29">
            <v>30.8</v>
          </cell>
        </row>
        <row r="30">
          <cell r="B30">
            <v>23.950000000000003</v>
          </cell>
          <cell r="C30">
            <v>30.1</v>
          </cell>
          <cell r="D30">
            <v>19.3</v>
          </cell>
          <cell r="E30">
            <v>73.125</v>
          </cell>
          <cell r="F30">
            <v>96</v>
          </cell>
          <cell r="G30">
            <v>42</v>
          </cell>
          <cell r="H30">
            <v>11.16</v>
          </cell>
          <cell r="I30" t="str">
            <v>S</v>
          </cell>
          <cell r="J30">
            <v>23.400000000000002</v>
          </cell>
          <cell r="K30">
            <v>0.2</v>
          </cell>
        </row>
        <row r="31">
          <cell r="B31">
            <v>22.770833333333332</v>
          </cell>
          <cell r="C31">
            <v>29.1</v>
          </cell>
          <cell r="D31">
            <v>18.399999999999999</v>
          </cell>
          <cell r="E31">
            <v>74.416666666666671</v>
          </cell>
          <cell r="F31">
            <v>95</v>
          </cell>
          <cell r="G31">
            <v>46</v>
          </cell>
          <cell r="H31">
            <v>10.08</v>
          </cell>
          <cell r="I31" t="str">
            <v>S</v>
          </cell>
          <cell r="J31">
            <v>20.88</v>
          </cell>
          <cell r="K31">
            <v>0</v>
          </cell>
        </row>
        <row r="32">
          <cell r="B32">
            <v>24.208333333333329</v>
          </cell>
          <cell r="C32">
            <v>31.9</v>
          </cell>
          <cell r="D32">
            <v>18.8</v>
          </cell>
          <cell r="E32">
            <v>76.25</v>
          </cell>
          <cell r="F32">
            <v>97</v>
          </cell>
          <cell r="G32">
            <v>47</v>
          </cell>
          <cell r="H32">
            <v>12.24</v>
          </cell>
          <cell r="I32" t="str">
            <v>SE</v>
          </cell>
          <cell r="J32">
            <v>24.48</v>
          </cell>
          <cell r="K32">
            <v>0.2</v>
          </cell>
        </row>
        <row r="33">
          <cell r="B33">
            <v>26.875</v>
          </cell>
          <cell r="C33">
            <v>34.299999999999997</v>
          </cell>
          <cell r="D33">
            <v>21.7</v>
          </cell>
          <cell r="E33">
            <v>70.958333333333329</v>
          </cell>
          <cell r="F33">
            <v>94</v>
          </cell>
          <cell r="G33">
            <v>45</v>
          </cell>
          <cell r="H33">
            <v>10.8</v>
          </cell>
          <cell r="I33" t="str">
            <v>SE</v>
          </cell>
          <cell r="J33">
            <v>18.720000000000002</v>
          </cell>
          <cell r="K33">
            <v>0</v>
          </cell>
        </row>
        <row r="34">
          <cell r="B34">
            <v>27.899999999999991</v>
          </cell>
          <cell r="C34">
            <v>35.9</v>
          </cell>
          <cell r="D34">
            <v>22.1</v>
          </cell>
          <cell r="E34">
            <v>76.708333333333329</v>
          </cell>
          <cell r="F34">
            <v>97</v>
          </cell>
          <cell r="G34">
            <v>46</v>
          </cell>
          <cell r="H34">
            <v>9</v>
          </cell>
          <cell r="I34" t="str">
            <v>SE</v>
          </cell>
          <cell r="J34">
            <v>39.6</v>
          </cell>
          <cell r="K34">
            <v>14.799999999999999</v>
          </cell>
        </row>
        <row r="35">
          <cell r="B35">
            <v>27.912499999999998</v>
          </cell>
          <cell r="C35">
            <v>36.200000000000003</v>
          </cell>
          <cell r="D35">
            <v>20.6</v>
          </cell>
          <cell r="E35">
            <v>68.583333333333329</v>
          </cell>
          <cell r="F35">
            <v>95</v>
          </cell>
          <cell r="G35">
            <v>35</v>
          </cell>
          <cell r="H35">
            <v>20.52</v>
          </cell>
          <cell r="I35" t="str">
            <v>SE</v>
          </cell>
          <cell r="J35">
            <v>41.4</v>
          </cell>
          <cell r="K35">
            <v>0.2</v>
          </cell>
        </row>
        <row r="36">
          <cell r="I36" t="str">
            <v>SE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24.891666666666662</v>
          </cell>
          <cell r="C5">
            <v>29.8</v>
          </cell>
          <cell r="D5">
            <v>21.5</v>
          </cell>
          <cell r="E5">
            <v>80.708333333333329</v>
          </cell>
          <cell r="F5">
            <v>97</v>
          </cell>
          <cell r="G5">
            <v>57</v>
          </cell>
          <cell r="H5">
            <v>20.16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23.904166666666669</v>
          </cell>
          <cell r="C6">
            <v>27.6</v>
          </cell>
          <cell r="D6">
            <v>20.8</v>
          </cell>
          <cell r="E6">
            <v>90.875</v>
          </cell>
          <cell r="F6">
            <v>100</v>
          </cell>
          <cell r="G6">
            <v>67</v>
          </cell>
          <cell r="H6">
            <v>20.52</v>
          </cell>
          <cell r="I6" t="str">
            <v>L</v>
          </cell>
          <cell r="J6">
            <v>52.2</v>
          </cell>
          <cell r="K6">
            <v>10.199999999999998</v>
          </cell>
        </row>
        <row r="7">
          <cell r="B7">
            <v>24.908333333333335</v>
          </cell>
          <cell r="C7">
            <v>31.5</v>
          </cell>
          <cell r="D7">
            <v>21.7</v>
          </cell>
          <cell r="E7">
            <v>84.666666666666671</v>
          </cell>
          <cell r="F7">
            <v>100</v>
          </cell>
          <cell r="G7">
            <v>52</v>
          </cell>
          <cell r="H7">
            <v>17.28</v>
          </cell>
          <cell r="I7" t="str">
            <v>NO</v>
          </cell>
          <cell r="J7">
            <v>33.840000000000003</v>
          </cell>
          <cell r="K7">
            <v>1.5999999999999999</v>
          </cell>
        </row>
        <row r="8">
          <cell r="B8">
            <v>24.866666666666671</v>
          </cell>
          <cell r="C8">
            <v>31.2</v>
          </cell>
          <cell r="D8">
            <v>19.899999999999999</v>
          </cell>
          <cell r="E8">
            <v>75.333333333333329</v>
          </cell>
          <cell r="F8">
            <v>100</v>
          </cell>
          <cell r="G8">
            <v>48</v>
          </cell>
          <cell r="H8">
            <v>14.4</v>
          </cell>
          <cell r="I8" t="str">
            <v>O</v>
          </cell>
          <cell r="J8">
            <v>30.240000000000002</v>
          </cell>
          <cell r="K8">
            <v>0</v>
          </cell>
        </row>
        <row r="9">
          <cell r="B9">
            <v>25.325000000000003</v>
          </cell>
          <cell r="C9">
            <v>32.5</v>
          </cell>
          <cell r="D9">
            <v>19.5</v>
          </cell>
          <cell r="E9">
            <v>69.416666666666671</v>
          </cell>
          <cell r="F9">
            <v>99</v>
          </cell>
          <cell r="G9">
            <v>40</v>
          </cell>
          <cell r="H9">
            <v>12.24</v>
          </cell>
          <cell r="I9" t="str">
            <v>S</v>
          </cell>
          <cell r="J9">
            <v>24.840000000000003</v>
          </cell>
          <cell r="K9">
            <v>0</v>
          </cell>
        </row>
        <row r="10">
          <cell r="B10">
            <v>26.237499999999997</v>
          </cell>
          <cell r="C10">
            <v>32.9</v>
          </cell>
          <cell r="D10">
            <v>21.7</v>
          </cell>
          <cell r="E10">
            <v>64.458333333333329</v>
          </cell>
          <cell r="F10">
            <v>83</v>
          </cell>
          <cell r="G10">
            <v>44</v>
          </cell>
          <cell r="H10">
            <v>12.96</v>
          </cell>
          <cell r="I10" t="str">
            <v>S</v>
          </cell>
          <cell r="J10">
            <v>21.96</v>
          </cell>
          <cell r="K10">
            <v>0</v>
          </cell>
        </row>
        <row r="11">
          <cell r="B11">
            <v>26.387499999999999</v>
          </cell>
          <cell r="C11">
            <v>33.6</v>
          </cell>
          <cell r="D11">
            <v>21.7</v>
          </cell>
          <cell r="E11">
            <v>73</v>
          </cell>
          <cell r="F11">
            <v>97</v>
          </cell>
          <cell r="G11">
            <v>47</v>
          </cell>
          <cell r="H11">
            <v>14.4</v>
          </cell>
          <cell r="I11" t="str">
            <v>S</v>
          </cell>
          <cell r="J11">
            <v>29.16</v>
          </cell>
          <cell r="K11">
            <v>1.4</v>
          </cell>
        </row>
        <row r="12">
          <cell r="B12">
            <v>28.141666666666666</v>
          </cell>
          <cell r="C12">
            <v>34.9</v>
          </cell>
          <cell r="D12">
            <v>24.1</v>
          </cell>
          <cell r="E12">
            <v>76.666666666666671</v>
          </cell>
          <cell r="F12">
            <v>100</v>
          </cell>
          <cell r="G12">
            <v>46</v>
          </cell>
          <cell r="H12">
            <v>14.76</v>
          </cell>
          <cell r="I12" t="str">
            <v>SE</v>
          </cell>
          <cell r="J12">
            <v>27.36</v>
          </cell>
          <cell r="K12">
            <v>0</v>
          </cell>
        </row>
        <row r="13">
          <cell r="B13">
            <v>26.566666666666663</v>
          </cell>
          <cell r="C13">
            <v>32.9</v>
          </cell>
          <cell r="D13">
            <v>20.9</v>
          </cell>
          <cell r="E13">
            <v>82.958333333333329</v>
          </cell>
          <cell r="F13">
            <v>100</v>
          </cell>
          <cell r="G13">
            <v>55</v>
          </cell>
          <cell r="H13">
            <v>20.16</v>
          </cell>
          <cell r="I13" t="str">
            <v>SE</v>
          </cell>
          <cell r="J13">
            <v>59.760000000000005</v>
          </cell>
          <cell r="K13">
            <v>18.2</v>
          </cell>
        </row>
        <row r="14">
          <cell r="B14">
            <v>24.912500000000005</v>
          </cell>
          <cell r="C14">
            <v>30.6</v>
          </cell>
          <cell r="D14">
            <v>22</v>
          </cell>
          <cell r="E14">
            <v>88.541666666666671</v>
          </cell>
          <cell r="F14">
            <v>100</v>
          </cell>
          <cell r="G14">
            <v>61</v>
          </cell>
          <cell r="H14">
            <v>20.88</v>
          </cell>
          <cell r="I14" t="str">
            <v>O</v>
          </cell>
          <cell r="J14">
            <v>38.880000000000003</v>
          </cell>
          <cell r="K14">
            <v>0</v>
          </cell>
        </row>
        <row r="15">
          <cell r="B15">
            <v>22.633333333333329</v>
          </cell>
          <cell r="C15">
            <v>29.2</v>
          </cell>
          <cell r="D15">
            <v>17.8</v>
          </cell>
          <cell r="E15">
            <v>80.458333333333329</v>
          </cell>
          <cell r="F15">
            <v>100</v>
          </cell>
          <cell r="G15">
            <v>45</v>
          </cell>
          <cell r="H15">
            <v>15.840000000000002</v>
          </cell>
          <cell r="I15" t="str">
            <v>SO</v>
          </cell>
          <cell r="J15">
            <v>31.319999999999997</v>
          </cell>
          <cell r="K15">
            <v>0.2</v>
          </cell>
        </row>
        <row r="16">
          <cell r="B16">
            <v>22.912499999999998</v>
          </cell>
          <cell r="C16">
            <v>29.6</v>
          </cell>
          <cell r="D16">
            <v>17.3</v>
          </cell>
          <cell r="E16">
            <v>62.541666666666664</v>
          </cell>
          <cell r="F16">
            <v>93</v>
          </cell>
          <cell r="G16">
            <v>26</v>
          </cell>
          <cell r="H16">
            <v>13.68</v>
          </cell>
          <cell r="I16" t="str">
            <v>S</v>
          </cell>
          <cell r="J16">
            <v>27</v>
          </cell>
          <cell r="K16">
            <v>0</v>
          </cell>
        </row>
        <row r="17">
          <cell r="B17">
            <v>23.879166666666663</v>
          </cell>
          <cell r="C17">
            <v>31.9</v>
          </cell>
          <cell r="D17">
            <v>17.7</v>
          </cell>
          <cell r="E17">
            <v>65.833333333333329</v>
          </cell>
          <cell r="F17">
            <v>97</v>
          </cell>
          <cell r="G17">
            <v>39</v>
          </cell>
          <cell r="H17">
            <v>19.440000000000001</v>
          </cell>
          <cell r="I17" t="str">
            <v>SO</v>
          </cell>
          <cell r="J17">
            <v>31.680000000000003</v>
          </cell>
          <cell r="K17">
            <v>0</v>
          </cell>
        </row>
        <row r="18">
          <cell r="B18">
            <v>26.458333333333332</v>
          </cell>
          <cell r="C18">
            <v>32.5</v>
          </cell>
          <cell r="D18">
            <v>20.8</v>
          </cell>
          <cell r="E18">
            <v>69.875</v>
          </cell>
          <cell r="F18">
            <v>95</v>
          </cell>
          <cell r="G18">
            <v>49</v>
          </cell>
          <cell r="H18">
            <v>19.079999999999998</v>
          </cell>
          <cell r="I18" t="str">
            <v>L</v>
          </cell>
          <cell r="J18">
            <v>33.840000000000003</v>
          </cell>
          <cell r="K18">
            <v>0</v>
          </cell>
        </row>
        <row r="19">
          <cell r="B19">
            <v>26.483333333333334</v>
          </cell>
          <cell r="C19">
            <v>31.7</v>
          </cell>
          <cell r="D19">
            <v>22.5</v>
          </cell>
          <cell r="E19">
            <v>78.208333333333329</v>
          </cell>
          <cell r="F19">
            <v>100</v>
          </cell>
          <cell r="G19">
            <v>54</v>
          </cell>
          <cell r="H19">
            <v>24.48</v>
          </cell>
          <cell r="I19" t="str">
            <v>L</v>
          </cell>
          <cell r="J19">
            <v>36</v>
          </cell>
          <cell r="K19">
            <v>0</v>
          </cell>
        </row>
        <row r="20">
          <cell r="B20">
            <v>25.75</v>
          </cell>
          <cell r="C20">
            <v>31.5</v>
          </cell>
          <cell r="D20">
            <v>21.4</v>
          </cell>
          <cell r="E20">
            <v>78</v>
          </cell>
          <cell r="F20">
            <v>99</v>
          </cell>
          <cell r="G20">
            <v>47</v>
          </cell>
          <cell r="H20">
            <v>32.76</v>
          </cell>
          <cell r="I20" t="str">
            <v>L</v>
          </cell>
          <cell r="J20">
            <v>47.519999999999996</v>
          </cell>
          <cell r="K20">
            <v>0</v>
          </cell>
        </row>
        <row r="21">
          <cell r="B21">
            <v>27.083333333333339</v>
          </cell>
          <cell r="C21">
            <v>33.700000000000003</v>
          </cell>
          <cell r="D21">
            <v>22</v>
          </cell>
          <cell r="E21">
            <v>72.833333333333329</v>
          </cell>
          <cell r="F21">
            <v>98</v>
          </cell>
          <cell r="G21">
            <v>41</v>
          </cell>
          <cell r="H21">
            <v>18</v>
          </cell>
          <cell r="I21" t="str">
            <v>L</v>
          </cell>
          <cell r="J21">
            <v>27.720000000000002</v>
          </cell>
          <cell r="K21">
            <v>0</v>
          </cell>
        </row>
        <row r="22">
          <cell r="B22">
            <v>27.645833333333329</v>
          </cell>
          <cell r="C22">
            <v>34.5</v>
          </cell>
          <cell r="D22">
            <v>22.4</v>
          </cell>
          <cell r="E22">
            <v>70.5</v>
          </cell>
          <cell r="F22">
            <v>96</v>
          </cell>
          <cell r="G22">
            <v>43</v>
          </cell>
          <cell r="H22">
            <v>20.88</v>
          </cell>
          <cell r="I22" t="str">
            <v>L</v>
          </cell>
          <cell r="J22">
            <v>34.200000000000003</v>
          </cell>
          <cell r="K22">
            <v>0</v>
          </cell>
        </row>
        <row r="23">
          <cell r="B23">
            <v>29.141666666666666</v>
          </cell>
          <cell r="C23">
            <v>35.200000000000003</v>
          </cell>
          <cell r="D23">
            <v>24.5</v>
          </cell>
          <cell r="E23">
            <v>61.083333333333336</v>
          </cell>
          <cell r="F23">
            <v>96</v>
          </cell>
          <cell r="G23">
            <v>34</v>
          </cell>
          <cell r="H23">
            <v>16.559999999999999</v>
          </cell>
          <cell r="I23" t="str">
            <v>SE</v>
          </cell>
          <cell r="J23">
            <v>27</v>
          </cell>
          <cell r="K23">
            <v>0</v>
          </cell>
        </row>
        <row r="24">
          <cell r="B24">
            <v>28.658333333333335</v>
          </cell>
          <cell r="C24">
            <v>34.5</v>
          </cell>
          <cell r="D24">
            <v>24.1</v>
          </cell>
          <cell r="E24">
            <v>58.083333333333336</v>
          </cell>
          <cell r="F24">
            <v>88</v>
          </cell>
          <cell r="G24">
            <v>33</v>
          </cell>
          <cell r="H24">
            <v>15.840000000000002</v>
          </cell>
          <cell r="I24" t="str">
            <v>SE</v>
          </cell>
          <cell r="J24">
            <v>25.56</v>
          </cell>
          <cell r="K24">
            <v>0</v>
          </cell>
        </row>
        <row r="25">
          <cell r="B25">
            <v>27.962500000000006</v>
          </cell>
          <cell r="C25">
            <v>35.200000000000003</v>
          </cell>
          <cell r="D25">
            <v>22.7</v>
          </cell>
          <cell r="E25">
            <v>58.166666666666664</v>
          </cell>
          <cell r="F25">
            <v>80</v>
          </cell>
          <cell r="G25">
            <v>31</v>
          </cell>
          <cell r="H25">
            <v>16.2</v>
          </cell>
          <cell r="I25" t="str">
            <v>L</v>
          </cell>
          <cell r="J25">
            <v>26.28</v>
          </cell>
          <cell r="K25">
            <v>0</v>
          </cell>
        </row>
        <row r="26">
          <cell r="B26">
            <v>27.054166666666664</v>
          </cell>
          <cell r="C26">
            <v>35.4</v>
          </cell>
          <cell r="D26">
            <v>21.7</v>
          </cell>
          <cell r="E26">
            <v>66.5</v>
          </cell>
          <cell r="F26">
            <v>91</v>
          </cell>
          <cell r="G26">
            <v>36</v>
          </cell>
          <cell r="H26">
            <v>19.079999999999998</v>
          </cell>
          <cell r="I26" t="str">
            <v>L</v>
          </cell>
          <cell r="J26">
            <v>28.8</v>
          </cell>
          <cell r="K26">
            <v>0</v>
          </cell>
        </row>
        <row r="27">
          <cell r="B27">
            <v>27.020833333333332</v>
          </cell>
          <cell r="C27">
            <v>34.6</v>
          </cell>
          <cell r="D27">
            <v>22.1</v>
          </cell>
          <cell r="E27">
            <v>75.708333333333329</v>
          </cell>
          <cell r="F27">
            <v>100</v>
          </cell>
          <cell r="G27">
            <v>40</v>
          </cell>
          <cell r="H27">
            <v>11.16</v>
          </cell>
          <cell r="I27" t="str">
            <v>SO</v>
          </cell>
          <cell r="J27">
            <v>23.040000000000003</v>
          </cell>
          <cell r="K27">
            <v>0</v>
          </cell>
        </row>
        <row r="28">
          <cell r="B28">
            <v>24.42916666666666</v>
          </cell>
          <cell r="C28">
            <v>28.5</v>
          </cell>
          <cell r="D28">
            <v>21.2</v>
          </cell>
          <cell r="E28">
            <v>86.75</v>
          </cell>
          <cell r="F28">
            <v>100</v>
          </cell>
          <cell r="G28">
            <v>60</v>
          </cell>
          <cell r="H28">
            <v>23.040000000000003</v>
          </cell>
          <cell r="I28" t="str">
            <v>L</v>
          </cell>
          <cell r="J28">
            <v>53.28</v>
          </cell>
          <cell r="K28">
            <v>22</v>
          </cell>
        </row>
        <row r="29">
          <cell r="B29">
            <v>22.82083333333334</v>
          </cell>
          <cell r="C29">
            <v>28.8</v>
          </cell>
          <cell r="D29">
            <v>19.899999999999999</v>
          </cell>
          <cell r="E29">
            <v>91.916666666666671</v>
          </cell>
          <cell r="F29">
            <v>100</v>
          </cell>
          <cell r="G29">
            <v>61</v>
          </cell>
          <cell r="H29">
            <v>19.8</v>
          </cell>
          <cell r="I29" t="str">
            <v>NE</v>
          </cell>
          <cell r="J29">
            <v>38.880000000000003</v>
          </cell>
          <cell r="K29">
            <v>19</v>
          </cell>
        </row>
        <row r="30">
          <cell r="B30">
            <v>23.154166666666658</v>
          </cell>
          <cell r="C30">
            <v>28.3</v>
          </cell>
          <cell r="D30">
            <v>20.100000000000001</v>
          </cell>
          <cell r="E30">
            <v>86.416666666666671</v>
          </cell>
          <cell r="F30">
            <v>100</v>
          </cell>
          <cell r="G30">
            <v>55</v>
          </cell>
          <cell r="H30">
            <v>10.8</v>
          </cell>
          <cell r="I30" t="str">
            <v>O</v>
          </cell>
          <cell r="J30">
            <v>21.96</v>
          </cell>
          <cell r="K30">
            <v>3</v>
          </cell>
        </row>
        <row r="31">
          <cell r="B31">
            <v>22.808333333333337</v>
          </cell>
          <cell r="C31">
            <v>29.7</v>
          </cell>
          <cell r="D31">
            <v>18.2</v>
          </cell>
          <cell r="E31">
            <v>75.291666666666671</v>
          </cell>
          <cell r="F31">
            <v>100</v>
          </cell>
          <cell r="G31">
            <v>47</v>
          </cell>
          <cell r="H31">
            <v>15.48</v>
          </cell>
          <cell r="I31" t="str">
            <v>S</v>
          </cell>
          <cell r="J31">
            <v>28.8</v>
          </cell>
          <cell r="K31">
            <v>0</v>
          </cell>
        </row>
        <row r="32">
          <cell r="B32">
            <v>24.112499999999997</v>
          </cell>
          <cell r="C32">
            <v>30</v>
          </cell>
          <cell r="D32">
            <v>19.3</v>
          </cell>
          <cell r="E32">
            <v>67.291666666666671</v>
          </cell>
          <cell r="F32">
            <v>89</v>
          </cell>
          <cell r="G32">
            <v>44</v>
          </cell>
          <cell r="H32">
            <v>12.96</v>
          </cell>
          <cell r="I32" t="str">
            <v>S</v>
          </cell>
          <cell r="J32">
            <v>23.040000000000003</v>
          </cell>
          <cell r="K32">
            <v>0</v>
          </cell>
        </row>
        <row r="33">
          <cell r="B33">
            <v>25.599999999999998</v>
          </cell>
          <cell r="C33">
            <v>33</v>
          </cell>
          <cell r="D33">
            <v>19.5</v>
          </cell>
          <cell r="E33">
            <v>64.416666666666671</v>
          </cell>
          <cell r="F33">
            <v>91</v>
          </cell>
          <cell r="G33">
            <v>40</v>
          </cell>
          <cell r="H33">
            <v>12.24</v>
          </cell>
          <cell r="I33" t="str">
            <v>S</v>
          </cell>
          <cell r="J33">
            <v>20.16</v>
          </cell>
          <cell r="K33">
            <v>0</v>
          </cell>
        </row>
        <row r="34">
          <cell r="B34">
            <v>27.349999999999998</v>
          </cell>
          <cell r="C34">
            <v>35.200000000000003</v>
          </cell>
          <cell r="D34">
            <v>22.6</v>
          </cell>
          <cell r="E34">
            <v>65.958333333333329</v>
          </cell>
          <cell r="F34">
            <v>86</v>
          </cell>
          <cell r="G34">
            <v>43</v>
          </cell>
          <cell r="H34">
            <v>16.920000000000002</v>
          </cell>
          <cell r="I34" t="str">
            <v>SE</v>
          </cell>
          <cell r="J34">
            <v>43.2</v>
          </cell>
          <cell r="K34">
            <v>0</v>
          </cell>
        </row>
        <row r="35">
          <cell r="B35">
            <v>27.354166666666668</v>
          </cell>
          <cell r="C35">
            <v>34.799999999999997</v>
          </cell>
          <cell r="D35">
            <v>21.6</v>
          </cell>
          <cell r="E35">
            <v>71.833333333333329</v>
          </cell>
          <cell r="F35">
            <v>99</v>
          </cell>
          <cell r="G35">
            <v>40</v>
          </cell>
          <cell r="H35">
            <v>17.28</v>
          </cell>
          <cell r="I35" t="str">
            <v>L</v>
          </cell>
          <cell r="J35">
            <v>26.28</v>
          </cell>
          <cell r="K35">
            <v>1.2</v>
          </cell>
        </row>
        <row r="36">
          <cell r="I36" t="str">
            <v>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25.829166666666676</v>
          </cell>
          <cell r="C5">
            <v>33.5</v>
          </cell>
          <cell r="D5">
            <v>23</v>
          </cell>
          <cell r="E5">
            <v>81.666666666666671</v>
          </cell>
          <cell r="F5">
            <v>93</v>
          </cell>
          <cell r="G5">
            <v>55</v>
          </cell>
          <cell r="H5">
            <v>13.32</v>
          </cell>
          <cell r="I5" t="str">
            <v>NE</v>
          </cell>
          <cell r="J5">
            <v>28.44</v>
          </cell>
          <cell r="K5">
            <v>0</v>
          </cell>
        </row>
        <row r="6">
          <cell r="B6">
            <v>26</v>
          </cell>
          <cell r="C6">
            <v>32.5</v>
          </cell>
          <cell r="D6">
            <v>21.5</v>
          </cell>
          <cell r="E6">
            <v>80.083333333333329</v>
          </cell>
          <cell r="F6">
            <v>95</v>
          </cell>
          <cell r="G6">
            <v>53</v>
          </cell>
          <cell r="H6">
            <v>18</v>
          </cell>
          <cell r="I6" t="str">
            <v>SO</v>
          </cell>
          <cell r="J6">
            <v>33.840000000000003</v>
          </cell>
          <cell r="K6">
            <v>1</v>
          </cell>
        </row>
        <row r="7">
          <cell r="B7">
            <v>24.337500000000002</v>
          </cell>
          <cell r="C7">
            <v>31.4</v>
          </cell>
          <cell r="D7">
            <v>18.8</v>
          </cell>
          <cell r="E7">
            <v>78.458333333333329</v>
          </cell>
          <cell r="F7">
            <v>96</v>
          </cell>
          <cell r="G7">
            <v>48</v>
          </cell>
          <cell r="H7">
            <v>11.16</v>
          </cell>
          <cell r="I7" t="str">
            <v>SO</v>
          </cell>
          <cell r="J7">
            <v>26.28</v>
          </cell>
          <cell r="K7">
            <v>0.2</v>
          </cell>
        </row>
        <row r="8">
          <cell r="B8">
            <v>23.725000000000005</v>
          </cell>
          <cell r="C8">
            <v>30.9</v>
          </cell>
          <cell r="D8">
            <v>17.899999999999999</v>
          </cell>
          <cell r="E8">
            <v>75.25</v>
          </cell>
          <cell r="F8">
            <v>96</v>
          </cell>
          <cell r="G8">
            <v>41</v>
          </cell>
          <cell r="H8">
            <v>12.6</v>
          </cell>
          <cell r="I8" t="str">
            <v>S</v>
          </cell>
          <cell r="J8">
            <v>27</v>
          </cell>
          <cell r="K8">
            <v>0</v>
          </cell>
        </row>
        <row r="9">
          <cell r="B9">
            <v>24.004166666666663</v>
          </cell>
          <cell r="C9">
            <v>31.4</v>
          </cell>
          <cell r="D9">
            <v>17.899999999999999</v>
          </cell>
          <cell r="E9">
            <v>71.791666666666671</v>
          </cell>
          <cell r="F9">
            <v>96</v>
          </cell>
          <cell r="G9">
            <v>39</v>
          </cell>
          <cell r="H9">
            <v>10.8</v>
          </cell>
          <cell r="I9" t="str">
            <v>S</v>
          </cell>
          <cell r="J9">
            <v>23.759999999999998</v>
          </cell>
          <cell r="K9">
            <v>0</v>
          </cell>
        </row>
        <row r="10">
          <cell r="B10">
            <v>24.254166666666663</v>
          </cell>
          <cell r="C10">
            <v>32.5</v>
          </cell>
          <cell r="D10">
            <v>17.7</v>
          </cell>
          <cell r="E10">
            <v>74.958333333333329</v>
          </cell>
          <cell r="F10">
            <v>96</v>
          </cell>
          <cell r="G10">
            <v>42</v>
          </cell>
          <cell r="H10">
            <v>11.16</v>
          </cell>
          <cell r="I10" t="str">
            <v>S</v>
          </cell>
          <cell r="J10">
            <v>18.36</v>
          </cell>
          <cell r="K10">
            <v>0</v>
          </cell>
        </row>
        <row r="11">
          <cell r="B11">
            <v>24.850000000000005</v>
          </cell>
          <cell r="C11">
            <v>32.799999999999997</v>
          </cell>
          <cell r="D11">
            <v>18.8</v>
          </cell>
          <cell r="E11">
            <v>74.958333333333329</v>
          </cell>
          <cell r="F11">
            <v>96</v>
          </cell>
          <cell r="G11">
            <v>42</v>
          </cell>
          <cell r="H11">
            <v>7.5600000000000005</v>
          </cell>
          <cell r="I11" t="str">
            <v>NE</v>
          </cell>
          <cell r="J11">
            <v>16.920000000000002</v>
          </cell>
          <cell r="K11">
            <v>0</v>
          </cell>
        </row>
        <row r="12">
          <cell r="B12">
            <v>25.945833333333336</v>
          </cell>
          <cell r="C12">
            <v>32.6</v>
          </cell>
          <cell r="D12">
            <v>19.8</v>
          </cell>
          <cell r="E12">
            <v>79.25</v>
          </cell>
          <cell r="F12">
            <v>96</v>
          </cell>
          <cell r="G12">
            <v>55</v>
          </cell>
          <cell r="H12">
            <v>13.68</v>
          </cell>
          <cell r="I12" t="str">
            <v>N</v>
          </cell>
          <cell r="J12">
            <v>28.8</v>
          </cell>
          <cell r="K12">
            <v>0.2</v>
          </cell>
        </row>
        <row r="13">
          <cell r="B13">
            <v>24.129166666666666</v>
          </cell>
          <cell r="C13">
            <v>27.2</v>
          </cell>
          <cell r="D13">
            <v>22.8</v>
          </cell>
          <cell r="E13">
            <v>91.791666666666671</v>
          </cell>
          <cell r="F13">
            <v>94</v>
          </cell>
          <cell r="G13">
            <v>81</v>
          </cell>
          <cell r="H13">
            <v>8.64</v>
          </cell>
          <cell r="I13" t="str">
            <v>NE</v>
          </cell>
          <cell r="J13">
            <v>23.400000000000002</v>
          </cell>
          <cell r="K13">
            <v>14.600000000000001</v>
          </cell>
        </row>
        <row r="14">
          <cell r="B14">
            <v>23.6875</v>
          </cell>
          <cell r="C14">
            <v>29.4</v>
          </cell>
          <cell r="D14">
            <v>20.100000000000001</v>
          </cell>
          <cell r="E14">
            <v>79.625</v>
          </cell>
          <cell r="F14">
            <v>95</v>
          </cell>
          <cell r="G14">
            <v>50</v>
          </cell>
          <cell r="H14">
            <v>17.64</v>
          </cell>
          <cell r="I14" t="str">
            <v>SO</v>
          </cell>
          <cell r="J14">
            <v>34.56</v>
          </cell>
          <cell r="K14">
            <v>4.2</v>
          </cell>
        </row>
        <row r="15">
          <cell r="B15">
            <v>23.058333333333337</v>
          </cell>
          <cell r="C15">
            <v>29.6</v>
          </cell>
          <cell r="D15">
            <v>18</v>
          </cell>
          <cell r="E15">
            <v>75</v>
          </cell>
          <cell r="F15">
            <v>96</v>
          </cell>
          <cell r="G15">
            <v>44</v>
          </cell>
          <cell r="H15">
            <v>13.32</v>
          </cell>
          <cell r="I15" t="str">
            <v>S</v>
          </cell>
          <cell r="J15">
            <v>28.08</v>
          </cell>
          <cell r="K15">
            <v>0</v>
          </cell>
        </row>
        <row r="16">
          <cell r="B16">
            <v>21.720833333333331</v>
          </cell>
          <cell r="C16">
            <v>29.1</v>
          </cell>
          <cell r="D16">
            <v>13.5</v>
          </cell>
          <cell r="E16">
            <v>69.875</v>
          </cell>
          <cell r="F16">
            <v>97</v>
          </cell>
          <cell r="G16">
            <v>37</v>
          </cell>
          <cell r="H16">
            <v>11.879999999999999</v>
          </cell>
          <cell r="I16" t="str">
            <v>S</v>
          </cell>
          <cell r="J16">
            <v>24.12</v>
          </cell>
          <cell r="K16">
            <v>0</v>
          </cell>
        </row>
        <row r="17">
          <cell r="B17">
            <v>21.629166666666666</v>
          </cell>
          <cell r="C17">
            <v>30.9</v>
          </cell>
          <cell r="D17">
            <v>14.1</v>
          </cell>
          <cell r="E17">
            <v>73.833333333333329</v>
          </cell>
          <cell r="F17">
            <v>97</v>
          </cell>
          <cell r="G17">
            <v>36</v>
          </cell>
          <cell r="H17">
            <v>10.44</v>
          </cell>
          <cell r="I17" t="str">
            <v>SO</v>
          </cell>
          <cell r="J17">
            <v>21.6</v>
          </cell>
          <cell r="K17">
            <v>0.2</v>
          </cell>
        </row>
        <row r="18">
          <cell r="B18">
            <v>23.349999999999998</v>
          </cell>
          <cell r="C18">
            <v>33.700000000000003</v>
          </cell>
          <cell r="D18">
            <v>15.4</v>
          </cell>
          <cell r="E18">
            <v>75.666666666666671</v>
          </cell>
          <cell r="F18">
            <v>97</v>
          </cell>
          <cell r="G18">
            <v>42</v>
          </cell>
          <cell r="H18">
            <v>8.2799999999999994</v>
          </cell>
          <cell r="I18" t="str">
            <v>SO</v>
          </cell>
          <cell r="J18">
            <v>16.920000000000002</v>
          </cell>
          <cell r="K18">
            <v>0</v>
          </cell>
        </row>
        <row r="19">
          <cell r="B19">
            <v>26.600000000000005</v>
          </cell>
          <cell r="C19">
            <v>36.200000000000003</v>
          </cell>
          <cell r="D19">
            <v>19.5</v>
          </cell>
          <cell r="E19">
            <v>75.458333333333329</v>
          </cell>
          <cell r="F19">
            <v>96</v>
          </cell>
          <cell r="G19">
            <v>41</v>
          </cell>
          <cell r="H19">
            <v>11.879999999999999</v>
          </cell>
          <cell r="I19" t="str">
            <v>NE</v>
          </cell>
          <cell r="J19">
            <v>26.64</v>
          </cell>
          <cell r="K19">
            <v>0</v>
          </cell>
        </row>
        <row r="20">
          <cell r="B20">
            <v>27.925000000000008</v>
          </cell>
          <cell r="C20">
            <v>35.4</v>
          </cell>
          <cell r="D20">
            <v>21</v>
          </cell>
          <cell r="E20">
            <v>72.833333333333329</v>
          </cell>
          <cell r="F20">
            <v>96</v>
          </cell>
          <cell r="G20">
            <v>44</v>
          </cell>
          <cell r="H20">
            <v>11.879999999999999</v>
          </cell>
          <cell r="I20" t="str">
            <v>NE</v>
          </cell>
          <cell r="J20">
            <v>24.12</v>
          </cell>
          <cell r="K20">
            <v>0</v>
          </cell>
        </row>
        <row r="21">
          <cell r="B21">
            <v>27.616666666666664</v>
          </cell>
          <cell r="C21">
            <v>35.5</v>
          </cell>
          <cell r="D21">
            <v>20.2</v>
          </cell>
          <cell r="E21">
            <v>73.5</v>
          </cell>
          <cell r="F21">
            <v>96</v>
          </cell>
          <cell r="G21">
            <v>41</v>
          </cell>
          <cell r="H21">
            <v>14.76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27.987500000000001</v>
          </cell>
          <cell r="C22">
            <v>36.5</v>
          </cell>
          <cell r="D22">
            <v>20.8</v>
          </cell>
          <cell r="E22">
            <v>71.416666666666671</v>
          </cell>
          <cell r="F22">
            <v>95</v>
          </cell>
          <cell r="G22">
            <v>39</v>
          </cell>
          <cell r="H22">
            <v>16.2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25.195833333333336</v>
          </cell>
          <cell r="C23">
            <v>34.1</v>
          </cell>
          <cell r="D23">
            <v>21.8</v>
          </cell>
          <cell r="E23">
            <v>83.541666666666671</v>
          </cell>
          <cell r="F23">
            <v>95</v>
          </cell>
          <cell r="G23">
            <v>52</v>
          </cell>
          <cell r="H23">
            <v>15.48</v>
          </cell>
          <cell r="I23" t="str">
            <v>NE</v>
          </cell>
          <cell r="J23">
            <v>37.800000000000004</v>
          </cell>
          <cell r="K23">
            <v>4.2</v>
          </cell>
        </row>
        <row r="24">
          <cell r="B24">
            <v>25.412499999999994</v>
          </cell>
          <cell r="C24">
            <v>35.799999999999997</v>
          </cell>
          <cell r="D24">
            <v>19.899999999999999</v>
          </cell>
          <cell r="E24">
            <v>80.875</v>
          </cell>
          <cell r="F24">
            <v>96</v>
          </cell>
          <cell r="G24">
            <v>44</v>
          </cell>
          <cell r="H24">
            <v>18.720000000000002</v>
          </cell>
          <cell r="I24" t="str">
            <v>NO</v>
          </cell>
          <cell r="J24">
            <v>41.4</v>
          </cell>
          <cell r="K24">
            <v>0.2</v>
          </cell>
        </row>
        <row r="25">
          <cell r="B25">
            <v>26.041666666666668</v>
          </cell>
          <cell r="C25">
            <v>35.700000000000003</v>
          </cell>
          <cell r="D25">
            <v>20.9</v>
          </cell>
          <cell r="E25">
            <v>79.5</v>
          </cell>
          <cell r="F25">
            <v>96</v>
          </cell>
          <cell r="G25">
            <v>42</v>
          </cell>
          <cell r="H25">
            <v>12.6</v>
          </cell>
          <cell r="I25" t="str">
            <v>O</v>
          </cell>
          <cell r="J25">
            <v>30.6</v>
          </cell>
          <cell r="K25">
            <v>5.8</v>
          </cell>
        </row>
        <row r="26">
          <cell r="B26">
            <v>26.600000000000005</v>
          </cell>
          <cell r="C26">
            <v>32.9</v>
          </cell>
          <cell r="D26">
            <v>22.9</v>
          </cell>
          <cell r="E26">
            <v>83.5</v>
          </cell>
          <cell r="F26">
            <v>95</v>
          </cell>
          <cell r="G26">
            <v>55</v>
          </cell>
          <cell r="H26">
            <v>13.32</v>
          </cell>
          <cell r="I26" t="str">
            <v>SO</v>
          </cell>
          <cell r="J26">
            <v>35.64</v>
          </cell>
          <cell r="K26">
            <v>4.6000000000000005</v>
          </cell>
        </row>
        <row r="27">
          <cell r="B27">
            <v>26.641666666666666</v>
          </cell>
          <cell r="C27">
            <v>33.700000000000003</v>
          </cell>
          <cell r="D27">
            <v>22.1</v>
          </cell>
          <cell r="E27">
            <v>81.833333333333329</v>
          </cell>
          <cell r="F27">
            <v>96</v>
          </cell>
          <cell r="G27">
            <v>51</v>
          </cell>
          <cell r="H27">
            <v>8.64</v>
          </cell>
          <cell r="I27" t="str">
            <v>S</v>
          </cell>
          <cell r="J27">
            <v>21.240000000000002</v>
          </cell>
          <cell r="K27">
            <v>0</v>
          </cell>
        </row>
        <row r="28">
          <cell r="B28">
            <v>23.158333333333328</v>
          </cell>
          <cell r="C28">
            <v>28.5</v>
          </cell>
          <cell r="D28">
            <v>20.9</v>
          </cell>
          <cell r="E28">
            <v>92.875</v>
          </cell>
          <cell r="F28">
            <v>96</v>
          </cell>
          <cell r="G28">
            <v>75</v>
          </cell>
          <cell r="H28">
            <v>11.520000000000001</v>
          </cell>
          <cell r="I28" t="str">
            <v>NE</v>
          </cell>
          <cell r="J28">
            <v>42.12</v>
          </cell>
          <cell r="K28">
            <v>79</v>
          </cell>
        </row>
        <row r="29">
          <cell r="B29">
            <v>22.204166666666666</v>
          </cell>
          <cell r="C29">
            <v>25.9</v>
          </cell>
          <cell r="D29">
            <v>20.399999999999999</v>
          </cell>
          <cell r="E29">
            <v>88.125</v>
          </cell>
          <cell r="F29">
            <v>96</v>
          </cell>
          <cell r="G29">
            <v>65</v>
          </cell>
          <cell r="H29">
            <v>14.04</v>
          </cell>
          <cell r="I29" t="str">
            <v>SO</v>
          </cell>
          <cell r="J29">
            <v>29.880000000000003</v>
          </cell>
          <cell r="K29">
            <v>1.8</v>
          </cell>
        </row>
        <row r="30">
          <cell r="B30">
            <v>21.141666666666662</v>
          </cell>
          <cell r="C30">
            <v>27.6</v>
          </cell>
          <cell r="D30">
            <v>16.2</v>
          </cell>
          <cell r="E30">
            <v>79.25</v>
          </cell>
          <cell r="F30">
            <v>97</v>
          </cell>
          <cell r="G30">
            <v>49</v>
          </cell>
          <cell r="H30">
            <v>15.120000000000001</v>
          </cell>
          <cell r="I30" t="str">
            <v>SO</v>
          </cell>
          <cell r="J30">
            <v>27.36</v>
          </cell>
          <cell r="K30">
            <v>0.2</v>
          </cell>
        </row>
        <row r="31">
          <cell r="B31">
            <v>20.633333333333333</v>
          </cell>
          <cell r="C31">
            <v>28.2</v>
          </cell>
          <cell r="D31">
            <v>14.4</v>
          </cell>
          <cell r="E31">
            <v>74.583333333333329</v>
          </cell>
          <cell r="F31">
            <v>97</v>
          </cell>
          <cell r="G31">
            <v>39</v>
          </cell>
          <cell r="H31">
            <v>8.64</v>
          </cell>
          <cell r="I31" t="str">
            <v>SO</v>
          </cell>
          <cell r="J31">
            <v>18.36</v>
          </cell>
          <cell r="K31">
            <v>0</v>
          </cell>
        </row>
        <row r="32">
          <cell r="B32">
            <v>22.475000000000005</v>
          </cell>
          <cell r="C32">
            <v>30.1</v>
          </cell>
          <cell r="D32">
            <v>16.5</v>
          </cell>
          <cell r="E32">
            <v>75.708333333333329</v>
          </cell>
          <cell r="F32">
            <v>96</v>
          </cell>
          <cell r="G32">
            <v>43</v>
          </cell>
          <cell r="H32">
            <v>8.64</v>
          </cell>
          <cell r="I32" t="str">
            <v>SO</v>
          </cell>
          <cell r="J32">
            <v>17.64</v>
          </cell>
          <cell r="K32">
            <v>0</v>
          </cell>
        </row>
        <row r="33">
          <cell r="B33">
            <v>24.320833333333336</v>
          </cell>
          <cell r="C33">
            <v>33.299999999999997</v>
          </cell>
          <cell r="D33">
            <v>17.5</v>
          </cell>
          <cell r="E33">
            <v>74.75</v>
          </cell>
          <cell r="F33">
            <v>96</v>
          </cell>
          <cell r="G33">
            <v>44</v>
          </cell>
          <cell r="H33">
            <v>7.5600000000000005</v>
          </cell>
          <cell r="I33" t="str">
            <v>SO</v>
          </cell>
          <cell r="J33">
            <v>16.2</v>
          </cell>
          <cell r="K33">
            <v>0</v>
          </cell>
        </row>
        <row r="34">
          <cell r="B34">
            <v>26.758333333333336</v>
          </cell>
          <cell r="C34">
            <v>35.700000000000003</v>
          </cell>
          <cell r="D34">
            <v>19</v>
          </cell>
          <cell r="E34">
            <v>70.791666666666671</v>
          </cell>
          <cell r="F34">
            <v>96</v>
          </cell>
          <cell r="G34">
            <v>39</v>
          </cell>
          <cell r="H34">
            <v>15.840000000000002</v>
          </cell>
          <cell r="I34" t="str">
            <v>L</v>
          </cell>
          <cell r="J34">
            <v>34.56</v>
          </cell>
          <cell r="K34">
            <v>0</v>
          </cell>
        </row>
        <row r="35">
          <cell r="B35">
            <v>26.137499999999999</v>
          </cell>
          <cell r="C35">
            <v>34.4</v>
          </cell>
          <cell r="D35">
            <v>19.600000000000001</v>
          </cell>
          <cell r="E35">
            <v>74.875</v>
          </cell>
          <cell r="F35">
            <v>95</v>
          </cell>
          <cell r="G35">
            <v>43</v>
          </cell>
          <cell r="H35">
            <v>12.24</v>
          </cell>
          <cell r="I35" t="str">
            <v>NE</v>
          </cell>
          <cell r="J35">
            <v>32.04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25.3</v>
          </cell>
          <cell r="C5">
            <v>31.9</v>
          </cell>
          <cell r="D5">
            <v>21.4</v>
          </cell>
          <cell r="E5">
            <v>74.916666666666671</v>
          </cell>
          <cell r="F5">
            <v>90</v>
          </cell>
          <cell r="G5">
            <v>45</v>
          </cell>
          <cell r="H5">
            <v>20.88</v>
          </cell>
          <cell r="I5" t="str">
            <v>L</v>
          </cell>
          <cell r="J5">
            <v>39.24</v>
          </cell>
          <cell r="K5">
            <v>0</v>
          </cell>
        </row>
        <row r="6">
          <cell r="B6">
            <v>24.054166666666671</v>
          </cell>
          <cell r="C6">
            <v>30.1</v>
          </cell>
          <cell r="D6">
            <v>21.1</v>
          </cell>
          <cell r="E6">
            <v>83.458333333333329</v>
          </cell>
          <cell r="F6">
            <v>94</v>
          </cell>
          <cell r="G6">
            <v>61</v>
          </cell>
          <cell r="H6">
            <v>22.32</v>
          </cell>
          <cell r="I6" t="str">
            <v>N</v>
          </cell>
          <cell r="J6">
            <v>51.480000000000004</v>
          </cell>
          <cell r="K6">
            <v>25.000000000000004</v>
          </cell>
        </row>
        <row r="7">
          <cell r="B7">
            <v>24.620833333333337</v>
          </cell>
          <cell r="C7">
            <v>30.1</v>
          </cell>
          <cell r="D7">
            <v>22</v>
          </cell>
          <cell r="E7">
            <v>80.041666666666671</v>
          </cell>
          <cell r="F7">
            <v>95</v>
          </cell>
          <cell r="G7">
            <v>54</v>
          </cell>
          <cell r="H7">
            <v>14.76</v>
          </cell>
          <cell r="I7" t="str">
            <v>N</v>
          </cell>
          <cell r="J7">
            <v>30.6</v>
          </cell>
          <cell r="K7">
            <v>0.8</v>
          </cell>
        </row>
        <row r="8">
          <cell r="B8">
            <v>24.308333333333337</v>
          </cell>
          <cell r="C8">
            <v>29.7</v>
          </cell>
          <cell r="D8">
            <v>20.8</v>
          </cell>
          <cell r="E8">
            <v>73.083333333333329</v>
          </cell>
          <cell r="F8">
            <v>86</v>
          </cell>
          <cell r="G8">
            <v>55</v>
          </cell>
          <cell r="H8">
            <v>11.16</v>
          </cell>
          <cell r="I8" t="str">
            <v>N</v>
          </cell>
          <cell r="J8">
            <v>23.400000000000002</v>
          </cell>
          <cell r="K8">
            <v>0</v>
          </cell>
        </row>
        <row r="9">
          <cell r="B9">
            <v>24.379166666666666</v>
          </cell>
          <cell r="C9">
            <v>31.2</v>
          </cell>
          <cell r="D9">
            <v>19.3</v>
          </cell>
          <cell r="E9">
            <v>72.833333333333329</v>
          </cell>
          <cell r="F9">
            <v>94</v>
          </cell>
          <cell r="G9">
            <v>48</v>
          </cell>
          <cell r="H9">
            <v>14.76</v>
          </cell>
          <cell r="I9" t="str">
            <v>N</v>
          </cell>
          <cell r="J9">
            <v>26.64</v>
          </cell>
          <cell r="K9">
            <v>0</v>
          </cell>
        </row>
        <row r="10">
          <cell r="B10">
            <v>25.066666666666666</v>
          </cell>
          <cell r="C10">
            <v>29.4</v>
          </cell>
          <cell r="D10">
            <v>21.3</v>
          </cell>
          <cell r="E10">
            <v>64.791666666666671</v>
          </cell>
          <cell r="F10">
            <v>83</v>
          </cell>
          <cell r="G10">
            <v>47</v>
          </cell>
          <cell r="H10">
            <v>16.2</v>
          </cell>
          <cell r="I10" t="str">
            <v>SE</v>
          </cell>
          <cell r="J10">
            <v>32.4</v>
          </cell>
          <cell r="K10">
            <v>0</v>
          </cell>
        </row>
        <row r="11">
          <cell r="B11">
            <v>25.3125</v>
          </cell>
          <cell r="C11">
            <v>32.6</v>
          </cell>
          <cell r="D11">
            <v>21.3</v>
          </cell>
          <cell r="E11">
            <v>72.291666666666671</v>
          </cell>
          <cell r="F11">
            <v>89</v>
          </cell>
          <cell r="G11">
            <v>48</v>
          </cell>
          <cell r="H11">
            <v>17.64</v>
          </cell>
          <cell r="I11" t="str">
            <v>SE</v>
          </cell>
          <cell r="J11">
            <v>39.24</v>
          </cell>
          <cell r="K11">
            <v>0</v>
          </cell>
        </row>
        <row r="12">
          <cell r="B12">
            <v>26.291666666666668</v>
          </cell>
          <cell r="C12">
            <v>32.1</v>
          </cell>
          <cell r="D12">
            <v>21.7</v>
          </cell>
          <cell r="E12">
            <v>71.625</v>
          </cell>
          <cell r="F12">
            <v>87</v>
          </cell>
          <cell r="G12">
            <v>50</v>
          </cell>
          <cell r="H12">
            <v>13.68</v>
          </cell>
          <cell r="I12" t="str">
            <v>N</v>
          </cell>
          <cell r="J12">
            <v>28.8</v>
          </cell>
          <cell r="K12">
            <v>0</v>
          </cell>
        </row>
        <row r="13">
          <cell r="B13">
            <v>25.337500000000002</v>
          </cell>
          <cell r="C13">
            <v>28.9</v>
          </cell>
          <cell r="D13">
            <v>23.5</v>
          </cell>
          <cell r="E13">
            <v>82.416666666666671</v>
          </cell>
          <cell r="F13">
            <v>94</v>
          </cell>
          <cell r="G13">
            <v>70</v>
          </cell>
          <cell r="H13">
            <v>14.4</v>
          </cell>
          <cell r="I13" t="str">
            <v>N</v>
          </cell>
          <cell r="J13">
            <v>30.6</v>
          </cell>
          <cell r="K13">
            <v>2.4</v>
          </cell>
        </row>
        <row r="14">
          <cell r="B14">
            <v>23.987499999999994</v>
          </cell>
          <cell r="C14">
            <v>26.8</v>
          </cell>
          <cell r="D14">
            <v>22.1</v>
          </cell>
          <cell r="E14">
            <v>85.041666666666671</v>
          </cell>
          <cell r="F14">
            <v>95</v>
          </cell>
          <cell r="G14">
            <v>64</v>
          </cell>
          <cell r="H14">
            <v>15.120000000000001</v>
          </cell>
          <cell r="I14" t="str">
            <v>N</v>
          </cell>
          <cell r="J14">
            <v>33.119999999999997</v>
          </cell>
          <cell r="K14">
            <v>3.0000000000000004</v>
          </cell>
        </row>
        <row r="15">
          <cell r="B15">
            <v>21.941666666666666</v>
          </cell>
          <cell r="C15">
            <v>27.9</v>
          </cell>
          <cell r="D15">
            <v>17.3</v>
          </cell>
          <cell r="E15">
            <v>72.208333333333329</v>
          </cell>
          <cell r="F15">
            <v>90</v>
          </cell>
          <cell r="G15">
            <v>46</v>
          </cell>
          <cell r="H15">
            <v>14.76</v>
          </cell>
          <cell r="I15" t="str">
            <v>N</v>
          </cell>
          <cell r="J15">
            <v>25.92</v>
          </cell>
          <cell r="K15">
            <v>0</v>
          </cell>
        </row>
        <row r="16">
          <cell r="B16">
            <v>22.066666666666666</v>
          </cell>
          <cell r="C16">
            <v>28.7</v>
          </cell>
          <cell r="D16">
            <v>16.5</v>
          </cell>
          <cell r="E16">
            <v>62.208333333333336</v>
          </cell>
          <cell r="F16">
            <v>87</v>
          </cell>
          <cell r="G16">
            <v>30</v>
          </cell>
          <cell r="H16">
            <v>21.6</v>
          </cell>
          <cell r="I16" t="str">
            <v>N</v>
          </cell>
          <cell r="J16">
            <v>35.64</v>
          </cell>
          <cell r="K16">
            <v>0</v>
          </cell>
        </row>
        <row r="17">
          <cell r="B17">
            <v>23.120833333333337</v>
          </cell>
          <cell r="C17">
            <v>30.4</v>
          </cell>
          <cell r="D17">
            <v>16.8</v>
          </cell>
          <cell r="E17">
            <v>56.25</v>
          </cell>
          <cell r="F17">
            <v>79</v>
          </cell>
          <cell r="G17">
            <v>29</v>
          </cell>
          <cell r="H17">
            <v>14.76</v>
          </cell>
          <cell r="I17" t="str">
            <v>SE</v>
          </cell>
          <cell r="J17">
            <v>24.840000000000003</v>
          </cell>
          <cell r="K17">
            <v>0</v>
          </cell>
        </row>
        <row r="18">
          <cell r="B18">
            <v>25.520833333333329</v>
          </cell>
          <cell r="C18">
            <v>32.9</v>
          </cell>
          <cell r="D18">
            <v>20.9</v>
          </cell>
          <cell r="E18">
            <v>65.416666666666671</v>
          </cell>
          <cell r="F18">
            <v>84</v>
          </cell>
          <cell r="G18">
            <v>45</v>
          </cell>
          <cell r="H18">
            <v>23.759999999999998</v>
          </cell>
          <cell r="I18" t="str">
            <v>L</v>
          </cell>
          <cell r="J18">
            <v>48.96</v>
          </cell>
          <cell r="K18">
            <v>0.2</v>
          </cell>
        </row>
        <row r="19">
          <cell r="B19">
            <v>26.220833333333331</v>
          </cell>
          <cell r="C19">
            <v>31.9</v>
          </cell>
          <cell r="D19">
            <v>20.8</v>
          </cell>
          <cell r="E19">
            <v>72.708333333333329</v>
          </cell>
          <cell r="F19">
            <v>94</v>
          </cell>
          <cell r="G19">
            <v>44</v>
          </cell>
          <cell r="H19">
            <v>21.6</v>
          </cell>
          <cell r="I19" t="str">
            <v>L</v>
          </cell>
          <cell r="J19">
            <v>34.56</v>
          </cell>
          <cell r="K19">
            <v>1.4</v>
          </cell>
        </row>
        <row r="20">
          <cell r="B20">
            <v>25.545833333333331</v>
          </cell>
          <cell r="C20">
            <v>32.6</v>
          </cell>
          <cell r="D20">
            <v>21.3</v>
          </cell>
          <cell r="E20">
            <v>74.916666666666671</v>
          </cell>
          <cell r="F20">
            <v>92</v>
          </cell>
          <cell r="G20">
            <v>44</v>
          </cell>
          <cell r="H20">
            <v>15.48</v>
          </cell>
          <cell r="I20" t="str">
            <v>L</v>
          </cell>
          <cell r="J20">
            <v>35.28</v>
          </cell>
          <cell r="K20">
            <v>4.2</v>
          </cell>
        </row>
        <row r="21">
          <cell r="B21">
            <v>26.845833333333331</v>
          </cell>
          <cell r="C21">
            <v>32.700000000000003</v>
          </cell>
          <cell r="D21">
            <v>21.3</v>
          </cell>
          <cell r="E21">
            <v>64.541666666666671</v>
          </cell>
          <cell r="F21">
            <v>87</v>
          </cell>
          <cell r="G21">
            <v>37</v>
          </cell>
          <cell r="H21">
            <v>18.720000000000002</v>
          </cell>
          <cell r="I21" t="str">
            <v>L</v>
          </cell>
          <cell r="J21">
            <v>29.880000000000003</v>
          </cell>
          <cell r="K21">
            <v>0</v>
          </cell>
        </row>
        <row r="22">
          <cell r="B22">
            <v>27.891666666666666</v>
          </cell>
          <cell r="C22">
            <v>33.5</v>
          </cell>
          <cell r="D22">
            <v>23.6</v>
          </cell>
          <cell r="E22">
            <v>60.333333333333336</v>
          </cell>
          <cell r="F22">
            <v>74</v>
          </cell>
          <cell r="G22">
            <v>40</v>
          </cell>
          <cell r="H22">
            <v>13.32</v>
          </cell>
          <cell r="I22" t="str">
            <v>N</v>
          </cell>
          <cell r="J22">
            <v>28.44</v>
          </cell>
          <cell r="K22">
            <v>0</v>
          </cell>
        </row>
        <row r="23">
          <cell r="B23">
            <v>26.620833333333337</v>
          </cell>
          <cell r="C23">
            <v>32.700000000000003</v>
          </cell>
          <cell r="D23">
            <v>22.2</v>
          </cell>
          <cell r="E23">
            <v>69.416666666666671</v>
          </cell>
          <cell r="F23">
            <v>90</v>
          </cell>
          <cell r="G23">
            <v>43</v>
          </cell>
          <cell r="H23">
            <v>19.079999999999998</v>
          </cell>
          <cell r="I23" t="str">
            <v>SE</v>
          </cell>
          <cell r="J23">
            <v>45.72</v>
          </cell>
          <cell r="K23">
            <v>2.8000000000000003</v>
          </cell>
        </row>
        <row r="24">
          <cell r="B24">
            <v>27.329166666666669</v>
          </cell>
          <cell r="C24">
            <v>34.799999999999997</v>
          </cell>
          <cell r="D24">
            <v>20.9</v>
          </cell>
          <cell r="E24">
            <v>64.541666666666671</v>
          </cell>
          <cell r="F24">
            <v>91</v>
          </cell>
          <cell r="G24">
            <v>30</v>
          </cell>
          <cell r="H24">
            <v>14.4</v>
          </cell>
          <cell r="I24" t="str">
            <v>NE</v>
          </cell>
          <cell r="J24">
            <v>28.08</v>
          </cell>
          <cell r="K24">
            <v>0</v>
          </cell>
        </row>
        <row r="25">
          <cell r="B25">
            <v>27.6875</v>
          </cell>
          <cell r="C25">
            <v>34.299999999999997</v>
          </cell>
          <cell r="D25">
            <v>21.8</v>
          </cell>
          <cell r="E25">
            <v>55.916666666666664</v>
          </cell>
          <cell r="F25">
            <v>77</v>
          </cell>
          <cell r="G25">
            <v>31</v>
          </cell>
          <cell r="H25">
            <v>12.96</v>
          </cell>
          <cell r="I25" t="str">
            <v>N</v>
          </cell>
          <cell r="J25">
            <v>33.840000000000003</v>
          </cell>
          <cell r="K25">
            <v>0</v>
          </cell>
        </row>
        <row r="26">
          <cell r="B26">
            <v>26.454166666666666</v>
          </cell>
          <cell r="C26">
            <v>33.1</v>
          </cell>
          <cell r="D26">
            <v>21.7</v>
          </cell>
          <cell r="E26">
            <v>71.625</v>
          </cell>
          <cell r="F26">
            <v>86</v>
          </cell>
          <cell r="G26">
            <v>47</v>
          </cell>
          <cell r="H26">
            <v>15.840000000000002</v>
          </cell>
          <cell r="I26" t="str">
            <v>N</v>
          </cell>
          <cell r="J26">
            <v>29.880000000000003</v>
          </cell>
          <cell r="K26">
            <v>0</v>
          </cell>
        </row>
        <row r="27">
          <cell r="B27">
            <v>26.458333333333329</v>
          </cell>
          <cell r="C27">
            <v>33.4</v>
          </cell>
          <cell r="D27">
            <v>20.9</v>
          </cell>
          <cell r="E27">
            <v>74.375</v>
          </cell>
          <cell r="F27">
            <v>93</v>
          </cell>
          <cell r="G27">
            <v>45</v>
          </cell>
          <cell r="H27">
            <v>9</v>
          </cell>
          <cell r="I27" t="str">
            <v>N</v>
          </cell>
          <cell r="J27">
            <v>19.8</v>
          </cell>
          <cell r="K27">
            <v>0</v>
          </cell>
        </row>
        <row r="28">
          <cell r="B28">
            <v>24.141666666666662</v>
          </cell>
          <cell r="C28">
            <v>29.2</v>
          </cell>
          <cell r="D28">
            <v>19.899999999999999</v>
          </cell>
          <cell r="E28">
            <v>80</v>
          </cell>
          <cell r="F28">
            <v>95</v>
          </cell>
          <cell r="G28">
            <v>57</v>
          </cell>
          <cell r="H28">
            <v>33.480000000000004</v>
          </cell>
          <cell r="I28" t="str">
            <v>L</v>
          </cell>
          <cell r="J28">
            <v>60.12</v>
          </cell>
          <cell r="K28">
            <v>37</v>
          </cell>
        </row>
        <row r="29">
          <cell r="B29">
            <v>22.037499999999998</v>
          </cell>
          <cell r="C29">
            <v>25.5</v>
          </cell>
          <cell r="D29">
            <v>19.2</v>
          </cell>
          <cell r="E29">
            <v>88.5</v>
          </cell>
          <cell r="F29">
            <v>95</v>
          </cell>
          <cell r="G29">
            <v>75</v>
          </cell>
          <cell r="H29">
            <v>17.64</v>
          </cell>
          <cell r="I29" t="str">
            <v>N</v>
          </cell>
          <cell r="J29">
            <v>44.64</v>
          </cell>
          <cell r="K29">
            <v>56.000000000000014</v>
          </cell>
        </row>
        <row r="30">
          <cell r="B30">
            <v>21.795833333333334</v>
          </cell>
          <cell r="C30">
            <v>26.8</v>
          </cell>
          <cell r="D30">
            <v>19</v>
          </cell>
          <cell r="E30">
            <v>79.916666666666671</v>
          </cell>
          <cell r="F30">
            <v>94</v>
          </cell>
          <cell r="G30">
            <v>55</v>
          </cell>
          <cell r="H30">
            <v>13.32</v>
          </cell>
          <cell r="I30" t="str">
            <v>N</v>
          </cell>
          <cell r="J30">
            <v>23.759999999999998</v>
          </cell>
          <cell r="K30">
            <v>2</v>
          </cell>
        </row>
        <row r="31">
          <cell r="B31">
            <v>21.504166666666666</v>
          </cell>
          <cell r="C31">
            <v>28.2</v>
          </cell>
          <cell r="D31">
            <v>17</v>
          </cell>
          <cell r="E31">
            <v>71.708333333333329</v>
          </cell>
          <cell r="F31">
            <v>86</v>
          </cell>
          <cell r="G31">
            <v>49</v>
          </cell>
          <cell r="H31">
            <v>14.76</v>
          </cell>
          <cell r="I31" t="str">
            <v>N</v>
          </cell>
          <cell r="J31">
            <v>29.52</v>
          </cell>
          <cell r="K31">
            <v>0</v>
          </cell>
        </row>
        <row r="32">
          <cell r="B32">
            <v>24.016666666666666</v>
          </cell>
          <cell r="C32">
            <v>30.2</v>
          </cell>
          <cell r="D32">
            <v>18.8</v>
          </cell>
          <cell r="E32">
            <v>68.541666666666671</v>
          </cell>
          <cell r="F32">
            <v>82</v>
          </cell>
          <cell r="G32">
            <v>51</v>
          </cell>
          <cell r="H32">
            <v>16.2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B33">
            <v>24.920833333333338</v>
          </cell>
          <cell r="C33">
            <v>32.200000000000003</v>
          </cell>
          <cell r="D33">
            <v>21</v>
          </cell>
          <cell r="E33">
            <v>69.291666666666671</v>
          </cell>
          <cell r="F33">
            <v>90</v>
          </cell>
          <cell r="G33">
            <v>46</v>
          </cell>
          <cell r="H33">
            <v>16.2</v>
          </cell>
          <cell r="I33" t="str">
            <v>SE</v>
          </cell>
          <cell r="J33">
            <v>28.8</v>
          </cell>
          <cell r="K33">
            <v>15.399999999999999</v>
          </cell>
        </row>
        <row r="34">
          <cell r="B34">
            <v>25.987500000000001</v>
          </cell>
          <cell r="C34">
            <v>33.4</v>
          </cell>
          <cell r="D34">
            <v>21</v>
          </cell>
          <cell r="E34">
            <v>72.083333333333329</v>
          </cell>
          <cell r="F34">
            <v>91</v>
          </cell>
          <cell r="G34">
            <v>43</v>
          </cell>
          <cell r="H34">
            <v>19.8</v>
          </cell>
          <cell r="I34" t="str">
            <v>L</v>
          </cell>
          <cell r="J34">
            <v>34.56</v>
          </cell>
          <cell r="K34">
            <v>3.8000000000000003</v>
          </cell>
        </row>
        <row r="35">
          <cell r="B35">
            <v>26.108333333333334</v>
          </cell>
          <cell r="C35">
            <v>32.6</v>
          </cell>
          <cell r="D35">
            <v>18.7</v>
          </cell>
          <cell r="E35">
            <v>67.208333333333329</v>
          </cell>
          <cell r="F35">
            <v>90</v>
          </cell>
          <cell r="G35">
            <v>41</v>
          </cell>
          <cell r="H35">
            <v>21.240000000000002</v>
          </cell>
          <cell r="I35" t="str">
            <v>L</v>
          </cell>
          <cell r="J35">
            <v>86.4</v>
          </cell>
          <cell r="K35">
            <v>36</v>
          </cell>
        </row>
        <row r="36">
          <cell r="I36" t="str">
            <v>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25.641666666666669</v>
          </cell>
          <cell r="C5">
            <v>31.5</v>
          </cell>
          <cell r="D5">
            <v>21.8</v>
          </cell>
          <cell r="E5">
            <v>75.541666666666671</v>
          </cell>
          <cell r="F5">
            <v>95</v>
          </cell>
          <cell r="G5">
            <v>46</v>
          </cell>
          <cell r="H5">
            <v>10.08</v>
          </cell>
          <cell r="I5" t="str">
            <v>L</v>
          </cell>
          <cell r="J5">
            <v>23.040000000000003</v>
          </cell>
          <cell r="K5">
            <v>0.2</v>
          </cell>
        </row>
        <row r="6">
          <cell r="B6">
            <v>25.166666666666668</v>
          </cell>
          <cell r="C6">
            <v>33.1</v>
          </cell>
          <cell r="D6">
            <v>21.5</v>
          </cell>
          <cell r="E6">
            <v>79.666666666666671</v>
          </cell>
          <cell r="F6">
            <v>97</v>
          </cell>
          <cell r="G6">
            <v>40</v>
          </cell>
          <cell r="H6">
            <v>12.6</v>
          </cell>
          <cell r="I6" t="str">
            <v>SE</v>
          </cell>
          <cell r="J6">
            <v>29.16</v>
          </cell>
          <cell r="K6">
            <v>0</v>
          </cell>
        </row>
        <row r="7">
          <cell r="B7">
            <v>25.429166666666674</v>
          </cell>
          <cell r="C7">
            <v>32.299999999999997</v>
          </cell>
          <cell r="D7">
            <v>21.5</v>
          </cell>
          <cell r="E7">
            <v>77.208333333333329</v>
          </cell>
          <cell r="F7">
            <v>97</v>
          </cell>
          <cell r="G7">
            <v>45</v>
          </cell>
          <cell r="H7">
            <v>14.04</v>
          </cell>
          <cell r="I7" t="str">
            <v>O</v>
          </cell>
          <cell r="J7">
            <v>36.72</v>
          </cell>
          <cell r="K7">
            <v>0.2</v>
          </cell>
        </row>
        <row r="8">
          <cell r="B8">
            <v>25.179166666666671</v>
          </cell>
          <cell r="C8">
            <v>31.4</v>
          </cell>
          <cell r="D8">
            <v>21</v>
          </cell>
          <cell r="E8">
            <v>80.958333333333329</v>
          </cell>
          <cell r="F8">
            <v>97</v>
          </cell>
          <cell r="G8">
            <v>53</v>
          </cell>
          <cell r="H8">
            <v>12.24</v>
          </cell>
          <cell r="I8" t="str">
            <v>O</v>
          </cell>
          <cell r="J8">
            <v>59.4</v>
          </cell>
          <cell r="K8">
            <v>0</v>
          </cell>
        </row>
        <row r="9">
          <cell r="B9">
            <v>25.437500000000004</v>
          </cell>
          <cell r="C9">
            <v>31.5</v>
          </cell>
          <cell r="D9">
            <v>21.3</v>
          </cell>
          <cell r="E9">
            <v>78.916666666666671</v>
          </cell>
          <cell r="F9">
            <v>97</v>
          </cell>
          <cell r="G9">
            <v>50</v>
          </cell>
          <cell r="H9">
            <v>8.2799999999999994</v>
          </cell>
          <cell r="I9" t="str">
            <v>O</v>
          </cell>
          <cell r="J9">
            <v>21.96</v>
          </cell>
          <cell r="K9">
            <v>0</v>
          </cell>
        </row>
        <row r="10">
          <cell r="B10">
            <v>25.962499999999995</v>
          </cell>
          <cell r="C10">
            <v>31.6</v>
          </cell>
          <cell r="D10">
            <v>22.4</v>
          </cell>
          <cell r="E10">
            <v>78.333333333333329</v>
          </cell>
          <cell r="F10">
            <v>96</v>
          </cell>
          <cell r="G10">
            <v>51</v>
          </cell>
          <cell r="H10">
            <v>10.08</v>
          </cell>
          <cell r="I10" t="str">
            <v>O</v>
          </cell>
          <cell r="J10">
            <v>25.92</v>
          </cell>
          <cell r="K10">
            <v>0</v>
          </cell>
        </row>
        <row r="11">
          <cell r="B11">
            <v>26.316666666666666</v>
          </cell>
          <cell r="C11">
            <v>33</v>
          </cell>
          <cell r="D11">
            <v>21.5</v>
          </cell>
          <cell r="E11">
            <v>72.458333333333329</v>
          </cell>
          <cell r="F11">
            <v>96</v>
          </cell>
          <cell r="G11">
            <v>39</v>
          </cell>
          <cell r="H11">
            <v>10.44</v>
          </cell>
          <cell r="I11" t="str">
            <v>NE</v>
          </cell>
          <cell r="J11">
            <v>40.32</v>
          </cell>
          <cell r="K11">
            <v>0</v>
          </cell>
        </row>
        <row r="12">
          <cell r="B12">
            <v>26.9375</v>
          </cell>
          <cell r="C12">
            <v>33.799999999999997</v>
          </cell>
          <cell r="D12">
            <v>21.5</v>
          </cell>
          <cell r="E12">
            <v>71.958333333333329</v>
          </cell>
          <cell r="F12">
            <v>97</v>
          </cell>
          <cell r="G12">
            <v>41</v>
          </cell>
          <cell r="H12">
            <v>9.3600000000000012</v>
          </cell>
          <cell r="I12" t="str">
            <v>O</v>
          </cell>
          <cell r="J12">
            <v>22.32</v>
          </cell>
          <cell r="K12">
            <v>0</v>
          </cell>
        </row>
        <row r="13">
          <cell r="B13">
            <v>27.220833333333342</v>
          </cell>
          <cell r="C13">
            <v>33.700000000000003</v>
          </cell>
          <cell r="D13">
            <v>22.5</v>
          </cell>
          <cell r="E13">
            <v>71.166666666666671</v>
          </cell>
          <cell r="F13">
            <v>94</v>
          </cell>
          <cell r="G13">
            <v>43</v>
          </cell>
          <cell r="H13">
            <v>17.28</v>
          </cell>
          <cell r="I13" t="str">
            <v>O</v>
          </cell>
          <cell r="J13">
            <v>34.56</v>
          </cell>
          <cell r="K13">
            <v>0</v>
          </cell>
        </row>
        <row r="14">
          <cell r="B14">
            <v>25.749999999999996</v>
          </cell>
          <cell r="C14">
            <v>33.4</v>
          </cell>
          <cell r="D14">
            <v>22.5</v>
          </cell>
          <cell r="E14">
            <v>80.666666666666671</v>
          </cell>
          <cell r="F14">
            <v>97</v>
          </cell>
          <cell r="G14">
            <v>46</v>
          </cell>
          <cell r="H14">
            <v>18.36</v>
          </cell>
          <cell r="I14" t="str">
            <v>NO</v>
          </cell>
          <cell r="J14">
            <v>39.96</v>
          </cell>
          <cell r="K14">
            <v>0</v>
          </cell>
        </row>
        <row r="15">
          <cell r="B15">
            <v>24.670833333333338</v>
          </cell>
          <cell r="C15">
            <v>27.6</v>
          </cell>
          <cell r="D15">
            <v>22.3</v>
          </cell>
          <cell r="E15">
            <v>76.375</v>
          </cell>
          <cell r="F15">
            <v>97</v>
          </cell>
          <cell r="G15">
            <v>59</v>
          </cell>
          <cell r="H15">
            <v>16.2</v>
          </cell>
          <cell r="I15" t="str">
            <v>S</v>
          </cell>
          <cell r="J15">
            <v>29.880000000000003</v>
          </cell>
          <cell r="K15">
            <v>0.2</v>
          </cell>
        </row>
        <row r="16">
          <cell r="B16">
            <v>24.641666666666662</v>
          </cell>
          <cell r="C16">
            <v>28.8</v>
          </cell>
          <cell r="D16">
            <v>21.1</v>
          </cell>
          <cell r="E16">
            <v>65.875</v>
          </cell>
          <cell r="F16">
            <v>87</v>
          </cell>
          <cell r="G16">
            <v>46</v>
          </cell>
          <cell r="H16">
            <v>7.5600000000000005</v>
          </cell>
          <cell r="I16" t="str">
            <v>SE</v>
          </cell>
          <cell r="J16">
            <v>19.8</v>
          </cell>
          <cell r="K16">
            <v>0</v>
          </cell>
        </row>
        <row r="17">
          <cell r="B17">
            <v>25.912499999999998</v>
          </cell>
          <cell r="C17">
            <v>32.6</v>
          </cell>
          <cell r="D17">
            <v>20.2</v>
          </cell>
          <cell r="E17">
            <v>61.041666666666664</v>
          </cell>
          <cell r="F17">
            <v>87</v>
          </cell>
          <cell r="G17">
            <v>41</v>
          </cell>
          <cell r="H17">
            <v>6.48</v>
          </cell>
          <cell r="I17" t="str">
            <v>SE</v>
          </cell>
          <cell r="J17">
            <v>18.720000000000002</v>
          </cell>
          <cell r="K17">
            <v>0</v>
          </cell>
        </row>
        <row r="18">
          <cell r="B18">
            <v>26.462499999999995</v>
          </cell>
          <cell r="C18">
            <v>33.9</v>
          </cell>
          <cell r="D18">
            <v>22.4</v>
          </cell>
          <cell r="E18">
            <v>73</v>
          </cell>
          <cell r="F18">
            <v>94</v>
          </cell>
          <cell r="G18">
            <v>43</v>
          </cell>
          <cell r="H18">
            <v>12.6</v>
          </cell>
          <cell r="I18" t="str">
            <v>L</v>
          </cell>
          <cell r="J18">
            <v>28.44</v>
          </cell>
          <cell r="K18">
            <v>0</v>
          </cell>
        </row>
        <row r="19">
          <cell r="B19">
            <v>24.375</v>
          </cell>
          <cell r="C19">
            <v>28.2</v>
          </cell>
          <cell r="D19">
            <v>21.8</v>
          </cell>
          <cell r="E19">
            <v>86.125</v>
          </cell>
          <cell r="F19">
            <v>97</v>
          </cell>
          <cell r="G19">
            <v>68</v>
          </cell>
          <cell r="H19">
            <v>16.920000000000002</v>
          </cell>
          <cell r="I19" t="str">
            <v>L</v>
          </cell>
          <cell r="J19">
            <v>25.92</v>
          </cell>
          <cell r="K19">
            <v>0</v>
          </cell>
        </row>
        <row r="20">
          <cell r="B20">
            <v>25.454166666666669</v>
          </cell>
          <cell r="C20">
            <v>32</v>
          </cell>
          <cell r="D20">
            <v>21.1</v>
          </cell>
          <cell r="E20">
            <v>71.958333333333329</v>
          </cell>
          <cell r="F20">
            <v>96</v>
          </cell>
          <cell r="G20">
            <v>40</v>
          </cell>
          <cell r="H20">
            <v>12.96</v>
          </cell>
          <cell r="I20" t="str">
            <v>L</v>
          </cell>
          <cell r="J20">
            <v>24.840000000000003</v>
          </cell>
          <cell r="K20">
            <v>0</v>
          </cell>
        </row>
        <row r="21">
          <cell r="B21">
            <v>26.208333333333339</v>
          </cell>
          <cell r="C21">
            <v>33.9</v>
          </cell>
          <cell r="D21">
            <v>19.3</v>
          </cell>
          <cell r="E21">
            <v>67.625</v>
          </cell>
          <cell r="F21">
            <v>91</v>
          </cell>
          <cell r="G21">
            <v>34</v>
          </cell>
          <cell r="H21">
            <v>12.24</v>
          </cell>
          <cell r="I21" t="str">
            <v>O</v>
          </cell>
          <cell r="J21">
            <v>23.400000000000002</v>
          </cell>
          <cell r="K21">
            <v>0</v>
          </cell>
        </row>
        <row r="22">
          <cell r="B22">
            <v>27.133333333333336</v>
          </cell>
          <cell r="C22">
            <v>34.6</v>
          </cell>
          <cell r="D22">
            <v>20.5</v>
          </cell>
          <cell r="E22">
            <v>64.458333333333329</v>
          </cell>
          <cell r="F22">
            <v>93</v>
          </cell>
          <cell r="G22">
            <v>35</v>
          </cell>
          <cell r="H22">
            <v>10.44</v>
          </cell>
          <cell r="I22" t="str">
            <v>L</v>
          </cell>
          <cell r="J22">
            <v>21.96</v>
          </cell>
          <cell r="K22">
            <v>0</v>
          </cell>
        </row>
        <row r="23">
          <cell r="B23">
            <v>27.454166666666666</v>
          </cell>
          <cell r="C23">
            <v>35.4</v>
          </cell>
          <cell r="D23">
            <v>20.9</v>
          </cell>
          <cell r="E23">
            <v>62.666666666666664</v>
          </cell>
          <cell r="F23">
            <v>88</v>
          </cell>
          <cell r="G23">
            <v>32</v>
          </cell>
          <cell r="H23">
            <v>9</v>
          </cell>
          <cell r="I23" t="str">
            <v>SO</v>
          </cell>
          <cell r="J23">
            <v>29.16</v>
          </cell>
          <cell r="K23">
            <v>0</v>
          </cell>
        </row>
        <row r="24">
          <cell r="B24">
            <v>28.004166666666674</v>
          </cell>
          <cell r="C24">
            <v>35.799999999999997</v>
          </cell>
          <cell r="D24">
            <v>21.2</v>
          </cell>
          <cell r="E24">
            <v>59.25</v>
          </cell>
          <cell r="F24">
            <v>89</v>
          </cell>
          <cell r="G24">
            <v>26</v>
          </cell>
          <cell r="H24">
            <v>10.44</v>
          </cell>
          <cell r="I24" t="str">
            <v>SE</v>
          </cell>
          <cell r="J24">
            <v>23.759999999999998</v>
          </cell>
          <cell r="K24">
            <v>0</v>
          </cell>
        </row>
        <row r="25">
          <cell r="B25">
            <v>27.495833333333326</v>
          </cell>
          <cell r="C25">
            <v>36.200000000000003</v>
          </cell>
          <cell r="D25">
            <v>19.899999999999999</v>
          </cell>
          <cell r="E25">
            <v>58.25</v>
          </cell>
          <cell r="F25">
            <v>85</v>
          </cell>
          <cell r="G25">
            <v>28</v>
          </cell>
          <cell r="H25">
            <v>8.2799999999999994</v>
          </cell>
          <cell r="I25" t="str">
            <v>SO</v>
          </cell>
          <cell r="J25">
            <v>27.720000000000002</v>
          </cell>
          <cell r="K25">
            <v>0</v>
          </cell>
        </row>
        <row r="26">
          <cell r="B26">
            <v>27.733333333333334</v>
          </cell>
          <cell r="C26">
            <v>35.5</v>
          </cell>
          <cell r="D26">
            <v>23.2</v>
          </cell>
          <cell r="E26">
            <v>64.333333333333329</v>
          </cell>
          <cell r="F26">
            <v>82</v>
          </cell>
          <cell r="G26">
            <v>35</v>
          </cell>
          <cell r="H26">
            <v>13.68</v>
          </cell>
          <cell r="I26" t="str">
            <v>O</v>
          </cell>
          <cell r="J26">
            <v>32.4</v>
          </cell>
          <cell r="K26">
            <v>0</v>
          </cell>
        </row>
        <row r="27">
          <cell r="B27">
            <v>26.512499999999999</v>
          </cell>
          <cell r="C27">
            <v>34.200000000000003</v>
          </cell>
          <cell r="D27">
            <v>20.8</v>
          </cell>
          <cell r="E27">
            <v>73.708333333333329</v>
          </cell>
          <cell r="F27">
            <v>96</v>
          </cell>
          <cell r="G27">
            <v>40</v>
          </cell>
          <cell r="H27">
            <v>12.96</v>
          </cell>
          <cell r="I27" t="str">
            <v>O</v>
          </cell>
          <cell r="J27">
            <v>23.040000000000003</v>
          </cell>
          <cell r="K27">
            <v>6.2</v>
          </cell>
        </row>
        <row r="28">
          <cell r="B28">
            <v>25.187499999999996</v>
          </cell>
          <cell r="C28">
            <v>30.6</v>
          </cell>
          <cell r="D28">
            <v>20.9</v>
          </cell>
          <cell r="E28">
            <v>77.291666666666671</v>
          </cell>
          <cell r="F28">
            <v>95</v>
          </cell>
          <cell r="G28">
            <v>55</v>
          </cell>
          <cell r="H28">
            <v>18.720000000000002</v>
          </cell>
          <cell r="I28" t="str">
            <v>O</v>
          </cell>
          <cell r="J28">
            <v>41.04</v>
          </cell>
          <cell r="K28">
            <v>1.4</v>
          </cell>
        </row>
        <row r="29">
          <cell r="B29">
            <v>23.412499999999998</v>
          </cell>
          <cell r="C29">
            <v>28.3</v>
          </cell>
          <cell r="D29">
            <v>21</v>
          </cell>
          <cell r="E29">
            <v>82.666666666666671</v>
          </cell>
          <cell r="F29">
            <v>97</v>
          </cell>
          <cell r="G29">
            <v>54</v>
          </cell>
          <cell r="H29">
            <v>15.840000000000002</v>
          </cell>
          <cell r="I29" t="str">
            <v>O</v>
          </cell>
          <cell r="J29">
            <v>27.720000000000002</v>
          </cell>
          <cell r="K29">
            <v>2.6</v>
          </cell>
        </row>
        <row r="30">
          <cell r="B30">
            <v>25.120833333333334</v>
          </cell>
          <cell r="C30">
            <v>31.8</v>
          </cell>
          <cell r="D30">
            <v>20.8</v>
          </cell>
          <cell r="E30">
            <v>78.75</v>
          </cell>
          <cell r="F30">
            <v>97</v>
          </cell>
          <cell r="G30">
            <v>47</v>
          </cell>
          <cell r="H30">
            <v>13.32</v>
          </cell>
          <cell r="I30" t="str">
            <v>O</v>
          </cell>
          <cell r="J30">
            <v>26.64</v>
          </cell>
          <cell r="K30">
            <v>4.2</v>
          </cell>
        </row>
        <row r="31">
          <cell r="B31">
            <v>25.100000000000005</v>
          </cell>
          <cell r="C31">
            <v>31</v>
          </cell>
          <cell r="D31">
            <v>21.8</v>
          </cell>
          <cell r="E31">
            <v>81.333333333333329</v>
          </cell>
          <cell r="F31">
            <v>97</v>
          </cell>
          <cell r="G31">
            <v>52</v>
          </cell>
          <cell r="H31">
            <v>6.84</v>
          </cell>
          <cell r="I31" t="str">
            <v>O</v>
          </cell>
          <cell r="J31">
            <v>19.440000000000001</v>
          </cell>
          <cell r="K31">
            <v>4.6000000000000005</v>
          </cell>
        </row>
        <row r="32">
          <cell r="B32">
            <v>26.287499999999994</v>
          </cell>
          <cell r="C32">
            <v>32.799999999999997</v>
          </cell>
          <cell r="D32">
            <v>21.1</v>
          </cell>
          <cell r="E32">
            <v>72.416666666666671</v>
          </cell>
          <cell r="F32">
            <v>96</v>
          </cell>
          <cell r="G32">
            <v>48</v>
          </cell>
          <cell r="H32">
            <v>12.24</v>
          </cell>
          <cell r="I32" t="str">
            <v>SE</v>
          </cell>
          <cell r="J32">
            <v>28.44</v>
          </cell>
          <cell r="K32">
            <v>1.7999999999999998</v>
          </cell>
        </row>
        <row r="33">
          <cell r="B33">
            <v>26.566666666666663</v>
          </cell>
          <cell r="C33">
            <v>33.1</v>
          </cell>
          <cell r="D33">
            <v>22.3</v>
          </cell>
          <cell r="E33">
            <v>71.958333333333329</v>
          </cell>
          <cell r="F33">
            <v>91</v>
          </cell>
          <cell r="G33">
            <v>47</v>
          </cell>
          <cell r="H33">
            <v>10.08</v>
          </cell>
          <cell r="I33" t="str">
            <v>L</v>
          </cell>
          <cell r="J33">
            <v>38.519999999999996</v>
          </cell>
          <cell r="K33">
            <v>0.60000000000000009</v>
          </cell>
        </row>
        <row r="34">
          <cell r="B34">
            <v>27.233333333333331</v>
          </cell>
          <cell r="C34">
            <v>34.299999999999997</v>
          </cell>
          <cell r="D34">
            <v>22.4</v>
          </cell>
          <cell r="E34">
            <v>68.166666666666671</v>
          </cell>
          <cell r="F34">
            <v>90</v>
          </cell>
          <cell r="G34">
            <v>36</v>
          </cell>
          <cell r="H34">
            <v>10.44</v>
          </cell>
          <cell r="I34" t="str">
            <v>NO</v>
          </cell>
          <cell r="J34">
            <v>21.240000000000002</v>
          </cell>
          <cell r="K34">
            <v>0</v>
          </cell>
        </row>
        <row r="35">
          <cell r="B35">
            <v>27.429166666666671</v>
          </cell>
          <cell r="C35">
            <v>34.299999999999997</v>
          </cell>
          <cell r="D35">
            <v>21.3</v>
          </cell>
          <cell r="E35">
            <v>67.25</v>
          </cell>
          <cell r="F35">
            <v>95</v>
          </cell>
          <cell r="G35">
            <v>36</v>
          </cell>
          <cell r="H35">
            <v>14.04</v>
          </cell>
          <cell r="I35" t="str">
            <v>L</v>
          </cell>
          <cell r="J35">
            <v>26.28</v>
          </cell>
          <cell r="K35">
            <v>0</v>
          </cell>
        </row>
        <row r="36">
          <cell r="I36" t="str">
            <v>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>
            <v>23.683333333333326</v>
          </cell>
          <cell r="C5">
            <v>28.9</v>
          </cell>
          <cell r="D5">
            <v>19.600000000000001</v>
          </cell>
          <cell r="E5">
            <v>76.375</v>
          </cell>
          <cell r="F5">
            <v>94</v>
          </cell>
          <cell r="G5">
            <v>48</v>
          </cell>
          <cell r="H5">
            <v>17.28</v>
          </cell>
          <cell r="I5" t="str">
            <v>NO</v>
          </cell>
          <cell r="J5">
            <v>31.680000000000003</v>
          </cell>
          <cell r="K5" t="str">
            <v>*</v>
          </cell>
        </row>
        <row r="6">
          <cell r="B6">
            <v>22.804166666666671</v>
          </cell>
          <cell r="C6">
            <v>30.8</v>
          </cell>
          <cell r="D6">
            <v>19.7</v>
          </cell>
          <cell r="E6">
            <v>82.416666666666671</v>
          </cell>
          <cell r="F6">
            <v>94</v>
          </cell>
          <cell r="G6">
            <v>50</v>
          </cell>
          <cell r="H6">
            <v>16.2</v>
          </cell>
          <cell r="I6" t="str">
            <v>O</v>
          </cell>
          <cell r="J6">
            <v>54</v>
          </cell>
          <cell r="K6" t="str">
            <v>*</v>
          </cell>
        </row>
        <row r="7">
          <cell r="B7">
            <v>23.112499999999997</v>
          </cell>
          <cell r="C7">
            <v>29.2</v>
          </cell>
          <cell r="D7">
            <v>19.600000000000001</v>
          </cell>
          <cell r="E7">
            <v>80.375</v>
          </cell>
          <cell r="F7">
            <v>95</v>
          </cell>
          <cell r="G7">
            <v>51</v>
          </cell>
          <cell r="H7">
            <v>20.16</v>
          </cell>
          <cell r="I7" t="str">
            <v>SE</v>
          </cell>
          <cell r="J7">
            <v>39.6</v>
          </cell>
          <cell r="K7" t="str">
            <v>*</v>
          </cell>
        </row>
        <row r="8">
          <cell r="B8">
            <v>23.654166666666665</v>
          </cell>
          <cell r="C8">
            <v>27.8</v>
          </cell>
          <cell r="D8">
            <v>21.1</v>
          </cell>
          <cell r="E8">
            <v>81</v>
          </cell>
          <cell r="F8">
            <v>92</v>
          </cell>
          <cell r="G8">
            <v>61</v>
          </cell>
          <cell r="H8">
            <v>16.920000000000002</v>
          </cell>
          <cell r="I8" t="str">
            <v>SE</v>
          </cell>
          <cell r="J8">
            <v>53.28</v>
          </cell>
          <cell r="K8" t="str">
            <v>*</v>
          </cell>
        </row>
        <row r="9">
          <cell r="B9">
            <v>23.625</v>
          </cell>
          <cell r="C9">
            <v>29</v>
          </cell>
          <cell r="D9">
            <v>19.2</v>
          </cell>
          <cell r="E9">
            <v>76.583333333333329</v>
          </cell>
          <cell r="F9">
            <v>93</v>
          </cell>
          <cell r="G9">
            <v>52</v>
          </cell>
          <cell r="H9">
            <v>24.12</v>
          </cell>
          <cell r="I9" t="str">
            <v>S</v>
          </cell>
          <cell r="J9">
            <v>43.92</v>
          </cell>
          <cell r="K9" t="str">
            <v>*</v>
          </cell>
        </row>
        <row r="10">
          <cell r="B10">
            <v>23.299999999999997</v>
          </cell>
          <cell r="C10">
            <v>30.1</v>
          </cell>
          <cell r="D10">
            <v>20.8</v>
          </cell>
          <cell r="E10">
            <v>80.333333333333329</v>
          </cell>
          <cell r="F10">
            <v>91</v>
          </cell>
          <cell r="G10">
            <v>53</v>
          </cell>
          <cell r="H10">
            <v>9.3600000000000012</v>
          </cell>
          <cell r="I10" t="str">
            <v>SE</v>
          </cell>
          <cell r="J10">
            <v>23.400000000000002</v>
          </cell>
          <cell r="K10" t="str">
            <v>*</v>
          </cell>
        </row>
        <row r="11">
          <cell r="B11">
            <v>23.779166666666665</v>
          </cell>
          <cell r="C11">
            <v>30.9</v>
          </cell>
          <cell r="D11">
            <v>18.5</v>
          </cell>
          <cell r="E11">
            <v>76.25</v>
          </cell>
          <cell r="F11">
            <v>95</v>
          </cell>
          <cell r="G11">
            <v>43</v>
          </cell>
          <cell r="H11">
            <v>18</v>
          </cell>
          <cell r="I11" t="str">
            <v>O</v>
          </cell>
          <cell r="J11">
            <v>52.2</v>
          </cell>
          <cell r="K11" t="str">
            <v>*</v>
          </cell>
        </row>
        <row r="12">
          <cell r="B12">
            <v>24.941666666666666</v>
          </cell>
          <cell r="C12">
            <v>31.3</v>
          </cell>
          <cell r="D12">
            <v>20</v>
          </cell>
          <cell r="E12">
            <v>71.5</v>
          </cell>
          <cell r="F12">
            <v>92</v>
          </cell>
          <cell r="G12">
            <v>43</v>
          </cell>
          <cell r="H12">
            <v>15.840000000000002</v>
          </cell>
          <cell r="I12" t="str">
            <v>SO</v>
          </cell>
          <cell r="J12">
            <v>29.880000000000003</v>
          </cell>
          <cell r="K12" t="str">
            <v>*</v>
          </cell>
        </row>
        <row r="13">
          <cell r="B13">
            <v>25.224999999999994</v>
          </cell>
          <cell r="C13">
            <v>30.4</v>
          </cell>
          <cell r="D13">
            <v>20.9</v>
          </cell>
          <cell r="E13">
            <v>72.333333333333329</v>
          </cell>
          <cell r="F13">
            <v>90</v>
          </cell>
          <cell r="G13">
            <v>50</v>
          </cell>
          <cell r="H13">
            <v>13.68</v>
          </cell>
          <cell r="I13" t="str">
            <v>S</v>
          </cell>
          <cell r="J13">
            <v>31.680000000000003</v>
          </cell>
          <cell r="K13" t="str">
            <v>*</v>
          </cell>
        </row>
        <row r="14">
          <cell r="B14">
            <v>23.879166666666666</v>
          </cell>
          <cell r="C14">
            <v>28.5</v>
          </cell>
          <cell r="D14">
            <v>21</v>
          </cell>
          <cell r="E14">
            <v>80.041666666666671</v>
          </cell>
          <cell r="F14">
            <v>92</v>
          </cell>
          <cell r="G14">
            <v>58</v>
          </cell>
          <cell r="H14">
            <v>22.32</v>
          </cell>
          <cell r="I14" t="str">
            <v>S</v>
          </cell>
          <cell r="J14">
            <v>38.159999999999997</v>
          </cell>
          <cell r="K14" t="str">
            <v>*</v>
          </cell>
        </row>
        <row r="15">
          <cell r="B15">
            <v>21.591666666666669</v>
          </cell>
          <cell r="C15">
            <v>24.2</v>
          </cell>
          <cell r="D15">
            <v>19</v>
          </cell>
          <cell r="E15">
            <v>83.166666666666671</v>
          </cell>
          <cell r="F15">
            <v>94</v>
          </cell>
          <cell r="G15">
            <v>68</v>
          </cell>
          <cell r="H15">
            <v>11.520000000000001</v>
          </cell>
          <cell r="I15" t="str">
            <v>NE</v>
          </cell>
          <cell r="J15">
            <v>29.16</v>
          </cell>
          <cell r="K15" t="str">
            <v>*</v>
          </cell>
        </row>
        <row r="16">
          <cell r="B16">
            <v>21.695833333333336</v>
          </cell>
          <cell r="C16">
            <v>25.2</v>
          </cell>
          <cell r="D16">
            <v>18.600000000000001</v>
          </cell>
          <cell r="E16">
            <v>71.458333333333329</v>
          </cell>
          <cell r="F16">
            <v>85</v>
          </cell>
          <cell r="G16">
            <v>57</v>
          </cell>
          <cell r="H16">
            <v>13.32</v>
          </cell>
          <cell r="I16" t="str">
            <v>N</v>
          </cell>
          <cell r="J16">
            <v>25.92</v>
          </cell>
          <cell r="K16" t="str">
            <v>*</v>
          </cell>
        </row>
        <row r="17">
          <cell r="B17">
            <v>23.212500000000006</v>
          </cell>
          <cell r="C17">
            <v>28.2</v>
          </cell>
          <cell r="D17">
            <v>19.2</v>
          </cell>
          <cell r="E17">
            <v>68.75</v>
          </cell>
          <cell r="F17">
            <v>83</v>
          </cell>
          <cell r="G17">
            <v>54</v>
          </cell>
          <cell r="H17">
            <v>16.559999999999999</v>
          </cell>
          <cell r="I17" t="str">
            <v>NO</v>
          </cell>
          <cell r="J17">
            <v>30.6</v>
          </cell>
          <cell r="K17" t="str">
            <v>*</v>
          </cell>
        </row>
        <row r="18">
          <cell r="B18">
            <v>24.479166666666661</v>
          </cell>
          <cell r="C18">
            <v>30.2</v>
          </cell>
          <cell r="D18">
            <v>21</v>
          </cell>
          <cell r="E18">
            <v>75.333333333333329</v>
          </cell>
          <cell r="F18">
            <v>90</v>
          </cell>
          <cell r="G18">
            <v>53</v>
          </cell>
          <cell r="H18">
            <v>16.920000000000002</v>
          </cell>
          <cell r="I18" t="str">
            <v>NO</v>
          </cell>
          <cell r="J18">
            <v>34.92</v>
          </cell>
          <cell r="K18" t="str">
            <v>*</v>
          </cell>
        </row>
        <row r="19">
          <cell r="B19">
            <v>22.549999999999997</v>
          </cell>
          <cell r="C19">
            <v>26.3</v>
          </cell>
          <cell r="D19">
            <v>20.5</v>
          </cell>
          <cell r="E19">
            <v>85.208333333333329</v>
          </cell>
          <cell r="F19">
            <v>94</v>
          </cell>
          <cell r="G19">
            <v>70</v>
          </cell>
          <cell r="H19">
            <v>25.2</v>
          </cell>
          <cell r="I19" t="str">
            <v>NO</v>
          </cell>
          <cell r="J19">
            <v>50.04</v>
          </cell>
          <cell r="K19" t="str">
            <v>*</v>
          </cell>
        </row>
        <row r="20">
          <cell r="B20">
            <v>23.295833333333331</v>
          </cell>
          <cell r="C20">
            <v>29.2</v>
          </cell>
          <cell r="D20">
            <v>19.600000000000001</v>
          </cell>
          <cell r="E20">
            <v>76.833333333333329</v>
          </cell>
          <cell r="F20">
            <v>94</v>
          </cell>
          <cell r="G20">
            <v>50</v>
          </cell>
          <cell r="H20">
            <v>15.840000000000002</v>
          </cell>
          <cell r="I20" t="str">
            <v>NO</v>
          </cell>
          <cell r="J20">
            <v>28.08</v>
          </cell>
          <cell r="K20" t="str">
            <v>*</v>
          </cell>
        </row>
        <row r="21">
          <cell r="B21">
            <v>25.154166666666669</v>
          </cell>
          <cell r="C21">
            <v>31.9</v>
          </cell>
          <cell r="D21">
            <v>20.100000000000001</v>
          </cell>
          <cell r="E21">
            <v>64.416666666666671</v>
          </cell>
          <cell r="F21">
            <v>86</v>
          </cell>
          <cell r="G21">
            <v>35</v>
          </cell>
          <cell r="H21">
            <v>17.28</v>
          </cell>
          <cell r="I21" t="str">
            <v>NO</v>
          </cell>
          <cell r="J21">
            <v>32.76</v>
          </cell>
          <cell r="K21">
            <v>0</v>
          </cell>
        </row>
        <row r="22">
          <cell r="B22">
            <v>25.975000000000005</v>
          </cell>
          <cell r="C22">
            <v>32.5</v>
          </cell>
          <cell r="D22">
            <v>19.7</v>
          </cell>
          <cell r="E22">
            <v>61.458333333333336</v>
          </cell>
          <cell r="F22">
            <v>87</v>
          </cell>
          <cell r="G22">
            <v>32</v>
          </cell>
          <cell r="H22">
            <v>13.32</v>
          </cell>
          <cell r="I22" t="str">
            <v>O</v>
          </cell>
          <cell r="J22">
            <v>29.52</v>
          </cell>
          <cell r="K22">
            <v>0</v>
          </cell>
        </row>
        <row r="23">
          <cell r="B23">
            <v>26.333333333333332</v>
          </cell>
          <cell r="C23">
            <v>32.299999999999997</v>
          </cell>
          <cell r="D23">
            <v>22.4</v>
          </cell>
          <cell r="E23">
            <v>60.833333333333336</v>
          </cell>
          <cell r="F23">
            <v>79</v>
          </cell>
          <cell r="G23">
            <v>35</v>
          </cell>
          <cell r="H23">
            <v>12.6</v>
          </cell>
          <cell r="I23" t="str">
            <v>O</v>
          </cell>
          <cell r="J23">
            <v>27.720000000000002</v>
          </cell>
          <cell r="K23">
            <v>0</v>
          </cell>
        </row>
        <row r="24">
          <cell r="B24">
            <v>26.887499999999992</v>
          </cell>
          <cell r="C24">
            <v>32.200000000000003</v>
          </cell>
          <cell r="D24">
            <v>21.4</v>
          </cell>
          <cell r="E24">
            <v>56.666666666666664</v>
          </cell>
          <cell r="F24">
            <v>79</v>
          </cell>
          <cell r="G24">
            <v>35</v>
          </cell>
          <cell r="H24">
            <v>11.16</v>
          </cell>
          <cell r="I24" t="str">
            <v>NO</v>
          </cell>
          <cell r="J24">
            <v>30.6</v>
          </cell>
          <cell r="K24">
            <v>0</v>
          </cell>
        </row>
        <row r="25">
          <cell r="B25">
            <v>26.999999999999996</v>
          </cell>
          <cell r="C25">
            <v>33.299999999999997</v>
          </cell>
          <cell r="D25">
            <v>22.2</v>
          </cell>
          <cell r="E25">
            <v>50.666666666666664</v>
          </cell>
          <cell r="F25">
            <v>63</v>
          </cell>
          <cell r="G25">
            <v>31</v>
          </cell>
          <cell r="H25">
            <v>18</v>
          </cell>
          <cell r="I25" t="str">
            <v>NO</v>
          </cell>
          <cell r="J25">
            <v>31.319999999999997</v>
          </cell>
          <cell r="K25">
            <v>0</v>
          </cell>
        </row>
        <row r="26">
          <cell r="B26">
            <v>24.870833333333326</v>
          </cell>
          <cell r="C26">
            <v>31.9</v>
          </cell>
          <cell r="D26">
            <v>21.3</v>
          </cell>
          <cell r="E26">
            <v>70.125</v>
          </cell>
          <cell r="F26">
            <v>86</v>
          </cell>
          <cell r="G26">
            <v>45</v>
          </cell>
          <cell r="H26">
            <v>21.6</v>
          </cell>
          <cell r="I26" t="str">
            <v>SE</v>
          </cell>
          <cell r="J26">
            <v>40.680000000000007</v>
          </cell>
          <cell r="K26">
            <v>4.2</v>
          </cell>
        </row>
        <row r="27">
          <cell r="B27">
            <v>23.645833333333332</v>
          </cell>
          <cell r="C27">
            <v>30.5</v>
          </cell>
          <cell r="D27">
            <v>19.399999999999999</v>
          </cell>
          <cell r="E27">
            <v>79.333333333333329</v>
          </cell>
          <cell r="F27">
            <v>93</v>
          </cell>
          <cell r="G27">
            <v>49</v>
          </cell>
          <cell r="H27">
            <v>15.120000000000001</v>
          </cell>
          <cell r="I27" t="str">
            <v>S</v>
          </cell>
          <cell r="J27">
            <v>38.880000000000003</v>
          </cell>
          <cell r="K27">
            <v>3.4000000000000004</v>
          </cell>
        </row>
        <row r="28">
          <cell r="B28">
            <v>22.920833333333334</v>
          </cell>
          <cell r="C28">
            <v>26.8</v>
          </cell>
          <cell r="D28">
            <v>20.399999999999999</v>
          </cell>
          <cell r="E28">
            <v>78.416666666666671</v>
          </cell>
          <cell r="F28">
            <v>93</v>
          </cell>
          <cell r="G28">
            <v>56</v>
          </cell>
          <cell r="H28">
            <v>18.720000000000002</v>
          </cell>
          <cell r="I28" t="str">
            <v>SO</v>
          </cell>
          <cell r="J28">
            <v>42.480000000000004</v>
          </cell>
          <cell r="K28">
            <v>0</v>
          </cell>
        </row>
        <row r="29">
          <cell r="B29">
            <v>22.191666666666666</v>
          </cell>
          <cell r="C29">
            <v>25.3</v>
          </cell>
          <cell r="D29">
            <v>19.3</v>
          </cell>
          <cell r="E29">
            <v>82.708333333333329</v>
          </cell>
          <cell r="F29">
            <v>95</v>
          </cell>
          <cell r="G29">
            <v>68</v>
          </cell>
          <cell r="H29">
            <v>14.76</v>
          </cell>
          <cell r="I29" t="str">
            <v>SO</v>
          </cell>
          <cell r="J29">
            <v>30.96</v>
          </cell>
          <cell r="K29">
            <v>4.4000000000000004</v>
          </cell>
        </row>
        <row r="30">
          <cell r="B30">
            <v>22.716666666666669</v>
          </cell>
          <cell r="C30">
            <v>28.4</v>
          </cell>
          <cell r="D30">
            <v>19.100000000000001</v>
          </cell>
          <cell r="E30">
            <v>82.416666666666671</v>
          </cell>
          <cell r="F30">
            <v>95</v>
          </cell>
          <cell r="G30">
            <v>57</v>
          </cell>
          <cell r="H30">
            <v>16.2</v>
          </cell>
          <cell r="I30" t="str">
            <v>SE</v>
          </cell>
          <cell r="J30">
            <v>31.680000000000003</v>
          </cell>
          <cell r="K30">
            <v>0.2</v>
          </cell>
        </row>
        <row r="31">
          <cell r="B31">
            <v>22.733333333333331</v>
          </cell>
          <cell r="C31">
            <v>28</v>
          </cell>
          <cell r="D31">
            <v>19.8</v>
          </cell>
          <cell r="E31">
            <v>83.083333333333329</v>
          </cell>
          <cell r="F31">
            <v>95</v>
          </cell>
          <cell r="G31">
            <v>59</v>
          </cell>
          <cell r="H31">
            <v>23.400000000000002</v>
          </cell>
          <cell r="I31" t="str">
            <v>NE</v>
          </cell>
          <cell r="J31">
            <v>34.92</v>
          </cell>
          <cell r="K31">
            <v>15.399999999999999</v>
          </cell>
        </row>
        <row r="32">
          <cell r="B32">
            <v>23.512499999999999</v>
          </cell>
          <cell r="C32">
            <v>29</v>
          </cell>
          <cell r="D32">
            <v>20.399999999999999</v>
          </cell>
          <cell r="E32">
            <v>81.625</v>
          </cell>
          <cell r="F32">
            <v>95</v>
          </cell>
          <cell r="G32">
            <v>58</v>
          </cell>
          <cell r="H32">
            <v>15.48</v>
          </cell>
          <cell r="I32" t="str">
            <v>NO</v>
          </cell>
          <cell r="J32">
            <v>28.44</v>
          </cell>
          <cell r="K32">
            <v>0.2</v>
          </cell>
        </row>
        <row r="33">
          <cell r="B33">
            <v>24.283333333333335</v>
          </cell>
          <cell r="C33">
            <v>30.7</v>
          </cell>
          <cell r="D33">
            <v>19.399999999999999</v>
          </cell>
          <cell r="E33">
            <v>76.208333333333329</v>
          </cell>
          <cell r="F33">
            <v>90</v>
          </cell>
          <cell r="G33">
            <v>50</v>
          </cell>
          <cell r="H33">
            <v>15.840000000000002</v>
          </cell>
          <cell r="I33" t="str">
            <v>NO</v>
          </cell>
          <cell r="J33">
            <v>48.6</v>
          </cell>
          <cell r="K33">
            <v>0</v>
          </cell>
        </row>
        <row r="34">
          <cell r="B34">
            <v>25.125</v>
          </cell>
          <cell r="C34">
            <v>30.5</v>
          </cell>
          <cell r="D34">
            <v>19.399999999999999</v>
          </cell>
          <cell r="E34">
            <v>67.958333333333329</v>
          </cell>
          <cell r="F34">
            <v>86</v>
          </cell>
          <cell r="G34">
            <v>43</v>
          </cell>
          <cell r="H34">
            <v>14.76</v>
          </cell>
          <cell r="I34" t="str">
            <v>NO</v>
          </cell>
          <cell r="J34">
            <v>27</v>
          </cell>
          <cell r="K34">
            <v>0</v>
          </cell>
        </row>
        <row r="35">
          <cell r="B35">
            <v>25.254166666666659</v>
          </cell>
          <cell r="C35">
            <v>32</v>
          </cell>
          <cell r="D35">
            <v>20</v>
          </cell>
          <cell r="E35">
            <v>67.125</v>
          </cell>
          <cell r="F35">
            <v>86</v>
          </cell>
          <cell r="G35">
            <v>37</v>
          </cell>
          <cell r="H35">
            <v>15.840000000000002</v>
          </cell>
          <cell r="I35" t="str">
            <v>NO</v>
          </cell>
          <cell r="J35">
            <v>36.36</v>
          </cell>
          <cell r="K35">
            <v>0</v>
          </cell>
        </row>
        <row r="36">
          <cell r="I36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tabSelected="1" zoomScale="90" zoomScaleNormal="90" workbookViewId="0">
      <selection activeCell="AI12" sqref="AI12"/>
    </sheetView>
  </sheetViews>
  <sheetFormatPr defaultRowHeight="12.75" x14ac:dyDescent="0.2"/>
  <cols>
    <col min="1" max="1" width="19.28515625" style="2" customWidth="1"/>
    <col min="2" max="2" width="5.7109375" style="2" customWidth="1"/>
    <col min="3" max="3" width="5.85546875" style="2" customWidth="1"/>
    <col min="4" max="4" width="5.7109375" style="2" customWidth="1"/>
    <col min="5" max="5" width="5.85546875" style="2" customWidth="1"/>
    <col min="6" max="6" width="5.5703125" style="2" customWidth="1"/>
    <col min="7" max="7" width="5.7109375" style="2" customWidth="1"/>
    <col min="8" max="8" width="5.85546875" style="2" customWidth="1"/>
    <col min="9" max="9" width="5.7109375" style="2" customWidth="1"/>
    <col min="10" max="10" width="5.28515625" style="2" customWidth="1"/>
    <col min="11" max="11" width="5.7109375" style="2" customWidth="1"/>
    <col min="12" max="12" width="5.28515625" style="2" customWidth="1"/>
    <col min="13" max="13" width="5.140625" style="2" customWidth="1"/>
    <col min="14" max="14" width="5.42578125" style="2" customWidth="1"/>
    <col min="15" max="15" width="5.140625" style="2" customWidth="1"/>
    <col min="16" max="32" width="5.42578125" style="2" customWidth="1"/>
    <col min="33" max="33" width="6.85546875" style="9" bestFit="1" customWidth="1"/>
    <col min="34" max="34" width="9.140625" style="1"/>
  </cols>
  <sheetData>
    <row r="1" spans="1:38" ht="20.100000000000001" customHeight="1" x14ac:dyDescent="0.2">
      <c r="A1" s="143" t="s">
        <v>22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</row>
    <row r="2" spans="1:38" s="4" customFormat="1" ht="20.100000000000001" customHeight="1" x14ac:dyDescent="0.2">
      <c r="A2" s="144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7"/>
    </row>
    <row r="3" spans="1:38" s="5" customFormat="1" ht="20.100000000000001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31" t="s">
        <v>40</v>
      </c>
      <c r="AH3" s="8"/>
    </row>
    <row r="4" spans="1:38" s="5" customFormat="1" ht="20.100000000000001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31" t="s">
        <v>39</v>
      </c>
      <c r="AH4" s="8"/>
    </row>
    <row r="5" spans="1:38" s="5" customFormat="1" ht="20.100000000000001" customHeight="1" x14ac:dyDescent="0.2">
      <c r="A5" s="14" t="s">
        <v>45</v>
      </c>
      <c r="B5" s="15">
        <f>[1]Março!$B$5</f>
        <v>25.875</v>
      </c>
      <c r="C5" s="15">
        <f>[1]Março!$B$6</f>
        <v>26.2</v>
      </c>
      <c r="D5" s="15">
        <f>[1]Março!$B$7</f>
        <v>27.083333333333332</v>
      </c>
      <c r="E5" s="15">
        <f>[1]Março!$B$8</f>
        <v>27.233333333333334</v>
      </c>
      <c r="F5" s="15">
        <f>[1]Março!$B$9</f>
        <v>27.833333333333329</v>
      </c>
      <c r="G5" s="15">
        <f>[1]Março!$B$10</f>
        <v>27.083333333333332</v>
      </c>
      <c r="H5" s="15">
        <f>[1]Março!$B$11</f>
        <v>27.233333333333334</v>
      </c>
      <c r="I5" s="15">
        <f>[1]Março!$B$12</f>
        <v>27.833333333333329</v>
      </c>
      <c r="J5" s="15">
        <f>[1]Março!$B$13</f>
        <v>27.387499999999992</v>
      </c>
      <c r="K5" s="15">
        <f>[1]Março!$B$14</f>
        <v>25.679166666666664</v>
      </c>
      <c r="L5" s="15">
        <f>[1]Março!$B$15</f>
        <v>24.329166666666666</v>
      </c>
      <c r="M5" s="15">
        <f>[1]Março!$B$16</f>
        <v>23.158333333333331</v>
      </c>
      <c r="N5" s="15">
        <f>[1]Março!$B$17</f>
        <v>22.370833333333326</v>
      </c>
      <c r="O5" s="15">
        <f>[1]Março!$B$18</f>
        <v>26.487499999999997</v>
      </c>
      <c r="P5" s="15">
        <f>[1]Março!$B$19</f>
        <v>26.158333333333335</v>
      </c>
      <c r="Q5" s="15">
        <f>[1]Março!$B$20</f>
        <v>26.591666666666672</v>
      </c>
      <c r="R5" s="15">
        <f>[1]Março!$B$21</f>
        <v>27.020833333333329</v>
      </c>
      <c r="S5" s="15">
        <f>[1]Março!$B$22</f>
        <v>28.383333333333336</v>
      </c>
      <c r="T5" s="15">
        <f>[1]Março!$B$23</f>
        <v>28.041666666666671</v>
      </c>
      <c r="U5" s="15">
        <f>[1]Março!$B$24</f>
        <v>27.629166666666663</v>
      </c>
      <c r="V5" s="15">
        <f>[1]Março!$B$25</f>
        <v>27.216666666666669</v>
      </c>
      <c r="W5" s="15">
        <f>[1]Março!$B$26</f>
        <v>26.462500000000009</v>
      </c>
      <c r="X5" s="15">
        <f>[1]Março!$B$27</f>
        <v>26.958333333333339</v>
      </c>
      <c r="Y5" s="15">
        <f>[1]Março!$B$28</f>
        <v>25.179166666666664</v>
      </c>
      <c r="Z5" s="15">
        <f>[1]Março!$B$29</f>
        <v>23.645833333333339</v>
      </c>
      <c r="AA5" s="15">
        <f>[1]Março!$B$30</f>
        <v>23.508333333333329</v>
      </c>
      <c r="AB5" s="15">
        <f>[1]Março!$B$31</f>
        <v>24.4375</v>
      </c>
      <c r="AC5" s="15">
        <f>[1]Março!$B$32</f>
        <v>24.845833333333335</v>
      </c>
      <c r="AD5" s="15">
        <f>[1]Março!$B$33</f>
        <v>25.845833333333335</v>
      </c>
      <c r="AE5" s="15">
        <f>[1]Março!$B$34</f>
        <v>26.724999999999994</v>
      </c>
      <c r="AF5" s="15">
        <f>[1]Março!$B$35</f>
        <v>26.824999999999999</v>
      </c>
      <c r="AG5" s="32">
        <f>AVERAGE(B5:AF5)</f>
        <v>26.169758064516135</v>
      </c>
      <c r="AH5" s="8"/>
    </row>
    <row r="6" spans="1:38" ht="17.100000000000001" customHeight="1" x14ac:dyDescent="0.2">
      <c r="A6" s="14" t="s">
        <v>0</v>
      </c>
      <c r="B6" s="16">
        <f>[2]Março!$B$5</f>
        <v>23.183333333333326</v>
      </c>
      <c r="C6" s="16">
        <f>[2]Março!$B$6</f>
        <v>24.88</v>
      </c>
      <c r="D6" s="16">
        <f>[2]Março!$B$7</f>
        <v>23.365217391304348</v>
      </c>
      <c r="E6" s="16">
        <f>[2]Março!$B$8</f>
        <v>22.129166666666663</v>
      </c>
      <c r="F6" s="16">
        <f>[2]Março!$B$9</f>
        <v>22.074999999999999</v>
      </c>
      <c r="G6" s="16">
        <f>[2]Março!$B$10</f>
        <v>23.8125</v>
      </c>
      <c r="H6" s="16">
        <f>[2]Março!$B$11</f>
        <v>23.691666666666674</v>
      </c>
      <c r="I6" s="16">
        <f>[2]Março!$B$12</f>
        <v>25.187499999999996</v>
      </c>
      <c r="J6" s="16">
        <f>[2]Março!$B$13</f>
        <v>23.4375</v>
      </c>
      <c r="K6" s="16">
        <f>[2]Março!$B$14</f>
        <v>22.758333333333336</v>
      </c>
      <c r="L6" s="16">
        <f>[2]Março!$B$15</f>
        <v>22.008333333333329</v>
      </c>
      <c r="M6" s="16">
        <f>[2]Março!$B$16</f>
        <v>20.249999999999996</v>
      </c>
      <c r="N6" s="16">
        <f>[2]Março!$B$17</f>
        <v>21.4375</v>
      </c>
      <c r="O6" s="16">
        <f>[2]Março!$B$18</f>
        <v>22.683333333333341</v>
      </c>
      <c r="P6" s="16">
        <f>[2]Março!$B$19</f>
        <v>25.541666666666671</v>
      </c>
      <c r="Q6" s="16">
        <f>[2]Março!$B$20</f>
        <v>25.825000000000006</v>
      </c>
      <c r="R6" s="16">
        <f>[2]Março!$B$21</f>
        <v>26</v>
      </c>
      <c r="S6" s="16">
        <f>[2]Março!$B$22</f>
        <v>27.233333333333338</v>
      </c>
      <c r="T6" s="16">
        <f>[2]Março!$B$23</f>
        <v>26.504166666666674</v>
      </c>
      <c r="U6" s="16">
        <f>[2]Março!$B$24</f>
        <v>25.649999999999995</v>
      </c>
      <c r="V6" s="16">
        <f>[2]Março!$B$25</f>
        <v>26.979166666666671</v>
      </c>
      <c r="W6" s="16">
        <f>[2]Março!$B$26</f>
        <v>26.825000000000003</v>
      </c>
      <c r="X6" s="16">
        <f>[2]Março!$B$27</f>
        <v>25.200000000000003</v>
      </c>
      <c r="Y6" s="16">
        <f>[2]Março!$B$28</f>
        <v>21.591666666666665</v>
      </c>
      <c r="Z6" s="16">
        <f>[2]Março!$B$29</f>
        <v>21.641666666666662</v>
      </c>
      <c r="AA6" s="16">
        <f>[2]Março!$B$30</f>
        <v>20.670833333333338</v>
      </c>
      <c r="AB6" s="16">
        <f>[2]Março!$B$31</f>
        <v>19.860869565217392</v>
      </c>
      <c r="AC6" s="16">
        <f>[2]Março!$B$32</f>
        <v>20.812500000000004</v>
      </c>
      <c r="AD6" s="16">
        <f>[2]Março!$B$33</f>
        <v>22.883333333333336</v>
      </c>
      <c r="AE6" s="16">
        <f>[2]Março!$B$34</f>
        <v>24.716666666666665</v>
      </c>
      <c r="AF6" s="16">
        <f>[2]Março!$B$35</f>
        <v>25.920833333333331</v>
      </c>
      <c r="AG6" s="33">
        <f t="shared" ref="AG6:AG19" si="1">AVERAGE(B6:AF6)</f>
        <v>23.701809256661999</v>
      </c>
    </row>
    <row r="7" spans="1:38" ht="17.100000000000001" customHeight="1" x14ac:dyDescent="0.2">
      <c r="A7" s="14" t="s">
        <v>1</v>
      </c>
      <c r="B7" s="16">
        <f>[3]Março!$B$5</f>
        <v>26.837499999999995</v>
      </c>
      <c r="C7" s="16">
        <f>[3]Março!$B$6</f>
        <v>25.44583333333334</v>
      </c>
      <c r="D7" s="16">
        <f>[3]Março!$B$7</f>
        <v>26.979166666666661</v>
      </c>
      <c r="E7" s="16">
        <f>[3]Março!$B$8</f>
        <v>26.366666666666664</v>
      </c>
      <c r="F7" s="16">
        <f>[3]Março!$B$9</f>
        <v>26.266666666666669</v>
      </c>
      <c r="G7" s="16">
        <f>[3]Março!$B$10</f>
        <v>25.749999999999996</v>
      </c>
      <c r="H7" s="16">
        <f>[3]Março!$B$11</f>
        <v>26.94583333333334</v>
      </c>
      <c r="I7" s="16">
        <f>[3]Março!$B$12</f>
        <v>27.966666666666669</v>
      </c>
      <c r="J7" s="16">
        <f>[3]Março!$B$13</f>
        <v>26.0625</v>
      </c>
      <c r="K7" s="16">
        <f>[3]Março!$B$14</f>
        <v>25.058333333333337</v>
      </c>
      <c r="L7" s="16">
        <f>[3]Março!$B$15</f>
        <v>23.816666666666663</v>
      </c>
      <c r="M7" s="16">
        <f>[3]Março!$B$16</f>
        <v>23.433333333333326</v>
      </c>
      <c r="N7" s="16">
        <f>[3]Março!$B$17</f>
        <v>23.279166666666669</v>
      </c>
      <c r="O7" s="16">
        <f>[3]Março!$B$18</f>
        <v>25.224999999999998</v>
      </c>
      <c r="P7" s="16">
        <f>[3]Março!$B$19</f>
        <v>28.729166666666668</v>
      </c>
      <c r="Q7" s="16">
        <f>[3]Março!$B$20</f>
        <v>27.254166666666666</v>
      </c>
      <c r="R7" s="16">
        <f>[3]Março!$B$21</f>
        <v>28.712500000000002</v>
      </c>
      <c r="S7" s="16">
        <f>[3]Março!$B$22</f>
        <v>28.845833333333335</v>
      </c>
      <c r="T7" s="16">
        <f>[3]Março!$B$23</f>
        <v>28.558333333333334</v>
      </c>
      <c r="U7" s="16">
        <f>[3]Março!$B$24</f>
        <v>28.020833333333329</v>
      </c>
      <c r="V7" s="16">
        <f>[3]Março!$B$25</f>
        <v>28.712500000000002</v>
      </c>
      <c r="W7" s="16">
        <f>[3]Março!$B$26</f>
        <v>26.491666666666671</v>
      </c>
      <c r="X7" s="16">
        <f>[3]Março!$B$27</f>
        <v>27.595833333333335</v>
      </c>
      <c r="Y7" s="16">
        <f>[3]Março!$B$28</f>
        <v>25.145833333333332</v>
      </c>
      <c r="Z7" s="16">
        <f>[3]Março!$B$29</f>
        <v>24.195833333333329</v>
      </c>
      <c r="AA7" s="16">
        <f>[3]Março!$B$30</f>
        <v>23.950000000000003</v>
      </c>
      <c r="AB7" s="16">
        <f>[3]Março!$B$31</f>
        <v>22.770833333333332</v>
      </c>
      <c r="AC7" s="16">
        <f>[3]Março!$B$32</f>
        <v>24.208333333333329</v>
      </c>
      <c r="AD7" s="16">
        <f>[3]Março!$B$33</f>
        <v>26.875</v>
      </c>
      <c r="AE7" s="16">
        <f>[3]Março!$B$34</f>
        <v>27.899999999999991</v>
      </c>
      <c r="AF7" s="16">
        <f>[3]Março!$B$35</f>
        <v>27.912499999999998</v>
      </c>
      <c r="AG7" s="33">
        <f t="shared" si="1"/>
        <v>26.300403225806459</v>
      </c>
    </row>
    <row r="8" spans="1:38" ht="17.100000000000001" customHeight="1" x14ac:dyDescent="0.2">
      <c r="A8" s="14" t="s">
        <v>58</v>
      </c>
      <c r="B8" s="16">
        <f>[4]Março!$B$5</f>
        <v>24.891666666666662</v>
      </c>
      <c r="C8" s="16">
        <f>[4]Março!$B$6</f>
        <v>23.904166666666669</v>
      </c>
      <c r="D8" s="16">
        <f>[4]Março!$B$7</f>
        <v>24.908333333333335</v>
      </c>
      <c r="E8" s="16">
        <f>[4]Março!$B$8</f>
        <v>24.866666666666671</v>
      </c>
      <c r="F8" s="16">
        <f>[4]Março!$B$9</f>
        <v>25.325000000000003</v>
      </c>
      <c r="G8" s="16">
        <f>[4]Março!$B$10</f>
        <v>26.237499999999997</v>
      </c>
      <c r="H8" s="16">
        <f>[4]Março!$B$11</f>
        <v>26.387499999999999</v>
      </c>
      <c r="I8" s="16">
        <f>[4]Março!$B$12</f>
        <v>28.141666666666666</v>
      </c>
      <c r="J8" s="16">
        <f>[4]Março!$B$13</f>
        <v>26.566666666666663</v>
      </c>
      <c r="K8" s="16">
        <f>[4]Março!$B$14</f>
        <v>24.912500000000005</v>
      </c>
      <c r="L8" s="16">
        <f>[4]Março!$B$15</f>
        <v>22.633333333333329</v>
      </c>
      <c r="M8" s="16">
        <f>[4]Março!$B$16</f>
        <v>22.912499999999998</v>
      </c>
      <c r="N8" s="16">
        <f>[4]Março!$B$17</f>
        <v>23.879166666666663</v>
      </c>
      <c r="O8" s="16">
        <f>[4]Março!$B$18</f>
        <v>26.458333333333332</v>
      </c>
      <c r="P8" s="16">
        <f>[4]Março!$B$19</f>
        <v>26.483333333333334</v>
      </c>
      <c r="Q8" s="16">
        <f>[4]Março!$B$20</f>
        <v>25.75</v>
      </c>
      <c r="R8" s="16">
        <f>[4]Março!$B$21</f>
        <v>27.083333333333339</v>
      </c>
      <c r="S8" s="16">
        <f>[4]Março!$B$22</f>
        <v>27.645833333333329</v>
      </c>
      <c r="T8" s="16">
        <f>[4]Março!$B$23</f>
        <v>29.141666666666666</v>
      </c>
      <c r="U8" s="16">
        <f>[4]Março!$B$24</f>
        <v>28.658333333333335</v>
      </c>
      <c r="V8" s="16">
        <f>[4]Março!$B$25</f>
        <v>27.962500000000006</v>
      </c>
      <c r="W8" s="16">
        <f>[4]Março!$B$26</f>
        <v>27.054166666666664</v>
      </c>
      <c r="X8" s="16">
        <f>[4]Março!$B$27</f>
        <v>27.020833333333332</v>
      </c>
      <c r="Y8" s="16">
        <f>[4]Março!$B$28</f>
        <v>24.42916666666666</v>
      </c>
      <c r="Z8" s="16">
        <f>[4]Março!$B$29</f>
        <v>22.82083333333334</v>
      </c>
      <c r="AA8" s="16">
        <f>[4]Março!$B$30</f>
        <v>23.154166666666658</v>
      </c>
      <c r="AB8" s="16">
        <f>[4]Março!$B$31</f>
        <v>22.808333333333337</v>
      </c>
      <c r="AC8" s="16">
        <f>[4]Março!$B$32</f>
        <v>24.112499999999997</v>
      </c>
      <c r="AD8" s="16">
        <f>[4]Março!$B$33</f>
        <v>25.599999999999998</v>
      </c>
      <c r="AE8" s="16">
        <f>[4]Março!$B$34</f>
        <v>27.349999999999998</v>
      </c>
      <c r="AF8" s="16">
        <f>[4]Março!$B$35</f>
        <v>27.354166666666668</v>
      </c>
      <c r="AG8" s="33">
        <f t="shared" ref="AG8" si="2">AVERAGE(B8:AF8)</f>
        <v>25.692069892473114</v>
      </c>
    </row>
    <row r="9" spans="1:38" ht="17.100000000000001" customHeight="1" x14ac:dyDescent="0.2">
      <c r="A9" s="14" t="s">
        <v>46</v>
      </c>
      <c r="B9" s="16">
        <f>[5]Março!$B$5</f>
        <v>25.829166666666676</v>
      </c>
      <c r="C9" s="16">
        <f>[5]Março!$B$6</f>
        <v>26</v>
      </c>
      <c r="D9" s="16">
        <f>[5]Março!$B$7</f>
        <v>24.337500000000002</v>
      </c>
      <c r="E9" s="16">
        <f>[5]Março!$B$8</f>
        <v>23.725000000000005</v>
      </c>
      <c r="F9" s="16">
        <f>[5]Março!$B$9</f>
        <v>24.004166666666663</v>
      </c>
      <c r="G9" s="16">
        <f>[5]Março!$B$10</f>
        <v>24.254166666666663</v>
      </c>
      <c r="H9" s="16">
        <f>[5]Março!$B$11</f>
        <v>24.850000000000005</v>
      </c>
      <c r="I9" s="16">
        <f>[5]Março!$B$12</f>
        <v>25.945833333333336</v>
      </c>
      <c r="J9" s="16">
        <f>[5]Março!$B$13</f>
        <v>24.129166666666666</v>
      </c>
      <c r="K9" s="16">
        <f>[5]Março!$B$14</f>
        <v>23.6875</v>
      </c>
      <c r="L9" s="16">
        <f>[5]Março!$B$15</f>
        <v>23.058333333333337</v>
      </c>
      <c r="M9" s="16">
        <f>[5]Março!$B$16</f>
        <v>21.720833333333331</v>
      </c>
      <c r="N9" s="16">
        <f>[5]Março!$B$17</f>
        <v>21.629166666666666</v>
      </c>
      <c r="O9" s="16">
        <f>[5]Março!$B$18</f>
        <v>23.349999999999998</v>
      </c>
      <c r="P9" s="16">
        <f>[5]Março!$B$19</f>
        <v>26.600000000000005</v>
      </c>
      <c r="Q9" s="16">
        <f>[5]Março!$B$20</f>
        <v>27.925000000000008</v>
      </c>
      <c r="R9" s="16">
        <f>[5]Março!$B$21</f>
        <v>27.616666666666664</v>
      </c>
      <c r="S9" s="16">
        <f>[5]Março!$B$22</f>
        <v>27.987500000000001</v>
      </c>
      <c r="T9" s="16">
        <f>[5]Março!$B$23</f>
        <v>25.195833333333336</v>
      </c>
      <c r="U9" s="16">
        <f>[5]Março!$B$24</f>
        <v>25.412499999999994</v>
      </c>
      <c r="V9" s="16">
        <f>[5]Março!$B$25</f>
        <v>26.041666666666668</v>
      </c>
      <c r="W9" s="16">
        <f>[5]Março!$B$26</f>
        <v>26.600000000000005</v>
      </c>
      <c r="X9" s="16">
        <f>[5]Março!$B$27</f>
        <v>26.641666666666666</v>
      </c>
      <c r="Y9" s="16">
        <f>[5]Março!$B$28</f>
        <v>23.158333333333328</v>
      </c>
      <c r="Z9" s="16">
        <f>[5]Março!$B$29</f>
        <v>22.204166666666666</v>
      </c>
      <c r="AA9" s="16">
        <f>[5]Março!$B$30</f>
        <v>21.141666666666662</v>
      </c>
      <c r="AB9" s="16">
        <f>[5]Março!$B$31</f>
        <v>20.633333333333333</v>
      </c>
      <c r="AC9" s="16">
        <f>[5]Março!$B$32</f>
        <v>22.475000000000005</v>
      </c>
      <c r="AD9" s="16">
        <f>[5]Março!$B$33</f>
        <v>24.320833333333336</v>
      </c>
      <c r="AE9" s="16">
        <f>[5]Março!$B$34</f>
        <v>26.758333333333336</v>
      </c>
      <c r="AF9" s="16">
        <f>[5]Março!$B$35</f>
        <v>26.137499999999999</v>
      </c>
      <c r="AG9" s="33">
        <f t="shared" si="1"/>
        <v>24.624865591397846</v>
      </c>
    </row>
    <row r="10" spans="1:38" ht="17.100000000000001" customHeight="1" x14ac:dyDescent="0.2">
      <c r="A10" s="14" t="s">
        <v>2</v>
      </c>
      <c r="B10" s="16">
        <f>[6]Março!$B$5</f>
        <v>25.3</v>
      </c>
      <c r="C10" s="16">
        <f>[6]Março!$B$6</f>
        <v>24.054166666666671</v>
      </c>
      <c r="D10" s="16">
        <f>[6]Março!$B$7</f>
        <v>24.620833333333337</v>
      </c>
      <c r="E10" s="16">
        <f>[6]Março!$B$8</f>
        <v>24.308333333333337</v>
      </c>
      <c r="F10" s="16">
        <f>[6]Março!$B$9</f>
        <v>24.379166666666666</v>
      </c>
      <c r="G10" s="16">
        <f>[6]Março!$B$10</f>
        <v>25.066666666666666</v>
      </c>
      <c r="H10" s="16">
        <f>[6]Março!$B$11</f>
        <v>25.3125</v>
      </c>
      <c r="I10" s="16">
        <f>[6]Março!$B$12</f>
        <v>26.291666666666668</v>
      </c>
      <c r="J10" s="16">
        <f>[6]Março!$B$13</f>
        <v>25.337500000000002</v>
      </c>
      <c r="K10" s="16">
        <f>[6]Março!$B$14</f>
        <v>23.987499999999994</v>
      </c>
      <c r="L10" s="16">
        <f>[6]Março!$B$15</f>
        <v>21.941666666666666</v>
      </c>
      <c r="M10" s="16">
        <f>[6]Março!$B$16</f>
        <v>22.066666666666666</v>
      </c>
      <c r="N10" s="16">
        <f>[6]Março!$B$17</f>
        <v>23.120833333333337</v>
      </c>
      <c r="O10" s="16">
        <f>[6]Março!$B$18</f>
        <v>25.520833333333329</v>
      </c>
      <c r="P10" s="16">
        <f>[6]Março!$B$19</f>
        <v>26.220833333333331</v>
      </c>
      <c r="Q10" s="16">
        <f>[6]Março!$B$20</f>
        <v>25.545833333333331</v>
      </c>
      <c r="R10" s="16">
        <f>[6]Março!$B$21</f>
        <v>26.845833333333331</v>
      </c>
      <c r="S10" s="16">
        <f>[6]Março!$B$22</f>
        <v>27.891666666666666</v>
      </c>
      <c r="T10" s="16">
        <f>[6]Março!$B$23</f>
        <v>26.620833333333337</v>
      </c>
      <c r="U10" s="16">
        <f>[6]Março!$B$24</f>
        <v>27.329166666666669</v>
      </c>
      <c r="V10" s="16">
        <f>[6]Março!$B$25</f>
        <v>27.6875</v>
      </c>
      <c r="W10" s="16">
        <f>[6]Março!$B$26</f>
        <v>26.454166666666666</v>
      </c>
      <c r="X10" s="16">
        <f>[6]Março!$B$27</f>
        <v>26.458333333333329</v>
      </c>
      <c r="Y10" s="16">
        <f>[6]Março!$B$28</f>
        <v>24.141666666666662</v>
      </c>
      <c r="Z10" s="16">
        <f>[6]Março!$B$29</f>
        <v>22.037499999999998</v>
      </c>
      <c r="AA10" s="16">
        <f>[6]Março!$B$30</f>
        <v>21.795833333333334</v>
      </c>
      <c r="AB10" s="16">
        <f>[6]Março!$B$31</f>
        <v>21.504166666666666</v>
      </c>
      <c r="AC10" s="16">
        <f>[6]Março!$B$32</f>
        <v>24.016666666666666</v>
      </c>
      <c r="AD10" s="16">
        <f>[6]Março!$B$33</f>
        <v>24.920833333333338</v>
      </c>
      <c r="AE10" s="16">
        <f>[6]Março!$B$34</f>
        <v>25.987500000000001</v>
      </c>
      <c r="AF10" s="16">
        <f>[6]Março!$B$35</f>
        <v>26.108333333333334</v>
      </c>
      <c r="AG10" s="33">
        <f t="shared" si="1"/>
        <v>24.931451612903228</v>
      </c>
    </row>
    <row r="11" spans="1:38" ht="17.100000000000001" customHeight="1" x14ac:dyDescent="0.2">
      <c r="A11" s="14" t="s">
        <v>3</v>
      </c>
      <c r="B11" s="16">
        <f>[7]Março!$B$5</f>
        <v>25.641666666666669</v>
      </c>
      <c r="C11" s="16">
        <f>[7]Março!$B$6</f>
        <v>25.166666666666668</v>
      </c>
      <c r="D11" s="16">
        <f>[7]Março!$B$7</f>
        <v>25.429166666666674</v>
      </c>
      <c r="E11" s="16">
        <f>[7]Março!$B$8</f>
        <v>25.179166666666671</v>
      </c>
      <c r="F11" s="16">
        <f>[7]Março!$B$9</f>
        <v>25.437500000000004</v>
      </c>
      <c r="G11" s="16">
        <f>[7]Março!$B$10</f>
        <v>25.962499999999995</v>
      </c>
      <c r="H11" s="16">
        <f>[7]Março!$B$11</f>
        <v>26.316666666666666</v>
      </c>
      <c r="I11" s="16">
        <f>[7]Março!$B$12</f>
        <v>26.9375</v>
      </c>
      <c r="J11" s="16">
        <f>[7]Março!$B$13</f>
        <v>27.220833333333342</v>
      </c>
      <c r="K11" s="16">
        <f>[7]Março!$B$14</f>
        <v>25.749999999999996</v>
      </c>
      <c r="L11" s="16">
        <f>[7]Março!$B$15</f>
        <v>24.670833333333338</v>
      </c>
      <c r="M11" s="16">
        <f>[7]Março!$B$16</f>
        <v>24.641666666666662</v>
      </c>
      <c r="N11" s="16">
        <f>[7]Março!$B$17</f>
        <v>25.912499999999998</v>
      </c>
      <c r="O11" s="16">
        <f>[7]Março!$B$18</f>
        <v>26.462499999999995</v>
      </c>
      <c r="P11" s="16">
        <f>[7]Março!$B$19</f>
        <v>24.375</v>
      </c>
      <c r="Q11" s="16">
        <f>[7]Março!$B$20</f>
        <v>25.454166666666669</v>
      </c>
      <c r="R11" s="16">
        <f>[7]Março!$B$21</f>
        <v>26.208333333333339</v>
      </c>
      <c r="S11" s="16">
        <f>[7]Março!$B$22</f>
        <v>27.133333333333336</v>
      </c>
      <c r="T11" s="16">
        <f>[7]Março!$B$23</f>
        <v>27.454166666666666</v>
      </c>
      <c r="U11" s="16">
        <f>[7]Março!$B$24</f>
        <v>28.004166666666674</v>
      </c>
      <c r="V11" s="16">
        <f>[7]Março!$B$25</f>
        <v>27.495833333333326</v>
      </c>
      <c r="W11" s="16">
        <f>[7]Março!$B$26</f>
        <v>27.733333333333334</v>
      </c>
      <c r="X11" s="16">
        <f>[7]Março!$B$27</f>
        <v>26.512499999999999</v>
      </c>
      <c r="Y11" s="16">
        <f>[7]Março!$B$28</f>
        <v>25.187499999999996</v>
      </c>
      <c r="Z11" s="16">
        <f>[7]Março!$B$29</f>
        <v>23.412499999999998</v>
      </c>
      <c r="AA11" s="16">
        <f>[7]Março!$B$30</f>
        <v>25.120833333333334</v>
      </c>
      <c r="AB11" s="16">
        <f>[7]Março!$B$31</f>
        <v>25.100000000000005</v>
      </c>
      <c r="AC11" s="16">
        <f>[7]Março!$B$32</f>
        <v>26.287499999999994</v>
      </c>
      <c r="AD11" s="16">
        <f>[7]Março!$B$33</f>
        <v>26.566666666666663</v>
      </c>
      <c r="AE11" s="16">
        <f>[7]Março!$B$34</f>
        <v>27.233333333333331</v>
      </c>
      <c r="AF11" s="16">
        <f>[7]Março!$B$35</f>
        <v>27.429166666666671</v>
      </c>
      <c r="AG11" s="33">
        <f t="shared" si="1"/>
        <v>26.046370967741939</v>
      </c>
      <c r="AL11" s="25" t="s">
        <v>50</v>
      </c>
    </row>
    <row r="12" spans="1:38" ht="17.100000000000001" customHeight="1" x14ac:dyDescent="0.2">
      <c r="A12" s="14" t="s">
        <v>4</v>
      </c>
      <c r="B12" s="16">
        <f>[8]Março!$B$5</f>
        <v>23.683333333333326</v>
      </c>
      <c r="C12" s="16">
        <f>[8]Março!$B$6</f>
        <v>22.804166666666671</v>
      </c>
      <c r="D12" s="16">
        <f>[8]Março!$B$7</f>
        <v>23.112499999999997</v>
      </c>
      <c r="E12" s="16">
        <f>[8]Março!$B$8</f>
        <v>23.654166666666665</v>
      </c>
      <c r="F12" s="16">
        <f>[8]Março!$B$9</f>
        <v>23.625</v>
      </c>
      <c r="G12" s="16">
        <f>[8]Março!$B$10</f>
        <v>23.299999999999997</v>
      </c>
      <c r="H12" s="16">
        <f>[8]Março!$B$11</f>
        <v>23.779166666666665</v>
      </c>
      <c r="I12" s="16">
        <f>[8]Março!$B$12</f>
        <v>24.941666666666666</v>
      </c>
      <c r="J12" s="16">
        <f>[8]Março!$B$13</f>
        <v>25.224999999999994</v>
      </c>
      <c r="K12" s="16">
        <f>[8]Março!$B$14</f>
        <v>23.879166666666666</v>
      </c>
      <c r="L12" s="16">
        <f>[8]Março!$B$15</f>
        <v>21.591666666666669</v>
      </c>
      <c r="M12" s="16">
        <f>[8]Março!$B$16</f>
        <v>21.695833333333336</v>
      </c>
      <c r="N12" s="16">
        <f>[8]Março!$B$17</f>
        <v>23.212500000000006</v>
      </c>
      <c r="O12" s="16">
        <f>[8]Março!$B$18</f>
        <v>24.479166666666661</v>
      </c>
      <c r="P12" s="16">
        <f>[8]Março!$B$19</f>
        <v>22.549999999999997</v>
      </c>
      <c r="Q12" s="16">
        <f>[8]Março!$B$20</f>
        <v>23.295833333333331</v>
      </c>
      <c r="R12" s="16">
        <f>[8]Março!$B$21</f>
        <v>25.154166666666669</v>
      </c>
      <c r="S12" s="16">
        <f>[8]Março!$B$22</f>
        <v>25.975000000000005</v>
      </c>
      <c r="T12" s="16">
        <f>[8]Março!$B$23</f>
        <v>26.333333333333332</v>
      </c>
      <c r="U12" s="16">
        <f>[8]Março!$B$24</f>
        <v>26.887499999999992</v>
      </c>
      <c r="V12" s="16">
        <f>[8]Março!$B$25</f>
        <v>26.999999999999996</v>
      </c>
      <c r="W12" s="16">
        <f>[8]Março!$B$26</f>
        <v>24.870833333333326</v>
      </c>
      <c r="X12" s="16">
        <f>[8]Março!$B$27</f>
        <v>23.645833333333332</v>
      </c>
      <c r="Y12" s="16">
        <f>[8]Março!$B$28</f>
        <v>22.920833333333334</v>
      </c>
      <c r="Z12" s="16">
        <f>[8]Março!$B$29</f>
        <v>22.191666666666666</v>
      </c>
      <c r="AA12" s="16">
        <f>[8]Março!$B$30</f>
        <v>22.716666666666669</v>
      </c>
      <c r="AB12" s="16">
        <f>[8]Março!$B$31</f>
        <v>22.733333333333331</v>
      </c>
      <c r="AC12" s="16">
        <f>[8]Março!$B$32</f>
        <v>23.512499999999999</v>
      </c>
      <c r="AD12" s="16">
        <f>[8]Março!$B$33</f>
        <v>24.283333333333335</v>
      </c>
      <c r="AE12" s="16">
        <f>[8]Março!$B$34</f>
        <v>25.125</v>
      </c>
      <c r="AF12" s="16">
        <f>[8]Março!$B$35</f>
        <v>25.254166666666659</v>
      </c>
      <c r="AG12" s="33">
        <f t="shared" si="1"/>
        <v>23.981720430107529</v>
      </c>
    </row>
    <row r="13" spans="1:38" ht="17.100000000000001" customHeight="1" x14ac:dyDescent="0.2">
      <c r="A13" s="14" t="s">
        <v>5</v>
      </c>
      <c r="B13" s="16" t="str">
        <f>[9]Março!$B$5</f>
        <v>*</v>
      </c>
      <c r="C13" s="16" t="str">
        <f>[9]Março!$B$6</f>
        <v>*</v>
      </c>
      <c r="D13" s="16" t="str">
        <f>[9]Março!$B$7</f>
        <v>*</v>
      </c>
      <c r="E13" s="16" t="str">
        <f>[9]Março!$B$8</f>
        <v>*</v>
      </c>
      <c r="F13" s="16" t="str">
        <f>[9]Março!$B$9</f>
        <v>*</v>
      </c>
      <c r="G13" s="16" t="str">
        <f>[9]Março!$B$10</f>
        <v>*</v>
      </c>
      <c r="H13" s="16" t="str">
        <f>[9]Março!$B$11</f>
        <v>*</v>
      </c>
      <c r="I13" s="16" t="str">
        <f>[9]Março!$B$12</f>
        <v>*</v>
      </c>
      <c r="J13" s="16" t="str">
        <f>[9]Março!$B$13</f>
        <v>*</v>
      </c>
      <c r="K13" s="16" t="str">
        <f>[9]Março!$B$14</f>
        <v>*</v>
      </c>
      <c r="L13" s="16" t="str">
        <f>[9]Março!$B$15</f>
        <v>*</v>
      </c>
      <c r="M13" s="16" t="str">
        <f>[9]Março!$B$16</f>
        <v>*</v>
      </c>
      <c r="N13" s="16" t="str">
        <f>[9]Março!$B$17</f>
        <v>*</v>
      </c>
      <c r="O13" s="16" t="str">
        <f>[9]Março!$B$18</f>
        <v>*</v>
      </c>
      <c r="P13" s="16" t="str">
        <f>[9]Março!$B$19</f>
        <v>*</v>
      </c>
      <c r="Q13" s="16" t="str">
        <f>[9]Março!$B$20</f>
        <v>*</v>
      </c>
      <c r="R13" s="16" t="str">
        <f>[9]Março!$B$21</f>
        <v>*</v>
      </c>
      <c r="S13" s="16" t="str">
        <f>[9]Março!$B$22</f>
        <v>*</v>
      </c>
      <c r="T13" s="16" t="str">
        <f>[9]Março!$B$23</f>
        <v>*</v>
      </c>
      <c r="U13" s="16" t="str">
        <f>[9]Março!$B$24</f>
        <v>*</v>
      </c>
      <c r="V13" s="16" t="str">
        <f>[9]Março!$B$25</f>
        <v>*</v>
      </c>
      <c r="W13" s="16" t="str">
        <f>[9]Março!$B$26</f>
        <v>*</v>
      </c>
      <c r="X13" s="16" t="str">
        <f>[9]Março!$B$27</f>
        <v>*</v>
      </c>
      <c r="Y13" s="16" t="str">
        <f>[9]Março!$B$28</f>
        <v>*</v>
      </c>
      <c r="Z13" s="16" t="str">
        <f>[9]Março!$B$29</f>
        <v>*</v>
      </c>
      <c r="AA13" s="16" t="str">
        <f>[9]Março!$B$30</f>
        <v>*</v>
      </c>
      <c r="AB13" s="16" t="str">
        <f>[9]Março!$B$31</f>
        <v>*</v>
      </c>
      <c r="AC13" s="16" t="str">
        <f>[9]Março!$B$32</f>
        <v>*</v>
      </c>
      <c r="AD13" s="16" t="str">
        <f>[9]Março!$B$33</f>
        <v>*</v>
      </c>
      <c r="AE13" s="16" t="str">
        <f>[9]Março!$B$34</f>
        <v>*</v>
      </c>
      <c r="AF13" s="16" t="str">
        <f>[9]Março!$B$35</f>
        <v>*</v>
      </c>
      <c r="AG13" s="33" t="s">
        <v>140</v>
      </c>
    </row>
    <row r="14" spans="1:38" ht="17.100000000000001" customHeight="1" x14ac:dyDescent="0.2">
      <c r="A14" s="14" t="s">
        <v>48</v>
      </c>
      <c r="B14" s="16">
        <f>[10]Março!$B$5</f>
        <v>24.124999999999996</v>
      </c>
      <c r="C14" s="16">
        <f>[10]Março!$B$6</f>
        <v>24.770833333333339</v>
      </c>
      <c r="D14" s="16">
        <f>[10]Março!$B$7</f>
        <v>23.383333333333329</v>
      </c>
      <c r="E14" s="16">
        <f>[10]Março!$B$8</f>
        <v>23.5625</v>
      </c>
      <c r="F14" s="16">
        <f>[10]Março!$B$9</f>
        <v>23.041666666666668</v>
      </c>
      <c r="G14" s="16">
        <f>[10]Março!$B$10</f>
        <v>22.787499999999998</v>
      </c>
      <c r="H14" s="16">
        <f>[10]Março!$B$11</f>
        <v>22.974999999999998</v>
      </c>
      <c r="I14" s="16">
        <f>[10]Março!$B$12</f>
        <v>24.329166666666669</v>
      </c>
      <c r="J14" s="16">
        <f>[10]Março!$B$13</f>
        <v>24.825000000000003</v>
      </c>
      <c r="K14" s="16">
        <f>[10]Março!$B$14</f>
        <v>23.841666666666669</v>
      </c>
      <c r="L14" s="16">
        <f>[10]Março!$B$15</f>
        <v>22.2</v>
      </c>
      <c r="M14" s="16">
        <f>[10]Março!$B$16</f>
        <v>22.662499999999998</v>
      </c>
      <c r="N14" s="16">
        <f>[10]Março!$B$17</f>
        <v>22.908333333333331</v>
      </c>
      <c r="O14" s="16">
        <f>[10]Março!$B$18</f>
        <v>24.295833333333331</v>
      </c>
      <c r="P14" s="16">
        <f>[10]Março!$B$19</f>
        <v>22.308333333333334</v>
      </c>
      <c r="Q14" s="16">
        <f>[10]Março!$B$20</f>
        <v>23.758333333333329</v>
      </c>
      <c r="R14" s="16">
        <f>[10]Março!$B$21</f>
        <v>24.154166666666672</v>
      </c>
      <c r="S14" s="16">
        <f>[10]Março!$B$22</f>
        <v>24.858333333333338</v>
      </c>
      <c r="T14" s="16">
        <f>[10]Março!$B$23</f>
        <v>25.75</v>
      </c>
      <c r="U14" s="16">
        <f>[10]Março!$B$24</f>
        <v>25.458333333333332</v>
      </c>
      <c r="V14" s="16">
        <f>[10]Março!$B$25</f>
        <v>26.641666666666666</v>
      </c>
      <c r="W14" s="16">
        <f>[10]Março!$B$26</f>
        <v>25.762500000000003</v>
      </c>
      <c r="X14" s="16">
        <f>[10]Março!$B$27</f>
        <v>24.250000000000004</v>
      </c>
      <c r="Y14" s="16">
        <f>[10]Março!$B$28</f>
        <v>22.9375</v>
      </c>
      <c r="Z14" s="16">
        <f>[10]Março!$B$29</f>
        <v>22.362499999999997</v>
      </c>
      <c r="AA14" s="16">
        <f>[10]Março!$B$30</f>
        <v>22.858333333333334</v>
      </c>
      <c r="AB14" s="16">
        <f>[10]Março!$B$31</f>
        <v>24.220833333333335</v>
      </c>
      <c r="AC14" s="16">
        <f>[10]Março!$B$32</f>
        <v>24.25</v>
      </c>
      <c r="AD14" s="16">
        <f>[10]Março!$B$33</f>
        <v>24.712500000000002</v>
      </c>
      <c r="AE14" s="16">
        <f>[10]Março!$B$34</f>
        <v>25.087499999999995</v>
      </c>
      <c r="AF14" s="16">
        <f>[10]Março!$B$35</f>
        <v>25.408333333333335</v>
      </c>
      <c r="AG14" s="33">
        <f>AVERAGE(B14:AF14)</f>
        <v>24.015725806451613</v>
      </c>
      <c r="AJ14" t="s">
        <v>50</v>
      </c>
    </row>
    <row r="15" spans="1:38" ht="17.100000000000001" customHeight="1" x14ac:dyDescent="0.2">
      <c r="A15" s="14" t="s">
        <v>6</v>
      </c>
      <c r="B15" s="16">
        <f>[11]Março!$B$5</f>
        <v>27.691666666666666</v>
      </c>
      <c r="C15" s="16">
        <f>[11]Março!$B$6</f>
        <v>26.320833333333336</v>
      </c>
      <c r="D15" s="16">
        <f>[11]Março!$B$7</f>
        <v>25.979166666666668</v>
      </c>
      <c r="E15" s="16">
        <f>[11]Março!$B$8</f>
        <v>25.341666666666665</v>
      </c>
      <c r="F15" s="16">
        <f>[11]Março!$B$9</f>
        <v>26.091666666666669</v>
      </c>
      <c r="G15" s="16">
        <f>[11]Março!$B$10</f>
        <v>26.331818181818175</v>
      </c>
      <c r="H15" s="16" t="str">
        <f>[11]Março!$B$11</f>
        <v>*</v>
      </c>
      <c r="I15" s="16" t="str">
        <f>[11]Março!$B$12</f>
        <v>*</v>
      </c>
      <c r="J15" s="16" t="str">
        <f>[11]Março!$B$13</f>
        <v>*</v>
      </c>
      <c r="K15" s="16" t="str">
        <f>[11]Março!$B$14</f>
        <v>*</v>
      </c>
      <c r="L15" s="16" t="str">
        <f>[11]Março!$B$15</f>
        <v>*</v>
      </c>
      <c r="M15" s="16" t="str">
        <f>[11]Março!$B$16</f>
        <v>*</v>
      </c>
      <c r="N15" s="16" t="str">
        <f>[11]Março!$B$17</f>
        <v>*</v>
      </c>
      <c r="O15" s="16" t="str">
        <f>[11]Março!$B$18</f>
        <v>*</v>
      </c>
      <c r="P15" s="16" t="str">
        <f>[11]Março!$B$19</f>
        <v>*</v>
      </c>
      <c r="Q15" s="16" t="str">
        <f>[11]Março!$B$20</f>
        <v>*</v>
      </c>
      <c r="R15" s="16" t="str">
        <f>[11]Março!$B$21</f>
        <v>*</v>
      </c>
      <c r="S15" s="16" t="str">
        <f>[11]Março!$B$22</f>
        <v>*</v>
      </c>
      <c r="T15" s="16" t="str">
        <f>[11]Março!$B$23</f>
        <v>*</v>
      </c>
      <c r="U15" s="16" t="str">
        <f>[11]Março!$B$24</f>
        <v>*</v>
      </c>
      <c r="V15" s="16" t="str">
        <f>[11]Março!$B$25</f>
        <v>*</v>
      </c>
      <c r="W15" s="16" t="str">
        <f>[11]Março!$B$26</f>
        <v>*</v>
      </c>
      <c r="X15" s="16" t="str">
        <f>[11]Março!$B$27</f>
        <v>*</v>
      </c>
      <c r="Y15" s="16" t="str">
        <f>[11]Março!$B$28</f>
        <v>*</v>
      </c>
      <c r="Z15" s="16" t="str">
        <f>[11]Março!$B$29</f>
        <v>*</v>
      </c>
      <c r="AA15" s="16" t="str">
        <f>[11]Março!$B$30</f>
        <v>*</v>
      </c>
      <c r="AB15" s="16" t="str">
        <f>[11]Março!$B$31</f>
        <v>*</v>
      </c>
      <c r="AC15" s="16" t="str">
        <f>[11]Março!$B$32</f>
        <v>*</v>
      </c>
      <c r="AD15" s="16" t="str">
        <f>[11]Março!$B$33</f>
        <v>*</v>
      </c>
      <c r="AE15" s="16" t="str">
        <f>[11]Março!$B$34</f>
        <v>*</v>
      </c>
      <c r="AF15" s="16" t="str">
        <f>[11]Março!$B$35</f>
        <v>*</v>
      </c>
      <c r="AG15" s="33">
        <f t="shared" si="1"/>
        <v>26.29280303030303</v>
      </c>
    </row>
    <row r="16" spans="1:38" ht="17.100000000000001" customHeight="1" x14ac:dyDescent="0.2">
      <c r="A16" s="14" t="s">
        <v>7</v>
      </c>
      <c r="B16" s="16">
        <f>[12]Março!$B$5</f>
        <v>23.7</v>
      </c>
      <c r="C16" s="16">
        <f>[12]Março!$B$6</f>
        <v>23.966666666666665</v>
      </c>
      <c r="D16" s="16">
        <f>[12]Março!$B$7</f>
        <v>24.004166666666666</v>
      </c>
      <c r="E16" s="16">
        <f>[12]Março!$B$8</f>
        <v>22.945833333333336</v>
      </c>
      <c r="F16" s="16">
        <f>[12]Março!$B$9</f>
        <v>22.087500000000002</v>
      </c>
      <c r="G16" s="16">
        <f>[12]Março!$B$10</f>
        <v>24.166666666666661</v>
      </c>
      <c r="H16" s="16">
        <f>[12]Março!$B$11</f>
        <v>25.079166666666666</v>
      </c>
      <c r="I16" s="16">
        <f>[12]Março!$B$12</f>
        <v>27.470833333333342</v>
      </c>
      <c r="J16" s="16">
        <f>[12]Março!$B$13</f>
        <v>24.75</v>
      </c>
      <c r="K16" s="16">
        <f>[12]Março!$B$14</f>
        <v>22.933333333333337</v>
      </c>
      <c r="L16" s="16">
        <f>[12]Março!$B$15</f>
        <v>21.8</v>
      </c>
      <c r="M16" s="16">
        <f>[12]Março!$B$16</f>
        <v>20.49583333333333</v>
      </c>
      <c r="N16" s="16">
        <f>[12]Março!$B$17</f>
        <v>21.804166666666664</v>
      </c>
      <c r="O16" s="16">
        <f>[12]Março!$B$18</f>
        <v>24.608333333333334</v>
      </c>
      <c r="P16" s="16">
        <f>[12]Março!$B$19</f>
        <v>27.104166666666668</v>
      </c>
      <c r="Q16" s="16">
        <f>[12]Março!$B$20</f>
        <v>26.604166666666671</v>
      </c>
      <c r="R16" s="16">
        <f>[12]Março!$B$21</f>
        <v>26.837500000000002</v>
      </c>
      <c r="S16" s="16">
        <f>[12]Março!$B$22</f>
        <v>28.295833333333334</v>
      </c>
      <c r="T16" s="16">
        <f>[12]Março!$B$23</f>
        <v>27.829166666666669</v>
      </c>
      <c r="U16" s="16">
        <f>[12]Março!$B$24</f>
        <v>26.854166666666661</v>
      </c>
      <c r="V16" s="16">
        <f>[12]Março!$B$25</f>
        <v>28.170833333333331</v>
      </c>
      <c r="W16" s="16">
        <f>[12]Março!$B$26</f>
        <v>27.624999999999996</v>
      </c>
      <c r="X16" s="16">
        <f>[12]Março!$B$27</f>
        <v>24.500000000000004</v>
      </c>
      <c r="Y16" s="16">
        <f>[12]Março!$B$28</f>
        <v>21.774999999999995</v>
      </c>
      <c r="Z16" s="16">
        <f>[12]Março!$B$29</f>
        <v>21.704166666666666</v>
      </c>
      <c r="AA16" s="16">
        <f>[12]Março!$B$30</f>
        <v>20.483333333333334</v>
      </c>
      <c r="AB16" s="16">
        <f>[12]Março!$B$31</f>
        <v>20.158333333333335</v>
      </c>
      <c r="AC16" s="16">
        <f>[12]Março!$B$32</f>
        <v>21.774999999999995</v>
      </c>
      <c r="AD16" s="16">
        <f>[12]Março!$B$33</f>
        <v>24.041666666666668</v>
      </c>
      <c r="AE16" s="16">
        <f>[12]Março!$B$34</f>
        <v>25.733333333333345</v>
      </c>
      <c r="AF16" s="16">
        <f>[12]Março!$B$35</f>
        <v>25.729166666666661</v>
      </c>
      <c r="AG16" s="33">
        <f t="shared" si="1"/>
        <v>24.35591397849462</v>
      </c>
    </row>
    <row r="17" spans="1:33" ht="17.100000000000001" customHeight="1" x14ac:dyDescent="0.2">
      <c r="A17" s="14" t="s">
        <v>8</v>
      </c>
      <c r="B17" s="16">
        <f>[13]Março!$B$5</f>
        <v>23.912500000000005</v>
      </c>
      <c r="C17" s="16">
        <f>[13]Março!$B$6</f>
        <v>23.983333333333331</v>
      </c>
      <c r="D17" s="16">
        <f>[13]Março!$B$7</f>
        <v>23.862500000000001</v>
      </c>
      <c r="E17" s="16">
        <f>[13]Março!$B$8</f>
        <v>22.325000000000003</v>
      </c>
      <c r="F17" s="16">
        <f>[13]Março!$B$9</f>
        <v>22.520833333333332</v>
      </c>
      <c r="G17" s="16">
        <f>[13]Março!$B$10</f>
        <v>24.516666666666662</v>
      </c>
      <c r="H17" s="16">
        <f>[13]Março!$B$11</f>
        <v>24.120833333333334</v>
      </c>
      <c r="I17" s="16">
        <f>[13]Março!$B$12</f>
        <v>25.766666666666669</v>
      </c>
      <c r="J17" s="16">
        <f>[13]Março!$B$13</f>
        <v>25.066666666666666</v>
      </c>
      <c r="K17" s="16">
        <f>[13]Março!$B$14</f>
        <v>22.962499999999995</v>
      </c>
      <c r="L17" s="16">
        <f>[13]Março!$B$15</f>
        <v>22.133333333333329</v>
      </c>
      <c r="M17" s="16">
        <f>[13]Março!$B$16</f>
        <v>20.55</v>
      </c>
      <c r="N17" s="16">
        <f>[13]Março!$B$17</f>
        <v>22.341666666666669</v>
      </c>
      <c r="O17" s="16">
        <f>[13]Março!$B$18</f>
        <v>24.191666666666663</v>
      </c>
      <c r="P17" s="16">
        <f>[13]Março!$B$19</f>
        <v>26.070833333333336</v>
      </c>
      <c r="Q17" s="16">
        <f>[13]Março!$B$20</f>
        <v>25.587499999999995</v>
      </c>
      <c r="R17" s="16">
        <f>[13]Março!$B$21</f>
        <v>26.525000000000002</v>
      </c>
      <c r="S17" s="16">
        <f>[13]Março!$B$22</f>
        <v>27.3</v>
      </c>
      <c r="T17" s="16">
        <f>[13]Março!$B$23</f>
        <v>27.795833333333334</v>
      </c>
      <c r="U17" s="16">
        <f>[13]Março!$B$24</f>
        <v>27.17916666666666</v>
      </c>
      <c r="V17" s="16">
        <f>[13]Março!$B$25</f>
        <v>27.799999999999997</v>
      </c>
      <c r="W17" s="16">
        <f>[13]Março!$B$26</f>
        <v>26.924999999999997</v>
      </c>
      <c r="X17" s="16">
        <f>[13]Março!$B$27</f>
        <v>25.766666666666666</v>
      </c>
      <c r="Y17" s="16">
        <f>[13]Março!$B$28</f>
        <v>21.833333333333332</v>
      </c>
      <c r="Z17" s="16">
        <f>[13]Março!$B$29</f>
        <v>21.862500000000001</v>
      </c>
      <c r="AA17" s="16">
        <f>[13]Março!$B$30</f>
        <v>20.95</v>
      </c>
      <c r="AB17" s="16">
        <f>[13]Março!$B$31</f>
        <v>20.466666666666665</v>
      </c>
      <c r="AC17" s="16">
        <f>[13]Março!$B$32</f>
        <v>21.366666666666671</v>
      </c>
      <c r="AD17" s="16">
        <f>[13]Março!$B$33</f>
        <v>23.430434782608696</v>
      </c>
      <c r="AE17" s="16">
        <f>[13]Março!$B$34</f>
        <v>25.395833333333339</v>
      </c>
      <c r="AF17" s="16">
        <f>[13]Março!$B$35</f>
        <v>26.516666666666676</v>
      </c>
      <c r="AG17" s="33">
        <f t="shared" si="1"/>
        <v>24.226653810191678</v>
      </c>
    </row>
    <row r="18" spans="1:33" ht="17.100000000000001" customHeight="1" x14ac:dyDescent="0.2">
      <c r="A18" s="14" t="s">
        <v>9</v>
      </c>
      <c r="B18" s="16">
        <f>[14]Março!$B$5</f>
        <v>26.138461538461538</v>
      </c>
      <c r="C18" s="16">
        <f>[14]Março!$B$6</f>
        <v>25.091304347826089</v>
      </c>
      <c r="D18" s="16">
        <f>[14]Março!$B$7</f>
        <v>24.986956521739131</v>
      </c>
      <c r="E18" s="16">
        <f>[14]Março!$B$8</f>
        <v>24.1</v>
      </c>
      <c r="F18" s="16">
        <f>[14]Março!$B$9</f>
        <v>23.849999999999998</v>
      </c>
      <c r="G18" s="16">
        <f>[14]Março!$B$10</f>
        <v>25.524999999999995</v>
      </c>
      <c r="H18" s="16">
        <f>[14]Março!$B$11</f>
        <v>26.458333333333329</v>
      </c>
      <c r="I18" s="16">
        <f>[14]Março!$B$12</f>
        <v>27.783333333333331</v>
      </c>
      <c r="J18" s="16">
        <f>[14]Março!$B$13</f>
        <v>25.612500000000001</v>
      </c>
      <c r="K18" s="16">
        <f>[14]Março!$B$14</f>
        <v>23.579166666666669</v>
      </c>
      <c r="L18" s="16">
        <f>[14]Março!$B$15</f>
        <v>22.341666666666669</v>
      </c>
      <c r="M18" s="16">
        <f>[14]Março!$B$16</f>
        <v>21.858333333333334</v>
      </c>
      <c r="N18" s="16">
        <f>[14]Março!$B$17</f>
        <v>23.462500000000002</v>
      </c>
      <c r="O18" s="16">
        <f>[14]Março!$B$18</f>
        <v>25.770833333333332</v>
      </c>
      <c r="P18" s="16">
        <f>[14]Março!$B$19</f>
        <v>27.137499999999999</v>
      </c>
      <c r="Q18" s="16">
        <f>[14]Março!$B$20</f>
        <v>26.162499999999998</v>
      </c>
      <c r="R18" s="16">
        <f>[14]Março!$B$21</f>
        <v>27.195833333333336</v>
      </c>
      <c r="S18" s="16">
        <f>[14]Março!$B$22</f>
        <v>27.987500000000001</v>
      </c>
      <c r="T18" s="16">
        <f>[14]Março!$B$23</f>
        <v>28.966666666666672</v>
      </c>
      <c r="U18" s="16">
        <f>[14]Março!$B$24</f>
        <v>28.675000000000001</v>
      </c>
      <c r="V18" s="16">
        <f>[14]Março!$B$25</f>
        <v>28.729166666666661</v>
      </c>
      <c r="W18" s="16">
        <f>[14]Março!$B$26</f>
        <v>26.379166666666666</v>
      </c>
      <c r="X18" s="16">
        <f>[14]Março!$B$27</f>
        <v>25.224999999999998</v>
      </c>
      <c r="Y18" s="16">
        <f>[14]Março!$B$28</f>
        <v>23.158333333333335</v>
      </c>
      <c r="Z18" s="16">
        <f>[14]Março!$B$29</f>
        <v>21.774999999999995</v>
      </c>
      <c r="AA18" s="16">
        <f>[14]Março!$B$30</f>
        <v>22.054166666666664</v>
      </c>
      <c r="AB18" s="16">
        <f>[14]Março!$B$31</f>
        <v>21.870833333333337</v>
      </c>
      <c r="AC18" s="16">
        <f>[14]Março!$B$32</f>
        <v>23.070833333333329</v>
      </c>
      <c r="AD18" s="16">
        <f>[14]Março!$B$33</f>
        <v>25.191666666666666</v>
      </c>
      <c r="AE18" s="16">
        <f>[14]Março!$B$34</f>
        <v>27.312500000000004</v>
      </c>
      <c r="AF18" s="16">
        <f>[14]Março!$B$35</f>
        <v>26.624999999999996</v>
      </c>
      <c r="AG18" s="33">
        <f t="shared" si="1"/>
        <v>25.29274373359226</v>
      </c>
    </row>
    <row r="19" spans="1:33" ht="17.100000000000001" customHeight="1" x14ac:dyDescent="0.2">
      <c r="A19" s="14" t="s">
        <v>47</v>
      </c>
      <c r="B19" s="16">
        <f>[15]Março!$B$5</f>
        <v>26.183333333333326</v>
      </c>
      <c r="C19" s="16">
        <f>[15]Março!$B$6</f>
        <v>26.025000000000002</v>
      </c>
      <c r="D19" s="16">
        <f>[15]Março!$B$7</f>
        <v>26.150000000000002</v>
      </c>
      <c r="E19" s="16">
        <f>[15]Março!$B$8</f>
        <v>25.629166666666663</v>
      </c>
      <c r="F19" s="16">
        <f>[15]Março!$B$9</f>
        <v>25.295833333333334</v>
      </c>
      <c r="G19" s="16">
        <f>[15]Março!$B$10</f>
        <v>25.020833333333332</v>
      </c>
      <c r="H19" s="16">
        <f>[15]Março!$B$11</f>
        <v>26.308333333333334</v>
      </c>
      <c r="I19" s="16">
        <f>[15]Março!$B$12</f>
        <v>27.375</v>
      </c>
      <c r="J19" s="16">
        <f>[15]Março!$B$13</f>
        <v>25.358333333333331</v>
      </c>
      <c r="K19" s="16">
        <f>[15]Março!$B$14</f>
        <v>25.015789473684219</v>
      </c>
      <c r="L19" s="16">
        <f>[15]Março!$B$15</f>
        <v>24.866666666666667</v>
      </c>
      <c r="M19" s="16">
        <f>[15]Março!$B$16</f>
        <v>23.166666666666661</v>
      </c>
      <c r="N19" s="16">
        <f>[15]Março!$B$17</f>
        <v>23.033333333333331</v>
      </c>
      <c r="O19" s="16">
        <f>[15]Março!$B$18</f>
        <v>25.108333333333331</v>
      </c>
      <c r="P19" s="16">
        <f>[15]Março!$B$19</f>
        <v>28.029166666666669</v>
      </c>
      <c r="Q19" s="16">
        <f>[15]Março!$B$20</f>
        <v>27.783333333333328</v>
      </c>
      <c r="R19" s="16">
        <f>[15]Março!$B$21</f>
        <v>28.287500000000005</v>
      </c>
      <c r="S19" s="16">
        <f>[15]Março!$B$22</f>
        <v>28.537500000000009</v>
      </c>
      <c r="T19" s="16">
        <f>[15]Março!$B$23</f>
        <v>26.095833333333335</v>
      </c>
      <c r="U19" s="16">
        <f>[15]Março!$B$24</f>
        <v>27.266666666666669</v>
      </c>
      <c r="V19" s="16">
        <f>[15]Março!$B$25</f>
        <v>28.175000000000001</v>
      </c>
      <c r="W19" s="16">
        <f>[15]Março!$B$26</f>
        <v>28.091666666666665</v>
      </c>
      <c r="X19" s="16">
        <f>[15]Março!$B$27</f>
        <v>27.687500000000004</v>
      </c>
      <c r="Y19" s="16">
        <f>[15]Março!$B$28</f>
        <v>23.354166666666671</v>
      </c>
      <c r="Z19" s="16">
        <f>[15]Março!$B$29</f>
        <v>25.310000000000002</v>
      </c>
      <c r="AA19" s="16">
        <f>[15]Março!$B$30</f>
        <v>24.18</v>
      </c>
      <c r="AB19" s="16">
        <f>[15]Março!$B$31</f>
        <v>25.900000000000002</v>
      </c>
      <c r="AC19" s="16">
        <f>[15]Março!$B$32</f>
        <v>27.690909090909091</v>
      </c>
      <c r="AD19" s="16">
        <f>[15]Março!$B$33</f>
        <v>29.692307692307693</v>
      </c>
      <c r="AE19" s="16">
        <f>[15]Março!$B$34</f>
        <v>31.827272727272724</v>
      </c>
      <c r="AF19" s="16">
        <f>[15]Março!$B$35</f>
        <v>30.341666666666669</v>
      </c>
      <c r="AG19" s="33">
        <f t="shared" si="1"/>
        <v>26.541519752177656</v>
      </c>
    </row>
    <row r="20" spans="1:33" ht="17.100000000000001" customHeight="1" x14ac:dyDescent="0.2">
      <c r="A20" s="14" t="s">
        <v>10</v>
      </c>
      <c r="B20" s="16">
        <f>[16]Março!$B$5</f>
        <v>24.324999999999999</v>
      </c>
      <c r="C20" s="16">
        <f>[16]Março!$B$6</f>
        <v>24.337499999999995</v>
      </c>
      <c r="D20" s="16">
        <f>[16]Março!$B$7</f>
        <v>24.104166666666668</v>
      </c>
      <c r="E20" s="16">
        <f>[16]Março!$B$8</f>
        <v>22.887499999999999</v>
      </c>
      <c r="F20" s="16">
        <f>[16]Março!$B$9</f>
        <v>22.333333333333332</v>
      </c>
      <c r="G20" s="16">
        <f>[16]Março!$B$10</f>
        <v>24.516666666666669</v>
      </c>
      <c r="H20" s="16">
        <f>[16]Março!$B$11</f>
        <v>24.937500000000004</v>
      </c>
      <c r="I20" s="16">
        <f>[16]Março!$B$12</f>
        <v>26.016666666666666</v>
      </c>
      <c r="J20" s="16">
        <f>[16]Março!$B$13</f>
        <v>25.037499999999994</v>
      </c>
      <c r="K20" s="16">
        <f>[16]Março!$B$14</f>
        <v>23.362499999999997</v>
      </c>
      <c r="L20" s="16">
        <f>[16]Março!$B$15</f>
        <v>22.445833333333329</v>
      </c>
      <c r="M20" s="16">
        <f>[16]Março!$B$16</f>
        <v>20.879166666666666</v>
      </c>
      <c r="N20" s="16">
        <f>[16]Março!$B$17</f>
        <v>22.129166666666666</v>
      </c>
      <c r="O20" s="16">
        <f>[16]Março!$B$18</f>
        <v>24.416666666666668</v>
      </c>
      <c r="P20" s="16">
        <f>[16]Março!$B$19</f>
        <v>26.491666666666664</v>
      </c>
      <c r="Q20" s="16">
        <f>[16]Março!$B$20</f>
        <v>26.633333333333329</v>
      </c>
      <c r="R20" s="16">
        <f>[16]Março!$B$21</f>
        <v>26.983333333333334</v>
      </c>
      <c r="S20" s="16">
        <f>[16]Março!$B$22</f>
        <v>28.133333333333336</v>
      </c>
      <c r="T20" s="16">
        <f>[16]Março!$B$23</f>
        <v>27.833333333333339</v>
      </c>
      <c r="U20" s="16">
        <f>[16]Março!$B$24</f>
        <v>27.491666666666664</v>
      </c>
      <c r="V20" s="16">
        <f>[16]Março!$B$25</f>
        <v>28.670833333333331</v>
      </c>
      <c r="W20" s="16">
        <f>[16]Março!$B$26</f>
        <v>27.300000000000008</v>
      </c>
      <c r="X20" s="16">
        <f>[16]Março!$B$27</f>
        <v>25.162499999999998</v>
      </c>
      <c r="Y20" s="16">
        <f>[16]Março!$B$28</f>
        <v>22.124999999999996</v>
      </c>
      <c r="Z20" s="16">
        <f>[16]Março!$B$29</f>
        <v>22.095833333333331</v>
      </c>
      <c r="AA20" s="16">
        <f>[16]Março!$B$30</f>
        <v>21.012499999999999</v>
      </c>
      <c r="AB20" s="16">
        <f>[16]Março!$B$31</f>
        <v>20.554166666666667</v>
      </c>
      <c r="AC20" s="16">
        <f>[16]Março!$B$32</f>
        <v>22.25</v>
      </c>
      <c r="AD20" s="16">
        <f>[16]Março!$B$33</f>
        <v>23.874999999999996</v>
      </c>
      <c r="AE20" s="16">
        <f>[16]Março!$B$34</f>
        <v>25.808333333333337</v>
      </c>
      <c r="AF20" s="16">
        <f>[16]Março!$B$35</f>
        <v>26.745833333333334</v>
      </c>
      <c r="AG20" s="33">
        <f t="shared" ref="AG20:AG32" si="3">AVERAGE(B20:AF20)</f>
        <v>24.545026881720425</v>
      </c>
    </row>
    <row r="21" spans="1:33" ht="17.100000000000001" customHeight="1" x14ac:dyDescent="0.2">
      <c r="A21" s="14" t="s">
        <v>11</v>
      </c>
      <c r="B21" s="16">
        <f>[17]Março!$B$5</f>
        <v>29.4</v>
      </c>
      <c r="C21" s="16">
        <f>[17]Março!$B$6</f>
        <v>28.7</v>
      </c>
      <c r="D21" s="16">
        <f>[17]Março!$B$7</f>
        <v>29</v>
      </c>
      <c r="E21" s="16">
        <f>[17]Março!$B$8</f>
        <v>28.766666666666666</v>
      </c>
      <c r="F21" s="16">
        <f>[17]Março!$B$9</f>
        <v>26.5</v>
      </c>
      <c r="G21" s="16">
        <f>[17]Março!$B$10</f>
        <v>27.675000000000001</v>
      </c>
      <c r="H21" s="16">
        <f>[17]Março!$B$11</f>
        <v>28.9</v>
      </c>
      <c r="I21" s="16">
        <f>[17]Março!$B$12</f>
        <v>33.200000000000003</v>
      </c>
      <c r="J21" s="16" t="str">
        <f>[17]Março!$B$13</f>
        <v>*</v>
      </c>
      <c r="K21" s="16" t="str">
        <f>[17]Março!$B$14</f>
        <v>*</v>
      </c>
      <c r="L21" s="16" t="str">
        <f>[17]Março!$B$15</f>
        <v>*</v>
      </c>
      <c r="M21" s="16">
        <f>[17]Março!$B$16</f>
        <v>24.9</v>
      </c>
      <c r="N21" s="16">
        <f>[17]Março!$B$17</f>
        <v>28.125</v>
      </c>
      <c r="O21" s="16" t="str">
        <f>[17]Março!$B$18</f>
        <v>*</v>
      </c>
      <c r="P21" s="16">
        <f>[17]Março!$B$19</f>
        <v>32.049999999999997</v>
      </c>
      <c r="Q21" s="16">
        <f>[17]Março!$B$20</f>
        <v>30.950000000000003</v>
      </c>
      <c r="R21" s="16">
        <f>[17]Março!$B$21</f>
        <v>33.1</v>
      </c>
      <c r="S21" s="16">
        <f>[17]Março!$B$22</f>
        <v>34.85</v>
      </c>
      <c r="T21" s="16">
        <f>[17]Março!$B$23</f>
        <v>30.9</v>
      </c>
      <c r="U21" s="16">
        <f>[17]Março!$B$24</f>
        <v>32.700000000000003</v>
      </c>
      <c r="V21" s="16">
        <f>[17]Março!$B$25</f>
        <v>33.466666666666669</v>
      </c>
      <c r="W21" s="16">
        <f>[17]Março!$B$26</f>
        <v>33.35</v>
      </c>
      <c r="X21" s="16">
        <f>[17]Março!$B$27</f>
        <v>30.9</v>
      </c>
      <c r="Y21" s="16" t="str">
        <f>[17]Março!$B$28</f>
        <v>*</v>
      </c>
      <c r="Z21" s="16">
        <f>[17]Março!$B$29</f>
        <v>27.549999999999997</v>
      </c>
      <c r="AA21" s="16">
        <f>[17]Março!$B$30</f>
        <v>25.25</v>
      </c>
      <c r="AB21" s="16">
        <f>[17]Março!$B$31</f>
        <v>23.6</v>
      </c>
      <c r="AC21" s="16">
        <f>[17]Março!$B$32</f>
        <v>26.1</v>
      </c>
      <c r="AD21" s="16">
        <f>[17]Março!$B$33</f>
        <v>27.8</v>
      </c>
      <c r="AE21" s="16">
        <f>[17]Março!$B$34</f>
        <v>31.233333333333334</v>
      </c>
      <c r="AF21" s="16">
        <f>[17]Março!$B$35</f>
        <v>31.7</v>
      </c>
      <c r="AG21" s="33">
        <f t="shared" si="3"/>
        <v>29.641025641025642</v>
      </c>
    </row>
    <row r="22" spans="1:33" ht="17.100000000000001" customHeight="1" x14ac:dyDescent="0.2">
      <c r="A22" s="14" t="s">
        <v>12</v>
      </c>
      <c r="B22" s="16">
        <f>[18]Março!$B$5</f>
        <v>26.458333333333332</v>
      </c>
      <c r="C22" s="16">
        <f>[18]Março!$B$6</f>
        <v>26.016666666666666</v>
      </c>
      <c r="D22" s="16">
        <f>[18]Março!$B$7</f>
        <v>27.029166666666672</v>
      </c>
      <c r="E22" s="16">
        <f>[18]Março!$B$8</f>
        <v>25.849999999999998</v>
      </c>
      <c r="F22" s="16">
        <f>[18]Março!$B$9</f>
        <v>25.600000000000005</v>
      </c>
      <c r="G22" s="16">
        <f>[18]Março!$B$10</f>
        <v>25.599999999999998</v>
      </c>
      <c r="H22" s="16">
        <f>[18]Março!$B$11</f>
        <v>26.487500000000001</v>
      </c>
      <c r="I22" s="16">
        <f>[18]Março!$B$12</f>
        <v>27.916666666666668</v>
      </c>
      <c r="J22" s="16">
        <f>[18]Março!$B$13</f>
        <v>26.229166666666671</v>
      </c>
      <c r="K22" s="16">
        <f>[18]Março!$B$14</f>
        <v>25.304166666666671</v>
      </c>
      <c r="L22" s="16">
        <f>[18]Março!$B$15</f>
        <v>24.091666666666669</v>
      </c>
      <c r="M22" s="16">
        <f>[18]Março!$B$16</f>
        <v>23.716666666666665</v>
      </c>
      <c r="N22" s="16">
        <f>[18]Março!$B$17</f>
        <v>23.233333333333334</v>
      </c>
      <c r="O22" s="16">
        <f>[18]Março!$B$18</f>
        <v>25.487499999999994</v>
      </c>
      <c r="P22" s="16">
        <f>[18]Março!$B$19</f>
        <v>28.045833333333338</v>
      </c>
      <c r="Q22" s="16">
        <f>[18]Março!$B$20</f>
        <v>27.049999999999994</v>
      </c>
      <c r="R22" s="16">
        <f>[18]Março!$B$21</f>
        <v>28.233333333333338</v>
      </c>
      <c r="S22" s="16">
        <f>[18]Março!$B$22</f>
        <v>28.158333333333342</v>
      </c>
      <c r="T22" s="16">
        <f>[18]Março!$B$23</f>
        <v>27.520833333333332</v>
      </c>
      <c r="U22" s="16">
        <f>[18]Março!$B$24</f>
        <v>27.445833333333336</v>
      </c>
      <c r="V22" s="16">
        <f>[18]Março!$B$25</f>
        <v>28.379166666666663</v>
      </c>
      <c r="W22" s="16">
        <f>[18]Março!$B$26</f>
        <v>27.366666666666664</v>
      </c>
      <c r="X22" s="16">
        <f>[18]Março!$B$27</f>
        <v>27.350000000000005</v>
      </c>
      <c r="Y22" s="16">
        <f>[18]Março!$B$28</f>
        <v>25.116666666666664</v>
      </c>
      <c r="Z22" s="16">
        <f>[18]Março!$B$29</f>
        <v>23.770833333333329</v>
      </c>
      <c r="AA22" s="16">
        <f>[18]Março!$B$30</f>
        <v>23.283333333333335</v>
      </c>
      <c r="AB22" s="16">
        <f>[18]Março!$B$31</f>
        <v>22.562499999999996</v>
      </c>
      <c r="AC22" s="16">
        <f>[18]Março!$B$32</f>
        <v>23.870833333333334</v>
      </c>
      <c r="AD22" s="16">
        <f>[18]Março!$B$33</f>
        <v>26.270833333333325</v>
      </c>
      <c r="AE22" s="16">
        <f>[18]Março!$B$34</f>
        <v>27.954166666666669</v>
      </c>
      <c r="AF22" s="16">
        <f>[18]Março!$B$35</f>
        <v>27.512499999999999</v>
      </c>
      <c r="AG22" s="33">
        <f t="shared" si="3"/>
        <v>26.093951612903229</v>
      </c>
    </row>
    <row r="23" spans="1:33" ht="17.100000000000001" customHeight="1" x14ac:dyDescent="0.2">
      <c r="A23" s="14" t="s">
        <v>13</v>
      </c>
      <c r="B23" s="16">
        <f>[19]Março!$B$5</f>
        <v>28.424999999999997</v>
      </c>
      <c r="C23" s="16">
        <f>[19]Março!$B$6</f>
        <v>26.8</v>
      </c>
      <c r="D23" s="16">
        <f>[19]Março!$B$7</f>
        <v>27.716666666666669</v>
      </c>
      <c r="E23" s="16">
        <f>[19]Março!$B$8</f>
        <v>26.000000000000004</v>
      </c>
      <c r="F23" s="16">
        <f>[19]Março!$B$9</f>
        <v>26.3125</v>
      </c>
      <c r="G23" s="16">
        <f>[19]Março!$B$10</f>
        <v>27.116666666666664</v>
      </c>
      <c r="H23" s="16">
        <f>[19]Março!$B$11</f>
        <v>28.216666666666665</v>
      </c>
      <c r="I23" s="16">
        <f>[19]Março!$B$12</f>
        <v>28.337499999999995</v>
      </c>
      <c r="J23" s="16">
        <f>[19]Março!$B$13</f>
        <v>28.041666666666668</v>
      </c>
      <c r="K23" s="16">
        <f>[19]Março!$B$14</f>
        <v>26.17916666666666</v>
      </c>
      <c r="L23" s="16">
        <f>[19]Março!$B$15</f>
        <v>24.279166666666665</v>
      </c>
      <c r="M23" s="16">
        <f>[19]Março!$B$16</f>
        <v>24.116666666666664</v>
      </c>
      <c r="N23" s="16">
        <f>[19]Março!$B$17</f>
        <v>23.279166666666665</v>
      </c>
      <c r="O23" s="16">
        <f>[19]Março!$B$18</f>
        <v>25.695833333333329</v>
      </c>
      <c r="P23" s="16">
        <f>[19]Março!$B$19</f>
        <v>27.624999999999996</v>
      </c>
      <c r="Q23" s="16">
        <f>[19]Março!$B$20</f>
        <v>27.666666666666661</v>
      </c>
      <c r="R23" s="16">
        <f>[19]Março!$B$21</f>
        <v>28.479166666666661</v>
      </c>
      <c r="S23" s="16">
        <f>[19]Março!$B$22</f>
        <v>28.658333333333335</v>
      </c>
      <c r="T23" s="16">
        <f>[19]Março!$B$23</f>
        <v>28.050000000000008</v>
      </c>
      <c r="U23" s="16">
        <f>[19]Março!$B$24</f>
        <v>27.937500000000011</v>
      </c>
      <c r="V23" s="16">
        <f>[19]Março!$B$25</f>
        <v>26.762500000000003</v>
      </c>
      <c r="W23" s="16">
        <f>[19]Março!$B$26</f>
        <v>27.162500000000005</v>
      </c>
      <c r="X23" s="16">
        <f>[19]Março!$B$27</f>
        <v>28.204166666666666</v>
      </c>
      <c r="Y23" s="16">
        <f>[19]Março!$B$28</f>
        <v>26.037500000000005</v>
      </c>
      <c r="Z23" s="16">
        <f>[19]Março!$B$29</f>
        <v>23.937500000000004</v>
      </c>
      <c r="AA23" s="16">
        <f>[19]Março!$B$30</f>
        <v>23.649999999999995</v>
      </c>
      <c r="AB23" s="16">
        <f>[19]Março!$B$31</f>
        <v>23.637499999999999</v>
      </c>
      <c r="AC23" s="16">
        <f>[19]Março!$B$32</f>
        <v>24.474999999999998</v>
      </c>
      <c r="AD23" s="16">
        <f>[19]Março!$B$33</f>
        <v>27.058333333333334</v>
      </c>
      <c r="AE23" s="16">
        <f>[19]Março!$B$34</f>
        <v>28.208333333333332</v>
      </c>
      <c r="AF23" s="16">
        <f>[19]Março!$B$35</f>
        <v>28.691666666666674</v>
      </c>
      <c r="AG23" s="33">
        <f t="shared" si="3"/>
        <v>26.669623655913984</v>
      </c>
    </row>
    <row r="24" spans="1:33" ht="17.100000000000001" customHeight="1" x14ac:dyDescent="0.2">
      <c r="A24" s="14" t="s">
        <v>14</v>
      </c>
      <c r="B24" s="16">
        <f>[20]Março!$B$5</f>
        <v>25.226666666666667</v>
      </c>
      <c r="C24" s="16">
        <f>[20]Março!$B$6</f>
        <v>23.309090909090912</v>
      </c>
      <c r="D24" s="16">
        <f>[20]Março!$B$7</f>
        <v>24.21875</v>
      </c>
      <c r="E24" s="16">
        <f>[20]Março!$B$8</f>
        <v>24.874999999999996</v>
      </c>
      <c r="F24" s="16">
        <f>[20]Março!$B$9</f>
        <v>24.128571428571433</v>
      </c>
      <c r="G24" s="16">
        <f>[20]Março!$B$10</f>
        <v>23.772727272727273</v>
      </c>
      <c r="H24" s="16">
        <f>[20]Março!$B$11</f>
        <v>24.338461538461541</v>
      </c>
      <c r="I24" s="16">
        <f>[20]Março!$B$12</f>
        <v>26.207142857142859</v>
      </c>
      <c r="J24" s="16">
        <f>[20]Março!$B$13</f>
        <v>26.126666666666669</v>
      </c>
      <c r="K24" s="16">
        <f>[20]Março!$B$14</f>
        <v>24.593333333333337</v>
      </c>
      <c r="L24" s="16">
        <f>[20]Março!$B$15</f>
        <v>23.418181818181822</v>
      </c>
      <c r="M24" s="16">
        <f>[20]Março!$B$16</f>
        <v>21.916666666666668</v>
      </c>
      <c r="N24" s="16">
        <f>[20]Março!$B$17</f>
        <v>21.761538461538461</v>
      </c>
      <c r="O24" s="16">
        <f>[20]Março!$B$18</f>
        <v>25.066666666666666</v>
      </c>
      <c r="P24" s="16">
        <f>[20]Março!$B$19</f>
        <v>24.171428571428574</v>
      </c>
      <c r="Q24" s="16">
        <f>[20]Março!$B$20</f>
        <v>23.242857142857144</v>
      </c>
      <c r="R24" s="16">
        <f>[20]Março!$B$21</f>
        <v>23.985714285714288</v>
      </c>
      <c r="S24" s="16">
        <f>[20]Março!$B$22</f>
        <v>24.771428571428576</v>
      </c>
      <c r="T24" s="16">
        <f>[20]Março!$B$23</f>
        <v>27.752173913043485</v>
      </c>
      <c r="U24" s="16">
        <f>[20]Março!$B$24</f>
        <v>28.533333333333335</v>
      </c>
      <c r="V24" s="16">
        <f>[20]Março!$B$25</f>
        <v>27.708333333333325</v>
      </c>
      <c r="W24" s="16">
        <f>[20]Março!$B$26</f>
        <v>28.891666666666662</v>
      </c>
      <c r="X24" s="16">
        <f>[20]Março!$B$27</f>
        <v>27.125000000000004</v>
      </c>
      <c r="Y24" s="16">
        <f>[20]Março!$B$28</f>
        <v>25.525000000000002</v>
      </c>
      <c r="Z24" s="16">
        <f>[20]Março!$B$29</f>
        <v>23.587500000000002</v>
      </c>
      <c r="AA24" s="16">
        <f>[20]Março!$B$30</f>
        <v>23.369230769230771</v>
      </c>
      <c r="AB24" s="16">
        <f>[20]Março!$B$31</f>
        <v>23.246153846153842</v>
      </c>
      <c r="AC24" s="16">
        <f>[20]Março!$B$32</f>
        <v>23.421428571428571</v>
      </c>
      <c r="AD24" s="16">
        <f>[20]Março!$B$33</f>
        <v>25.007692307692306</v>
      </c>
      <c r="AE24" s="16">
        <f>[20]Março!$B$34</f>
        <v>25.887499999999999</v>
      </c>
      <c r="AF24" s="16">
        <f>[20]Março!$B$35</f>
        <v>25.657142857142855</v>
      </c>
      <c r="AG24" s="33">
        <f t="shared" si="3"/>
        <v>24.865904788876385</v>
      </c>
    </row>
    <row r="25" spans="1:33" ht="17.100000000000001" customHeight="1" x14ac:dyDescent="0.2">
      <c r="A25" s="14" t="s">
        <v>15</v>
      </c>
      <c r="B25" s="16">
        <f>[21]Março!$B$5</f>
        <v>22.512500000000003</v>
      </c>
      <c r="C25" s="16">
        <f>[21]Março!$B$6</f>
        <v>23.224999999999998</v>
      </c>
      <c r="D25" s="16">
        <f>[21]Março!$B$7</f>
        <v>22.254166666666666</v>
      </c>
      <c r="E25" s="16">
        <f>[21]Março!$B$8</f>
        <v>21.670833333333331</v>
      </c>
      <c r="F25" s="16">
        <f>[21]Março!$B$9</f>
        <v>21.449999999999992</v>
      </c>
      <c r="G25" s="16">
        <f>[21]Março!$B$10</f>
        <v>23.629166666666663</v>
      </c>
      <c r="H25" s="16">
        <f>[21]Março!$B$11</f>
        <v>23.916666666666668</v>
      </c>
      <c r="I25" s="16">
        <f>[21]Março!$B$12</f>
        <v>25.020833333333325</v>
      </c>
      <c r="J25" s="16">
        <f>[21]Março!$B$13</f>
        <v>23.416666666666668</v>
      </c>
      <c r="K25" s="16">
        <f>[21]Março!$B$14</f>
        <v>20.791666666666668</v>
      </c>
      <c r="L25" s="16">
        <f>[21]Março!$B$15</f>
        <v>20.512499999999999</v>
      </c>
      <c r="M25" s="16">
        <f>[21]Março!$B$16</f>
        <v>19.737500000000001</v>
      </c>
      <c r="N25" s="16">
        <f>[21]Março!$B$17</f>
        <v>21.212500000000002</v>
      </c>
      <c r="O25" s="16">
        <f>[21]Março!$B$18</f>
        <v>23.949999999999992</v>
      </c>
      <c r="P25" s="16">
        <f>[21]Março!$B$19</f>
        <v>25.166666666666661</v>
      </c>
      <c r="Q25" s="16">
        <f>[21]Março!$B$20</f>
        <v>24.695833333333329</v>
      </c>
      <c r="R25" s="16">
        <f>[21]Março!$B$21</f>
        <v>25.470833333333328</v>
      </c>
      <c r="S25" s="16">
        <f>[21]Março!$B$22</f>
        <v>26.479166666666668</v>
      </c>
      <c r="T25" s="16">
        <f>[21]Março!$B$23</f>
        <v>24.754166666666666</v>
      </c>
      <c r="U25" s="16">
        <f>[21]Março!$B$24</f>
        <v>25.637500000000003</v>
      </c>
      <c r="V25" s="16">
        <f>[21]Março!$B$25</f>
        <v>26.866666666666671</v>
      </c>
      <c r="W25" s="16">
        <f>[21]Março!$B$26</f>
        <v>25.1875</v>
      </c>
      <c r="X25" s="16">
        <f>[21]Março!$B$27</f>
        <v>24.766666666666666</v>
      </c>
      <c r="Y25" s="16">
        <f>[21]Março!$B$28</f>
        <v>20.666666666666668</v>
      </c>
      <c r="Z25" s="16">
        <f>[21]Março!$B$29</f>
        <v>19.616666666666667</v>
      </c>
      <c r="AA25" s="16">
        <f>[21]Março!$B$30</f>
        <v>19.099999999999998</v>
      </c>
      <c r="AB25" s="16">
        <f>[21]Março!$B$31</f>
        <v>19.316666666666663</v>
      </c>
      <c r="AC25" s="16">
        <f>[21]Março!$B$32</f>
        <v>20.912499999999998</v>
      </c>
      <c r="AD25" s="16">
        <f>[21]Março!$B$33</f>
        <v>22.95</v>
      </c>
      <c r="AE25" s="16">
        <f>[21]Março!$B$34</f>
        <v>24.958333333333332</v>
      </c>
      <c r="AF25" s="16">
        <f>[21]Março!$B$35</f>
        <v>25.695833333333336</v>
      </c>
      <c r="AG25" s="33">
        <f t="shared" si="3"/>
        <v>23.081989247311828</v>
      </c>
    </row>
    <row r="26" spans="1:33" ht="17.100000000000001" customHeight="1" x14ac:dyDescent="0.2">
      <c r="A26" s="14" t="s">
        <v>16</v>
      </c>
      <c r="B26" s="16">
        <f>[22]Março!$B$5</f>
        <v>26.899999999999995</v>
      </c>
      <c r="C26" s="16">
        <f>[22]Março!$B$6</f>
        <v>25.420833333333331</v>
      </c>
      <c r="D26" s="16">
        <f>[22]Março!$B$7</f>
        <v>25.849999999999998</v>
      </c>
      <c r="E26" s="16">
        <f>[22]Março!$B$8</f>
        <v>24.579166666666669</v>
      </c>
      <c r="F26" s="16">
        <f>[22]Março!$B$9</f>
        <v>25.075000000000003</v>
      </c>
      <c r="G26" s="16">
        <f>[22]Março!$B$10</f>
        <v>25.599999999999998</v>
      </c>
      <c r="H26" s="16">
        <f>[22]Março!$B$11</f>
        <v>26.687500000000004</v>
      </c>
      <c r="I26" s="16">
        <f>[22]Março!$B$12</f>
        <v>27.820833333333336</v>
      </c>
      <c r="J26" s="16">
        <f>[22]Março!$B$13</f>
        <v>27.358333333333338</v>
      </c>
      <c r="K26" s="16">
        <f>[22]Março!$B$14</f>
        <v>24.625000000000004</v>
      </c>
      <c r="L26" s="16">
        <f>[22]Março!$B$15</f>
        <v>24.204166666666669</v>
      </c>
      <c r="M26" s="16">
        <f>[22]Março!$B$16</f>
        <v>23.145833333333332</v>
      </c>
      <c r="N26" s="16">
        <f>[22]Março!$B$17</f>
        <v>23.291666666666668</v>
      </c>
      <c r="O26" s="16">
        <f>[22]Março!$B$18</f>
        <v>25.012500000000003</v>
      </c>
      <c r="P26" s="16">
        <f>[22]Março!$B$19</f>
        <v>27.733333333333338</v>
      </c>
      <c r="Q26" s="16">
        <f>[22]Março!$B$20</f>
        <v>29.429166666666671</v>
      </c>
      <c r="R26" s="16">
        <f>[22]Março!$B$21</f>
        <v>29.733333333333331</v>
      </c>
      <c r="S26" s="16">
        <f>[22]Março!$B$22</f>
        <v>30.070833333333326</v>
      </c>
      <c r="T26" s="16">
        <f>[22]Março!$B$23</f>
        <v>28.183333333333337</v>
      </c>
      <c r="U26" s="16">
        <f>[22]Março!$B$24</f>
        <v>28.041666666666661</v>
      </c>
      <c r="V26" s="16">
        <f>[22]Março!$B$25</f>
        <v>27.833333333333332</v>
      </c>
      <c r="W26" s="16">
        <f>[22]Março!$B$26</f>
        <v>26.4375</v>
      </c>
      <c r="X26" s="16">
        <f>[22]Março!$B$27</f>
        <v>27.166666666666661</v>
      </c>
      <c r="Y26" s="16">
        <f>[22]Março!$B$28</f>
        <v>23</v>
      </c>
      <c r="Z26" s="16">
        <f>[22]Março!$B$29</f>
        <v>22.695833333333329</v>
      </c>
      <c r="AA26" s="16">
        <f>[22]Março!$B$30</f>
        <v>22.233333333333334</v>
      </c>
      <c r="AB26" s="16">
        <f>[22]Março!$B$31</f>
        <v>22.070833333333329</v>
      </c>
      <c r="AC26" s="16">
        <f>[22]Março!$B$32</f>
        <v>23.162499999999998</v>
      </c>
      <c r="AD26" s="16">
        <f>[22]Março!$B$33</f>
        <v>25.499999999999996</v>
      </c>
      <c r="AE26" s="16">
        <f>[22]Março!$B$34</f>
        <v>27.912499999999998</v>
      </c>
      <c r="AF26" s="16">
        <f>[22]Março!$B$35</f>
        <v>28.683333333333326</v>
      </c>
      <c r="AG26" s="33">
        <f t="shared" si="3"/>
        <v>25.982526881720432</v>
      </c>
    </row>
    <row r="27" spans="1:33" ht="17.100000000000001" customHeight="1" x14ac:dyDescent="0.2">
      <c r="A27" s="14" t="s">
        <v>17</v>
      </c>
      <c r="B27" s="16">
        <f>[23]Março!$B$5</f>
        <v>24.479166666666671</v>
      </c>
      <c r="C27" s="16">
        <f>[23]Março!$B$6</f>
        <v>25.116666666666664</v>
      </c>
      <c r="D27" s="16">
        <f>[23]Março!$B$7</f>
        <v>25.537499999999994</v>
      </c>
      <c r="E27" s="16">
        <f>[23]Março!$B$8</f>
        <v>24.287499999999998</v>
      </c>
      <c r="F27" s="16">
        <f>[23]Março!$B$9</f>
        <v>24.120833333333334</v>
      </c>
      <c r="G27" s="16">
        <f>[23]Março!$B$10</f>
        <v>24.266666666666669</v>
      </c>
      <c r="H27" s="16">
        <f>[23]Março!$B$11</f>
        <v>25.454166666666669</v>
      </c>
      <c r="I27" s="16">
        <f>[23]Março!$B$12</f>
        <v>27.445833333333336</v>
      </c>
      <c r="J27" s="16">
        <f>[23]Março!$B$13</f>
        <v>25.108333333333334</v>
      </c>
      <c r="K27" s="16">
        <f>[23]Março!$B$14</f>
        <v>24.079166666666669</v>
      </c>
      <c r="L27" s="16">
        <f>[23]Março!$B$15</f>
        <v>22.441666666666663</v>
      </c>
      <c r="M27" s="16">
        <f>[23]Março!$B$16</f>
        <v>22.016666666666666</v>
      </c>
      <c r="N27" s="16">
        <f>[23]Março!$B$17</f>
        <v>22.095833333333335</v>
      </c>
      <c r="O27" s="16">
        <f>[23]Março!$B$18</f>
        <v>24.087500000000002</v>
      </c>
      <c r="P27" s="16">
        <f>[23]Março!$B$19</f>
        <v>26.762499999999999</v>
      </c>
      <c r="Q27" s="16">
        <f>[23]Março!$B$20</f>
        <v>26.900000000000002</v>
      </c>
      <c r="R27" s="16">
        <f>[23]Março!$B$21</f>
        <v>26.937500000000004</v>
      </c>
      <c r="S27" s="16">
        <f>[23]Março!$B$22</f>
        <v>28.283333333333331</v>
      </c>
      <c r="T27" s="16">
        <f>[23]Março!$B$23</f>
        <v>27.658333333333335</v>
      </c>
      <c r="U27" s="16">
        <f>[23]Março!$B$24</f>
        <v>27.320833333333336</v>
      </c>
      <c r="V27" s="16">
        <f>[23]Março!$B$25</f>
        <v>27.508333333333336</v>
      </c>
      <c r="W27" s="16">
        <f>[23]Março!$B$26</f>
        <v>26.354166666666671</v>
      </c>
      <c r="X27" s="16">
        <f>[23]Março!$B$27</f>
        <v>25.887500000000003</v>
      </c>
      <c r="Y27" s="16">
        <f>[23]Março!$B$28</f>
        <v>22.704166666666669</v>
      </c>
      <c r="Z27" s="16">
        <f>[23]Março!$B$29</f>
        <v>22.387499999999999</v>
      </c>
      <c r="AA27" s="16">
        <f>[23]Março!$B$30</f>
        <v>22.091666666666665</v>
      </c>
      <c r="AB27" s="16">
        <f>[23]Março!$B$31</f>
        <v>21.566666666666666</v>
      </c>
      <c r="AC27" s="16">
        <f>[23]Março!$B$32</f>
        <v>22.445833333333329</v>
      </c>
      <c r="AD27" s="16">
        <f>[23]Março!$B$33</f>
        <v>24.412499999999994</v>
      </c>
      <c r="AE27" s="16">
        <f>[23]Março!$B$34</f>
        <v>25.637499999999992</v>
      </c>
      <c r="AF27" s="16">
        <f>[23]Março!$B$35</f>
        <v>25.958333333333332</v>
      </c>
      <c r="AG27" s="33">
        <f t="shared" si="3"/>
        <v>24.882392473118287</v>
      </c>
    </row>
    <row r="28" spans="1:33" ht="17.100000000000001" customHeight="1" x14ac:dyDescent="0.2">
      <c r="A28" s="14" t="s">
        <v>18</v>
      </c>
      <c r="B28" s="16">
        <f>[24]Março!$B$5</f>
        <v>24.579166666666669</v>
      </c>
      <c r="C28" s="16">
        <f>[24]Março!$B$6</f>
        <v>23.412499999999998</v>
      </c>
      <c r="D28" s="16">
        <f>[24]Março!$B$7</f>
        <v>24.312499999999996</v>
      </c>
      <c r="E28" s="16">
        <f>[24]Março!$B$8</f>
        <v>23.120833333333334</v>
      </c>
      <c r="F28" s="16">
        <f>[24]Março!$B$9</f>
        <v>23.212500000000002</v>
      </c>
      <c r="G28" s="16">
        <f>[24]Março!$B$10</f>
        <v>22.849999999999998</v>
      </c>
      <c r="H28" s="16">
        <f>[24]Março!$B$11</f>
        <v>24.008333333333329</v>
      </c>
      <c r="I28" s="16">
        <f>[24]Março!$B$12</f>
        <v>25.095833333333331</v>
      </c>
      <c r="J28" s="16">
        <f>[24]Março!$B$13</f>
        <v>24.670833333333334</v>
      </c>
      <c r="K28" s="16">
        <f>[24]Março!$B$14</f>
        <v>24.76</v>
      </c>
      <c r="L28" s="16">
        <f>[24]Março!$B$15</f>
        <v>25.33636363636364</v>
      </c>
      <c r="M28" s="16">
        <f>[24]Março!$B$16</f>
        <v>21.637499999999999</v>
      </c>
      <c r="N28" s="16">
        <f>[24]Março!$B$17</f>
        <v>22.370833333333334</v>
      </c>
      <c r="O28" s="16">
        <f>[24]Março!$B$18</f>
        <v>24.370833333333326</v>
      </c>
      <c r="P28" s="16">
        <f>[24]Março!$B$19</f>
        <v>24.174999999999997</v>
      </c>
      <c r="Q28" s="16">
        <f>[24]Março!$B$20</f>
        <v>24.383333333333329</v>
      </c>
      <c r="R28" s="16">
        <f>[24]Março!$B$21</f>
        <v>25.000000000000004</v>
      </c>
      <c r="S28" s="16">
        <f>[24]Março!$B$22</f>
        <v>25.979166666666661</v>
      </c>
      <c r="T28" s="16">
        <f>[24]Março!$B$23</f>
        <v>25.612500000000001</v>
      </c>
      <c r="U28" s="16">
        <f>[24]Março!$B$24</f>
        <v>26.4</v>
      </c>
      <c r="V28" s="16">
        <f>[24]Março!$B$25</f>
        <v>26.004166666666674</v>
      </c>
      <c r="W28" s="16">
        <f>[24]Março!$B$26</f>
        <v>24.304166666666671</v>
      </c>
      <c r="X28" s="16">
        <f>[24]Março!$B$27</f>
        <v>25.610000000000003</v>
      </c>
      <c r="Y28" s="16" t="str">
        <f>[24]Março!$B$28</f>
        <v>*</v>
      </c>
      <c r="Z28" s="16" t="str">
        <f>[24]Março!$B$29</f>
        <v>*</v>
      </c>
      <c r="AA28" s="16">
        <f>[24]Março!$B$30</f>
        <v>22.83636363636364</v>
      </c>
      <c r="AB28" s="16">
        <f>[24]Março!$B$31</f>
        <v>22.208333333333332</v>
      </c>
      <c r="AC28" s="16">
        <f>[24]Março!$B$32</f>
        <v>23.420833333333338</v>
      </c>
      <c r="AD28" s="16">
        <f>[24]Março!$B$33</f>
        <v>24.745833333333337</v>
      </c>
      <c r="AE28" s="16">
        <f>[24]Março!$B$34</f>
        <v>25.358333333333334</v>
      </c>
      <c r="AF28" s="16">
        <f>[24]Março!$B$35</f>
        <v>25.195833333333336</v>
      </c>
      <c r="AG28" s="33">
        <f t="shared" si="3"/>
        <v>24.309375653082547</v>
      </c>
    </row>
    <row r="29" spans="1:33" ht="17.100000000000001" customHeight="1" x14ac:dyDescent="0.2">
      <c r="A29" s="14" t="s">
        <v>19</v>
      </c>
      <c r="B29" s="16">
        <f>[25]Março!$B$5</f>
        <v>23.720833333333331</v>
      </c>
      <c r="C29" s="16">
        <f>[25]Março!$B$6</f>
        <v>23.349999999999998</v>
      </c>
      <c r="D29" s="16">
        <f>[25]Março!$B$7</f>
        <v>22.116666666666671</v>
      </c>
      <c r="E29" s="16">
        <f>[25]Março!$B$8</f>
        <v>19.999999999999996</v>
      </c>
      <c r="F29" s="16">
        <f>[25]Março!$B$9</f>
        <v>21.620833333333326</v>
      </c>
      <c r="G29" s="16">
        <f>[25]Março!$B$10</f>
        <v>22.954166666666669</v>
      </c>
      <c r="H29" s="16">
        <f>[25]Março!$B$11</f>
        <v>24.008333333333336</v>
      </c>
      <c r="I29" s="16">
        <f>[25]Março!$B$12</f>
        <v>25.8</v>
      </c>
      <c r="J29" s="16">
        <f>[25]Março!$B$13</f>
        <v>23.966666666666669</v>
      </c>
      <c r="K29" s="16">
        <f>[25]Março!$B$14</f>
        <v>21.212499999999995</v>
      </c>
      <c r="L29" s="16">
        <f>[25]Março!$B$15</f>
        <v>21.254166666666666</v>
      </c>
      <c r="M29" s="16">
        <f>[25]Março!$B$16</f>
        <v>19.604166666666664</v>
      </c>
      <c r="N29" s="16">
        <f>[25]Março!$B$17</f>
        <v>21.5</v>
      </c>
      <c r="O29" s="16">
        <f>[25]Março!$B$18</f>
        <v>23.462499999999995</v>
      </c>
      <c r="P29" s="16">
        <f>[25]Março!$B$19</f>
        <v>25.541666666666671</v>
      </c>
      <c r="Q29" s="16">
        <f>[25]Março!$B$20</f>
        <v>25.583333333333332</v>
      </c>
      <c r="R29" s="16">
        <f>[25]Março!$B$21</f>
        <v>26.299999999999997</v>
      </c>
      <c r="S29" s="16">
        <f>[25]Março!$B$22</f>
        <v>27.120833333333337</v>
      </c>
      <c r="T29" s="16">
        <f>[25]Março!$B$23</f>
        <v>26.549999999999994</v>
      </c>
      <c r="U29" s="16">
        <f>[25]Março!$B$24</f>
        <v>26.274999999999995</v>
      </c>
      <c r="V29" s="16">
        <f>[25]Março!$B$25</f>
        <v>27.020833333333325</v>
      </c>
      <c r="W29" s="16">
        <f>[25]Março!$B$26</f>
        <v>25.229166666666668</v>
      </c>
      <c r="X29" s="16">
        <f>[25]Março!$B$27</f>
        <v>23.716666666666665</v>
      </c>
      <c r="Y29" s="16">
        <f>[25]Março!$B$28</f>
        <v>21.329166666666666</v>
      </c>
      <c r="Z29" s="16">
        <f>[25]Março!$B$29</f>
        <v>20.895833333333332</v>
      </c>
      <c r="AA29" s="16">
        <f>[25]Março!$B$30</f>
        <v>19.270833333333332</v>
      </c>
      <c r="AB29" s="16">
        <f>[25]Março!$B$31</f>
        <v>19.074999999999999</v>
      </c>
      <c r="AC29" s="16">
        <f>[25]Março!$B$32</f>
        <v>20.591666666666669</v>
      </c>
      <c r="AD29" s="16">
        <f>[25]Março!$B$33</f>
        <v>21.950000000000003</v>
      </c>
      <c r="AE29" s="16">
        <f>[25]Março!$B$34</f>
        <v>24.575000000000003</v>
      </c>
      <c r="AF29" s="16">
        <f>[25]Março!$B$35</f>
        <v>25.5625</v>
      </c>
      <c r="AG29" s="33">
        <f t="shared" si="3"/>
        <v>23.263172043010758</v>
      </c>
    </row>
    <row r="30" spans="1:33" ht="17.100000000000001" customHeight="1" x14ac:dyDescent="0.2">
      <c r="A30" s="14" t="s">
        <v>31</v>
      </c>
      <c r="B30" s="16">
        <f>[26]Março!$B$5</f>
        <v>25.479166666666668</v>
      </c>
      <c r="C30" s="16">
        <f>[26]Março!$B$6</f>
        <v>24.583333333333332</v>
      </c>
      <c r="D30" s="16">
        <f>[26]Março!$B$7</f>
        <v>25.308333333333334</v>
      </c>
      <c r="E30" s="16">
        <f>[26]Março!$B$8</f>
        <v>24.558333333333334</v>
      </c>
      <c r="F30" s="16">
        <f>[26]Março!$B$9</f>
        <v>24.3125</v>
      </c>
      <c r="G30" s="16">
        <f>[26]Março!$B$10</f>
        <v>23.712500000000002</v>
      </c>
      <c r="H30" s="16">
        <f>[26]Março!$B$11</f>
        <v>25.945833333333329</v>
      </c>
      <c r="I30" s="16">
        <f>[26]Março!$B$12</f>
        <v>26.670833333333331</v>
      </c>
      <c r="J30" s="16">
        <f>[26]Março!$B$13</f>
        <v>25.637499999999999</v>
      </c>
      <c r="K30" s="16">
        <f>[26]Março!$B$14</f>
        <v>24.229166666666668</v>
      </c>
      <c r="L30" s="16">
        <f>[26]Março!$B$15</f>
        <v>22.266666666666669</v>
      </c>
      <c r="M30" s="16">
        <f>[26]Março!$B$16</f>
        <v>21.895833333333329</v>
      </c>
      <c r="N30" s="16">
        <f>[26]Março!$B$17</f>
        <v>22.174999999999997</v>
      </c>
      <c r="O30" s="16">
        <f>[26]Março!$B$18</f>
        <v>24.533333333333335</v>
      </c>
      <c r="P30" s="16">
        <f>[26]Março!$B$19</f>
        <v>26.112500000000001</v>
      </c>
      <c r="Q30" s="16">
        <f>[26]Março!$B$20</f>
        <v>26.299999999999997</v>
      </c>
      <c r="R30" s="16">
        <f>[26]Março!$B$21</f>
        <v>26.925000000000001</v>
      </c>
      <c r="S30" s="16">
        <f>[26]Março!$B$22</f>
        <v>28.854166666666668</v>
      </c>
      <c r="T30" s="16">
        <f>[26]Março!$B$23</f>
        <v>26.595833333333328</v>
      </c>
      <c r="U30" s="16">
        <f>[26]Março!$B$24</f>
        <v>27.099999999999998</v>
      </c>
      <c r="V30" s="16">
        <f>[26]Março!$B$25</f>
        <v>28.241666666666671</v>
      </c>
      <c r="W30" s="16">
        <f>[26]Março!$B$26</f>
        <v>27.033333333333331</v>
      </c>
      <c r="X30" s="16">
        <f>[26]Março!$B$27</f>
        <v>26.274999999999995</v>
      </c>
      <c r="Y30" s="16">
        <f>[26]Março!$B$28</f>
        <v>22.791666666666668</v>
      </c>
      <c r="Z30" s="16">
        <f>[26]Março!$B$29</f>
        <v>21.829166666666666</v>
      </c>
      <c r="AA30" s="16">
        <f>[26]Março!$B$30</f>
        <v>22.179166666666664</v>
      </c>
      <c r="AB30" s="16">
        <f>[26]Março!$B$31</f>
        <v>21.399999999999995</v>
      </c>
      <c r="AC30" s="16">
        <f>[26]Março!$B$32</f>
        <v>23.025000000000002</v>
      </c>
      <c r="AD30" s="16">
        <f>[26]Março!$B$33</f>
        <v>24.691666666666666</v>
      </c>
      <c r="AE30" s="16">
        <f>[26]Março!$B$34</f>
        <v>25.258333333333336</v>
      </c>
      <c r="AF30" s="16">
        <f>[26]Março!$B$35</f>
        <v>25.383333333333329</v>
      </c>
      <c r="AG30" s="33">
        <f t="shared" si="3"/>
        <v>24.880779569892471</v>
      </c>
    </row>
    <row r="31" spans="1:33" ht="17.100000000000001" customHeight="1" x14ac:dyDescent="0.2">
      <c r="A31" s="14" t="s">
        <v>49</v>
      </c>
      <c r="B31" s="16">
        <f>[27]Março!$B$5</f>
        <v>26.504166666666666</v>
      </c>
      <c r="C31" s="16">
        <f>[27]Março!$B$6</f>
        <v>24.724999999999998</v>
      </c>
      <c r="D31" s="16">
        <f>[27]Março!$B$7</f>
        <v>24.858333333333338</v>
      </c>
      <c r="E31" s="16">
        <f>[27]Março!$B$8</f>
        <v>25.808333333333337</v>
      </c>
      <c r="F31" s="16">
        <f>[27]Março!$B$9</f>
        <v>24.570833333333329</v>
      </c>
      <c r="G31" s="16">
        <f>[27]Março!$B$10</f>
        <v>25.291666666666668</v>
      </c>
      <c r="H31" s="16">
        <f>[27]Março!$B$11</f>
        <v>24.745833333333337</v>
      </c>
      <c r="I31" s="16">
        <f>[27]Março!$B$12</f>
        <v>26.150000000000006</v>
      </c>
      <c r="J31" s="16">
        <f>[27]Março!$B$13</f>
        <v>26</v>
      </c>
      <c r="K31" s="16">
        <f>[27]Março!$B$14</f>
        <v>25.612499999999997</v>
      </c>
      <c r="L31" s="16">
        <f>[27]Março!$B$15</f>
        <v>23.545833333333334</v>
      </c>
      <c r="M31" s="16">
        <f>[27]Março!$B$16</f>
        <v>24.237499999999997</v>
      </c>
      <c r="N31" s="16">
        <f>[27]Março!$B$17</f>
        <v>24.037499999999994</v>
      </c>
      <c r="O31" s="16">
        <f>[27]Março!$B$18</f>
        <v>25.625</v>
      </c>
      <c r="P31" s="16">
        <f>[27]Março!$B$19</f>
        <v>25.116666666666664</v>
      </c>
      <c r="Q31" s="16">
        <f>[27]Março!$B$20</f>
        <v>24.741666666666671</v>
      </c>
      <c r="R31" s="16">
        <f>[27]Março!$B$21</f>
        <v>26.587500000000002</v>
      </c>
      <c r="S31" s="16">
        <f>[27]Março!$B$22</f>
        <v>27.804166666666674</v>
      </c>
      <c r="T31" s="16">
        <f>[27]Março!$B$23</f>
        <v>26.883333333333329</v>
      </c>
      <c r="U31" s="16">
        <f>[27]Março!$B$24</f>
        <v>25.216666666666665</v>
      </c>
      <c r="V31" s="16">
        <f>[27]Março!$B$25</f>
        <v>27.154166666666669</v>
      </c>
      <c r="W31" s="16">
        <f>[27]Março!$B$26</f>
        <v>25.791666666666671</v>
      </c>
      <c r="X31" s="16">
        <f>[27]Março!$B$27</f>
        <v>26.150000000000002</v>
      </c>
      <c r="Y31" s="16">
        <f>[27]Março!$B$28</f>
        <v>24.429166666666671</v>
      </c>
      <c r="Z31" s="16">
        <f>[27]Março!$B$29</f>
        <v>23.629166666666663</v>
      </c>
      <c r="AA31" s="16">
        <f>[27]Março!$B$30</f>
        <v>23.054166666666664</v>
      </c>
      <c r="AB31" s="16">
        <f>[27]Março!$B$31</f>
        <v>24.604166666666668</v>
      </c>
      <c r="AC31" s="16">
        <f>[27]Março!$B$32</f>
        <v>24.766666666666662</v>
      </c>
      <c r="AD31" s="16">
        <f>[27]Março!$B$33</f>
        <v>25.516666666666666</v>
      </c>
      <c r="AE31" s="16">
        <f>[27]Março!$B$34</f>
        <v>26.183333333333326</v>
      </c>
      <c r="AF31" s="16">
        <f>[27]Março!$B$35</f>
        <v>27.754166666666663</v>
      </c>
      <c r="AG31" s="33">
        <f>AVERAGE(B31:AF31)</f>
        <v>25.390188172043004</v>
      </c>
    </row>
    <row r="32" spans="1:33" ht="17.100000000000001" customHeight="1" x14ac:dyDescent="0.2">
      <c r="A32" s="14" t="s">
        <v>20</v>
      </c>
      <c r="B32" s="16">
        <f>[28]Março!$B$5</f>
        <v>25.954166666666669</v>
      </c>
      <c r="C32" s="16">
        <f>[28]Março!$B$6</f>
        <v>24.400000000000002</v>
      </c>
      <c r="D32" s="16">
        <f>[28]Março!$B$7</f>
        <v>25.358333333333334</v>
      </c>
      <c r="E32" s="16">
        <f>[28]Março!$B$8</f>
        <v>27.179166666666671</v>
      </c>
      <c r="F32" s="16">
        <f>[28]Março!$B$9</f>
        <v>27.579166666666666</v>
      </c>
      <c r="G32" s="16">
        <f>[28]Março!$B$10</f>
        <v>27.587500000000002</v>
      </c>
      <c r="H32" s="16">
        <f>[28]Março!$B$11</f>
        <v>28.233333333333334</v>
      </c>
      <c r="I32" s="16">
        <f>[28]Março!$B$12</f>
        <v>29.079166666666666</v>
      </c>
      <c r="J32" s="16">
        <f>[28]Março!$B$13</f>
        <v>28.779166666666665</v>
      </c>
      <c r="K32" s="16">
        <f>[28]Março!$B$14</f>
        <v>25.116666666666674</v>
      </c>
      <c r="L32" s="16">
        <f>[28]Março!$B$15</f>
        <v>24.795833333333334</v>
      </c>
      <c r="M32" s="16">
        <f>[28]Março!$B$16</f>
        <v>24.212499999999995</v>
      </c>
      <c r="N32" s="16">
        <f>[28]Março!$B$17</f>
        <v>24.333333333333339</v>
      </c>
      <c r="O32" s="16">
        <f>[28]Março!$B$18</f>
        <v>27.666666666666671</v>
      </c>
      <c r="P32" s="16">
        <f>[28]Março!$B$19</f>
        <v>26.675000000000001</v>
      </c>
      <c r="Q32" s="16">
        <f>[28]Março!$B$20</f>
        <v>26.020833333333332</v>
      </c>
      <c r="R32" s="16">
        <f>[28]Março!$B$21</f>
        <v>27.462499999999995</v>
      </c>
      <c r="S32" s="16">
        <f>[28]Março!$B$22</f>
        <v>28.479166666666668</v>
      </c>
      <c r="T32" s="16">
        <f>[28]Março!$B$23</f>
        <v>29.166666666666671</v>
      </c>
      <c r="U32" s="16">
        <f>[28]Março!$B$24</f>
        <v>29.087499999999995</v>
      </c>
      <c r="V32" s="16">
        <f>[28]Março!$B$25</f>
        <v>28.32083333333334</v>
      </c>
      <c r="W32" s="16">
        <f>[28]Março!$B$26</f>
        <v>28.483333333333334</v>
      </c>
      <c r="X32" s="16">
        <f>[28]Março!$B$27</f>
        <v>27.295833333333331</v>
      </c>
      <c r="Y32" s="16">
        <f>[28]Março!$B$28</f>
        <v>26.366666666666671</v>
      </c>
      <c r="Z32" s="16">
        <f>[28]Março!$B$29</f>
        <v>22.841666666666665</v>
      </c>
      <c r="AA32" s="16">
        <f>[28]Março!$B$30</f>
        <v>24.050000000000008</v>
      </c>
      <c r="AB32" s="16">
        <f>[28]Março!$B$31</f>
        <v>25.262500000000003</v>
      </c>
      <c r="AC32" s="16">
        <f>[28]Março!$B$32</f>
        <v>25.787499999999998</v>
      </c>
      <c r="AD32" s="16">
        <f>[28]Março!$B$33</f>
        <v>27.091666666666669</v>
      </c>
      <c r="AE32" s="16">
        <f>[28]Março!$B$34</f>
        <v>27.887499999999999</v>
      </c>
      <c r="AF32" s="16">
        <f>[28]Março!$B$35</f>
        <v>28.400000000000006</v>
      </c>
      <c r="AG32" s="33">
        <f t="shared" si="3"/>
        <v>26.740456989247313</v>
      </c>
    </row>
    <row r="33" spans="1:35" s="5" customFormat="1" ht="17.100000000000001" customHeight="1" x14ac:dyDescent="0.2">
      <c r="A33" s="79" t="s">
        <v>34</v>
      </c>
      <c r="B33" s="80">
        <f t="shared" ref="B33:AG33" si="4">AVERAGE(B5:B32)</f>
        <v>25.442844254510916</v>
      </c>
      <c r="C33" s="80">
        <f t="shared" si="4"/>
        <v>24.889243034206807</v>
      </c>
      <c r="D33" s="80">
        <f t="shared" si="4"/>
        <v>25.032102120236178</v>
      </c>
      <c r="E33" s="80">
        <f t="shared" si="4"/>
        <v>24.479629629629628</v>
      </c>
      <c r="F33" s="80">
        <f t="shared" si="4"/>
        <v>24.394422398589061</v>
      </c>
      <c r="G33" s="80">
        <f t="shared" si="4"/>
        <v>24.977328843995501</v>
      </c>
      <c r="H33" s="80">
        <f t="shared" si="4"/>
        <v>25.589940828402369</v>
      </c>
      <c r="I33" s="80">
        <f t="shared" si="4"/>
        <v>26.951236263736256</v>
      </c>
      <c r="J33" s="80">
        <f t="shared" si="4"/>
        <v>25.654066666666672</v>
      </c>
      <c r="K33" s="80">
        <f t="shared" si="4"/>
        <v>24.156431578947366</v>
      </c>
      <c r="L33" s="80">
        <f t="shared" si="4"/>
        <v>23.039348484848482</v>
      </c>
      <c r="M33" s="80">
        <f t="shared" si="4"/>
        <v>22.331891025641024</v>
      </c>
      <c r="N33" s="80">
        <f t="shared" si="4"/>
        <v>22.997559171597633</v>
      </c>
      <c r="O33" s="80">
        <f t="shared" si="4"/>
        <v>24.960666666666658</v>
      </c>
      <c r="P33" s="80">
        <f t="shared" si="4"/>
        <v>26.268292124542125</v>
      </c>
      <c r="Q33" s="80">
        <f t="shared" si="4"/>
        <v>26.197481684981685</v>
      </c>
      <c r="R33" s="80">
        <f t="shared" si="4"/>
        <v>27.032303113553112</v>
      </c>
      <c r="S33" s="80">
        <f t="shared" si="4"/>
        <v>27.912202380952376</v>
      </c>
      <c r="T33" s="80">
        <f t="shared" si="4"/>
        <v>27.374923355629878</v>
      </c>
      <c r="U33" s="80">
        <f t="shared" si="4"/>
        <v>27.392788461538462</v>
      </c>
      <c r="V33" s="80">
        <f t="shared" si="4"/>
        <v>27.790384615384621</v>
      </c>
      <c r="W33" s="80">
        <f t="shared" si="4"/>
        <v>26.929487179487175</v>
      </c>
      <c r="X33" s="80">
        <f t="shared" si="4"/>
        <v>26.272019230769235</v>
      </c>
      <c r="Y33" s="80">
        <f t="shared" si="4"/>
        <v>23.537673611111114</v>
      </c>
      <c r="Z33" s="80">
        <f t="shared" si="4"/>
        <v>22.800066666666662</v>
      </c>
      <c r="AA33" s="80">
        <f t="shared" si="4"/>
        <v>22.460183118163886</v>
      </c>
      <c r="AB33" s="80">
        <f t="shared" si="4"/>
        <v>22.368058592745044</v>
      </c>
      <c r="AC33" s="80">
        <f t="shared" si="4"/>
        <v>23.563615551115557</v>
      </c>
      <c r="AD33" s="80">
        <f t="shared" si="4"/>
        <v>25.201330824972128</v>
      </c>
      <c r="AE33" s="80">
        <f t="shared" si="4"/>
        <v>26.692875874125875</v>
      </c>
      <c r="AF33" s="80">
        <f t="shared" si="4"/>
        <v>26.942422161172153</v>
      </c>
      <c r="AG33" s="81">
        <f t="shared" si="4"/>
        <v>25.27852676898835</v>
      </c>
      <c r="AH33" s="8"/>
    </row>
    <row r="34" spans="1:35" x14ac:dyDescent="0.2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5"/>
      <c r="AF34" s="126"/>
      <c r="AG34" s="127"/>
      <c r="AH34"/>
    </row>
    <row r="35" spans="1:35" x14ac:dyDescent="0.2">
      <c r="A35" s="128"/>
      <c r="B35" s="83"/>
      <c r="C35" s="84"/>
      <c r="D35" s="84" t="s">
        <v>137</v>
      </c>
      <c r="E35" s="84"/>
      <c r="F35" s="84"/>
      <c r="G35" s="84"/>
      <c r="H35" s="83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59</v>
      </c>
      <c r="W35" s="83"/>
      <c r="X35" s="83"/>
      <c r="Y35" s="83"/>
      <c r="Z35" s="83"/>
      <c r="AA35" s="83"/>
      <c r="AB35" s="83"/>
      <c r="AC35" s="83"/>
      <c r="AD35" s="91"/>
      <c r="AE35" s="83"/>
      <c r="AF35" s="83"/>
      <c r="AG35" s="129"/>
      <c r="AH35" s="2"/>
    </row>
    <row r="36" spans="1:35" x14ac:dyDescent="0.2">
      <c r="A36" s="128"/>
      <c r="B36" s="83"/>
      <c r="C36" s="83"/>
      <c r="D36" s="83"/>
      <c r="E36" s="83"/>
      <c r="F36" s="83"/>
      <c r="G36" s="83"/>
      <c r="H36" s="83"/>
      <c r="I36" s="83"/>
      <c r="J36" s="93"/>
      <c r="K36" s="93"/>
      <c r="L36" s="93"/>
      <c r="M36" s="93" t="s">
        <v>52</v>
      </c>
      <c r="N36" s="93"/>
      <c r="O36" s="93"/>
      <c r="P36" s="93"/>
      <c r="Q36" s="83"/>
      <c r="R36" s="83"/>
      <c r="S36" s="83"/>
      <c r="T36" s="83"/>
      <c r="U36" s="83"/>
      <c r="V36" s="93" t="s">
        <v>60</v>
      </c>
      <c r="W36" s="93"/>
      <c r="X36" s="83"/>
      <c r="Y36" s="83"/>
      <c r="Z36" s="83"/>
      <c r="AA36" s="84"/>
      <c r="AB36" s="84"/>
      <c r="AC36" s="84"/>
      <c r="AD36" s="84"/>
      <c r="AE36" s="84"/>
      <c r="AF36" s="84"/>
      <c r="AG36" s="130"/>
      <c r="AH36" s="2"/>
      <c r="AI36" s="2"/>
    </row>
    <row r="37" spans="1:35" x14ac:dyDescent="0.2">
      <c r="A37" s="131"/>
      <c r="B37" s="131"/>
      <c r="C37" s="132" t="s">
        <v>139</v>
      </c>
      <c r="D37" s="132"/>
      <c r="E37" s="132"/>
      <c r="F37" s="132"/>
      <c r="G37" s="132"/>
      <c r="H37" s="132"/>
      <c r="I37" s="132"/>
      <c r="J37" s="132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4"/>
      <c r="AE37" s="135"/>
      <c r="AF37" s="136"/>
      <c r="AG37" s="137"/>
      <c r="AH37" s="24"/>
      <c r="AI37" s="2"/>
    </row>
    <row r="39" spans="1:35" x14ac:dyDescent="0.2">
      <c r="L39" s="2" t="s">
        <v>50</v>
      </c>
      <c r="U39" s="2" t="s">
        <v>50</v>
      </c>
    </row>
    <row r="40" spans="1:35" x14ac:dyDescent="0.2">
      <c r="E40" s="2" t="s">
        <v>50</v>
      </c>
    </row>
    <row r="50" spans="9:9" x14ac:dyDescent="0.2">
      <c r="I50" s="2" t="s">
        <v>50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opLeftCell="H1" zoomScale="90" zoomScaleNormal="90" workbookViewId="0">
      <selection activeCell="AH34" sqref="AH34"/>
    </sheetView>
  </sheetViews>
  <sheetFormatPr defaultRowHeight="12.75" x14ac:dyDescent="0.2"/>
  <cols>
    <col min="1" max="1" width="18.85546875" style="2" customWidth="1"/>
    <col min="2" max="2" width="5.7109375" style="2" customWidth="1"/>
    <col min="3" max="4" width="6.28515625" style="2" customWidth="1"/>
    <col min="5" max="5" width="6.42578125" style="2" customWidth="1"/>
    <col min="6" max="7" width="6" style="2" customWidth="1"/>
    <col min="8" max="8" width="6.7109375" style="2" customWidth="1"/>
    <col min="9" max="10" width="6.140625" style="2" customWidth="1"/>
    <col min="11" max="11" width="7" style="2" customWidth="1"/>
    <col min="12" max="12" width="6.42578125" style="2" customWidth="1"/>
    <col min="13" max="13" width="6.140625" style="2" customWidth="1"/>
    <col min="14" max="14" width="6.42578125" style="2" customWidth="1"/>
    <col min="15" max="16" width="6.28515625" style="2" customWidth="1"/>
    <col min="17" max="18" width="6" style="2" customWidth="1"/>
    <col min="19" max="19" width="6.28515625" style="2" customWidth="1"/>
    <col min="20" max="20" width="6.140625" style="2" customWidth="1"/>
    <col min="21" max="21" width="6.42578125" style="2" customWidth="1"/>
    <col min="22" max="23" width="6" style="2" customWidth="1"/>
    <col min="24" max="24" width="5" style="2" customWidth="1"/>
    <col min="25" max="25" width="6.140625" style="2" customWidth="1"/>
    <col min="26" max="26" width="6.28515625" style="2" customWidth="1"/>
    <col min="27" max="27" width="6.42578125" style="2" customWidth="1"/>
    <col min="28" max="28" width="5.42578125" style="2" customWidth="1"/>
    <col min="29" max="29" width="5.5703125" style="2" customWidth="1"/>
    <col min="30" max="30" width="6.42578125" style="2" customWidth="1"/>
    <col min="31" max="31" width="6.5703125" style="2" customWidth="1"/>
    <col min="32" max="32" width="6.28515625" style="2" customWidth="1"/>
    <col min="33" max="33" width="8.85546875" style="9" bestFit="1" customWidth="1"/>
    <col min="34" max="34" width="8.28515625" style="1" bestFit="1" customWidth="1"/>
    <col min="35" max="35" width="16.140625" style="13" bestFit="1" customWidth="1"/>
  </cols>
  <sheetData>
    <row r="1" spans="1:36" ht="20.100000000000001" customHeight="1" x14ac:dyDescent="0.2">
      <c r="A1" s="145" t="s">
        <v>30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6" s="4" customFormat="1" ht="20.100000000000001" customHeight="1" x14ac:dyDescent="0.2">
      <c r="A2" s="144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44" t="s">
        <v>54</v>
      </c>
    </row>
    <row r="3" spans="1:36" s="5" customFormat="1" ht="20.100000000000001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41" t="s">
        <v>44</v>
      </c>
      <c r="AH3" s="34" t="s">
        <v>41</v>
      </c>
      <c r="AI3" s="44" t="s">
        <v>55</v>
      </c>
    </row>
    <row r="4" spans="1:36" s="5" customFormat="1" ht="20.100000000000001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42" t="s">
        <v>39</v>
      </c>
      <c r="AH4" s="34" t="s">
        <v>39</v>
      </c>
      <c r="AI4" s="45"/>
    </row>
    <row r="5" spans="1:36" s="5" customFormat="1" ht="20.100000000000001" customHeight="1" x14ac:dyDescent="0.2">
      <c r="A5" s="14" t="s">
        <v>45</v>
      </c>
      <c r="B5" s="15" t="str">
        <f>[1]Março!$K$5</f>
        <v>*</v>
      </c>
      <c r="C5" s="15" t="str">
        <f>[1]Março!$K$6</f>
        <v>*</v>
      </c>
      <c r="D5" s="15" t="str">
        <f>[1]Março!$K$7</f>
        <v>*</v>
      </c>
      <c r="E5" s="15" t="str">
        <f>[1]Março!$K$8</f>
        <v>*</v>
      </c>
      <c r="F5" s="15" t="str">
        <f>[1]Março!$K$9</f>
        <v>*</v>
      </c>
      <c r="G5" s="15" t="str">
        <f>[1]Março!$K$10</f>
        <v>*</v>
      </c>
      <c r="H5" s="15" t="str">
        <f>[1]Março!$K$11</f>
        <v>*</v>
      </c>
      <c r="I5" s="15" t="str">
        <f>[1]Março!$K$12</f>
        <v>*</v>
      </c>
      <c r="J5" s="15" t="str">
        <f>[1]Março!$K$13</f>
        <v>*</v>
      </c>
      <c r="K5" s="15" t="str">
        <f>[1]Março!$K$14</f>
        <v>*</v>
      </c>
      <c r="L5" s="15" t="str">
        <f>[1]Março!$K$15</f>
        <v>*</v>
      </c>
      <c r="M5" s="15" t="str">
        <f>[1]Março!$K$16</f>
        <v>*</v>
      </c>
      <c r="N5" s="15" t="str">
        <f>[1]Março!$K$17</f>
        <v>*</v>
      </c>
      <c r="O5" s="15" t="str">
        <f>[1]Março!$K$18</f>
        <v>*</v>
      </c>
      <c r="P5" s="15" t="str">
        <f>[1]Março!$K$19</f>
        <v>*</v>
      </c>
      <c r="Q5" s="15" t="str">
        <f>[1]Março!$K$20</f>
        <v>*</v>
      </c>
      <c r="R5" s="15" t="str">
        <f>[1]Março!$K$21</f>
        <v>*</v>
      </c>
      <c r="S5" s="15" t="str">
        <f>[1]Março!$K$22</f>
        <v>*</v>
      </c>
      <c r="T5" s="15" t="str">
        <f>[1]Março!$K$23</f>
        <v>*</v>
      </c>
      <c r="U5" s="15" t="str">
        <f>[1]Março!$K$24</f>
        <v>*</v>
      </c>
      <c r="V5" s="15" t="str">
        <f>[1]Março!$K$25</f>
        <v>*</v>
      </c>
      <c r="W5" s="15" t="str">
        <f>[1]Março!$K$26</f>
        <v>*</v>
      </c>
      <c r="X5" s="15" t="str">
        <f>[1]Março!$K$27</f>
        <v>*</v>
      </c>
      <c r="Y5" s="15" t="str">
        <f>[1]Março!$K$28</f>
        <v>*</v>
      </c>
      <c r="Z5" s="15" t="str">
        <f>[1]Março!$K$29</f>
        <v>*</v>
      </c>
      <c r="AA5" s="15" t="str">
        <f>[1]Março!$K$30</f>
        <v>*</v>
      </c>
      <c r="AB5" s="15" t="str">
        <f>[1]Março!$K$31</f>
        <v>*</v>
      </c>
      <c r="AC5" s="15" t="str">
        <f>[1]Março!$K$32</f>
        <v>*</v>
      </c>
      <c r="AD5" s="15" t="str">
        <f>[1]Março!$K$33</f>
        <v>*</v>
      </c>
      <c r="AE5" s="15" t="str">
        <f>[1]Março!$K$34</f>
        <v>*</v>
      </c>
      <c r="AF5" s="15" t="str">
        <f>[1]Março!$K$35</f>
        <v>*</v>
      </c>
      <c r="AG5" s="33" t="s">
        <v>140</v>
      </c>
      <c r="AH5" s="43" t="s">
        <v>140</v>
      </c>
      <c r="AI5" s="46">
        <f t="shared" ref="AI5:AI31" si="1">COUNTIF(B5:AF5,"=0,0")</f>
        <v>0</v>
      </c>
    </row>
    <row r="6" spans="1:36" ht="17.100000000000001" customHeight="1" x14ac:dyDescent="0.2">
      <c r="A6" s="14" t="s">
        <v>0</v>
      </c>
      <c r="B6" s="16">
        <f>[2]Março!$K$5</f>
        <v>0</v>
      </c>
      <c r="C6" s="16">
        <f>[2]Março!$K$6</f>
        <v>17</v>
      </c>
      <c r="D6" s="16">
        <f>[2]Março!$K$7</f>
        <v>0</v>
      </c>
      <c r="E6" s="16">
        <f>[2]Março!$K$8</f>
        <v>0.2</v>
      </c>
      <c r="F6" s="16">
        <f>[2]Março!$K$9</f>
        <v>0</v>
      </c>
      <c r="G6" s="16">
        <f>[2]Março!$K$10</f>
        <v>0</v>
      </c>
      <c r="H6" s="16">
        <f>[2]Março!$K$11</f>
        <v>1</v>
      </c>
      <c r="I6" s="16">
        <f>[2]Março!$K$12</f>
        <v>0</v>
      </c>
      <c r="J6" s="16">
        <f>[2]Março!$K$13</f>
        <v>6.4</v>
      </c>
      <c r="K6" s="16">
        <f>[2]Março!$K$14</f>
        <v>2.6</v>
      </c>
      <c r="L6" s="16">
        <f>[2]Março!$K$15</f>
        <v>0.2</v>
      </c>
      <c r="M6" s="16">
        <f>[2]Março!$K$16</f>
        <v>0</v>
      </c>
      <c r="N6" s="16">
        <f>[2]Março!$K$17</f>
        <v>0</v>
      </c>
      <c r="O6" s="16">
        <f>[2]Março!$K$18</f>
        <v>0</v>
      </c>
      <c r="P6" s="16">
        <f>[2]Março!$K$19</f>
        <v>1.2</v>
      </c>
      <c r="Q6" s="16">
        <f>[2]Março!$K$20</f>
        <v>0</v>
      </c>
      <c r="R6" s="16">
        <f>[2]Março!$K$21</f>
        <v>0</v>
      </c>
      <c r="S6" s="16">
        <f>[2]Março!$K$22</f>
        <v>0</v>
      </c>
      <c r="T6" s="16">
        <f>[2]Março!$K$23</f>
        <v>1</v>
      </c>
      <c r="U6" s="16">
        <f>[2]Março!$K$24</f>
        <v>0.2</v>
      </c>
      <c r="V6" s="16">
        <f>[2]Março!$K$25</f>
        <v>0</v>
      </c>
      <c r="W6" s="16">
        <f>[2]Março!$K$26</f>
        <v>0</v>
      </c>
      <c r="X6" s="16">
        <f>[2]Março!$K$27</f>
        <v>0</v>
      </c>
      <c r="Y6" s="16">
        <f>[2]Março!$K$28</f>
        <v>50</v>
      </c>
      <c r="Z6" s="16">
        <f>[2]Março!$K$29</f>
        <v>10.6</v>
      </c>
      <c r="AA6" s="16">
        <f>[2]Março!$K$30</f>
        <v>0</v>
      </c>
      <c r="AB6" s="16">
        <f>[2]Março!$K$31</f>
        <v>0</v>
      </c>
      <c r="AC6" s="16">
        <f>[2]Março!$K$32</f>
        <v>0</v>
      </c>
      <c r="AD6" s="16">
        <f>[2]Março!$K$33</f>
        <v>0</v>
      </c>
      <c r="AE6" s="16">
        <f>[2]Março!$K$34</f>
        <v>0</v>
      </c>
      <c r="AF6" s="16">
        <f>[2]Março!$K$35</f>
        <v>0</v>
      </c>
      <c r="AG6" s="33">
        <f t="shared" ref="AG6:AG17" si="2">SUM(B6:AF6)</f>
        <v>90.399999999999991</v>
      </c>
      <c r="AH6" s="36">
        <f>MAX(B6:AF6)</f>
        <v>50</v>
      </c>
      <c r="AI6" s="46">
        <f t="shared" si="1"/>
        <v>20</v>
      </c>
    </row>
    <row r="7" spans="1:36" ht="17.100000000000001" customHeight="1" x14ac:dyDescent="0.2">
      <c r="A7" s="14" t="s">
        <v>1</v>
      </c>
      <c r="B7" s="16">
        <f>[3]Março!$K$5</f>
        <v>1.7999999999999998</v>
      </c>
      <c r="C7" s="16">
        <f>[3]Março!$K$6</f>
        <v>28.599999999999998</v>
      </c>
      <c r="D7" s="16">
        <f>[3]Março!$K$7</f>
        <v>0.2</v>
      </c>
      <c r="E7" s="16">
        <f>[3]Março!$K$8</f>
        <v>0</v>
      </c>
      <c r="F7" s="16">
        <f>[3]Março!$K$9</f>
        <v>0.2</v>
      </c>
      <c r="G7" s="16">
        <f>[3]Março!$K$10</f>
        <v>0</v>
      </c>
      <c r="H7" s="16">
        <f>[3]Março!$K$11</f>
        <v>0.2</v>
      </c>
      <c r="I7" s="16">
        <f>[3]Março!$K$12</f>
        <v>0.2</v>
      </c>
      <c r="J7" s="16">
        <f>[3]Março!$K$13</f>
        <v>4.6000000000000005</v>
      </c>
      <c r="K7" s="16">
        <f>[3]Março!$K$14</f>
        <v>0</v>
      </c>
      <c r="L7" s="16">
        <f>[3]Março!$K$15</f>
        <v>0.6</v>
      </c>
      <c r="M7" s="16">
        <f>[3]Março!$K$16</f>
        <v>0</v>
      </c>
      <c r="N7" s="16">
        <f>[3]Março!$K$17</f>
        <v>0</v>
      </c>
      <c r="O7" s="16">
        <f>[3]Março!$K$18</f>
        <v>0</v>
      </c>
      <c r="P7" s="16">
        <f>[3]Março!$K$19</f>
        <v>0.2</v>
      </c>
      <c r="Q7" s="16">
        <f>[3]Março!$K$20</f>
        <v>6.8000000000000007</v>
      </c>
      <c r="R7" s="16">
        <f>[3]Março!$K$21</f>
        <v>0.4</v>
      </c>
      <c r="S7" s="16">
        <f>[3]Março!$K$22</f>
        <v>0</v>
      </c>
      <c r="T7" s="16">
        <f>[3]Março!$K$23</f>
        <v>0.4</v>
      </c>
      <c r="U7" s="16">
        <f>[3]Março!$K$24</f>
        <v>0</v>
      </c>
      <c r="V7" s="16">
        <f>[3]Março!$K$25</f>
        <v>0.2</v>
      </c>
      <c r="W7" s="16">
        <f>[3]Março!$K$26</f>
        <v>6.0000000000000009</v>
      </c>
      <c r="X7" s="16">
        <f>[3]Março!$K$27</f>
        <v>0</v>
      </c>
      <c r="Y7" s="16">
        <f>[3]Março!$K$28</f>
        <v>68</v>
      </c>
      <c r="Z7" s="16">
        <f>[3]Março!$K$29</f>
        <v>30.8</v>
      </c>
      <c r="AA7" s="16">
        <f>[3]Março!$K$30</f>
        <v>0.2</v>
      </c>
      <c r="AB7" s="16">
        <f>[3]Março!$K$31</f>
        <v>0</v>
      </c>
      <c r="AC7" s="16">
        <f>[3]Março!$K$32</f>
        <v>0.2</v>
      </c>
      <c r="AD7" s="16">
        <f>[3]Março!$K$33</f>
        <v>0</v>
      </c>
      <c r="AE7" s="16">
        <f>[3]Março!$K$34</f>
        <v>14.799999999999999</v>
      </c>
      <c r="AF7" s="16">
        <f>[3]Março!$K$35</f>
        <v>0.2</v>
      </c>
      <c r="AG7" s="33">
        <f t="shared" si="2"/>
        <v>164.6</v>
      </c>
      <c r="AH7" s="36">
        <f t="shared" ref="AH7:AH17" si="3">MAX(B7:AF7)</f>
        <v>68</v>
      </c>
      <c r="AI7" s="46">
        <f t="shared" si="1"/>
        <v>11</v>
      </c>
    </row>
    <row r="8" spans="1:36" ht="17.100000000000001" customHeight="1" x14ac:dyDescent="0.2">
      <c r="A8" s="14" t="s">
        <v>58</v>
      </c>
      <c r="B8" s="16">
        <f>[4]Março!$K$5</f>
        <v>0</v>
      </c>
      <c r="C8" s="16">
        <f>[4]Março!$K$6</f>
        <v>10.199999999999998</v>
      </c>
      <c r="D8" s="16">
        <f>[4]Março!$K$7</f>
        <v>1.5999999999999999</v>
      </c>
      <c r="E8" s="16">
        <f>[4]Março!$K$8</f>
        <v>0</v>
      </c>
      <c r="F8" s="16">
        <f>[4]Março!$K$9</f>
        <v>0</v>
      </c>
      <c r="G8" s="16">
        <f>[4]Março!$K$10</f>
        <v>0</v>
      </c>
      <c r="H8" s="16">
        <f>[4]Março!$K$11</f>
        <v>1.4</v>
      </c>
      <c r="I8" s="16">
        <f>[4]Março!$K$12</f>
        <v>0</v>
      </c>
      <c r="J8" s="16">
        <f>[4]Março!$K$13</f>
        <v>18.2</v>
      </c>
      <c r="K8" s="16">
        <f>[4]Março!$K$14</f>
        <v>0</v>
      </c>
      <c r="L8" s="16">
        <f>[4]Março!$K$15</f>
        <v>0.2</v>
      </c>
      <c r="M8" s="16">
        <f>[4]Março!$K$16</f>
        <v>0</v>
      </c>
      <c r="N8" s="16">
        <f>[4]Março!$K$17</f>
        <v>0</v>
      </c>
      <c r="O8" s="16">
        <f>[4]Março!$K$18</f>
        <v>0</v>
      </c>
      <c r="P8" s="16">
        <f>[4]Março!$K$19</f>
        <v>0</v>
      </c>
      <c r="Q8" s="16">
        <f>[4]Março!$K$20</f>
        <v>0</v>
      </c>
      <c r="R8" s="16">
        <f>[4]Março!$K$21</f>
        <v>0</v>
      </c>
      <c r="S8" s="16">
        <f>[4]Março!$K$22</f>
        <v>0</v>
      </c>
      <c r="T8" s="16">
        <f>[4]Março!$K$23</f>
        <v>0</v>
      </c>
      <c r="U8" s="16">
        <f>[4]Março!$K$24</f>
        <v>0</v>
      </c>
      <c r="V8" s="16">
        <f>[4]Março!$K$25</f>
        <v>0</v>
      </c>
      <c r="W8" s="16">
        <f>[4]Março!$K$26</f>
        <v>0</v>
      </c>
      <c r="X8" s="16">
        <f>[4]Março!$K$27</f>
        <v>0</v>
      </c>
      <c r="Y8" s="16">
        <f>[4]Março!$K$28</f>
        <v>22</v>
      </c>
      <c r="Z8" s="16">
        <f>[4]Março!$K$29</f>
        <v>19</v>
      </c>
      <c r="AA8" s="16">
        <f>[4]Março!$K$30</f>
        <v>3</v>
      </c>
      <c r="AB8" s="16">
        <f>[4]Março!$K$31</f>
        <v>0</v>
      </c>
      <c r="AC8" s="16">
        <f>[4]Março!$K$32</f>
        <v>0</v>
      </c>
      <c r="AD8" s="16">
        <f>[4]Março!$K$33</f>
        <v>0</v>
      </c>
      <c r="AE8" s="16">
        <f>[4]Março!$K$34</f>
        <v>0</v>
      </c>
      <c r="AF8" s="16">
        <f>[4]Março!$K$35</f>
        <v>1.2</v>
      </c>
      <c r="AG8" s="33">
        <f t="shared" ref="AG8" si="4">SUM(B8:AF8)</f>
        <v>76.8</v>
      </c>
      <c r="AH8" s="36">
        <f t="shared" si="3"/>
        <v>22</v>
      </c>
      <c r="AI8" s="46">
        <f t="shared" si="1"/>
        <v>22</v>
      </c>
    </row>
    <row r="9" spans="1:36" ht="17.100000000000001" customHeight="1" x14ac:dyDescent="0.2">
      <c r="A9" s="14" t="s">
        <v>46</v>
      </c>
      <c r="B9" s="16">
        <f>[5]Março!$K$5</f>
        <v>0</v>
      </c>
      <c r="C9" s="16">
        <f>[5]Março!$K$6</f>
        <v>1</v>
      </c>
      <c r="D9" s="16">
        <f>[5]Março!$K$7</f>
        <v>0.2</v>
      </c>
      <c r="E9" s="16">
        <f>[5]Março!$K$8</f>
        <v>0</v>
      </c>
      <c r="F9" s="16">
        <f>[5]Março!$K$9</f>
        <v>0</v>
      </c>
      <c r="G9" s="16">
        <f>[5]Março!$K$10</f>
        <v>0</v>
      </c>
      <c r="H9" s="16">
        <f>[5]Março!$K$11</f>
        <v>0</v>
      </c>
      <c r="I9" s="16">
        <f>[5]Março!$K$12</f>
        <v>0.2</v>
      </c>
      <c r="J9" s="16">
        <f>[5]Março!$K$13</f>
        <v>14.600000000000001</v>
      </c>
      <c r="K9" s="16">
        <f>[5]Março!$K$14</f>
        <v>4.2</v>
      </c>
      <c r="L9" s="16">
        <f>[5]Março!$K$15</f>
        <v>0</v>
      </c>
      <c r="M9" s="16">
        <f>[5]Março!$K$16</f>
        <v>0</v>
      </c>
      <c r="N9" s="16">
        <f>[5]Março!$K$17</f>
        <v>0.2</v>
      </c>
      <c r="O9" s="16">
        <f>[5]Março!$K$18</f>
        <v>0</v>
      </c>
      <c r="P9" s="16">
        <f>[5]Março!$K$19</f>
        <v>0</v>
      </c>
      <c r="Q9" s="16">
        <f>[5]Março!$K$20</f>
        <v>0</v>
      </c>
      <c r="R9" s="16">
        <f>[5]Março!$K$21</f>
        <v>0</v>
      </c>
      <c r="S9" s="16">
        <f>[5]Março!$K$22</f>
        <v>0</v>
      </c>
      <c r="T9" s="16">
        <f>[5]Março!$K$23</f>
        <v>4.2</v>
      </c>
      <c r="U9" s="16">
        <f>[5]Março!$K$24</f>
        <v>0.2</v>
      </c>
      <c r="V9" s="16">
        <f>[5]Março!$K$25</f>
        <v>5.8</v>
      </c>
      <c r="W9" s="16">
        <f>[5]Março!$K$26</f>
        <v>4.6000000000000005</v>
      </c>
      <c r="X9" s="16">
        <f>[5]Março!$K$27</f>
        <v>0</v>
      </c>
      <c r="Y9" s="16">
        <f>[5]Março!$K$28</f>
        <v>79</v>
      </c>
      <c r="Z9" s="16">
        <f>[5]Março!$K$29</f>
        <v>1.8</v>
      </c>
      <c r="AA9" s="16">
        <f>[5]Março!$K$30</f>
        <v>0.2</v>
      </c>
      <c r="AB9" s="16">
        <f>[5]Março!$K$31</f>
        <v>0</v>
      </c>
      <c r="AC9" s="16">
        <f>[5]Março!$K$32</f>
        <v>0</v>
      </c>
      <c r="AD9" s="16">
        <f>[5]Março!$K$33</f>
        <v>0</v>
      </c>
      <c r="AE9" s="16">
        <f>[5]Março!$K$34</f>
        <v>0</v>
      </c>
      <c r="AF9" s="16">
        <f>[5]Março!$K$35</f>
        <v>0</v>
      </c>
      <c r="AG9" s="33">
        <f t="shared" ref="AG9" si="5">SUM(B9:AF9)</f>
        <v>116.19999999999999</v>
      </c>
      <c r="AH9" s="36">
        <f t="shared" ref="AH9" si="6">MAX(B9:AF9)</f>
        <v>79</v>
      </c>
      <c r="AI9" s="46">
        <f t="shared" si="1"/>
        <v>18</v>
      </c>
    </row>
    <row r="10" spans="1:36" ht="17.100000000000001" customHeight="1" x14ac:dyDescent="0.2">
      <c r="A10" s="14" t="s">
        <v>2</v>
      </c>
      <c r="B10" s="16">
        <f>[6]Março!$K$5</f>
        <v>0</v>
      </c>
      <c r="C10" s="16">
        <f>[6]Março!$K$6</f>
        <v>25.000000000000004</v>
      </c>
      <c r="D10" s="16">
        <f>[6]Março!$K$7</f>
        <v>0.8</v>
      </c>
      <c r="E10" s="16">
        <f>[6]Março!$K$8</f>
        <v>0</v>
      </c>
      <c r="F10" s="16">
        <f>[6]Março!$K$9</f>
        <v>0</v>
      </c>
      <c r="G10" s="16">
        <f>[6]Março!$K$10</f>
        <v>0</v>
      </c>
      <c r="H10" s="16">
        <f>[6]Março!$K$11</f>
        <v>0</v>
      </c>
      <c r="I10" s="16">
        <f>[6]Março!$K$12</f>
        <v>0</v>
      </c>
      <c r="J10" s="16">
        <f>[6]Março!$K$13</f>
        <v>2.4</v>
      </c>
      <c r="K10" s="16">
        <f>[6]Março!$K$14</f>
        <v>3.0000000000000004</v>
      </c>
      <c r="L10" s="16">
        <f>[6]Março!$K$15</f>
        <v>0</v>
      </c>
      <c r="M10" s="16">
        <f>[6]Março!$K$16</f>
        <v>0</v>
      </c>
      <c r="N10" s="16">
        <f>[6]Março!$K$17</f>
        <v>0</v>
      </c>
      <c r="O10" s="16">
        <f>[6]Março!$K$18</f>
        <v>0.2</v>
      </c>
      <c r="P10" s="16">
        <f>[6]Março!$K$19</f>
        <v>1.4</v>
      </c>
      <c r="Q10" s="16">
        <f>[6]Março!$K$20</f>
        <v>4.2</v>
      </c>
      <c r="R10" s="16">
        <f>[6]Março!$K$21</f>
        <v>0</v>
      </c>
      <c r="S10" s="16">
        <f>[6]Março!$K$22</f>
        <v>0</v>
      </c>
      <c r="T10" s="16">
        <f>[6]Março!$K$23</f>
        <v>2.8000000000000003</v>
      </c>
      <c r="U10" s="16">
        <f>[6]Março!$K$24</f>
        <v>0</v>
      </c>
      <c r="V10" s="16">
        <f>[6]Março!$K$25</f>
        <v>0</v>
      </c>
      <c r="W10" s="16">
        <f>[6]Março!$K$26</f>
        <v>0</v>
      </c>
      <c r="X10" s="16">
        <f>[6]Março!$K$27</f>
        <v>0</v>
      </c>
      <c r="Y10" s="16">
        <f>[6]Março!$K$28</f>
        <v>37</v>
      </c>
      <c r="Z10" s="16">
        <f>[6]Março!$K$29</f>
        <v>56.000000000000014</v>
      </c>
      <c r="AA10" s="16">
        <f>[6]Março!$K$30</f>
        <v>2</v>
      </c>
      <c r="AB10" s="16">
        <f>[6]Março!$K$31</f>
        <v>0</v>
      </c>
      <c r="AC10" s="16">
        <f>[6]Março!$K$32</f>
        <v>0</v>
      </c>
      <c r="AD10" s="16">
        <f>[6]Março!$K$33</f>
        <v>15.399999999999999</v>
      </c>
      <c r="AE10" s="16">
        <f>[6]Março!$K$34</f>
        <v>3.8000000000000003</v>
      </c>
      <c r="AF10" s="16">
        <f>[6]Março!$K$35</f>
        <v>36</v>
      </c>
      <c r="AG10" s="33">
        <f t="shared" si="2"/>
        <v>190.00000000000003</v>
      </c>
      <c r="AH10" s="36">
        <f t="shared" si="3"/>
        <v>56.000000000000014</v>
      </c>
      <c r="AI10" s="46">
        <f t="shared" si="1"/>
        <v>17</v>
      </c>
    </row>
    <row r="11" spans="1:36" ht="17.100000000000001" customHeight="1" x14ac:dyDescent="0.2">
      <c r="A11" s="14" t="s">
        <v>3</v>
      </c>
      <c r="B11" s="16">
        <f>[7]Março!$K$5</f>
        <v>0.2</v>
      </c>
      <c r="C11" s="16">
        <f>[7]Março!$K$6</f>
        <v>0</v>
      </c>
      <c r="D11" s="16">
        <f>[7]Março!$K$7</f>
        <v>0.2</v>
      </c>
      <c r="E11" s="16">
        <f>[7]Março!$K$8</f>
        <v>0</v>
      </c>
      <c r="F11" s="16">
        <f>[7]Março!$K$9</f>
        <v>0</v>
      </c>
      <c r="G11" s="16">
        <f>[7]Março!$K$10</f>
        <v>0</v>
      </c>
      <c r="H11" s="16">
        <f>[7]Março!$K$11</f>
        <v>0</v>
      </c>
      <c r="I11" s="16">
        <f>[7]Março!$K$12</f>
        <v>0</v>
      </c>
      <c r="J11" s="16">
        <f>[7]Março!$K$13</f>
        <v>0</v>
      </c>
      <c r="K11" s="16">
        <f>[7]Março!$K$14</f>
        <v>0</v>
      </c>
      <c r="L11" s="16">
        <f>[7]Março!$K$15</f>
        <v>0.2</v>
      </c>
      <c r="M11" s="16">
        <f>[7]Março!$K$16</f>
        <v>0</v>
      </c>
      <c r="N11" s="16">
        <f>[7]Março!$K$17</f>
        <v>0</v>
      </c>
      <c r="O11" s="16">
        <f>[7]Março!$K$18</f>
        <v>0</v>
      </c>
      <c r="P11" s="16">
        <f>[7]Março!$K$19</f>
        <v>0</v>
      </c>
      <c r="Q11" s="16">
        <f>[7]Março!$K$20</f>
        <v>0</v>
      </c>
      <c r="R11" s="16">
        <f>[7]Março!$K$21</f>
        <v>0</v>
      </c>
      <c r="S11" s="16">
        <f>[7]Março!$K$22</f>
        <v>0</v>
      </c>
      <c r="T11" s="16">
        <f>[7]Março!$K$23</f>
        <v>0</v>
      </c>
      <c r="U11" s="16">
        <f>[7]Março!$K$24</f>
        <v>0</v>
      </c>
      <c r="V11" s="16">
        <f>[7]Março!$K$25</f>
        <v>0</v>
      </c>
      <c r="W11" s="16">
        <f>[7]Março!$K$26</f>
        <v>0</v>
      </c>
      <c r="X11" s="16">
        <f>[7]Março!$K$27</f>
        <v>6.2</v>
      </c>
      <c r="Y11" s="16">
        <f>[7]Março!$K$28</f>
        <v>1.4</v>
      </c>
      <c r="Z11" s="16">
        <f>[7]Março!$K$29</f>
        <v>2.6</v>
      </c>
      <c r="AA11" s="16">
        <f>[7]Março!$K$30</f>
        <v>4.2</v>
      </c>
      <c r="AB11" s="16">
        <f>[7]Março!$K$31</f>
        <v>4.6000000000000005</v>
      </c>
      <c r="AC11" s="16">
        <f>[7]Março!$K$32</f>
        <v>1.7999999999999998</v>
      </c>
      <c r="AD11" s="16">
        <f>[7]Março!$K$33</f>
        <v>0.60000000000000009</v>
      </c>
      <c r="AE11" s="16">
        <f>[7]Março!$K$34</f>
        <v>0</v>
      </c>
      <c r="AF11" s="16">
        <f>[7]Março!$K$35</f>
        <v>0</v>
      </c>
      <c r="AG11" s="33">
        <f t="shared" si="2"/>
        <v>22.000000000000004</v>
      </c>
      <c r="AH11" s="36">
        <f t="shared" si="3"/>
        <v>6.2</v>
      </c>
      <c r="AI11" s="46">
        <f t="shared" si="1"/>
        <v>21</v>
      </c>
    </row>
    <row r="12" spans="1:36" ht="17.100000000000001" customHeight="1" x14ac:dyDescent="0.2">
      <c r="A12" s="14" t="s">
        <v>4</v>
      </c>
      <c r="B12" s="16" t="str">
        <f>[8]Março!$K$5</f>
        <v>*</v>
      </c>
      <c r="C12" s="16" t="str">
        <f>[8]Março!$K$6</f>
        <v>*</v>
      </c>
      <c r="D12" s="16" t="str">
        <f>[8]Março!$K$7</f>
        <v>*</v>
      </c>
      <c r="E12" s="16" t="str">
        <f>[8]Março!$K$8</f>
        <v>*</v>
      </c>
      <c r="F12" s="16" t="str">
        <f>[8]Março!$K$9</f>
        <v>*</v>
      </c>
      <c r="G12" s="16" t="str">
        <f>[8]Março!$K$10</f>
        <v>*</v>
      </c>
      <c r="H12" s="16" t="str">
        <f>[8]Março!$K$11</f>
        <v>*</v>
      </c>
      <c r="I12" s="16" t="str">
        <f>[8]Março!$K$12</f>
        <v>*</v>
      </c>
      <c r="J12" s="16" t="str">
        <f>[8]Março!$K$13</f>
        <v>*</v>
      </c>
      <c r="K12" s="16" t="str">
        <f>[8]Março!$K$14</f>
        <v>*</v>
      </c>
      <c r="L12" s="16" t="str">
        <f>[8]Março!$K$15</f>
        <v>*</v>
      </c>
      <c r="M12" s="16" t="str">
        <f>[8]Março!$K$16</f>
        <v>*</v>
      </c>
      <c r="N12" s="16" t="str">
        <f>[8]Março!$K$17</f>
        <v>*</v>
      </c>
      <c r="O12" s="16" t="str">
        <f>[8]Março!$K$18</f>
        <v>*</v>
      </c>
      <c r="P12" s="16" t="str">
        <f>[8]Março!$K$19</f>
        <v>*</v>
      </c>
      <c r="Q12" s="16" t="str">
        <f>[8]Março!$K$20</f>
        <v>*</v>
      </c>
      <c r="R12" s="16">
        <f>[8]Março!$K$21</f>
        <v>0</v>
      </c>
      <c r="S12" s="16">
        <f>[8]Março!$K$22</f>
        <v>0</v>
      </c>
      <c r="T12" s="16">
        <f>[8]Março!$K$23</f>
        <v>0</v>
      </c>
      <c r="U12" s="16">
        <f>[8]Março!$K$24</f>
        <v>0</v>
      </c>
      <c r="V12" s="16">
        <f>[8]Março!$K$25</f>
        <v>0</v>
      </c>
      <c r="W12" s="16">
        <f>[8]Março!$K$26</f>
        <v>4.2</v>
      </c>
      <c r="X12" s="16">
        <f>[8]Março!$K$27</f>
        <v>3.4000000000000004</v>
      </c>
      <c r="Y12" s="16">
        <f>[8]Março!$K$28</f>
        <v>0</v>
      </c>
      <c r="Z12" s="16">
        <f>[8]Março!$K$29</f>
        <v>4.4000000000000004</v>
      </c>
      <c r="AA12" s="16">
        <f>[8]Março!$K$30</f>
        <v>0.2</v>
      </c>
      <c r="AB12" s="16">
        <f>[8]Março!$K$31</f>
        <v>15.399999999999999</v>
      </c>
      <c r="AC12" s="16">
        <f>[8]Março!$K$32</f>
        <v>0.2</v>
      </c>
      <c r="AD12" s="16">
        <f>[8]Março!$K$33</f>
        <v>0</v>
      </c>
      <c r="AE12" s="16">
        <f>[8]Março!$K$34</f>
        <v>0</v>
      </c>
      <c r="AF12" s="16">
        <f>[8]Março!$K$35</f>
        <v>0</v>
      </c>
      <c r="AG12" s="33">
        <f t="shared" si="2"/>
        <v>27.799999999999997</v>
      </c>
      <c r="AH12" s="36">
        <f t="shared" si="3"/>
        <v>15.399999999999999</v>
      </c>
      <c r="AI12" s="46">
        <f t="shared" si="1"/>
        <v>9</v>
      </c>
    </row>
    <row r="13" spans="1:36" ht="17.100000000000001" customHeight="1" x14ac:dyDescent="0.2">
      <c r="A13" s="14" t="s">
        <v>5</v>
      </c>
      <c r="B13" s="17" t="str">
        <f>[9]Março!$K$5</f>
        <v>*</v>
      </c>
      <c r="C13" s="17" t="str">
        <f>[9]Março!$K$6</f>
        <v>*</v>
      </c>
      <c r="D13" s="17" t="str">
        <f>[9]Março!$K$7</f>
        <v>*</v>
      </c>
      <c r="E13" s="17" t="str">
        <f>[9]Março!$K$8</f>
        <v>*</v>
      </c>
      <c r="F13" s="17" t="str">
        <f>[9]Março!$K$9</f>
        <v>*</v>
      </c>
      <c r="G13" s="17" t="str">
        <f>[9]Março!$K$10</f>
        <v>*</v>
      </c>
      <c r="H13" s="17" t="str">
        <f>[9]Março!$K$11</f>
        <v>*</v>
      </c>
      <c r="I13" s="17" t="str">
        <f>[9]Março!$K$12</f>
        <v>*</v>
      </c>
      <c r="J13" s="17" t="str">
        <f>[9]Março!$K$13</f>
        <v>*</v>
      </c>
      <c r="K13" s="17" t="str">
        <f>[9]Março!$K$14</f>
        <v>*</v>
      </c>
      <c r="L13" s="17" t="str">
        <f>[9]Março!$K$15</f>
        <v>*</v>
      </c>
      <c r="M13" s="17" t="str">
        <f>[9]Março!$K$16</f>
        <v>*</v>
      </c>
      <c r="N13" s="17" t="str">
        <f>[9]Março!$K$17</f>
        <v>*</v>
      </c>
      <c r="O13" s="17" t="str">
        <f>[9]Março!$K$18</f>
        <v>*</v>
      </c>
      <c r="P13" s="17" t="str">
        <f>[9]Março!$K$19</f>
        <v>*</v>
      </c>
      <c r="Q13" s="17" t="str">
        <f>[9]Março!$K$20</f>
        <v>*</v>
      </c>
      <c r="R13" s="17" t="str">
        <f>[9]Março!$K$21</f>
        <v>*</v>
      </c>
      <c r="S13" s="17" t="str">
        <f>[9]Março!$K$22</f>
        <v>*</v>
      </c>
      <c r="T13" s="17" t="str">
        <f>[9]Março!$K$23</f>
        <v>*</v>
      </c>
      <c r="U13" s="17" t="str">
        <f>[9]Março!$K$24</f>
        <v>*</v>
      </c>
      <c r="V13" s="17" t="str">
        <f>[9]Março!$K$25</f>
        <v>*</v>
      </c>
      <c r="W13" s="17" t="str">
        <f>[9]Março!$K$26</f>
        <v>*</v>
      </c>
      <c r="X13" s="17" t="str">
        <f>[9]Março!$K$27</f>
        <v>*</v>
      </c>
      <c r="Y13" s="17" t="str">
        <f>[9]Março!$K$28</f>
        <v>*</v>
      </c>
      <c r="Z13" s="17" t="str">
        <f>[9]Março!$K$29</f>
        <v>*</v>
      </c>
      <c r="AA13" s="17" t="str">
        <f>[9]Março!$K$30</f>
        <v>*</v>
      </c>
      <c r="AB13" s="17" t="str">
        <f>[9]Março!$K$31</f>
        <v>*</v>
      </c>
      <c r="AC13" s="17" t="str">
        <f>[9]Março!$K$32</f>
        <v>*</v>
      </c>
      <c r="AD13" s="17" t="str">
        <f>[9]Março!$K$33</f>
        <v>*</v>
      </c>
      <c r="AE13" s="17" t="str">
        <f>[9]Março!$K$34</f>
        <v>*</v>
      </c>
      <c r="AF13" s="17" t="str">
        <f>[9]Março!$K$35</f>
        <v>*</v>
      </c>
      <c r="AG13" s="33" t="s">
        <v>140</v>
      </c>
      <c r="AH13" s="36" t="s">
        <v>140</v>
      </c>
      <c r="AI13" s="46">
        <f t="shared" si="1"/>
        <v>0</v>
      </c>
    </row>
    <row r="14" spans="1:36" ht="17.100000000000001" customHeight="1" x14ac:dyDescent="0.2">
      <c r="A14" s="14" t="s">
        <v>48</v>
      </c>
      <c r="B14" s="17">
        <f>[10]Março!$K$5</f>
        <v>0</v>
      </c>
      <c r="C14" s="17">
        <f>[10]Março!$K$6</f>
        <v>1.4</v>
      </c>
      <c r="D14" s="17">
        <f>[10]Março!$K$7</f>
        <v>2</v>
      </c>
      <c r="E14" s="17">
        <f>[10]Março!$K$8</f>
        <v>3.6000000000000005</v>
      </c>
      <c r="F14" s="17">
        <f>[10]Março!$K$9</f>
        <v>6.3999999999999995</v>
      </c>
      <c r="G14" s="17">
        <f>[10]Março!$K$10</f>
        <v>3.0000000000000004</v>
      </c>
      <c r="H14" s="17">
        <f>[10]Março!$K$11</f>
        <v>22.599999999999998</v>
      </c>
      <c r="I14" s="17">
        <f>[10]Março!$K$12</f>
        <v>0.2</v>
      </c>
      <c r="J14" s="17">
        <f>[10]Março!$K$13</f>
        <v>19</v>
      </c>
      <c r="K14" s="17">
        <f>[10]Março!$K$14</f>
        <v>3</v>
      </c>
      <c r="L14" s="17">
        <f>[10]Março!$K$15</f>
        <v>36.6</v>
      </c>
      <c r="M14" s="17">
        <f>[10]Março!$K$16</f>
        <v>0</v>
      </c>
      <c r="N14" s="17">
        <f>[10]Março!$K$17</f>
        <v>38.4</v>
      </c>
      <c r="O14" s="17">
        <f>[10]Março!$K$18</f>
        <v>7.8</v>
      </c>
      <c r="P14" s="17">
        <f>[10]Março!$K$19</f>
        <v>41.4</v>
      </c>
      <c r="Q14" s="17">
        <f>[10]Março!$K$20</f>
        <v>0</v>
      </c>
      <c r="R14" s="17">
        <f>[10]Março!$K$21</f>
        <v>0.4</v>
      </c>
      <c r="S14" s="17">
        <f>[10]Março!$K$22</f>
        <v>10.600000000000001</v>
      </c>
      <c r="T14" s="17">
        <f>[10]Março!$K$23</f>
        <v>0.6</v>
      </c>
      <c r="U14" s="17">
        <f>[10]Março!$K$24</f>
        <v>0</v>
      </c>
      <c r="V14" s="17">
        <f>[10]Março!$K$25</f>
        <v>0</v>
      </c>
      <c r="W14" s="17">
        <f>[10]Março!$K$26</f>
        <v>3.8</v>
      </c>
      <c r="X14" s="17">
        <f>[10]Março!$K$27</f>
        <v>7.2</v>
      </c>
      <c r="Y14" s="17">
        <f>[10]Março!$K$28</f>
        <v>8</v>
      </c>
      <c r="Z14" s="17">
        <f>[10]Março!$K$29</f>
        <v>4</v>
      </c>
      <c r="AA14" s="17">
        <f>[10]Março!$K$30</f>
        <v>0.2</v>
      </c>
      <c r="AB14" s="17">
        <f>[10]Março!$K$31</f>
        <v>0</v>
      </c>
      <c r="AC14" s="17">
        <f>[10]Março!$K$32</f>
        <v>0</v>
      </c>
      <c r="AD14" s="17">
        <f>[10]Março!$K$33</f>
        <v>0</v>
      </c>
      <c r="AE14" s="17">
        <f>[10]Março!$K$34</f>
        <v>0</v>
      </c>
      <c r="AF14" s="17">
        <f>[10]Março!$K$35</f>
        <v>0</v>
      </c>
      <c r="AG14" s="33">
        <f t="shared" ref="AG14" si="7">SUM(B14:AF14)</f>
        <v>220.20000000000002</v>
      </c>
      <c r="AH14" s="36">
        <f t="shared" ref="AH14" si="8">MAX(B14:AF14)</f>
        <v>41.4</v>
      </c>
      <c r="AI14" s="46">
        <f t="shared" si="1"/>
        <v>10</v>
      </c>
    </row>
    <row r="15" spans="1:36" ht="17.100000000000001" customHeight="1" x14ac:dyDescent="0.2">
      <c r="A15" s="14" t="s">
        <v>6</v>
      </c>
      <c r="B15" s="17">
        <f>[11]Março!$K$5</f>
        <v>0</v>
      </c>
      <c r="C15" s="17">
        <f>[11]Março!$K$6</f>
        <v>7.1999999999999993</v>
      </c>
      <c r="D15" s="17">
        <f>[11]Março!$K$7</f>
        <v>0.2</v>
      </c>
      <c r="E15" s="17">
        <f>[11]Março!$K$8</f>
        <v>1.7999999999999998</v>
      </c>
      <c r="F15" s="17">
        <f>[11]Março!$K$9</f>
        <v>3.8</v>
      </c>
      <c r="G15" s="17">
        <f>[11]Março!$K$10</f>
        <v>23.200000000000003</v>
      </c>
      <c r="H15" s="17" t="str">
        <f>[11]Março!$K$11</f>
        <v>*</v>
      </c>
      <c r="I15" s="17" t="str">
        <f>[11]Março!$K$12</f>
        <v>*</v>
      </c>
      <c r="J15" s="17" t="str">
        <f>[11]Março!$K$13</f>
        <v>*</v>
      </c>
      <c r="K15" s="17" t="str">
        <f>[11]Março!$K$14</f>
        <v>*</v>
      </c>
      <c r="L15" s="17" t="str">
        <f>[11]Março!$K$15</f>
        <v>*</v>
      </c>
      <c r="M15" s="17" t="str">
        <f>[11]Março!$K$16</f>
        <v>*</v>
      </c>
      <c r="N15" s="17" t="str">
        <f>[11]Março!$K$17</f>
        <v>*</v>
      </c>
      <c r="O15" s="17" t="str">
        <f>[11]Março!$K$18</f>
        <v>*</v>
      </c>
      <c r="P15" s="17" t="str">
        <f>[11]Março!$K$19</f>
        <v>*</v>
      </c>
      <c r="Q15" s="17" t="str">
        <f>[11]Março!$K$20</f>
        <v>*</v>
      </c>
      <c r="R15" s="17" t="str">
        <f>[11]Março!$K$21</f>
        <v>*</v>
      </c>
      <c r="S15" s="17" t="str">
        <f>[11]Março!$K$22</f>
        <v>*</v>
      </c>
      <c r="T15" s="17" t="str">
        <f>[11]Março!$K$23</f>
        <v>*</v>
      </c>
      <c r="U15" s="17" t="str">
        <f>[11]Março!$K$24</f>
        <v>*</v>
      </c>
      <c r="V15" s="17" t="str">
        <f>[11]Março!$K$25</f>
        <v>*</v>
      </c>
      <c r="W15" s="17" t="str">
        <f>[11]Março!$K$26</f>
        <v>*</v>
      </c>
      <c r="X15" s="17" t="str">
        <f>[11]Março!$K$27</f>
        <v>*</v>
      </c>
      <c r="Y15" s="17" t="str">
        <f>[11]Março!$K$28</f>
        <v>*</v>
      </c>
      <c r="Z15" s="17" t="str">
        <f>[11]Março!$K$29</f>
        <v>*</v>
      </c>
      <c r="AA15" s="17" t="str">
        <f>[11]Março!$K$30</f>
        <v>*</v>
      </c>
      <c r="AB15" s="17" t="str">
        <f>[11]Março!$K$31</f>
        <v>*</v>
      </c>
      <c r="AC15" s="17" t="str">
        <f>[11]Março!$K$32</f>
        <v>*</v>
      </c>
      <c r="AD15" s="17" t="str">
        <f>[11]Março!$K$33</f>
        <v>*</v>
      </c>
      <c r="AE15" s="17" t="str">
        <f>[11]Março!$K$34</f>
        <v>*</v>
      </c>
      <c r="AF15" s="17" t="str">
        <f>[11]Março!$K$35</f>
        <v>*</v>
      </c>
      <c r="AG15" s="33">
        <f t="shared" si="2"/>
        <v>36.200000000000003</v>
      </c>
      <c r="AH15" s="36">
        <f t="shared" si="3"/>
        <v>23.200000000000003</v>
      </c>
      <c r="AI15" s="46">
        <f t="shared" si="1"/>
        <v>1</v>
      </c>
    </row>
    <row r="16" spans="1:36" ht="17.100000000000001" customHeight="1" x14ac:dyDescent="0.2">
      <c r="A16" s="14" t="s">
        <v>7</v>
      </c>
      <c r="B16" s="17">
        <f>[12]Março!$K$5</f>
        <v>10.6</v>
      </c>
      <c r="C16" s="17">
        <f>[12]Março!$K$6</f>
        <v>11.4</v>
      </c>
      <c r="D16" s="17">
        <f>[12]Março!$K$7</f>
        <v>0</v>
      </c>
      <c r="E16" s="17">
        <f>[12]Março!$K$8</f>
        <v>0</v>
      </c>
      <c r="F16" s="17">
        <f>[12]Março!$K$9</f>
        <v>0</v>
      </c>
      <c r="G16" s="17">
        <f>[12]Março!$K$10</f>
        <v>0</v>
      </c>
      <c r="H16" s="17">
        <f>[12]Março!$K$11</f>
        <v>0</v>
      </c>
      <c r="I16" s="17">
        <f>[12]Março!$K$12</f>
        <v>0.6</v>
      </c>
      <c r="J16" s="17">
        <f>[12]Março!$K$13</f>
        <v>26.8</v>
      </c>
      <c r="K16" s="17">
        <f>[12]Março!$K$14</f>
        <v>1</v>
      </c>
      <c r="L16" s="17">
        <f>[12]Março!$K$15</f>
        <v>0</v>
      </c>
      <c r="M16" s="17">
        <f>[12]Março!$K$16</f>
        <v>0</v>
      </c>
      <c r="N16" s="17">
        <f>[12]Março!$K$17</f>
        <v>0</v>
      </c>
      <c r="O16" s="17">
        <f>[12]Março!$K$18</f>
        <v>0</v>
      </c>
      <c r="P16" s="17">
        <f>[12]Março!$K$19</f>
        <v>0</v>
      </c>
      <c r="Q16" s="17">
        <f>[12]Março!$K$20</f>
        <v>0</v>
      </c>
      <c r="R16" s="17">
        <f>[12]Março!$K$21</f>
        <v>0</v>
      </c>
      <c r="S16" s="17">
        <f>[12]Março!$K$22</f>
        <v>0</v>
      </c>
      <c r="T16" s="17">
        <f>[12]Março!$K$23</f>
        <v>0</v>
      </c>
      <c r="U16" s="17">
        <f>[12]Março!$K$24</f>
        <v>0</v>
      </c>
      <c r="V16" s="17">
        <f>[12]Março!$K$25</f>
        <v>0</v>
      </c>
      <c r="W16" s="17">
        <f>[12]Março!$K$26</f>
        <v>2</v>
      </c>
      <c r="X16" s="17">
        <f>[12]Março!$K$27</f>
        <v>3</v>
      </c>
      <c r="Y16" s="17">
        <f>[12]Março!$K$28</f>
        <v>103</v>
      </c>
      <c r="Z16" s="17">
        <f>[12]Março!$K$29</f>
        <v>5.8</v>
      </c>
      <c r="AA16" s="17">
        <f>[12]Março!$K$30</f>
        <v>0.2</v>
      </c>
      <c r="AB16" s="17">
        <f>[12]Março!$K$31</f>
        <v>0</v>
      </c>
      <c r="AC16" s="17">
        <f>[12]Março!$K$32</f>
        <v>0</v>
      </c>
      <c r="AD16" s="17">
        <f>[12]Março!$K$33</f>
        <v>0</v>
      </c>
      <c r="AE16" s="17">
        <f>[12]Março!$K$34</f>
        <v>0</v>
      </c>
      <c r="AF16" s="17">
        <f>[12]Março!$K$35</f>
        <v>0</v>
      </c>
      <c r="AG16" s="33">
        <f t="shared" si="2"/>
        <v>164.4</v>
      </c>
      <c r="AH16" s="36">
        <f t="shared" si="3"/>
        <v>103</v>
      </c>
      <c r="AI16" s="46">
        <f t="shared" si="1"/>
        <v>21</v>
      </c>
      <c r="AJ16" s="25" t="s">
        <v>50</v>
      </c>
    </row>
    <row r="17" spans="1:35" ht="17.100000000000001" customHeight="1" x14ac:dyDescent="0.2">
      <c r="A17" s="14" t="s">
        <v>8</v>
      </c>
      <c r="B17" s="16">
        <f>[13]Março!$K$5</f>
        <v>1</v>
      </c>
      <c r="C17" s="16">
        <f>[13]Março!$K$6</f>
        <v>0.8</v>
      </c>
      <c r="D17" s="16">
        <f>[13]Março!$K$7</f>
        <v>0.8</v>
      </c>
      <c r="E17" s="16">
        <f>[13]Março!$K$8</f>
        <v>0.60000000000000009</v>
      </c>
      <c r="F17" s="16">
        <f>[13]Março!$K$9</f>
        <v>0.4</v>
      </c>
      <c r="G17" s="16">
        <f>[13]Março!$K$10</f>
        <v>0.60000000000000009</v>
      </c>
      <c r="H17" s="16">
        <f>[13]Março!$K$11</f>
        <v>0.4</v>
      </c>
      <c r="I17" s="16">
        <f>[13]Março!$K$12</f>
        <v>0.2</v>
      </c>
      <c r="J17" s="16">
        <f>[13]Março!$K$13</f>
        <v>0</v>
      </c>
      <c r="K17" s="16">
        <f>[13]Março!$K$14</f>
        <v>0.2</v>
      </c>
      <c r="L17" s="16">
        <f>[13]Março!$K$15</f>
        <v>0</v>
      </c>
      <c r="M17" s="16">
        <f>[13]Março!$K$16</f>
        <v>0</v>
      </c>
      <c r="N17" s="16">
        <f>[13]Março!$K$17</f>
        <v>0.2</v>
      </c>
      <c r="O17" s="16">
        <f>[13]Março!$K$18</f>
        <v>0</v>
      </c>
      <c r="P17" s="16">
        <f>[13]Março!$K$19</f>
        <v>0</v>
      </c>
      <c r="Q17" s="16">
        <f>[13]Março!$K$20</f>
        <v>0</v>
      </c>
      <c r="R17" s="16">
        <f>[13]Março!$K$21</f>
        <v>0</v>
      </c>
      <c r="S17" s="16">
        <f>[13]Março!$K$22</f>
        <v>0</v>
      </c>
      <c r="T17" s="16">
        <f>[13]Março!$K$23</f>
        <v>0</v>
      </c>
      <c r="U17" s="16">
        <f>[13]Março!$K$24</f>
        <v>0</v>
      </c>
      <c r="V17" s="16">
        <f>[13]Março!$K$25</f>
        <v>0</v>
      </c>
      <c r="W17" s="16">
        <f>[13]Março!$K$26</f>
        <v>0</v>
      </c>
      <c r="X17" s="16">
        <f>[13]Março!$K$27</f>
        <v>0</v>
      </c>
      <c r="Y17" s="16">
        <f>[13]Março!$K$28</f>
        <v>11.800000000000002</v>
      </c>
      <c r="Z17" s="16">
        <f>[13]Março!$K$29</f>
        <v>9.9999999999999982</v>
      </c>
      <c r="AA17" s="16">
        <f>[13]Março!$K$30</f>
        <v>1.7999999999999998</v>
      </c>
      <c r="AB17" s="16">
        <f>[13]Março!$K$31</f>
        <v>0.8</v>
      </c>
      <c r="AC17" s="16">
        <f>[13]Março!$K$32</f>
        <v>0.60000000000000009</v>
      </c>
      <c r="AD17" s="16">
        <f>[13]Março!$K$33</f>
        <v>0.60000000000000009</v>
      </c>
      <c r="AE17" s="16">
        <f>[13]Março!$K$34</f>
        <v>0.2</v>
      </c>
      <c r="AF17" s="16">
        <f>[13]Março!$K$35</f>
        <v>0.2</v>
      </c>
      <c r="AG17" s="33">
        <f t="shared" si="2"/>
        <v>31.200000000000003</v>
      </c>
      <c r="AH17" s="36">
        <f t="shared" si="3"/>
        <v>11.800000000000002</v>
      </c>
      <c r="AI17" s="46">
        <f t="shared" si="1"/>
        <v>13</v>
      </c>
    </row>
    <row r="18" spans="1:35" ht="17.100000000000001" customHeight="1" x14ac:dyDescent="0.2">
      <c r="A18" s="14" t="s">
        <v>9</v>
      </c>
      <c r="B18" s="17">
        <f>[14]Março!$K$5</f>
        <v>0</v>
      </c>
      <c r="C18" s="17">
        <f>[14]Março!$K$6</f>
        <v>0.4</v>
      </c>
      <c r="D18" s="17">
        <f>[14]Março!$K$7</f>
        <v>0.2</v>
      </c>
      <c r="E18" s="17">
        <f>[14]Março!$K$8</f>
        <v>0.2</v>
      </c>
      <c r="F18" s="17">
        <f>[14]Março!$K$9</f>
        <v>0</v>
      </c>
      <c r="G18" s="17">
        <f>[14]Março!$K$10</f>
        <v>0</v>
      </c>
      <c r="H18" s="17">
        <f>[14]Março!$K$11</f>
        <v>0.2</v>
      </c>
      <c r="I18" s="17">
        <f>[14]Março!$K$12</f>
        <v>0.2</v>
      </c>
      <c r="J18" s="17">
        <f>[14]Março!$K$13</f>
        <v>0.2</v>
      </c>
      <c r="K18" s="17">
        <f>[14]Março!$K$14</f>
        <v>0.2</v>
      </c>
      <c r="L18" s="17">
        <f>[14]Março!$K$15</f>
        <v>0</v>
      </c>
      <c r="M18" s="17">
        <f>[14]Março!$K$16</f>
        <v>0</v>
      </c>
      <c r="N18" s="17">
        <f>[14]Março!$K$17</f>
        <v>0</v>
      </c>
      <c r="O18" s="17">
        <f>[14]Março!$K$18</f>
        <v>0</v>
      </c>
      <c r="P18" s="17">
        <f>[14]Março!$K$19</f>
        <v>0.2</v>
      </c>
      <c r="Q18" s="17">
        <f>[14]Março!$K$20</f>
        <v>0</v>
      </c>
      <c r="R18" s="17">
        <f>[14]Março!$K$21</f>
        <v>0</v>
      </c>
      <c r="S18" s="17">
        <f>[14]Março!$K$22</f>
        <v>0</v>
      </c>
      <c r="T18" s="17">
        <f>[14]Março!$K$23</f>
        <v>0</v>
      </c>
      <c r="U18" s="17">
        <f>[14]Março!$K$24</f>
        <v>0</v>
      </c>
      <c r="V18" s="17">
        <f>[14]Março!$K$25</f>
        <v>0</v>
      </c>
      <c r="W18" s="17">
        <f>[14]Março!$K$26</f>
        <v>1.4</v>
      </c>
      <c r="X18" s="17">
        <f>[14]Março!$K$27</f>
        <v>6</v>
      </c>
      <c r="Y18" s="17">
        <f>[14]Março!$K$28</f>
        <v>0.2</v>
      </c>
      <c r="Z18" s="17">
        <f>[14]Março!$K$29</f>
        <v>1</v>
      </c>
      <c r="AA18" s="17">
        <f>[14]Março!$K$30</f>
        <v>0.2</v>
      </c>
      <c r="AB18" s="17">
        <f>[14]Março!$K$31</f>
        <v>0</v>
      </c>
      <c r="AC18" s="17">
        <f>[14]Março!$K$32</f>
        <v>0</v>
      </c>
      <c r="AD18" s="17">
        <f>[14]Março!$K$33</f>
        <v>0</v>
      </c>
      <c r="AE18" s="17">
        <f>[14]Março!$K$34</f>
        <v>0</v>
      </c>
      <c r="AF18" s="17">
        <f>[14]Março!$K$35</f>
        <v>0</v>
      </c>
      <c r="AG18" s="33">
        <f t="shared" ref="AG18:AG32" si="9">SUM(B18:AF18)</f>
        <v>10.599999999999998</v>
      </c>
      <c r="AH18" s="36">
        <f t="shared" ref="AH18:AH32" si="10">MAX(B18:AF18)</f>
        <v>6</v>
      </c>
      <c r="AI18" s="46">
        <f t="shared" si="1"/>
        <v>18</v>
      </c>
    </row>
    <row r="19" spans="1:35" ht="17.100000000000001" customHeight="1" x14ac:dyDescent="0.2">
      <c r="A19" s="14" t="s">
        <v>47</v>
      </c>
      <c r="B19" s="17">
        <f>[15]Março!$K$5</f>
        <v>0</v>
      </c>
      <c r="C19" s="17">
        <f>[15]Março!$K$6</f>
        <v>6.6</v>
      </c>
      <c r="D19" s="17">
        <f>[15]Março!$K$7</f>
        <v>0</v>
      </c>
      <c r="E19" s="17">
        <f>[15]Março!$K$8</f>
        <v>0</v>
      </c>
      <c r="F19" s="17">
        <f>[15]Março!$K$9</f>
        <v>0</v>
      </c>
      <c r="G19" s="17">
        <f>[15]Março!$K$10</f>
        <v>0</v>
      </c>
      <c r="H19" s="17">
        <f>[15]Março!$K$11</f>
        <v>0</v>
      </c>
      <c r="I19" s="17">
        <f>[15]Março!$K$12</f>
        <v>0</v>
      </c>
      <c r="J19" s="17">
        <f>[15]Março!$K$13</f>
        <v>5</v>
      </c>
      <c r="K19" s="17">
        <f>[15]Março!$K$14</f>
        <v>2.2000000000000002</v>
      </c>
      <c r="L19" s="17">
        <f>[15]Março!$K$15</f>
        <v>0</v>
      </c>
      <c r="M19" s="17">
        <f>[15]Março!$K$16</f>
        <v>0</v>
      </c>
      <c r="N19" s="17">
        <f>[15]Março!$K$17</f>
        <v>0.2</v>
      </c>
      <c r="O19" s="17">
        <f>[15]Março!$K$18</f>
        <v>0</v>
      </c>
      <c r="P19" s="17">
        <f>[15]Março!$K$19</f>
        <v>0</v>
      </c>
      <c r="Q19" s="17">
        <f>[15]Março!$K$20</f>
        <v>0.4</v>
      </c>
      <c r="R19" s="17">
        <f>[15]Março!$K$21</f>
        <v>0</v>
      </c>
      <c r="S19" s="17">
        <f>[15]Março!$K$22</f>
        <v>0</v>
      </c>
      <c r="T19" s="17">
        <f>[15]Março!$K$23</f>
        <v>0</v>
      </c>
      <c r="U19" s="17">
        <f>[15]Março!$K$24</f>
        <v>0</v>
      </c>
      <c r="V19" s="17">
        <f>[15]Março!$K$25</f>
        <v>0</v>
      </c>
      <c r="W19" s="17">
        <f>[15]Março!$K$26</f>
        <v>0</v>
      </c>
      <c r="X19" s="17">
        <f>[15]Março!$K$27</f>
        <v>0</v>
      </c>
      <c r="Y19" s="17">
        <f>[15]Março!$K$28</f>
        <v>70.399999999999991</v>
      </c>
      <c r="Z19" s="17">
        <f>[15]Março!$K$29</f>
        <v>0.4</v>
      </c>
      <c r="AA19" s="17">
        <f>[15]Março!$K$30</f>
        <v>0</v>
      </c>
      <c r="AB19" s="17">
        <f>[15]Março!$K$31</f>
        <v>0</v>
      </c>
      <c r="AC19" s="17">
        <f>[15]Março!$K$32</f>
        <v>0</v>
      </c>
      <c r="AD19" s="17">
        <f>[15]Março!$K$33</f>
        <v>0</v>
      </c>
      <c r="AE19" s="17">
        <f>[15]Março!$K$34</f>
        <v>0</v>
      </c>
      <c r="AF19" s="17">
        <f>[15]Março!$K$35</f>
        <v>0</v>
      </c>
      <c r="AG19" s="33">
        <f t="shared" ref="AG19" si="11">SUM(B19:AF19)</f>
        <v>85.2</v>
      </c>
      <c r="AH19" s="36">
        <f t="shared" ref="AH19" si="12">MAX(B19:AF19)</f>
        <v>70.399999999999991</v>
      </c>
      <c r="AI19" s="46">
        <f t="shared" si="1"/>
        <v>24</v>
      </c>
    </row>
    <row r="20" spans="1:35" ht="17.100000000000001" customHeight="1" x14ac:dyDescent="0.2">
      <c r="A20" s="14" t="s">
        <v>10</v>
      </c>
      <c r="B20" s="17" t="str">
        <f>[16]Março!$K$5</f>
        <v>*</v>
      </c>
      <c r="C20" s="17" t="str">
        <f>[16]Março!$K$6</f>
        <v>*</v>
      </c>
      <c r="D20" s="17" t="str">
        <f>[16]Março!$K$7</f>
        <v>*</v>
      </c>
      <c r="E20" s="17" t="str">
        <f>[16]Março!$K$8</f>
        <v>*</v>
      </c>
      <c r="F20" s="17" t="str">
        <f>[16]Março!$K$9</f>
        <v>*</v>
      </c>
      <c r="G20" s="17" t="str">
        <f>[16]Março!$K$10</f>
        <v>*</v>
      </c>
      <c r="H20" s="17" t="str">
        <f>[16]Março!$K$11</f>
        <v>*</v>
      </c>
      <c r="I20" s="17" t="str">
        <f>[16]Março!$K$12</f>
        <v>*</v>
      </c>
      <c r="J20" s="17" t="str">
        <f>[16]Março!$K$13</f>
        <v>*</v>
      </c>
      <c r="K20" s="17" t="str">
        <f>[16]Março!$K$14</f>
        <v>*</v>
      </c>
      <c r="L20" s="17" t="str">
        <f>[16]Março!$K$15</f>
        <v>*</v>
      </c>
      <c r="M20" s="17" t="str">
        <f>[16]Março!$K$16</f>
        <v>*</v>
      </c>
      <c r="N20" s="17" t="str">
        <f>[16]Março!$K$17</f>
        <v>*</v>
      </c>
      <c r="O20" s="17" t="str">
        <f>[16]Março!$K$18</f>
        <v>*</v>
      </c>
      <c r="P20" s="17" t="str">
        <f>[16]Março!$K$19</f>
        <v>*</v>
      </c>
      <c r="Q20" s="17" t="str">
        <f>[16]Março!$K$20</f>
        <v>*</v>
      </c>
      <c r="R20" s="17" t="str">
        <f>[16]Março!$K$21</f>
        <v>*</v>
      </c>
      <c r="S20" s="17" t="str">
        <f>[16]Março!$K$22</f>
        <v>*</v>
      </c>
      <c r="T20" s="17" t="str">
        <f>[16]Março!$K$23</f>
        <v>*</v>
      </c>
      <c r="U20" s="17" t="str">
        <f>[16]Março!$K$24</f>
        <v>*</v>
      </c>
      <c r="V20" s="17" t="str">
        <f>[16]Março!$K$25</f>
        <v>*</v>
      </c>
      <c r="W20" s="17" t="str">
        <f>[16]Março!$K$26</f>
        <v>*</v>
      </c>
      <c r="X20" s="17" t="str">
        <f>[16]Março!$K$27</f>
        <v>*</v>
      </c>
      <c r="Y20" s="17" t="str">
        <f>[16]Março!$K$28</f>
        <v>*</v>
      </c>
      <c r="Z20" s="17" t="str">
        <f>[16]Março!$K$29</f>
        <v>*</v>
      </c>
      <c r="AA20" s="17" t="str">
        <f>[16]Março!$K$30</f>
        <v>*</v>
      </c>
      <c r="AB20" s="17" t="str">
        <f>[16]Março!$K$31</f>
        <v>*</v>
      </c>
      <c r="AC20" s="17" t="str">
        <f>[16]Março!$K$32</f>
        <v>*</v>
      </c>
      <c r="AD20" s="17" t="str">
        <f>[16]Março!$K$33</f>
        <v>*</v>
      </c>
      <c r="AE20" s="17" t="str">
        <f>[16]Março!$K$34</f>
        <v>*</v>
      </c>
      <c r="AF20" s="17" t="str">
        <f>[16]Março!$K$35</f>
        <v>*</v>
      </c>
      <c r="AG20" s="33" t="s">
        <v>140</v>
      </c>
      <c r="AH20" s="36" t="s">
        <v>140</v>
      </c>
      <c r="AI20" s="46">
        <f t="shared" si="1"/>
        <v>0</v>
      </c>
    </row>
    <row r="21" spans="1:35" ht="17.100000000000001" customHeight="1" x14ac:dyDescent="0.2">
      <c r="A21" s="14" t="s">
        <v>11</v>
      </c>
      <c r="B21" s="17" t="str">
        <f>[17]Março!$K$5</f>
        <v>*</v>
      </c>
      <c r="C21" s="17" t="str">
        <f>[17]Março!$K$6</f>
        <v>*</v>
      </c>
      <c r="D21" s="17" t="str">
        <f>[17]Março!$K$7</f>
        <v>*</v>
      </c>
      <c r="E21" s="17" t="str">
        <f>[17]Março!$K$8</f>
        <v>*</v>
      </c>
      <c r="F21" s="17" t="str">
        <f>[17]Março!$K$9</f>
        <v>*</v>
      </c>
      <c r="G21" s="17" t="str">
        <f>[17]Março!$K$10</f>
        <v>*</v>
      </c>
      <c r="H21" s="17" t="str">
        <f>[17]Março!$K$11</f>
        <v>*</v>
      </c>
      <c r="I21" s="17" t="str">
        <f>[17]Março!$K$12</f>
        <v>*</v>
      </c>
      <c r="J21" s="17" t="str">
        <f>[17]Março!$K$13</f>
        <v>*</v>
      </c>
      <c r="K21" s="17" t="str">
        <f>[17]Março!$K$14</f>
        <v>*</v>
      </c>
      <c r="L21" s="17" t="str">
        <f>[17]Março!$K$15</f>
        <v>*</v>
      </c>
      <c r="M21" s="17" t="str">
        <f>[17]Março!$K$16</f>
        <v>*</v>
      </c>
      <c r="N21" s="17" t="str">
        <f>[17]Março!$K$17</f>
        <v>*</v>
      </c>
      <c r="O21" s="17" t="str">
        <f>[17]Março!$K$18</f>
        <v>*</v>
      </c>
      <c r="P21" s="17" t="str">
        <f>[17]Março!$K$19</f>
        <v>*</v>
      </c>
      <c r="Q21" s="17" t="str">
        <f>[17]Março!$K$20</f>
        <v>*</v>
      </c>
      <c r="R21" s="17" t="str">
        <f>[17]Março!$K$21</f>
        <v>*</v>
      </c>
      <c r="S21" s="17" t="str">
        <f>[17]Março!$K$22</f>
        <v>*</v>
      </c>
      <c r="T21" s="17" t="str">
        <f>[17]Março!$K$23</f>
        <v>*</v>
      </c>
      <c r="U21" s="17" t="str">
        <f>[17]Março!$K$24</f>
        <v>*</v>
      </c>
      <c r="V21" s="17" t="str">
        <f>[17]Março!$K$25</f>
        <v>*</v>
      </c>
      <c r="W21" s="17" t="str">
        <f>[17]Março!$K$26</f>
        <v>*</v>
      </c>
      <c r="X21" s="17" t="str">
        <f>[17]Março!$K$27</f>
        <v>*</v>
      </c>
      <c r="Y21" s="17" t="str">
        <f>[17]Março!$K$28</f>
        <v>*</v>
      </c>
      <c r="Z21" s="17" t="str">
        <f>[17]Março!$K$29</f>
        <v>*</v>
      </c>
      <c r="AA21" s="17" t="str">
        <f>[17]Março!$K$30</f>
        <v>*</v>
      </c>
      <c r="AB21" s="17" t="str">
        <f>[17]Março!$K$31</f>
        <v>*</v>
      </c>
      <c r="AC21" s="17" t="str">
        <f>[17]Março!$K$32</f>
        <v>*</v>
      </c>
      <c r="AD21" s="17" t="str">
        <f>[17]Março!$K$33</f>
        <v>*</v>
      </c>
      <c r="AE21" s="17" t="str">
        <f>[17]Março!$K$34</f>
        <v>*</v>
      </c>
      <c r="AF21" s="17" t="str">
        <f>[17]Março!$K$35</f>
        <v>*</v>
      </c>
      <c r="AG21" s="33" t="s">
        <v>140</v>
      </c>
      <c r="AH21" s="36" t="s">
        <v>140</v>
      </c>
      <c r="AI21" s="46">
        <f t="shared" si="1"/>
        <v>0</v>
      </c>
    </row>
    <row r="22" spans="1:35" ht="17.100000000000001" customHeight="1" x14ac:dyDescent="0.2">
      <c r="A22" s="14" t="s">
        <v>12</v>
      </c>
      <c r="B22" s="17">
        <f>[18]Março!$K$5</f>
        <v>0.2</v>
      </c>
      <c r="C22" s="17">
        <f>[18]Março!$K$6</f>
        <v>12.2</v>
      </c>
      <c r="D22" s="17">
        <f>[18]Março!$K$7</f>
        <v>0</v>
      </c>
      <c r="E22" s="17">
        <f>[18]Março!$K$8</f>
        <v>2.2000000000000002</v>
      </c>
      <c r="F22" s="17">
        <f>[18]Março!$K$9</f>
        <v>0.4</v>
      </c>
      <c r="G22" s="17">
        <f>[18]Março!$K$10</f>
        <v>1.6</v>
      </c>
      <c r="H22" s="17">
        <f>[18]Março!$K$11</f>
        <v>0</v>
      </c>
      <c r="I22" s="17">
        <f>[18]Março!$K$12</f>
        <v>0</v>
      </c>
      <c r="J22" s="17">
        <f>[18]Março!$K$13</f>
        <v>9.1999999999999993</v>
      </c>
      <c r="K22" s="17">
        <f>[18]Março!$K$14</f>
        <v>0.2</v>
      </c>
      <c r="L22" s="17">
        <f>[18]Março!$K$15</f>
        <v>0</v>
      </c>
      <c r="M22" s="17">
        <f>[18]Março!$K$16</f>
        <v>0</v>
      </c>
      <c r="N22" s="17">
        <f>[18]Março!$K$17</f>
        <v>0</v>
      </c>
      <c r="O22" s="17">
        <f>[18]Março!$K$18</f>
        <v>0</v>
      </c>
      <c r="P22" s="17">
        <f>[18]Março!$K$19</f>
        <v>0</v>
      </c>
      <c r="Q22" s="17">
        <f>[18]Março!$K$20</f>
        <v>0</v>
      </c>
      <c r="R22" s="17">
        <f>[18]Março!$K$21</f>
        <v>0</v>
      </c>
      <c r="S22" s="17">
        <f>[18]Março!$K$22</f>
        <v>0</v>
      </c>
      <c r="T22" s="17">
        <f>[18]Março!$K$23</f>
        <v>0</v>
      </c>
      <c r="U22" s="17">
        <f>[18]Março!$K$24</f>
        <v>0</v>
      </c>
      <c r="V22" s="17">
        <f>[18]Março!$K$25</f>
        <v>0</v>
      </c>
      <c r="W22" s="17">
        <f>[18]Março!$K$26</f>
        <v>0</v>
      </c>
      <c r="X22" s="17">
        <f>[18]Março!$K$27</f>
        <v>4</v>
      </c>
      <c r="Y22" s="17">
        <f>[18]Março!$K$28</f>
        <v>47.800000000000004</v>
      </c>
      <c r="Z22" s="17">
        <f>[18]Março!$K$29</f>
        <v>31.399999999999995</v>
      </c>
      <c r="AA22" s="17">
        <f>[18]Março!$K$30</f>
        <v>0</v>
      </c>
      <c r="AB22" s="17">
        <f>[18]Março!$K$31</f>
        <v>0</v>
      </c>
      <c r="AC22" s="17">
        <f>[18]Março!$K$32</f>
        <v>0</v>
      </c>
      <c r="AD22" s="17">
        <f>[18]Março!$K$33</f>
        <v>0</v>
      </c>
      <c r="AE22" s="17">
        <f>[18]Março!$K$34</f>
        <v>0</v>
      </c>
      <c r="AF22" s="17">
        <f>[18]Março!$K$35</f>
        <v>0</v>
      </c>
      <c r="AG22" s="33">
        <f t="shared" si="9"/>
        <v>109.19999999999999</v>
      </c>
      <c r="AH22" s="36">
        <f t="shared" si="10"/>
        <v>47.800000000000004</v>
      </c>
      <c r="AI22" s="46">
        <f t="shared" si="1"/>
        <v>21</v>
      </c>
    </row>
    <row r="23" spans="1:35" ht="17.100000000000001" customHeight="1" x14ac:dyDescent="0.2">
      <c r="A23" s="14" t="s">
        <v>13</v>
      </c>
      <c r="B23" s="17">
        <f>[19]Março!$K$5</f>
        <v>0</v>
      </c>
      <c r="C23" s="17">
        <f>[19]Março!$K$6</f>
        <v>12.799999999999999</v>
      </c>
      <c r="D23" s="17">
        <f>[19]Março!$K$7</f>
        <v>0.2</v>
      </c>
      <c r="E23" s="17">
        <f>[19]Março!$K$8</f>
        <v>5.3999999999999995</v>
      </c>
      <c r="F23" s="17">
        <f>[19]Março!$K$9</f>
        <v>1.2000000000000002</v>
      </c>
      <c r="G23" s="17">
        <f>[19]Março!$K$10</f>
        <v>0</v>
      </c>
      <c r="H23" s="17">
        <f>[19]Março!$K$11</f>
        <v>0</v>
      </c>
      <c r="I23" s="17">
        <f>[19]Março!$K$12</f>
        <v>0</v>
      </c>
      <c r="J23" s="17">
        <f>[19]Março!$K$13</f>
        <v>4.6000000000000005</v>
      </c>
      <c r="K23" s="17">
        <f>[19]Março!$K$14</f>
        <v>4</v>
      </c>
      <c r="L23" s="17">
        <f>[19]Março!$K$15</f>
        <v>0</v>
      </c>
      <c r="M23" s="17">
        <f>[19]Março!$K$16</f>
        <v>0.2</v>
      </c>
      <c r="N23" s="17">
        <f>[19]Março!$K$17</f>
        <v>0</v>
      </c>
      <c r="O23" s="17">
        <f>[19]Março!$K$18</f>
        <v>0</v>
      </c>
      <c r="P23" s="17">
        <f>[19]Março!$K$19</f>
        <v>0.2</v>
      </c>
      <c r="Q23" s="17">
        <f>[19]Março!$K$20</f>
        <v>0</v>
      </c>
      <c r="R23" s="17">
        <f>[19]Março!$K$21</f>
        <v>0</v>
      </c>
      <c r="S23" s="17">
        <f>[19]Março!$K$22</f>
        <v>0</v>
      </c>
      <c r="T23" s="17">
        <f>[19]Março!$K$23</f>
        <v>6.4</v>
      </c>
      <c r="U23" s="17">
        <f>[19]Março!$K$24</f>
        <v>4</v>
      </c>
      <c r="V23" s="17">
        <f>[19]Março!$K$25</f>
        <v>4</v>
      </c>
      <c r="W23" s="17">
        <f>[19]Março!$K$26</f>
        <v>0.2</v>
      </c>
      <c r="X23" s="17">
        <f>[19]Março!$K$27</f>
        <v>0</v>
      </c>
      <c r="Y23" s="17">
        <f>[19]Março!$K$28</f>
        <v>7.8</v>
      </c>
      <c r="Z23" s="17">
        <f>[19]Março!$K$29</f>
        <v>25</v>
      </c>
      <c r="AA23" s="17">
        <f>[19]Março!$K$30</f>
        <v>0</v>
      </c>
      <c r="AB23" s="17">
        <f>[19]Março!$K$31</f>
        <v>0</v>
      </c>
      <c r="AC23" s="17">
        <f>[19]Março!$K$32</f>
        <v>0</v>
      </c>
      <c r="AD23" s="16">
        <f>[19]Março!$K$33</f>
        <v>0</v>
      </c>
      <c r="AE23" s="16">
        <f>[19]Março!$K$34</f>
        <v>0</v>
      </c>
      <c r="AF23" s="17">
        <f>[19]Março!$K$35</f>
        <v>0</v>
      </c>
      <c r="AG23" s="33">
        <f t="shared" si="9"/>
        <v>76</v>
      </c>
      <c r="AH23" s="36">
        <f t="shared" si="10"/>
        <v>25</v>
      </c>
      <c r="AI23" s="46">
        <f t="shared" si="1"/>
        <v>17</v>
      </c>
    </row>
    <row r="24" spans="1:35" ht="17.100000000000001" customHeight="1" x14ac:dyDescent="0.2">
      <c r="A24" s="14" t="s">
        <v>14</v>
      </c>
      <c r="B24" s="17">
        <f>[20]Março!$K$5</f>
        <v>0</v>
      </c>
      <c r="C24" s="17">
        <f>[20]Março!$K$6</f>
        <v>0.8</v>
      </c>
      <c r="D24" s="17">
        <f>[20]Março!$K$7</f>
        <v>0.4</v>
      </c>
      <c r="E24" s="17">
        <f>[20]Março!$K$8</f>
        <v>0.8</v>
      </c>
      <c r="F24" s="17">
        <f>[20]Março!$K$9</f>
        <v>0</v>
      </c>
      <c r="G24" s="17">
        <f>[20]Março!$K$10</f>
        <v>1.6</v>
      </c>
      <c r="H24" s="17">
        <f>[20]Março!$K$11</f>
        <v>1.4</v>
      </c>
      <c r="I24" s="17">
        <f>[20]Março!$K$12</f>
        <v>0</v>
      </c>
      <c r="J24" s="17">
        <f>[20]Março!$K$13</f>
        <v>0.2</v>
      </c>
      <c r="K24" s="17">
        <f>[20]Março!$K$14</f>
        <v>3.4000000000000004</v>
      </c>
      <c r="L24" s="17">
        <f>[20]Março!$K$15</f>
        <v>0.2</v>
      </c>
      <c r="M24" s="17">
        <f>[20]Março!$K$16</f>
        <v>0</v>
      </c>
      <c r="N24" s="17">
        <f>[20]Março!$K$17</f>
        <v>0</v>
      </c>
      <c r="O24" s="17">
        <f>[20]Março!$K$18</f>
        <v>0</v>
      </c>
      <c r="P24" s="17">
        <f>[20]Março!$K$19</f>
        <v>4</v>
      </c>
      <c r="Q24" s="17">
        <f>[20]Março!$K$20</f>
        <v>0</v>
      </c>
      <c r="R24" s="17">
        <f>[20]Março!$K$21</f>
        <v>0</v>
      </c>
      <c r="S24" s="17">
        <f>[20]Março!$K$22</f>
        <v>0</v>
      </c>
      <c r="T24" s="17">
        <f>[20]Março!$K$23</f>
        <v>0</v>
      </c>
      <c r="U24" s="17">
        <f>[20]Março!$K$24</f>
        <v>0</v>
      </c>
      <c r="V24" s="17">
        <f>[20]Março!$K$25</f>
        <v>0</v>
      </c>
      <c r="W24" s="17">
        <f>[20]Março!$K$26</f>
        <v>2</v>
      </c>
      <c r="X24" s="17">
        <f>[20]Março!$K$27</f>
        <v>2.1999999999999997</v>
      </c>
      <c r="Y24" s="17">
        <f>[20]Março!$K$28</f>
        <v>33.20000000000001</v>
      </c>
      <c r="Z24" s="17">
        <f>[20]Março!$K$29</f>
        <v>14.200000000000001</v>
      </c>
      <c r="AA24" s="17">
        <f>[20]Março!$K$30</f>
        <v>0</v>
      </c>
      <c r="AB24" s="17">
        <f>[20]Março!$K$31</f>
        <v>0.2</v>
      </c>
      <c r="AC24" s="17">
        <f>[20]Março!$K$32</f>
        <v>0</v>
      </c>
      <c r="AD24" s="17">
        <f>[20]Março!$K$33</f>
        <v>0</v>
      </c>
      <c r="AE24" s="17">
        <f>[20]Março!$K$34</f>
        <v>0</v>
      </c>
      <c r="AF24" s="17">
        <f>[20]Março!$K$35</f>
        <v>0</v>
      </c>
      <c r="AG24" s="33">
        <f t="shared" si="9"/>
        <v>64.600000000000009</v>
      </c>
      <c r="AH24" s="36">
        <f t="shared" si="10"/>
        <v>33.20000000000001</v>
      </c>
      <c r="AI24" s="46">
        <f t="shared" si="1"/>
        <v>17</v>
      </c>
    </row>
    <row r="25" spans="1:35" ht="17.100000000000001" customHeight="1" x14ac:dyDescent="0.2">
      <c r="A25" s="14" t="s">
        <v>15</v>
      </c>
      <c r="B25" s="17">
        <f>[21]Março!$K$5</f>
        <v>0</v>
      </c>
      <c r="C25" s="17">
        <f>[21]Março!$K$6</f>
        <v>33.199999999999996</v>
      </c>
      <c r="D25" s="17">
        <f>[21]Março!$K$7</f>
        <v>0</v>
      </c>
      <c r="E25" s="17">
        <f>[21]Março!$K$8</f>
        <v>0</v>
      </c>
      <c r="F25" s="17">
        <f>[21]Março!$K$9</f>
        <v>0.2</v>
      </c>
      <c r="G25" s="17">
        <f>[21]Março!$K$10</f>
        <v>0</v>
      </c>
      <c r="H25" s="17">
        <f>[21]Março!$K$11</f>
        <v>0</v>
      </c>
      <c r="I25" s="17">
        <f>[21]Março!$K$12</f>
        <v>0</v>
      </c>
      <c r="J25" s="17">
        <f>[21]Março!$K$13</f>
        <v>5</v>
      </c>
      <c r="K25" s="17">
        <f>[21]Março!$K$14</f>
        <v>6.6000000000000005</v>
      </c>
      <c r="L25" s="17">
        <f>[21]Março!$K$15</f>
        <v>0</v>
      </c>
      <c r="M25" s="17">
        <f>[21]Março!$K$16</f>
        <v>0.2</v>
      </c>
      <c r="N25" s="17">
        <f>[21]Março!$K$17</f>
        <v>0</v>
      </c>
      <c r="O25" s="17">
        <f>[21]Março!$K$18</f>
        <v>0</v>
      </c>
      <c r="P25" s="17">
        <f>[21]Março!$K$19</f>
        <v>25</v>
      </c>
      <c r="Q25" s="17">
        <f>[21]Março!$K$20</f>
        <v>0.6</v>
      </c>
      <c r="R25" s="17">
        <f>[21]Março!$K$21</f>
        <v>0</v>
      </c>
      <c r="S25" s="17">
        <f>[21]Março!$K$22</f>
        <v>0</v>
      </c>
      <c r="T25" s="17">
        <f>[21]Março!$K$23</f>
        <v>17.599999999999998</v>
      </c>
      <c r="U25" s="17">
        <f>[21]Março!$K$24</f>
        <v>1</v>
      </c>
      <c r="V25" s="17">
        <f>[21]Março!$K$25</f>
        <v>0</v>
      </c>
      <c r="W25" s="17">
        <f>[21]Março!$K$26</f>
        <v>0</v>
      </c>
      <c r="X25" s="17">
        <f>[21]Março!$K$27</f>
        <v>0</v>
      </c>
      <c r="Y25" s="17">
        <f>[21]Março!$K$28</f>
        <v>38.799999999999997</v>
      </c>
      <c r="Z25" s="17">
        <f>[21]Março!$K$29</f>
        <v>20.399999999999995</v>
      </c>
      <c r="AA25" s="17">
        <f>[21]Março!$K$30</f>
        <v>0</v>
      </c>
      <c r="AB25" s="17">
        <f>[21]Março!$K$31</f>
        <v>0</v>
      </c>
      <c r="AC25" s="17">
        <f>[21]Março!$K$32</f>
        <v>0</v>
      </c>
      <c r="AD25" s="17">
        <f>[21]Março!$K$33</f>
        <v>0</v>
      </c>
      <c r="AE25" s="17">
        <f>[21]Março!$K$34</f>
        <v>0</v>
      </c>
      <c r="AF25" s="17">
        <f>[21]Março!$K$35</f>
        <v>0</v>
      </c>
      <c r="AG25" s="33">
        <f t="shared" si="9"/>
        <v>148.6</v>
      </c>
      <c r="AH25" s="36">
        <f t="shared" si="10"/>
        <v>38.799999999999997</v>
      </c>
      <c r="AI25" s="46">
        <f t="shared" si="1"/>
        <v>20</v>
      </c>
    </row>
    <row r="26" spans="1:35" ht="17.100000000000001" customHeight="1" x14ac:dyDescent="0.2">
      <c r="A26" s="14" t="s">
        <v>16</v>
      </c>
      <c r="B26" s="17">
        <f>[22]Março!$K$5</f>
        <v>1.5999999999999999</v>
      </c>
      <c r="C26" s="17">
        <f>[22]Março!$K$6</f>
        <v>7.8</v>
      </c>
      <c r="D26" s="17">
        <f>[22]Março!$K$7</f>
        <v>0</v>
      </c>
      <c r="E26" s="17">
        <f>[22]Março!$K$8</f>
        <v>0</v>
      </c>
      <c r="F26" s="17">
        <f>[22]Março!$K$9</f>
        <v>0</v>
      </c>
      <c r="G26" s="17">
        <f>[22]Março!$K$10</f>
        <v>0</v>
      </c>
      <c r="H26" s="17">
        <f>[22]Março!$K$11</f>
        <v>0</v>
      </c>
      <c r="I26" s="17">
        <f>[22]Março!$K$12</f>
        <v>0</v>
      </c>
      <c r="J26" s="17">
        <f>[22]Março!$K$13</f>
        <v>11</v>
      </c>
      <c r="K26" s="17">
        <f>[22]Março!$K$14</f>
        <v>0</v>
      </c>
      <c r="L26" s="17">
        <f>[22]Março!$K$15</f>
        <v>0</v>
      </c>
      <c r="M26" s="17">
        <f>[22]Março!$K$16</f>
        <v>0</v>
      </c>
      <c r="N26" s="17">
        <f>[22]Março!$K$17</f>
        <v>0</v>
      </c>
      <c r="O26" s="17">
        <f>[22]Março!$K$18</f>
        <v>0</v>
      </c>
      <c r="P26" s="17">
        <f>[22]Março!$K$19</f>
        <v>0</v>
      </c>
      <c r="Q26" s="17">
        <f>[22]Março!$K$20</f>
        <v>0</v>
      </c>
      <c r="R26" s="17">
        <f>[22]Março!$K$21</f>
        <v>0</v>
      </c>
      <c r="S26" s="17">
        <f>[22]Março!$K$22</f>
        <v>0</v>
      </c>
      <c r="T26" s="17">
        <f>[22]Março!$K$23</f>
        <v>0</v>
      </c>
      <c r="U26" s="17">
        <f>[22]Março!$K$24</f>
        <v>0</v>
      </c>
      <c r="V26" s="17">
        <f>[22]Março!$K$25</f>
        <v>0</v>
      </c>
      <c r="W26" s="17">
        <f>[22]Março!$K$26</f>
        <v>0</v>
      </c>
      <c r="X26" s="17">
        <f>[22]Março!$K$27</f>
        <v>0.4</v>
      </c>
      <c r="Y26" s="17">
        <f>[22]Março!$K$28</f>
        <v>0.60000000000000009</v>
      </c>
      <c r="Z26" s="17">
        <f>[22]Março!$K$29</f>
        <v>0.8</v>
      </c>
      <c r="AA26" s="17">
        <f>[22]Março!$K$30</f>
        <v>0.60000000000000009</v>
      </c>
      <c r="AB26" s="17">
        <f>[22]Março!$K$31</f>
        <v>0.60000000000000009</v>
      </c>
      <c r="AC26" s="17">
        <f>[22]Março!$K$32</f>
        <v>0.60000000000000009</v>
      </c>
      <c r="AD26" s="17">
        <f>[22]Março!$K$33</f>
        <v>0.4</v>
      </c>
      <c r="AE26" s="17">
        <f>[22]Março!$K$34</f>
        <v>0.2</v>
      </c>
      <c r="AF26" s="17">
        <f>[22]Março!$K$35</f>
        <v>0.4</v>
      </c>
      <c r="AG26" s="33">
        <f t="shared" si="9"/>
        <v>25</v>
      </c>
      <c r="AH26" s="36">
        <f t="shared" si="10"/>
        <v>11</v>
      </c>
      <c r="AI26" s="46">
        <f t="shared" si="1"/>
        <v>19</v>
      </c>
    </row>
    <row r="27" spans="1:35" ht="17.100000000000001" customHeight="1" x14ac:dyDescent="0.2">
      <c r="A27" s="14" t="s">
        <v>17</v>
      </c>
      <c r="B27" s="17">
        <f>[23]Março!$K$5</f>
        <v>0.2</v>
      </c>
      <c r="C27" s="17">
        <f>[23]Março!$K$6</f>
        <v>48.20000000000001</v>
      </c>
      <c r="D27" s="17">
        <f>[23]Março!$K$7</f>
        <v>0.2</v>
      </c>
      <c r="E27" s="17">
        <f>[23]Março!$K$8</f>
        <v>0</v>
      </c>
      <c r="F27" s="17">
        <f>[23]Março!$K$9</f>
        <v>0</v>
      </c>
      <c r="G27" s="17">
        <f>[23]Março!$K$10</f>
        <v>0.4</v>
      </c>
      <c r="H27" s="17">
        <f>[23]Março!$K$11</f>
        <v>0</v>
      </c>
      <c r="I27" s="17">
        <f>[23]Março!$K$12</f>
        <v>0</v>
      </c>
      <c r="J27" s="17">
        <f>[23]Março!$K$13</f>
        <v>8.8000000000000007</v>
      </c>
      <c r="K27" s="17">
        <f>[23]Março!$K$14</f>
        <v>3</v>
      </c>
      <c r="L27" s="17">
        <f>[23]Março!$K$15</f>
        <v>0.2</v>
      </c>
      <c r="M27" s="17">
        <f>[23]Março!$K$16</f>
        <v>0</v>
      </c>
      <c r="N27" s="17">
        <f>[23]Março!$K$17</f>
        <v>0</v>
      </c>
      <c r="O27" s="17">
        <f>[23]Março!$K$18</f>
        <v>1</v>
      </c>
      <c r="P27" s="17">
        <f>[23]Março!$K$19</f>
        <v>1.4</v>
      </c>
      <c r="Q27" s="17">
        <f>[23]Março!$K$20</f>
        <v>0</v>
      </c>
      <c r="R27" s="17">
        <f>[23]Março!$K$21</f>
        <v>0</v>
      </c>
      <c r="S27" s="17">
        <f>[23]Março!$K$22</f>
        <v>0</v>
      </c>
      <c r="T27" s="17">
        <f>[23]Março!$K$23</f>
        <v>1</v>
      </c>
      <c r="U27" s="17">
        <f>[23]Março!$K$24</f>
        <v>0</v>
      </c>
      <c r="V27" s="17">
        <f>[23]Março!$K$25</f>
        <v>0.2</v>
      </c>
      <c r="W27" s="17">
        <f>[23]Março!$K$26</f>
        <v>17.8</v>
      </c>
      <c r="X27" s="17">
        <f>[23]Março!$K$27</f>
        <v>0.4</v>
      </c>
      <c r="Y27" s="17">
        <f>[23]Março!$K$28</f>
        <v>102.40000000000002</v>
      </c>
      <c r="Z27" s="17">
        <f>[23]Março!$K$29</f>
        <v>12.999999999999996</v>
      </c>
      <c r="AA27" s="17">
        <f>[23]Março!$K$30</f>
        <v>0.4</v>
      </c>
      <c r="AB27" s="17">
        <f>[23]Março!$K$31</f>
        <v>0</v>
      </c>
      <c r="AC27" s="17">
        <f>[23]Março!$K$32</f>
        <v>0.4</v>
      </c>
      <c r="AD27" s="17">
        <f>[23]Março!$K$33</f>
        <v>0</v>
      </c>
      <c r="AE27" s="17">
        <f>[23]Março!$K$34</f>
        <v>0</v>
      </c>
      <c r="AF27" s="17">
        <f>[23]Março!$K$35</f>
        <v>6.6000000000000005</v>
      </c>
      <c r="AG27" s="33">
        <f t="shared" si="9"/>
        <v>205.60000000000005</v>
      </c>
      <c r="AH27" s="36">
        <f t="shared" si="10"/>
        <v>102.40000000000002</v>
      </c>
      <c r="AI27" s="46">
        <f t="shared" si="1"/>
        <v>13</v>
      </c>
    </row>
    <row r="28" spans="1:35" ht="17.100000000000001" customHeight="1" x14ac:dyDescent="0.2">
      <c r="A28" s="14" t="s">
        <v>18</v>
      </c>
      <c r="B28" s="17">
        <f>[24]Março!$K$5</f>
        <v>0.2</v>
      </c>
      <c r="C28" s="17">
        <f>[24]Março!$K$6</f>
        <v>7</v>
      </c>
      <c r="D28" s="17">
        <f>[24]Março!$K$7</f>
        <v>1.2</v>
      </c>
      <c r="E28" s="17">
        <f>[24]Março!$K$8</f>
        <v>0.2</v>
      </c>
      <c r="F28" s="17">
        <f>[24]Março!$K$9</f>
        <v>0.60000000000000009</v>
      </c>
      <c r="G28" s="17">
        <f>[24]Março!$K$10</f>
        <v>0.2</v>
      </c>
      <c r="H28" s="17">
        <f>[24]Março!$K$11</f>
        <v>0.2</v>
      </c>
      <c r="I28" s="17">
        <f>[24]Março!$K$12</f>
        <v>0.2</v>
      </c>
      <c r="J28" s="17">
        <f>[24]Março!$K$13</f>
        <v>0</v>
      </c>
      <c r="K28" s="17">
        <f>[24]Março!$K$14</f>
        <v>0</v>
      </c>
      <c r="L28" s="17">
        <f>[24]Março!$K$15</f>
        <v>0</v>
      </c>
      <c r="M28" s="17">
        <f>[24]Março!$K$16</f>
        <v>0</v>
      </c>
      <c r="N28" s="17">
        <f>[24]Março!$K$17</f>
        <v>0</v>
      </c>
      <c r="O28" s="17">
        <f>[24]Março!$K$18</f>
        <v>0</v>
      </c>
      <c r="P28" s="17">
        <f>[24]Março!$K$19</f>
        <v>0</v>
      </c>
      <c r="Q28" s="17">
        <f>[24]Março!$K$20</f>
        <v>0</v>
      </c>
      <c r="R28" s="17">
        <f>[24]Março!$K$21</f>
        <v>0</v>
      </c>
      <c r="S28" s="17">
        <f>[24]Março!$K$22</f>
        <v>0.2</v>
      </c>
      <c r="T28" s="17">
        <f>[24]Março!$K$23</f>
        <v>0</v>
      </c>
      <c r="U28" s="17">
        <f>[24]Março!$K$24</f>
        <v>0</v>
      </c>
      <c r="V28" s="17">
        <f>[24]Março!$K$25</f>
        <v>0</v>
      </c>
      <c r="W28" s="17">
        <f>[24]Março!$K$26</f>
        <v>0</v>
      </c>
      <c r="X28" s="17">
        <f>[24]Março!$K$27</f>
        <v>5.8</v>
      </c>
      <c r="Y28" s="17" t="str">
        <f>[24]Março!$K$28</f>
        <v>*</v>
      </c>
      <c r="Z28" s="17" t="str">
        <f>[24]Março!$K$29</f>
        <v>*</v>
      </c>
      <c r="AA28" s="17">
        <f>[24]Março!$K$30</f>
        <v>0.2</v>
      </c>
      <c r="AB28" s="17">
        <f>[24]Março!$K$31</f>
        <v>1.4</v>
      </c>
      <c r="AC28" s="17">
        <f>[24]Março!$K$32</f>
        <v>1.5999999999999999</v>
      </c>
      <c r="AD28" s="17">
        <f>[24]Março!$K$33</f>
        <v>0.60000000000000009</v>
      </c>
      <c r="AE28" s="17">
        <f>[24]Março!$K$34</f>
        <v>0.2</v>
      </c>
      <c r="AF28" s="17">
        <f>[24]Março!$K$35</f>
        <v>0.2</v>
      </c>
      <c r="AG28" s="33">
        <f t="shared" si="9"/>
        <v>19.999999999999996</v>
      </c>
      <c r="AH28" s="36">
        <f t="shared" si="10"/>
        <v>7</v>
      </c>
      <c r="AI28" s="46">
        <f t="shared" si="1"/>
        <v>13</v>
      </c>
    </row>
    <row r="29" spans="1:35" ht="17.100000000000001" customHeight="1" x14ac:dyDescent="0.2">
      <c r="A29" s="14" t="s">
        <v>19</v>
      </c>
      <c r="B29" s="17">
        <f>[25]Março!$K$5</f>
        <v>0</v>
      </c>
      <c r="C29" s="17">
        <f>[25]Março!$K$6</f>
        <v>20.399999999999999</v>
      </c>
      <c r="D29" s="17">
        <f>[25]Março!$K$7</f>
        <v>0</v>
      </c>
      <c r="E29" s="17">
        <f>[25]Março!$K$8</f>
        <v>0</v>
      </c>
      <c r="F29" s="17">
        <f>[25]Março!$K$9</f>
        <v>0.2</v>
      </c>
      <c r="G29" s="17">
        <f>[25]Março!$K$10</f>
        <v>0</v>
      </c>
      <c r="H29" s="17">
        <f>[25]Março!$K$11</f>
        <v>0</v>
      </c>
      <c r="I29" s="17">
        <f>[25]Março!$K$12</f>
        <v>0</v>
      </c>
      <c r="J29" s="17">
        <f>[25]Março!$K$13</f>
        <v>41.599999999999994</v>
      </c>
      <c r="K29" s="17">
        <f>[25]Março!$K$14</f>
        <v>1.6</v>
      </c>
      <c r="L29" s="17">
        <f>[25]Março!$K$15</f>
        <v>0</v>
      </c>
      <c r="M29" s="17">
        <f>[25]Março!$K$16</f>
        <v>0.2</v>
      </c>
      <c r="N29" s="17">
        <f>[25]Março!$K$17</f>
        <v>0</v>
      </c>
      <c r="O29" s="17">
        <f>[25]Março!$K$18</f>
        <v>0</v>
      </c>
      <c r="P29" s="17">
        <f>[25]Março!$K$19</f>
        <v>0</v>
      </c>
      <c r="Q29" s="17">
        <f>[25]Março!$K$20</f>
        <v>0</v>
      </c>
      <c r="R29" s="17">
        <f>[25]Março!$K$21</f>
        <v>0</v>
      </c>
      <c r="S29" s="17">
        <f>[25]Março!$K$22</f>
        <v>0</v>
      </c>
      <c r="T29" s="17">
        <f>[25]Março!$K$23</f>
        <v>0</v>
      </c>
      <c r="U29" s="17">
        <f>[25]Março!$K$24</f>
        <v>0</v>
      </c>
      <c r="V29" s="17">
        <f>[25]Março!$K$25</f>
        <v>0.2</v>
      </c>
      <c r="W29" s="17">
        <f>[25]Março!$K$26</f>
        <v>0</v>
      </c>
      <c r="X29" s="17">
        <f>[25]Março!$K$27</f>
        <v>1</v>
      </c>
      <c r="Y29" s="17">
        <f>[25]Março!$K$28</f>
        <v>55</v>
      </c>
      <c r="Z29" s="17">
        <f>[25]Março!$K$29</f>
        <v>11.2</v>
      </c>
      <c r="AA29" s="17">
        <f>[25]Março!$K$30</f>
        <v>0</v>
      </c>
      <c r="AB29" s="17">
        <f>[25]Março!$K$31</f>
        <v>0</v>
      </c>
      <c r="AC29" s="17">
        <f>[25]Março!$K$32</f>
        <v>0</v>
      </c>
      <c r="AD29" s="17">
        <f>[25]Março!$K$33</f>
        <v>0</v>
      </c>
      <c r="AE29" s="17">
        <f>[25]Março!$K$34</f>
        <v>0</v>
      </c>
      <c r="AF29" s="17">
        <f>[25]Março!$K$35</f>
        <v>0</v>
      </c>
      <c r="AG29" s="33">
        <f t="shared" si="9"/>
        <v>131.39999999999998</v>
      </c>
      <c r="AH29" s="36">
        <f t="shared" si="10"/>
        <v>55</v>
      </c>
      <c r="AI29" s="46">
        <f t="shared" si="1"/>
        <v>22</v>
      </c>
    </row>
    <row r="30" spans="1:35" ht="17.100000000000001" customHeight="1" x14ac:dyDescent="0.2">
      <c r="A30" s="14" t="s">
        <v>31</v>
      </c>
      <c r="B30" s="17">
        <f>[26]Março!$K$5</f>
        <v>0</v>
      </c>
      <c r="C30" s="17">
        <f>[26]Março!$K$6</f>
        <v>12.399999999999999</v>
      </c>
      <c r="D30" s="17">
        <f>[26]Março!$K$7</f>
        <v>0</v>
      </c>
      <c r="E30" s="17">
        <f>[26]Março!$K$8</f>
        <v>0</v>
      </c>
      <c r="F30" s="17">
        <f>[26]Março!$K$9</f>
        <v>0</v>
      </c>
      <c r="G30" s="17">
        <f>[26]Março!$K$10</f>
        <v>0.4</v>
      </c>
      <c r="H30" s="17">
        <f>[26]Março!$K$11</f>
        <v>0</v>
      </c>
      <c r="I30" s="17">
        <f>[26]Março!$K$12</f>
        <v>0</v>
      </c>
      <c r="J30" s="17">
        <f>[26]Março!$K$13</f>
        <v>3.2</v>
      </c>
      <c r="K30" s="17">
        <f>[26]Março!$K$14</f>
        <v>1</v>
      </c>
      <c r="L30" s="17">
        <f>[26]Março!$K$15</f>
        <v>0</v>
      </c>
      <c r="M30" s="17">
        <f>[26]Março!$K$16</f>
        <v>0</v>
      </c>
      <c r="N30" s="17">
        <f>[26]Março!$K$17</f>
        <v>0</v>
      </c>
      <c r="O30" s="17">
        <f>[26]Março!$K$18</f>
        <v>0</v>
      </c>
      <c r="P30" s="17">
        <f>[26]Março!$K$19</f>
        <v>0</v>
      </c>
      <c r="Q30" s="17">
        <f>[26]Março!$K$20</f>
        <v>0</v>
      </c>
      <c r="R30" s="17">
        <f>[26]Março!$K$21</f>
        <v>0</v>
      </c>
      <c r="S30" s="17">
        <f>[26]Março!$K$22</f>
        <v>0</v>
      </c>
      <c r="T30" s="17">
        <f>[26]Março!$K$23</f>
        <v>10.600000000000001</v>
      </c>
      <c r="U30" s="17">
        <f>[26]Março!$K$24</f>
        <v>0</v>
      </c>
      <c r="V30" s="17">
        <f>[26]Março!$K$25</f>
        <v>0</v>
      </c>
      <c r="W30" s="17">
        <f>[26]Março!$K$26</f>
        <v>0</v>
      </c>
      <c r="X30" s="17">
        <f>[26]Março!$K$27</f>
        <v>0</v>
      </c>
      <c r="Y30" s="17">
        <f>[26]Março!$K$28</f>
        <v>88.000000000000014</v>
      </c>
      <c r="Z30" s="17">
        <f>[26]Março!$K$29</f>
        <v>38.20000000000001</v>
      </c>
      <c r="AA30" s="17">
        <f>[26]Março!$K$30</f>
        <v>0.2</v>
      </c>
      <c r="AB30" s="17">
        <f>[26]Março!$K$31</f>
        <v>0</v>
      </c>
      <c r="AC30" s="17">
        <f>[26]Março!$K$32</f>
        <v>0</v>
      </c>
      <c r="AD30" s="17">
        <f>[26]Março!$K$33</f>
        <v>0</v>
      </c>
      <c r="AE30" s="17">
        <f>[26]Março!$K$34</f>
        <v>14.4</v>
      </c>
      <c r="AF30" s="17">
        <f>[26]Março!$K$35</f>
        <v>11.4</v>
      </c>
      <c r="AG30" s="33">
        <f>SUM(B30:AF30)</f>
        <v>179.80000000000004</v>
      </c>
      <c r="AH30" s="36">
        <f t="shared" ref="AH30" si="13">MAX(B30:AF30)</f>
        <v>88.000000000000014</v>
      </c>
      <c r="AI30" s="46">
        <f t="shared" si="1"/>
        <v>21</v>
      </c>
    </row>
    <row r="31" spans="1:35" ht="17.100000000000001" customHeight="1" x14ac:dyDescent="0.2">
      <c r="A31" s="14" t="s">
        <v>49</v>
      </c>
      <c r="B31" s="17">
        <f>[27]Março!$K$5</f>
        <v>0</v>
      </c>
      <c r="C31" s="17">
        <f>[27]Março!$K$6</f>
        <v>0.2</v>
      </c>
      <c r="D31" s="17">
        <f>[27]Março!$K$7</f>
        <v>0</v>
      </c>
      <c r="E31" s="17">
        <f>[27]Março!$K$8</f>
        <v>0</v>
      </c>
      <c r="F31" s="17">
        <f>[27]Março!$K$9</f>
        <v>0.2</v>
      </c>
      <c r="G31" s="17">
        <f>[27]Março!$K$10</f>
        <v>0</v>
      </c>
      <c r="H31" s="17">
        <f>[27]Março!$K$11</f>
        <v>0</v>
      </c>
      <c r="I31" s="17">
        <f>[27]Março!$K$12</f>
        <v>0</v>
      </c>
      <c r="J31" s="17">
        <f>[27]Março!$K$13</f>
        <v>0.2</v>
      </c>
      <c r="K31" s="17">
        <f>[27]Março!$K$14</f>
        <v>0</v>
      </c>
      <c r="L31" s="17">
        <f>[27]Março!$K$15</f>
        <v>0.2</v>
      </c>
      <c r="M31" s="17">
        <f>[27]Março!$K$16</f>
        <v>0</v>
      </c>
      <c r="N31" s="17">
        <f>[27]Março!$K$17</f>
        <v>0</v>
      </c>
      <c r="O31" s="17">
        <f>[27]Março!$K$18</f>
        <v>0</v>
      </c>
      <c r="P31" s="17">
        <f>[27]Março!$K$19</f>
        <v>0.2</v>
      </c>
      <c r="Q31" s="17">
        <f>[27]Março!$K$20</f>
        <v>22.599999999999998</v>
      </c>
      <c r="R31" s="17">
        <f>[27]Março!$K$21</f>
        <v>0</v>
      </c>
      <c r="S31" s="17">
        <f>[27]Março!$K$22</f>
        <v>0</v>
      </c>
      <c r="T31" s="17">
        <f>[27]Março!$K$23</f>
        <v>0</v>
      </c>
      <c r="U31" s="17">
        <f>[27]Março!$K$24</f>
        <v>4.6000000000000005</v>
      </c>
      <c r="V31" s="17">
        <f>[27]Março!$K$25</f>
        <v>0</v>
      </c>
      <c r="W31" s="17">
        <f>[27]Março!$K$26</f>
        <v>0.2</v>
      </c>
      <c r="X31" s="17">
        <f>[27]Março!$K$27</f>
        <v>0.2</v>
      </c>
      <c r="Y31" s="17">
        <f>[27]Março!$K$28</f>
        <v>0</v>
      </c>
      <c r="Z31" s="17">
        <f>[27]Março!$K$29</f>
        <v>24.6</v>
      </c>
      <c r="AA31" s="17">
        <f>[27]Março!$K$30</f>
        <v>24.4</v>
      </c>
      <c r="AB31" s="17">
        <f>[27]Março!$K$31</f>
        <v>0</v>
      </c>
      <c r="AC31" s="17">
        <f>[27]Março!$K$32</f>
        <v>0</v>
      </c>
      <c r="AD31" s="17">
        <f>[27]Março!$K$33</f>
        <v>0</v>
      </c>
      <c r="AE31" s="17">
        <f>[27]Março!$K$34</f>
        <v>0</v>
      </c>
      <c r="AF31" s="17">
        <f>[27]Março!$K$35</f>
        <v>0</v>
      </c>
      <c r="AG31" s="33">
        <f t="shared" ref="AG31" si="14">SUM(B31:AF31)</f>
        <v>77.599999999999994</v>
      </c>
      <c r="AH31" s="36">
        <f>MAX(B31:AF31)</f>
        <v>24.6</v>
      </c>
      <c r="AI31" s="46">
        <f t="shared" si="1"/>
        <v>20</v>
      </c>
    </row>
    <row r="32" spans="1:35" ht="17.100000000000001" customHeight="1" x14ac:dyDescent="0.2">
      <c r="A32" s="14" t="s">
        <v>20</v>
      </c>
      <c r="B32" s="16">
        <f>[28]Março!$K$5</f>
        <v>0</v>
      </c>
      <c r="C32" s="16">
        <f>[28]Março!$K$6</f>
        <v>24.8</v>
      </c>
      <c r="D32" s="16">
        <f>[28]Março!$K$7</f>
        <v>0.4</v>
      </c>
      <c r="E32" s="16">
        <f>[28]Março!$K$8</f>
        <v>0</v>
      </c>
      <c r="F32" s="16">
        <f>[28]Março!$K$9</f>
        <v>0</v>
      </c>
      <c r="G32" s="16">
        <f>[28]Março!$K$10</f>
        <v>0</v>
      </c>
      <c r="H32" s="16">
        <f>[28]Março!$K$11</f>
        <v>0</v>
      </c>
      <c r="I32" s="16">
        <f>[28]Março!$K$12</f>
        <v>0</v>
      </c>
      <c r="J32" s="16">
        <f>[28]Março!$K$13</f>
        <v>5.4</v>
      </c>
      <c r="K32" s="16">
        <f>[28]Março!$K$14</f>
        <v>37.6</v>
      </c>
      <c r="L32" s="16">
        <f>[28]Março!$K$15</f>
        <v>0</v>
      </c>
      <c r="M32" s="16">
        <f>[28]Março!$K$16</f>
        <v>0</v>
      </c>
      <c r="N32" s="16">
        <f>[28]Março!$K$17</f>
        <v>0</v>
      </c>
      <c r="O32" s="16">
        <f>[28]Março!$K$18</f>
        <v>0</v>
      </c>
      <c r="P32" s="16">
        <f>[28]Março!$K$19</f>
        <v>0</v>
      </c>
      <c r="Q32" s="16">
        <f>[28]Março!$K$20</f>
        <v>16.8</v>
      </c>
      <c r="R32" s="16">
        <f>[28]Março!$K$21</f>
        <v>0</v>
      </c>
      <c r="S32" s="16">
        <f>[28]Março!$K$22</f>
        <v>0</v>
      </c>
      <c r="T32" s="16">
        <f>[28]Março!$K$23</f>
        <v>0</v>
      </c>
      <c r="U32" s="16">
        <f>[28]Março!$K$24</f>
        <v>0</v>
      </c>
      <c r="V32" s="16">
        <f>[28]Março!$K$25</f>
        <v>0</v>
      </c>
      <c r="W32" s="16">
        <f>[28]Março!$K$26</f>
        <v>0.2</v>
      </c>
      <c r="X32" s="16">
        <f>[28]Março!$K$27</f>
        <v>0.2</v>
      </c>
      <c r="Y32" s="16">
        <f>[28]Março!$K$28</f>
        <v>33.200000000000003</v>
      </c>
      <c r="Z32" s="16">
        <f>[28]Março!$K$29</f>
        <v>14.200000000000001</v>
      </c>
      <c r="AA32" s="16">
        <f>[28]Março!$K$30</f>
        <v>0.2</v>
      </c>
      <c r="AB32" s="16">
        <f>[28]Março!$K$31</f>
        <v>0</v>
      </c>
      <c r="AC32" s="16">
        <f>[28]Março!$K$32</f>
        <v>0</v>
      </c>
      <c r="AD32" s="16">
        <f>[28]Março!$K$33</f>
        <v>0</v>
      </c>
      <c r="AE32" s="16">
        <f>[28]Março!$K$34</f>
        <v>0</v>
      </c>
      <c r="AF32" s="16">
        <f>[28]Março!$K$35</f>
        <v>0</v>
      </c>
      <c r="AG32" s="33">
        <f t="shared" si="9"/>
        <v>133</v>
      </c>
      <c r="AH32" s="36">
        <f t="shared" si="10"/>
        <v>37.6</v>
      </c>
      <c r="AI32" s="46">
        <f>COUNTIF(B32:AF32,"=0,0")</f>
        <v>21</v>
      </c>
    </row>
    <row r="33" spans="1:35" s="5" customFormat="1" ht="17.100000000000001" customHeight="1" x14ac:dyDescent="0.2">
      <c r="A33" s="29" t="s">
        <v>33</v>
      </c>
      <c r="B33" s="30">
        <f t="shared" ref="B33:AF33" si="15">MAX(B5:B32)</f>
        <v>10.6</v>
      </c>
      <c r="C33" s="30">
        <f t="shared" si="15"/>
        <v>48.20000000000001</v>
      </c>
      <c r="D33" s="30">
        <f t="shared" si="15"/>
        <v>2</v>
      </c>
      <c r="E33" s="30">
        <f t="shared" si="15"/>
        <v>5.3999999999999995</v>
      </c>
      <c r="F33" s="30">
        <f t="shared" si="15"/>
        <v>6.3999999999999995</v>
      </c>
      <c r="G33" s="30">
        <f t="shared" si="15"/>
        <v>23.200000000000003</v>
      </c>
      <c r="H33" s="30">
        <f t="shared" si="15"/>
        <v>22.599999999999998</v>
      </c>
      <c r="I33" s="30">
        <f t="shared" si="15"/>
        <v>0.6</v>
      </c>
      <c r="J33" s="30">
        <f t="shared" si="15"/>
        <v>41.599999999999994</v>
      </c>
      <c r="K33" s="30">
        <f t="shared" si="15"/>
        <v>37.6</v>
      </c>
      <c r="L33" s="30">
        <f t="shared" si="15"/>
        <v>36.6</v>
      </c>
      <c r="M33" s="30">
        <f t="shared" si="15"/>
        <v>0.2</v>
      </c>
      <c r="N33" s="30">
        <f t="shared" si="15"/>
        <v>38.4</v>
      </c>
      <c r="O33" s="30">
        <f t="shared" si="15"/>
        <v>7.8</v>
      </c>
      <c r="P33" s="30">
        <f t="shared" si="15"/>
        <v>41.4</v>
      </c>
      <c r="Q33" s="30">
        <f t="shared" si="15"/>
        <v>22.599999999999998</v>
      </c>
      <c r="R33" s="30">
        <f t="shared" si="15"/>
        <v>0.4</v>
      </c>
      <c r="S33" s="30">
        <f t="shared" si="15"/>
        <v>10.600000000000001</v>
      </c>
      <c r="T33" s="30">
        <f t="shared" si="15"/>
        <v>17.599999999999998</v>
      </c>
      <c r="U33" s="30">
        <f t="shared" si="15"/>
        <v>4.6000000000000005</v>
      </c>
      <c r="V33" s="30">
        <f t="shared" si="15"/>
        <v>5.8</v>
      </c>
      <c r="W33" s="30">
        <f t="shared" si="15"/>
        <v>17.8</v>
      </c>
      <c r="X33" s="30">
        <f t="shared" si="15"/>
        <v>7.2</v>
      </c>
      <c r="Y33" s="30">
        <f t="shared" si="15"/>
        <v>103</v>
      </c>
      <c r="Z33" s="30">
        <f t="shared" si="15"/>
        <v>56.000000000000014</v>
      </c>
      <c r="AA33" s="30">
        <f t="shared" si="15"/>
        <v>24.4</v>
      </c>
      <c r="AB33" s="30">
        <f t="shared" si="15"/>
        <v>15.399999999999999</v>
      </c>
      <c r="AC33" s="30">
        <f t="shared" si="15"/>
        <v>1.7999999999999998</v>
      </c>
      <c r="AD33" s="30">
        <f t="shared" si="15"/>
        <v>15.399999999999999</v>
      </c>
      <c r="AE33" s="30">
        <f t="shared" si="15"/>
        <v>14.799999999999999</v>
      </c>
      <c r="AF33" s="30">
        <f t="shared" si="15"/>
        <v>36</v>
      </c>
      <c r="AG33" s="33">
        <f>MAX(AG5:AG32)</f>
        <v>220.20000000000002</v>
      </c>
      <c r="AH33" s="43">
        <f>MAX(AH5:AH32)</f>
        <v>103</v>
      </c>
      <c r="AI33" s="46"/>
    </row>
    <row r="34" spans="1:35" s="11" customFormat="1" ht="13.5" thickBot="1" x14ac:dyDescent="0.25">
      <c r="A34" s="115" t="s">
        <v>36</v>
      </c>
      <c r="B34" s="116">
        <f t="shared" ref="B34:AF34" si="16">SUM(B5:B32)</f>
        <v>15.799999999999997</v>
      </c>
      <c r="C34" s="116">
        <f t="shared" si="16"/>
        <v>289.40000000000003</v>
      </c>
      <c r="D34" s="116">
        <f t="shared" si="16"/>
        <v>8.6000000000000014</v>
      </c>
      <c r="E34" s="116">
        <f t="shared" si="16"/>
        <v>15</v>
      </c>
      <c r="F34" s="116">
        <f t="shared" si="16"/>
        <v>13.599999999999996</v>
      </c>
      <c r="G34" s="116">
        <f t="shared" si="16"/>
        <v>31.000000000000004</v>
      </c>
      <c r="H34" s="116">
        <f t="shared" si="16"/>
        <v>27.399999999999991</v>
      </c>
      <c r="I34" s="116">
        <f t="shared" si="16"/>
        <v>1.8</v>
      </c>
      <c r="J34" s="116">
        <f t="shared" si="16"/>
        <v>186.39999999999998</v>
      </c>
      <c r="K34" s="116">
        <f t="shared" si="16"/>
        <v>73.800000000000011</v>
      </c>
      <c r="L34" s="116">
        <f t="shared" si="16"/>
        <v>38.400000000000013</v>
      </c>
      <c r="M34" s="116">
        <f t="shared" si="16"/>
        <v>0.60000000000000009</v>
      </c>
      <c r="N34" s="116">
        <f t="shared" si="16"/>
        <v>39.000000000000007</v>
      </c>
      <c r="O34" s="116">
        <f t="shared" si="16"/>
        <v>9</v>
      </c>
      <c r="P34" s="116">
        <f t="shared" si="16"/>
        <v>75.2</v>
      </c>
      <c r="Q34" s="116">
        <f t="shared" si="16"/>
        <v>51.399999999999991</v>
      </c>
      <c r="R34" s="116">
        <f t="shared" si="16"/>
        <v>0.8</v>
      </c>
      <c r="S34" s="116">
        <f t="shared" si="16"/>
        <v>10.8</v>
      </c>
      <c r="T34" s="116">
        <f t="shared" si="16"/>
        <v>44.6</v>
      </c>
      <c r="U34" s="116">
        <f t="shared" si="16"/>
        <v>10</v>
      </c>
      <c r="V34" s="116">
        <f t="shared" si="16"/>
        <v>10.399999999999999</v>
      </c>
      <c r="W34" s="116">
        <f t="shared" si="16"/>
        <v>42.400000000000006</v>
      </c>
      <c r="X34" s="116">
        <f t="shared" si="16"/>
        <v>40</v>
      </c>
      <c r="Y34" s="116">
        <f t="shared" si="16"/>
        <v>857.6</v>
      </c>
      <c r="Z34" s="116">
        <f t="shared" si="16"/>
        <v>339.40000000000003</v>
      </c>
      <c r="AA34" s="116">
        <f t="shared" si="16"/>
        <v>38.200000000000003</v>
      </c>
      <c r="AB34" s="116">
        <f t="shared" si="16"/>
        <v>23</v>
      </c>
      <c r="AC34" s="116">
        <f t="shared" si="16"/>
        <v>5.3999999999999995</v>
      </c>
      <c r="AD34" s="116">
        <f t="shared" si="16"/>
        <v>17.599999999999998</v>
      </c>
      <c r="AE34" s="116">
        <f t="shared" si="16"/>
        <v>33.599999999999994</v>
      </c>
      <c r="AF34" s="116">
        <f t="shared" si="16"/>
        <v>56.2</v>
      </c>
      <c r="AG34" s="81">
        <f>SUM(AG5:AG32)</f>
        <v>2406.4</v>
      </c>
      <c r="AH34" s="117"/>
      <c r="AI34" s="118"/>
    </row>
    <row r="35" spans="1:35" x14ac:dyDescent="0.2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7"/>
      <c r="AE35" s="88"/>
      <c r="AF35" s="89"/>
      <c r="AG35" s="89"/>
      <c r="AH35" s="89"/>
      <c r="AI35" s="90"/>
    </row>
    <row r="36" spans="1:35" x14ac:dyDescent="0.2">
      <c r="A36" s="82"/>
      <c r="B36" s="83"/>
      <c r="C36" s="83"/>
      <c r="D36" s="84"/>
      <c r="E36" s="84" t="s">
        <v>137</v>
      </c>
      <c r="F36" s="84"/>
      <c r="G36" s="84"/>
      <c r="H36" s="84"/>
      <c r="I36" s="83"/>
      <c r="J36" s="83"/>
      <c r="K36" s="83"/>
      <c r="L36" s="83"/>
      <c r="M36" s="83" t="s">
        <v>51</v>
      </c>
      <c r="N36" s="83"/>
      <c r="O36" s="83"/>
      <c r="P36" s="83"/>
      <c r="Q36" s="83"/>
      <c r="R36" s="83"/>
      <c r="S36" s="83"/>
      <c r="T36" s="83"/>
      <c r="U36" s="83"/>
      <c r="V36" s="83" t="s">
        <v>59</v>
      </c>
      <c r="W36" s="83"/>
      <c r="X36" s="83"/>
      <c r="Y36" s="83"/>
      <c r="Z36" s="83"/>
      <c r="AA36" s="83"/>
      <c r="AB36" s="83"/>
      <c r="AC36" s="83"/>
      <c r="AD36" s="91"/>
      <c r="AE36" s="83"/>
      <c r="AF36" s="83"/>
      <c r="AG36" s="91"/>
      <c r="AH36" s="83"/>
      <c r="AI36" s="119"/>
    </row>
    <row r="37" spans="1:35" x14ac:dyDescent="0.2">
      <c r="A37" s="82"/>
      <c r="B37" s="84"/>
      <c r="C37" s="84"/>
      <c r="D37" s="84" t="s">
        <v>139</v>
      </c>
      <c r="E37" s="84"/>
      <c r="F37" s="84"/>
      <c r="G37" s="84"/>
      <c r="H37" s="83"/>
      <c r="I37" s="83"/>
      <c r="J37" s="93"/>
      <c r="K37" s="93"/>
      <c r="L37" s="93"/>
      <c r="M37" s="93" t="s">
        <v>52</v>
      </c>
      <c r="N37" s="93"/>
      <c r="O37" s="93"/>
      <c r="P37" s="93"/>
      <c r="Q37" s="83"/>
      <c r="R37" s="83"/>
      <c r="S37" s="83"/>
      <c r="T37" s="83"/>
      <c r="U37" s="83"/>
      <c r="V37" s="93" t="s">
        <v>60</v>
      </c>
      <c r="W37" s="93"/>
      <c r="X37" s="83"/>
      <c r="Y37" s="83"/>
      <c r="Z37" s="83"/>
      <c r="AA37" s="83"/>
      <c r="AB37" s="83"/>
      <c r="AC37" s="83"/>
      <c r="AD37" s="91"/>
      <c r="AE37" s="94"/>
      <c r="AF37" s="95"/>
      <c r="AG37" s="83"/>
      <c r="AH37" s="83"/>
      <c r="AI37" s="96"/>
    </row>
    <row r="38" spans="1:35" ht="13.5" thickBot="1" x14ac:dyDescent="0.25">
      <c r="A38" s="105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100"/>
      <c r="AE38" s="101"/>
      <c r="AF38" s="102"/>
      <c r="AG38" s="106"/>
      <c r="AH38" s="106"/>
      <c r="AI38" s="120" t="s">
        <v>50</v>
      </c>
    </row>
    <row r="39" spans="1:35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</row>
    <row r="40" spans="1:35" x14ac:dyDescent="0.2">
      <c r="H40" s="26"/>
      <c r="I40" s="26"/>
      <c r="J40" s="27"/>
      <c r="K40" s="26"/>
      <c r="L40" s="26"/>
      <c r="M40" s="26"/>
      <c r="N40" s="26"/>
      <c r="O40" s="26"/>
      <c r="P40" s="27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2" spans="1:35" x14ac:dyDescent="0.2">
      <c r="R42" s="2" t="s">
        <v>50</v>
      </c>
    </row>
    <row r="45" spans="1:35" x14ac:dyDescent="0.2">
      <c r="I45" s="2" t="s">
        <v>50</v>
      </c>
    </row>
    <row r="49" spans="29:29" x14ac:dyDescent="0.2">
      <c r="AC49" s="2" t="s">
        <v>50</v>
      </c>
    </row>
  </sheetData>
  <sheetProtection algorithmName="SHA-512" hashValue="6hSjU2e+qZJcin8qHVtgOWQ42g8fXTpqG3yZW9aNUYBfCneRiPkAO6O+bNrG4o4YGMAVIOX8qvbccG+PiLQptg==" saltValue="OZStdD3mscAaTu+08VbFVg==" spinCount="100000" sheet="1" objects="1" scenarios="1"/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8 AG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0" zoomScale="90" zoomScaleNormal="100" zoomScalePageLayoutView="90" workbookViewId="0">
      <selection activeCell="I39" sqref="I39"/>
    </sheetView>
  </sheetViews>
  <sheetFormatPr defaultRowHeight="12.75" x14ac:dyDescent="0.2"/>
  <cols>
    <col min="1" max="1" width="30.28515625" customWidth="1"/>
    <col min="2" max="2" width="9.5703125" style="75" customWidth="1"/>
    <col min="3" max="3" width="9.5703125" style="76" customWidth="1"/>
    <col min="4" max="4" width="9.5703125" style="75" customWidth="1"/>
    <col min="5" max="5" width="9.85546875" style="75" customWidth="1"/>
    <col min="6" max="6" width="9.5703125" style="75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0" customFormat="1" ht="42.75" customHeight="1" x14ac:dyDescent="0.2">
      <c r="A1" s="48" t="s">
        <v>61</v>
      </c>
      <c r="B1" s="48" t="s">
        <v>62</v>
      </c>
      <c r="C1" s="48" t="s">
        <v>63</v>
      </c>
      <c r="D1" s="48" t="s">
        <v>64</v>
      </c>
      <c r="E1" s="48" t="s">
        <v>65</v>
      </c>
      <c r="F1" s="48" t="s">
        <v>66</v>
      </c>
      <c r="G1" s="48" t="s">
        <v>67</v>
      </c>
      <c r="H1" s="48" t="s">
        <v>68</v>
      </c>
      <c r="I1" s="48" t="s">
        <v>69</v>
      </c>
      <c r="J1" s="49"/>
      <c r="K1" s="49"/>
      <c r="L1" s="49"/>
      <c r="M1" s="49"/>
    </row>
    <row r="2" spans="1:13" s="55" customFormat="1" x14ac:dyDescent="0.2">
      <c r="A2" s="51" t="s">
        <v>70</v>
      </c>
      <c r="B2" s="51" t="s">
        <v>71</v>
      </c>
      <c r="C2" s="52" t="s">
        <v>72</v>
      </c>
      <c r="D2" s="52">
        <v>-20.444199999999999</v>
      </c>
      <c r="E2" s="52">
        <v>-52.875599999999999</v>
      </c>
      <c r="F2" s="52">
        <v>388</v>
      </c>
      <c r="G2" s="53">
        <v>40405</v>
      </c>
      <c r="H2" s="54">
        <v>1</v>
      </c>
      <c r="I2" s="52" t="s">
        <v>73</v>
      </c>
      <c r="J2" s="49"/>
      <c r="K2" s="49"/>
      <c r="L2" s="49"/>
      <c r="M2" s="49"/>
    </row>
    <row r="3" spans="1:13" ht="12.75" customHeight="1" x14ac:dyDescent="0.2">
      <c r="A3" s="51" t="s">
        <v>0</v>
      </c>
      <c r="B3" s="51" t="s">
        <v>71</v>
      </c>
      <c r="C3" s="52" t="s">
        <v>74</v>
      </c>
      <c r="D3" s="54">
        <v>-23.002500000000001</v>
      </c>
      <c r="E3" s="54">
        <v>-55.3294</v>
      </c>
      <c r="F3" s="54">
        <v>431</v>
      </c>
      <c r="G3" s="56">
        <v>39611</v>
      </c>
      <c r="H3" s="54">
        <v>1</v>
      </c>
      <c r="I3" s="52" t="s">
        <v>75</v>
      </c>
      <c r="J3" s="57"/>
      <c r="K3" s="57"/>
      <c r="L3" s="57"/>
      <c r="M3" s="57"/>
    </row>
    <row r="4" spans="1:13" x14ac:dyDescent="0.2">
      <c r="A4" s="51" t="s">
        <v>1</v>
      </c>
      <c r="B4" s="51" t="s">
        <v>71</v>
      </c>
      <c r="C4" s="52" t="s">
        <v>76</v>
      </c>
      <c r="D4" s="58">
        <v>-20.4756</v>
      </c>
      <c r="E4" s="58">
        <v>-55.783900000000003</v>
      </c>
      <c r="F4" s="58">
        <v>155</v>
      </c>
      <c r="G4" s="56">
        <v>39022</v>
      </c>
      <c r="H4" s="54">
        <v>1</v>
      </c>
      <c r="I4" s="52" t="s">
        <v>77</v>
      </c>
      <c r="J4" s="57"/>
      <c r="K4" s="57"/>
      <c r="L4" s="57"/>
      <c r="M4" s="57"/>
    </row>
    <row r="5" spans="1:13" s="60" customFormat="1" x14ac:dyDescent="0.2">
      <c r="A5" s="51" t="s">
        <v>46</v>
      </c>
      <c r="B5" s="51" t="s">
        <v>71</v>
      </c>
      <c r="C5" s="52" t="s">
        <v>78</v>
      </c>
      <c r="D5" s="58">
        <v>-22.1008</v>
      </c>
      <c r="E5" s="58">
        <v>-56.54</v>
      </c>
      <c r="F5" s="58">
        <v>208</v>
      </c>
      <c r="G5" s="56">
        <v>40764</v>
      </c>
      <c r="H5" s="54">
        <v>1</v>
      </c>
      <c r="I5" s="59" t="s">
        <v>79</v>
      </c>
      <c r="J5" s="57"/>
      <c r="K5" s="57"/>
      <c r="L5" s="57"/>
      <c r="M5" s="57"/>
    </row>
    <row r="6" spans="1:13" s="60" customFormat="1" x14ac:dyDescent="0.2">
      <c r="A6" s="51" t="s">
        <v>58</v>
      </c>
      <c r="B6" s="51" t="s">
        <v>71</v>
      </c>
      <c r="C6" s="52" t="s">
        <v>80</v>
      </c>
      <c r="D6" s="58">
        <v>-21.7514</v>
      </c>
      <c r="E6" s="58">
        <v>-52.470599999999997</v>
      </c>
      <c r="F6" s="58">
        <v>387</v>
      </c>
      <c r="G6" s="56">
        <v>41354</v>
      </c>
      <c r="H6" s="54">
        <v>1</v>
      </c>
      <c r="I6" s="59" t="s">
        <v>81</v>
      </c>
      <c r="J6" s="57"/>
      <c r="K6" s="57"/>
      <c r="L6" s="57"/>
      <c r="M6" s="57"/>
    </row>
    <row r="7" spans="1:13" x14ac:dyDescent="0.2">
      <c r="A7" s="51" t="s">
        <v>2</v>
      </c>
      <c r="B7" s="51" t="s">
        <v>71</v>
      </c>
      <c r="C7" s="52" t="s">
        <v>82</v>
      </c>
      <c r="D7" s="58">
        <v>-20.45</v>
      </c>
      <c r="E7" s="58">
        <v>-54.616599999999998</v>
      </c>
      <c r="F7" s="58">
        <v>530</v>
      </c>
      <c r="G7" s="56">
        <v>37145</v>
      </c>
      <c r="H7" s="54">
        <v>1</v>
      </c>
      <c r="I7" s="52" t="s">
        <v>83</v>
      </c>
      <c r="J7" s="57"/>
      <c r="K7" s="57"/>
      <c r="L7" s="57"/>
      <c r="M7" s="57"/>
    </row>
    <row r="8" spans="1:13" x14ac:dyDescent="0.2">
      <c r="A8" s="51" t="s">
        <v>3</v>
      </c>
      <c r="B8" s="51" t="s">
        <v>71</v>
      </c>
      <c r="C8" s="52" t="s">
        <v>84</v>
      </c>
      <c r="D8" s="54">
        <v>-19.122499999999999</v>
      </c>
      <c r="E8" s="54">
        <v>-51.720799999999997</v>
      </c>
      <c r="F8" s="58">
        <v>516</v>
      </c>
      <c r="G8" s="56">
        <v>39515</v>
      </c>
      <c r="H8" s="54">
        <v>1</v>
      </c>
      <c r="I8" s="52" t="s">
        <v>85</v>
      </c>
      <c r="J8" s="57"/>
      <c r="K8" s="57"/>
      <c r="L8" s="57"/>
      <c r="M8" s="57"/>
    </row>
    <row r="9" spans="1:13" x14ac:dyDescent="0.2">
      <c r="A9" s="51" t="s">
        <v>4</v>
      </c>
      <c r="B9" s="51" t="s">
        <v>71</v>
      </c>
      <c r="C9" s="52" t="s">
        <v>86</v>
      </c>
      <c r="D9" s="58">
        <v>-18.802199999999999</v>
      </c>
      <c r="E9" s="58">
        <v>-52.602800000000002</v>
      </c>
      <c r="F9" s="58">
        <v>818</v>
      </c>
      <c r="G9" s="56">
        <v>39070</v>
      </c>
      <c r="H9" s="54">
        <v>1</v>
      </c>
      <c r="I9" s="52" t="s">
        <v>87</v>
      </c>
      <c r="J9" s="57"/>
      <c r="K9" s="57"/>
      <c r="L9" s="57"/>
      <c r="M9" s="57"/>
    </row>
    <row r="10" spans="1:13" ht="13.5" customHeight="1" x14ac:dyDescent="0.2">
      <c r="A10" s="51" t="s">
        <v>5</v>
      </c>
      <c r="B10" s="51" t="s">
        <v>71</v>
      </c>
      <c r="C10" s="52" t="s">
        <v>88</v>
      </c>
      <c r="D10" s="58">
        <v>-18.996700000000001</v>
      </c>
      <c r="E10" s="58">
        <v>-57.637500000000003</v>
      </c>
      <c r="F10" s="58">
        <v>126</v>
      </c>
      <c r="G10" s="56">
        <v>39017</v>
      </c>
      <c r="H10" s="54">
        <v>1</v>
      </c>
      <c r="I10" s="52" t="s">
        <v>89</v>
      </c>
      <c r="J10" s="57"/>
      <c r="K10" s="57"/>
      <c r="L10" s="57"/>
      <c r="M10" s="57"/>
    </row>
    <row r="11" spans="1:13" ht="13.5" customHeight="1" x14ac:dyDescent="0.2">
      <c r="A11" s="51" t="s">
        <v>48</v>
      </c>
      <c r="B11" s="51" t="s">
        <v>71</v>
      </c>
      <c r="C11" s="52" t="s">
        <v>90</v>
      </c>
      <c r="D11" s="58">
        <v>-18.4922</v>
      </c>
      <c r="E11" s="58">
        <v>-53.167200000000001</v>
      </c>
      <c r="F11" s="58">
        <v>730</v>
      </c>
      <c r="G11" s="56">
        <v>41247</v>
      </c>
      <c r="H11" s="54">
        <v>1</v>
      </c>
      <c r="I11" s="59" t="s">
        <v>91</v>
      </c>
      <c r="J11" s="57"/>
      <c r="K11" s="57"/>
      <c r="L11" s="57"/>
      <c r="M11" s="57"/>
    </row>
    <row r="12" spans="1:13" x14ac:dyDescent="0.2">
      <c r="A12" s="51" t="s">
        <v>6</v>
      </c>
      <c r="B12" s="51" t="s">
        <v>71</v>
      </c>
      <c r="C12" s="52" t="s">
        <v>92</v>
      </c>
      <c r="D12" s="58">
        <v>-18.304400000000001</v>
      </c>
      <c r="E12" s="58">
        <v>-54.440899999999999</v>
      </c>
      <c r="F12" s="58">
        <v>252</v>
      </c>
      <c r="G12" s="56">
        <v>39028</v>
      </c>
      <c r="H12" s="54">
        <v>1</v>
      </c>
      <c r="I12" s="52" t="s">
        <v>93</v>
      </c>
      <c r="J12" s="57"/>
      <c r="K12" s="57"/>
      <c r="L12" s="57"/>
      <c r="M12" s="57"/>
    </row>
    <row r="13" spans="1:13" x14ac:dyDescent="0.2">
      <c r="A13" s="51" t="s">
        <v>7</v>
      </c>
      <c r="B13" s="51" t="s">
        <v>71</v>
      </c>
      <c r="C13" s="52" t="s">
        <v>94</v>
      </c>
      <c r="D13" s="58">
        <v>-22.193899999999999</v>
      </c>
      <c r="E13" s="61">
        <v>-54.9114</v>
      </c>
      <c r="F13" s="58">
        <v>469</v>
      </c>
      <c r="G13" s="56">
        <v>39011</v>
      </c>
      <c r="H13" s="54">
        <v>1</v>
      </c>
      <c r="I13" s="52" t="s">
        <v>95</v>
      </c>
      <c r="J13" s="57"/>
      <c r="K13" s="57"/>
      <c r="L13" s="57"/>
      <c r="M13" s="57"/>
    </row>
    <row r="14" spans="1:13" x14ac:dyDescent="0.2">
      <c r="A14" s="51" t="s">
        <v>96</v>
      </c>
      <c r="B14" s="51" t="s">
        <v>71</v>
      </c>
      <c r="C14" s="52" t="s">
        <v>97</v>
      </c>
      <c r="D14" s="54">
        <v>-23.449400000000001</v>
      </c>
      <c r="E14" s="54">
        <v>-54.181699999999999</v>
      </c>
      <c r="F14" s="54">
        <v>336</v>
      </c>
      <c r="G14" s="56">
        <v>39598</v>
      </c>
      <c r="H14" s="54">
        <v>1</v>
      </c>
      <c r="I14" s="52" t="s">
        <v>98</v>
      </c>
      <c r="J14" s="57"/>
      <c r="K14" s="57"/>
      <c r="L14" s="57"/>
      <c r="M14" s="57"/>
    </row>
    <row r="15" spans="1:13" x14ac:dyDescent="0.2">
      <c r="A15" s="51" t="s">
        <v>9</v>
      </c>
      <c r="B15" s="51" t="s">
        <v>71</v>
      </c>
      <c r="C15" s="52" t="s">
        <v>99</v>
      </c>
      <c r="D15" s="58">
        <v>-22.3</v>
      </c>
      <c r="E15" s="58">
        <v>-53.816600000000001</v>
      </c>
      <c r="F15" s="58">
        <v>373.29</v>
      </c>
      <c r="G15" s="56">
        <v>37662</v>
      </c>
      <c r="H15" s="54">
        <v>1</v>
      </c>
      <c r="I15" s="52" t="s">
        <v>100</v>
      </c>
      <c r="J15" s="57"/>
      <c r="K15" s="57"/>
      <c r="L15" s="57"/>
      <c r="M15" s="57"/>
    </row>
    <row r="16" spans="1:13" s="60" customFormat="1" x14ac:dyDescent="0.2">
      <c r="A16" s="51" t="s">
        <v>47</v>
      </c>
      <c r="B16" s="51" t="s">
        <v>71</v>
      </c>
      <c r="C16" s="52" t="s">
        <v>101</v>
      </c>
      <c r="D16" s="58">
        <v>-21.478200000000001</v>
      </c>
      <c r="E16" s="58">
        <v>-56.136899999999997</v>
      </c>
      <c r="F16" s="58">
        <v>249</v>
      </c>
      <c r="G16" s="56">
        <v>40759</v>
      </c>
      <c r="H16" s="54">
        <v>1</v>
      </c>
      <c r="I16" s="59" t="s">
        <v>102</v>
      </c>
      <c r="J16" s="57"/>
      <c r="K16" s="57"/>
      <c r="L16" s="57"/>
      <c r="M16" s="57"/>
    </row>
    <row r="17" spans="1:13" x14ac:dyDescent="0.2">
      <c r="A17" s="51" t="s">
        <v>10</v>
      </c>
      <c r="B17" s="51" t="s">
        <v>71</v>
      </c>
      <c r="C17" s="52" t="s">
        <v>103</v>
      </c>
      <c r="D17" s="54">
        <v>-22.857199999999999</v>
      </c>
      <c r="E17" s="54">
        <v>-54.605600000000003</v>
      </c>
      <c r="F17" s="54">
        <v>379</v>
      </c>
      <c r="G17" s="56">
        <v>39617</v>
      </c>
      <c r="H17" s="54">
        <v>1</v>
      </c>
      <c r="I17" s="52" t="s">
        <v>104</v>
      </c>
      <c r="J17" s="57"/>
      <c r="K17" s="57"/>
      <c r="L17" s="57"/>
      <c r="M17" s="57"/>
    </row>
    <row r="18" spans="1:13" ht="12.75" customHeight="1" x14ac:dyDescent="0.2">
      <c r="A18" s="51" t="s">
        <v>11</v>
      </c>
      <c r="B18" s="51" t="s">
        <v>71</v>
      </c>
      <c r="C18" s="52" t="s">
        <v>105</v>
      </c>
      <c r="D18" s="58">
        <v>-21.609200000000001</v>
      </c>
      <c r="E18" s="58">
        <v>-55.177799999999998</v>
      </c>
      <c r="F18" s="58">
        <v>401</v>
      </c>
      <c r="G18" s="56">
        <v>39065</v>
      </c>
      <c r="H18" s="54">
        <v>1</v>
      </c>
      <c r="I18" s="52" t="s">
        <v>106</v>
      </c>
      <c r="J18" s="57"/>
      <c r="K18" s="57"/>
      <c r="L18" s="57"/>
      <c r="M18" s="57"/>
    </row>
    <row r="19" spans="1:13" s="60" customFormat="1" x14ac:dyDescent="0.2">
      <c r="A19" s="51" t="s">
        <v>12</v>
      </c>
      <c r="B19" s="51" t="s">
        <v>71</v>
      </c>
      <c r="C19" s="52" t="s">
        <v>107</v>
      </c>
      <c r="D19" s="58">
        <v>-20.395600000000002</v>
      </c>
      <c r="E19" s="58">
        <v>-56.431699999999999</v>
      </c>
      <c r="F19" s="58">
        <v>140</v>
      </c>
      <c r="G19" s="56">
        <v>39023</v>
      </c>
      <c r="H19" s="54">
        <v>1</v>
      </c>
      <c r="I19" s="52" t="s">
        <v>108</v>
      </c>
      <c r="J19" s="57"/>
      <c r="K19" s="57"/>
      <c r="L19" s="57"/>
      <c r="M19" s="57"/>
    </row>
    <row r="20" spans="1:13" x14ac:dyDescent="0.2">
      <c r="A20" s="51" t="s">
        <v>109</v>
      </c>
      <c r="B20" s="51" t="s">
        <v>71</v>
      </c>
      <c r="C20" s="52" t="s">
        <v>110</v>
      </c>
      <c r="D20" s="58">
        <v>-18.988900000000001</v>
      </c>
      <c r="E20" s="58">
        <v>-56.623100000000001</v>
      </c>
      <c r="F20" s="58">
        <v>104</v>
      </c>
      <c r="G20" s="56">
        <v>38932</v>
      </c>
      <c r="H20" s="54">
        <v>1</v>
      </c>
      <c r="I20" s="52" t="s">
        <v>111</v>
      </c>
      <c r="J20" s="57"/>
      <c r="K20" s="57"/>
      <c r="L20" s="57"/>
      <c r="M20" s="57"/>
    </row>
    <row r="21" spans="1:13" s="60" customFormat="1" x14ac:dyDescent="0.2">
      <c r="A21" s="51" t="s">
        <v>14</v>
      </c>
      <c r="B21" s="51" t="s">
        <v>71</v>
      </c>
      <c r="C21" s="52" t="s">
        <v>112</v>
      </c>
      <c r="D21" s="58">
        <v>-19.414300000000001</v>
      </c>
      <c r="E21" s="58">
        <v>-51.1053</v>
      </c>
      <c r="F21" s="58">
        <v>424</v>
      </c>
      <c r="G21" s="56" t="s">
        <v>113</v>
      </c>
      <c r="H21" s="54">
        <v>1</v>
      </c>
      <c r="I21" s="52" t="s">
        <v>114</v>
      </c>
      <c r="J21" s="57"/>
      <c r="K21" s="57"/>
      <c r="L21" s="57"/>
      <c r="M21" s="57"/>
    </row>
    <row r="22" spans="1:13" x14ac:dyDescent="0.2">
      <c r="A22" s="51" t="s">
        <v>15</v>
      </c>
      <c r="B22" s="51" t="s">
        <v>71</v>
      </c>
      <c r="C22" s="52" t="s">
        <v>115</v>
      </c>
      <c r="D22" s="58">
        <v>-22.533300000000001</v>
      </c>
      <c r="E22" s="58">
        <v>-55.533299999999997</v>
      </c>
      <c r="F22" s="58">
        <v>650</v>
      </c>
      <c r="G22" s="56">
        <v>37140</v>
      </c>
      <c r="H22" s="54">
        <v>1</v>
      </c>
      <c r="I22" s="52" t="s">
        <v>116</v>
      </c>
      <c r="J22" s="57"/>
      <c r="K22" s="57"/>
      <c r="L22" s="57"/>
      <c r="M22" s="57"/>
    </row>
    <row r="23" spans="1:13" x14ac:dyDescent="0.2">
      <c r="A23" s="51" t="s">
        <v>16</v>
      </c>
      <c r="B23" s="51" t="s">
        <v>71</v>
      </c>
      <c r="C23" s="52" t="s">
        <v>117</v>
      </c>
      <c r="D23" s="58">
        <v>-21.7058</v>
      </c>
      <c r="E23" s="58">
        <v>-57.5533</v>
      </c>
      <c r="F23" s="58">
        <v>85</v>
      </c>
      <c r="G23" s="56">
        <v>39014</v>
      </c>
      <c r="H23" s="54">
        <v>1</v>
      </c>
      <c r="I23" s="52" t="s">
        <v>118</v>
      </c>
      <c r="J23" s="57"/>
      <c r="K23" s="57"/>
      <c r="L23" s="57"/>
      <c r="M23" s="57"/>
    </row>
    <row r="24" spans="1:13" s="60" customFormat="1" x14ac:dyDescent="0.2">
      <c r="A24" s="51" t="s">
        <v>18</v>
      </c>
      <c r="B24" s="51" t="s">
        <v>71</v>
      </c>
      <c r="C24" s="52" t="s">
        <v>119</v>
      </c>
      <c r="D24" s="58">
        <v>-19.420100000000001</v>
      </c>
      <c r="E24" s="58">
        <v>-54.553100000000001</v>
      </c>
      <c r="F24" s="58">
        <v>647</v>
      </c>
      <c r="G24" s="56">
        <v>39067</v>
      </c>
      <c r="H24" s="54">
        <v>1</v>
      </c>
      <c r="I24" s="52" t="s">
        <v>120</v>
      </c>
      <c r="J24" s="57"/>
      <c r="K24" s="57"/>
      <c r="L24" s="57"/>
      <c r="M24" s="57"/>
    </row>
    <row r="25" spans="1:13" x14ac:dyDescent="0.2">
      <c r="A25" s="51" t="s">
        <v>121</v>
      </c>
      <c r="B25" s="51" t="s">
        <v>71</v>
      </c>
      <c r="C25" s="52" t="s">
        <v>122</v>
      </c>
      <c r="D25" s="54">
        <v>-21.774999999999999</v>
      </c>
      <c r="E25" s="54">
        <v>-54.528100000000002</v>
      </c>
      <c r="F25" s="54">
        <v>329</v>
      </c>
      <c r="G25" s="56">
        <v>39625</v>
      </c>
      <c r="H25" s="54">
        <v>1</v>
      </c>
      <c r="I25" s="52" t="s">
        <v>123</v>
      </c>
      <c r="J25" s="57"/>
      <c r="K25" s="57"/>
      <c r="L25" s="57"/>
      <c r="M25" s="57"/>
    </row>
    <row r="26" spans="1:13" s="65" customFormat="1" ht="15" customHeight="1" x14ac:dyDescent="0.2">
      <c r="A26" s="62" t="s">
        <v>31</v>
      </c>
      <c r="B26" s="62" t="s">
        <v>71</v>
      </c>
      <c r="C26" s="52" t="s">
        <v>124</v>
      </c>
      <c r="D26" s="63">
        <v>-20.9817</v>
      </c>
      <c r="E26" s="63">
        <v>-54.971899999999998</v>
      </c>
      <c r="F26" s="63">
        <v>464</v>
      </c>
      <c r="G26" s="53" t="s">
        <v>125</v>
      </c>
      <c r="H26" s="52">
        <v>1</v>
      </c>
      <c r="I26" s="62" t="s">
        <v>126</v>
      </c>
      <c r="J26" s="64"/>
      <c r="K26" s="64"/>
      <c r="L26" s="64"/>
      <c r="M26" s="64"/>
    </row>
    <row r="27" spans="1:13" s="60" customFormat="1" x14ac:dyDescent="0.2">
      <c r="A27" s="51" t="s">
        <v>19</v>
      </c>
      <c r="B27" s="51" t="s">
        <v>71</v>
      </c>
      <c r="C27" s="52" t="s">
        <v>127</v>
      </c>
      <c r="D27" s="54">
        <v>-23.966899999999999</v>
      </c>
      <c r="E27" s="54">
        <v>-55.0242</v>
      </c>
      <c r="F27" s="54">
        <v>402</v>
      </c>
      <c r="G27" s="56">
        <v>39605</v>
      </c>
      <c r="H27" s="54">
        <v>1</v>
      </c>
      <c r="I27" s="52" t="s">
        <v>128</v>
      </c>
      <c r="J27" s="57"/>
      <c r="K27" s="57"/>
      <c r="L27" s="57"/>
      <c r="M27" s="57"/>
    </row>
    <row r="28" spans="1:13" s="67" customFormat="1" x14ac:dyDescent="0.2">
      <c r="A28" s="62" t="s">
        <v>49</v>
      </c>
      <c r="B28" s="62" t="s">
        <v>71</v>
      </c>
      <c r="C28" s="52" t="s">
        <v>129</v>
      </c>
      <c r="D28" s="52">
        <v>-17.634699999999999</v>
      </c>
      <c r="E28" s="52">
        <v>-54.760100000000001</v>
      </c>
      <c r="F28" s="52">
        <v>486</v>
      </c>
      <c r="G28" s="53" t="s">
        <v>130</v>
      </c>
      <c r="H28" s="52">
        <v>1</v>
      </c>
      <c r="I28" s="54" t="s">
        <v>131</v>
      </c>
      <c r="J28" s="66"/>
      <c r="K28" s="66"/>
      <c r="L28" s="66"/>
      <c r="M28" s="66"/>
    </row>
    <row r="29" spans="1:13" x14ac:dyDescent="0.2">
      <c r="A29" s="51" t="s">
        <v>20</v>
      </c>
      <c r="B29" s="51" t="s">
        <v>71</v>
      </c>
      <c r="C29" s="52" t="s">
        <v>132</v>
      </c>
      <c r="D29" s="54">
        <v>-20.783300000000001</v>
      </c>
      <c r="E29" s="54">
        <v>-51.7</v>
      </c>
      <c r="F29" s="54">
        <v>313</v>
      </c>
      <c r="G29" s="56">
        <v>37137</v>
      </c>
      <c r="H29" s="54">
        <v>1</v>
      </c>
      <c r="I29" s="52" t="s">
        <v>133</v>
      </c>
      <c r="J29" s="57"/>
      <c r="K29" s="57"/>
      <c r="L29" s="57"/>
      <c r="M29" s="57"/>
    </row>
    <row r="30" spans="1:13" ht="18" customHeight="1" x14ac:dyDescent="0.2">
      <c r="A30" s="68"/>
      <c r="B30" s="69"/>
      <c r="C30" s="70"/>
      <c r="D30" s="70"/>
      <c r="E30" s="70"/>
      <c r="F30" s="70"/>
      <c r="G30" s="48" t="s">
        <v>134</v>
      </c>
      <c r="H30" s="52">
        <f>SUM(H2:H29)</f>
        <v>28</v>
      </c>
      <c r="I30" s="68"/>
      <c r="J30" s="57"/>
      <c r="K30" s="57"/>
      <c r="L30" s="57"/>
      <c r="M30" s="57"/>
    </row>
    <row r="31" spans="1:13" x14ac:dyDescent="0.2">
      <c r="A31" s="57" t="s">
        <v>135</v>
      </c>
      <c r="B31" s="71"/>
      <c r="C31" s="71"/>
      <c r="D31" s="71"/>
      <c r="E31" s="71"/>
      <c r="F31" s="71"/>
      <c r="G31" s="57"/>
      <c r="H31" s="72"/>
      <c r="I31" s="57"/>
      <c r="J31" s="57"/>
      <c r="K31" s="57"/>
      <c r="L31" s="57"/>
      <c r="M31" s="57"/>
    </row>
    <row r="32" spans="1:13" x14ac:dyDescent="0.2">
      <c r="A32" s="73" t="s">
        <v>136</v>
      </c>
      <c r="B32" s="74"/>
      <c r="C32" s="74"/>
      <c r="D32" s="74"/>
      <c r="E32" s="74"/>
      <c r="F32" s="74"/>
      <c r="G32" s="57"/>
      <c r="H32" s="57"/>
      <c r="I32" s="57"/>
      <c r="J32" s="57"/>
      <c r="K32" s="57"/>
      <c r="L32" s="57"/>
      <c r="M32" s="57"/>
    </row>
    <row r="33" spans="1:13" x14ac:dyDescent="0.2">
      <c r="A33" s="57"/>
      <c r="B33" s="74"/>
      <c r="C33" s="74"/>
      <c r="D33" s="74"/>
      <c r="E33" s="74"/>
      <c r="F33" s="74"/>
      <c r="G33" s="57"/>
      <c r="H33" s="57"/>
      <c r="I33" s="57"/>
      <c r="J33" s="57"/>
      <c r="K33" s="57"/>
      <c r="L33" s="57"/>
      <c r="M33" s="57"/>
    </row>
    <row r="34" spans="1:13" x14ac:dyDescent="0.2">
      <c r="A34" s="57"/>
      <c r="B34" s="74"/>
      <c r="C34" s="74"/>
      <c r="D34" s="74"/>
      <c r="E34" s="74"/>
      <c r="F34" s="74"/>
      <c r="G34" s="57"/>
      <c r="H34" s="57"/>
      <c r="I34" s="57"/>
      <c r="J34" s="57"/>
      <c r="K34" s="57"/>
      <c r="L34" s="57"/>
      <c r="M34" s="57"/>
    </row>
    <row r="35" spans="1:13" x14ac:dyDescent="0.2">
      <c r="A35" s="57"/>
      <c r="B35" s="74"/>
      <c r="C35" s="74"/>
      <c r="D35" s="74"/>
      <c r="E35" s="74"/>
      <c r="F35" s="74"/>
      <c r="G35" s="57"/>
      <c r="H35" s="57"/>
      <c r="I35" s="57"/>
      <c r="J35" s="57"/>
      <c r="K35" s="57"/>
      <c r="L35" s="57"/>
      <c r="M35" s="57"/>
    </row>
    <row r="36" spans="1:13" x14ac:dyDescent="0.2">
      <c r="A36" s="57"/>
      <c r="B36" s="74"/>
      <c r="C36" s="74"/>
      <c r="D36" s="74"/>
      <c r="E36" s="74"/>
      <c r="F36" s="74"/>
      <c r="G36" s="57"/>
      <c r="H36" s="57"/>
      <c r="I36" s="57"/>
      <c r="J36" s="57"/>
      <c r="K36" s="57"/>
      <c r="L36" s="57"/>
      <c r="M36" s="57"/>
    </row>
    <row r="37" spans="1:13" x14ac:dyDescent="0.2">
      <c r="A37" s="57"/>
      <c r="B37" s="74"/>
      <c r="C37" s="74"/>
      <c r="D37" s="74"/>
      <c r="E37" s="74"/>
      <c r="F37" s="74"/>
      <c r="G37" s="57"/>
      <c r="H37" s="57"/>
      <c r="I37" s="57"/>
      <c r="J37" s="57"/>
      <c r="K37" s="57"/>
      <c r="L37" s="57"/>
      <c r="M37" s="57"/>
    </row>
    <row r="38" spans="1:13" x14ac:dyDescent="0.2">
      <c r="A38" s="57"/>
      <c r="B38" s="74"/>
      <c r="C38" s="74"/>
      <c r="D38" s="74"/>
      <c r="E38" s="74"/>
      <c r="F38" s="74"/>
      <c r="G38" s="57"/>
      <c r="H38" s="57"/>
      <c r="I38" s="57"/>
      <c r="J38" s="57"/>
      <c r="K38" s="57"/>
      <c r="L38" s="57"/>
      <c r="M38" s="57"/>
    </row>
    <row r="39" spans="1:13" x14ac:dyDescent="0.2">
      <c r="A39" s="57"/>
      <c r="B39" s="74"/>
      <c r="C39" s="74"/>
      <c r="D39" s="74"/>
      <c r="E39" s="74"/>
      <c r="F39" s="74"/>
      <c r="G39" s="57"/>
      <c r="H39" s="57"/>
      <c r="I39" s="57"/>
      <c r="J39" s="57"/>
      <c r="K39" s="57"/>
      <c r="L39" s="57"/>
      <c r="M39" s="57"/>
    </row>
    <row r="40" spans="1:13" x14ac:dyDescent="0.2">
      <c r="A40" s="57"/>
      <c r="B40" s="74"/>
      <c r="C40" s="74"/>
      <c r="D40" s="74"/>
      <c r="E40" s="74"/>
      <c r="F40" s="74"/>
      <c r="G40" s="57"/>
      <c r="H40" s="57"/>
      <c r="I40" s="57"/>
      <c r="J40" s="57"/>
      <c r="K40" s="57"/>
      <c r="L40" s="57"/>
      <c r="M40" s="57"/>
    </row>
    <row r="41" spans="1:13" x14ac:dyDescent="0.2">
      <c r="A41" s="57"/>
      <c r="B41" s="74"/>
      <c r="C41" s="74"/>
      <c r="D41" s="74"/>
      <c r="E41" s="74"/>
      <c r="F41" s="74"/>
      <c r="G41" s="57"/>
      <c r="H41" s="57"/>
      <c r="I41" s="57"/>
      <c r="J41" s="57"/>
      <c r="K41" s="57"/>
      <c r="L41" s="57"/>
      <c r="M41" s="57"/>
    </row>
    <row r="42" spans="1:13" x14ac:dyDescent="0.2">
      <c r="A42" s="57"/>
      <c r="B42" s="74"/>
      <c r="C42" s="74"/>
      <c r="D42" s="74"/>
      <c r="E42" s="74"/>
      <c r="F42" s="74"/>
      <c r="G42" s="57"/>
      <c r="H42" s="57"/>
      <c r="I42" s="57"/>
      <c r="J42" s="57"/>
      <c r="K42" s="57"/>
      <c r="L42" s="57"/>
      <c r="M42" s="57"/>
    </row>
    <row r="43" spans="1:13" x14ac:dyDescent="0.2">
      <c r="A43" s="57"/>
      <c r="B43" s="74"/>
      <c r="C43" s="74"/>
      <c r="D43" s="74"/>
      <c r="E43" s="74"/>
      <c r="F43" s="74"/>
      <c r="G43" s="57"/>
      <c r="H43" s="57"/>
      <c r="I43" s="57"/>
      <c r="J43" s="57"/>
      <c r="K43" s="57"/>
      <c r="L43" s="57"/>
      <c r="M43" s="57"/>
    </row>
    <row r="44" spans="1:13" x14ac:dyDescent="0.2">
      <c r="A44" s="57"/>
      <c r="B44" s="74"/>
      <c r="C44" s="74"/>
      <c r="D44" s="74"/>
      <c r="E44" s="74"/>
      <c r="F44" s="74"/>
      <c r="G44" s="57"/>
      <c r="H44" s="57"/>
      <c r="I44" s="57"/>
      <c r="J44" s="57"/>
      <c r="K44" s="57"/>
      <c r="L44" s="57"/>
      <c r="M44" s="57"/>
    </row>
    <row r="45" spans="1:13" x14ac:dyDescent="0.2">
      <c r="A45" s="57"/>
      <c r="B45" s="74"/>
      <c r="C45" s="74"/>
      <c r="D45" s="74"/>
      <c r="E45" s="74"/>
      <c r="F45" s="74"/>
      <c r="G45" s="57"/>
      <c r="H45" s="57"/>
      <c r="I45" s="57"/>
      <c r="J45" s="57"/>
      <c r="K45" s="57"/>
      <c r="L45" s="57"/>
      <c r="M45" s="57"/>
    </row>
    <row r="46" spans="1:13" x14ac:dyDescent="0.2">
      <c r="A46" s="57"/>
      <c r="B46" s="74"/>
      <c r="C46" s="74"/>
      <c r="D46" s="74"/>
      <c r="E46" s="74"/>
      <c r="F46" s="74"/>
      <c r="G46" s="57"/>
      <c r="H46" s="57"/>
      <c r="I46" s="57"/>
      <c r="J46" s="57"/>
      <c r="K46" s="57"/>
      <c r="L46" s="57"/>
      <c r="M46" s="57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C40" sqref="C40"/>
    </sheetView>
  </sheetViews>
  <sheetFormatPr defaultRowHeight="12.75" x14ac:dyDescent="0.2"/>
  <cols>
    <col min="1" max="1" width="17.5703125" style="2" customWidth="1"/>
    <col min="2" max="3" width="5.85546875" style="2" customWidth="1"/>
    <col min="4" max="4" width="5.42578125" style="2" customWidth="1"/>
    <col min="5" max="5" width="5.5703125" style="2" customWidth="1"/>
    <col min="6" max="7" width="5.140625" style="2" customWidth="1"/>
    <col min="8" max="10" width="5.28515625" style="2" customWidth="1"/>
    <col min="11" max="11" width="5.42578125" style="2" customWidth="1"/>
    <col min="12" max="15" width="5.140625" style="2" customWidth="1"/>
    <col min="16" max="18" width="5.28515625" style="2" customWidth="1"/>
    <col min="19" max="20" width="5.140625" style="2" customWidth="1"/>
    <col min="21" max="21" width="5.42578125" style="2" customWidth="1"/>
    <col min="22" max="22" width="5.28515625" style="2" customWidth="1"/>
    <col min="23" max="23" width="5.140625" style="2" customWidth="1"/>
    <col min="24" max="27" width="5.28515625" style="2" customWidth="1"/>
    <col min="28" max="29" width="5.42578125" style="2" bestFit="1" customWidth="1"/>
    <col min="30" max="30" width="5.42578125" style="2" customWidth="1"/>
    <col min="31" max="31" width="5.42578125" style="2" bestFit="1" customWidth="1"/>
    <col min="32" max="32" width="5.42578125" style="2" customWidth="1"/>
    <col min="33" max="33" width="7.28515625" style="9" customWidth="1"/>
    <col min="34" max="34" width="6.7109375" style="12" customWidth="1"/>
  </cols>
  <sheetData>
    <row r="1" spans="1:34" ht="20.100000000000001" customHeight="1" x14ac:dyDescent="0.2">
      <c r="A1" s="145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ht="20.100000000000001" customHeight="1" x14ac:dyDescent="0.2">
      <c r="A2" s="144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</row>
    <row r="3" spans="1:34" s="4" customFormat="1" ht="20.100000000000001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31" t="s">
        <v>41</v>
      </c>
      <c r="AH3" s="34" t="s">
        <v>40</v>
      </c>
    </row>
    <row r="4" spans="1:34" s="5" customFormat="1" ht="20.100000000000001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31" t="s">
        <v>39</v>
      </c>
      <c r="AH4" s="34" t="s">
        <v>39</v>
      </c>
    </row>
    <row r="5" spans="1:34" s="5" customFormat="1" ht="20.100000000000001" customHeight="1" x14ac:dyDescent="0.2">
      <c r="A5" s="14" t="s">
        <v>45</v>
      </c>
      <c r="B5" s="15">
        <f>[1]Março!$C$5</f>
        <v>32.4</v>
      </c>
      <c r="C5" s="15">
        <f>[1]Março!$C$6</f>
        <v>33.200000000000003</v>
      </c>
      <c r="D5" s="15">
        <f>[1]Março!$C$7</f>
        <v>33.9</v>
      </c>
      <c r="E5" s="15">
        <f>[1]Março!$C$8</f>
        <v>34.5</v>
      </c>
      <c r="F5" s="15">
        <f>[1]Março!$C$9</f>
        <v>35.1</v>
      </c>
      <c r="G5" s="15">
        <f>[1]Março!$C$10</f>
        <v>33.9</v>
      </c>
      <c r="H5" s="15">
        <f>[1]Março!$C$11</f>
        <v>34.5</v>
      </c>
      <c r="I5" s="15">
        <f>[1]Março!$C$12</f>
        <v>35.1</v>
      </c>
      <c r="J5" s="15">
        <f>[1]Março!$C$13</f>
        <v>34.9</v>
      </c>
      <c r="K5" s="15">
        <f>[1]Março!$C$14</f>
        <v>32.9</v>
      </c>
      <c r="L5" s="15">
        <f>[1]Março!$C$15</f>
        <v>29.9</v>
      </c>
      <c r="M5" s="15">
        <f>[1]Março!$C$16</f>
        <v>30.6</v>
      </c>
      <c r="N5" s="15">
        <f>[1]Março!$C$17</f>
        <v>31.8</v>
      </c>
      <c r="O5" s="15">
        <f>[1]Março!$C$18</f>
        <v>33.9</v>
      </c>
      <c r="P5" s="15">
        <f>[1]Março!$C$19</f>
        <v>32.299999999999997</v>
      </c>
      <c r="Q5" s="15">
        <f>[1]Março!$C$20</f>
        <v>33.5</v>
      </c>
      <c r="R5" s="15">
        <f>[1]Março!$C$21</f>
        <v>34.799999999999997</v>
      </c>
      <c r="S5" s="15">
        <f>[1]Março!$C$22</f>
        <v>36.5</v>
      </c>
      <c r="T5" s="15">
        <f>[1]Março!$C$23</f>
        <v>36.6</v>
      </c>
      <c r="U5" s="15">
        <f>[1]Março!$C$24</f>
        <v>36</v>
      </c>
      <c r="V5" s="15">
        <f>[1]Março!$C$25</f>
        <v>36.9</v>
      </c>
      <c r="W5" s="15">
        <f>[1]Março!$C$26</f>
        <v>36.799999999999997</v>
      </c>
      <c r="X5" s="15">
        <f>[1]Março!$C$27</f>
        <v>34.799999999999997</v>
      </c>
      <c r="Y5" s="15">
        <f>[1]Março!$C$28</f>
        <v>31.2</v>
      </c>
      <c r="Z5" s="15">
        <f>[1]Março!$C$29</f>
        <v>28.9</v>
      </c>
      <c r="AA5" s="15">
        <f>[1]Março!$C$30</f>
        <v>27.4</v>
      </c>
      <c r="AB5" s="15">
        <f>[1]Março!$C$31</f>
        <v>30</v>
      </c>
      <c r="AC5" s="15">
        <f>[1]Março!$C$32</f>
        <v>32.5</v>
      </c>
      <c r="AD5" s="15">
        <f>[1]Março!$C$33</f>
        <v>33.5</v>
      </c>
      <c r="AE5" s="15">
        <f>[1]Março!$C$34</f>
        <v>36.4</v>
      </c>
      <c r="AF5" s="15">
        <f>[1]Março!$C$35</f>
        <v>35.6</v>
      </c>
      <c r="AG5" s="32">
        <f>MAX(B5:AF5)</f>
        <v>36.9</v>
      </c>
      <c r="AH5" s="35">
        <f>AVERAGE(B5:AF5)</f>
        <v>33.558064516129022</v>
      </c>
    </row>
    <row r="6" spans="1:34" ht="17.100000000000001" customHeight="1" x14ac:dyDescent="0.2">
      <c r="A6" s="14" t="s">
        <v>0</v>
      </c>
      <c r="B6" s="16">
        <f>[2]Março!$C$5</f>
        <v>27.5</v>
      </c>
      <c r="C6" s="16">
        <f>[2]Março!$C$6</f>
        <v>30.5</v>
      </c>
      <c r="D6" s="16">
        <f>[2]Março!$C$7</f>
        <v>29.6</v>
      </c>
      <c r="E6" s="16">
        <f>[2]Março!$C$8</f>
        <v>30.3</v>
      </c>
      <c r="F6" s="16">
        <f>[2]Março!$C$9</f>
        <v>30.6</v>
      </c>
      <c r="G6" s="16">
        <f>[2]Março!$C$10</f>
        <v>31.5</v>
      </c>
      <c r="H6" s="16">
        <f>[2]Março!$C$11</f>
        <v>31.1</v>
      </c>
      <c r="I6" s="16">
        <f>[2]Março!$C$12</f>
        <v>32.700000000000003</v>
      </c>
      <c r="J6" s="16">
        <f>[2]Março!$C$13</f>
        <v>25.9</v>
      </c>
      <c r="K6" s="16">
        <f>[2]Março!$C$14</f>
        <v>28.5</v>
      </c>
      <c r="L6" s="16">
        <f>[2]Março!$C$15</f>
        <v>29.6</v>
      </c>
      <c r="M6" s="16">
        <f>[2]Março!$C$16</f>
        <v>27.6</v>
      </c>
      <c r="N6" s="16">
        <f>[2]Março!$C$17</f>
        <v>30.1</v>
      </c>
      <c r="O6" s="16">
        <f>[2]Março!$C$18</f>
        <v>31.3</v>
      </c>
      <c r="P6" s="16">
        <f>[2]Março!$C$19</f>
        <v>33.5</v>
      </c>
      <c r="Q6" s="16">
        <f>[2]Março!$C$20</f>
        <v>33.1</v>
      </c>
      <c r="R6" s="16">
        <f>[2]Março!$C$21</f>
        <v>33.5</v>
      </c>
      <c r="S6" s="16">
        <f>[2]Março!$C$22</f>
        <v>35.799999999999997</v>
      </c>
      <c r="T6" s="16">
        <f>[2]Março!$C$23</f>
        <v>33.1</v>
      </c>
      <c r="U6" s="16">
        <f>[2]Março!$C$24</f>
        <v>35</v>
      </c>
      <c r="V6" s="16">
        <f>[2]Março!$C$25</f>
        <v>36.299999999999997</v>
      </c>
      <c r="W6" s="16">
        <f>[2]Março!$C$26</f>
        <v>34.700000000000003</v>
      </c>
      <c r="X6" s="16">
        <f>[2]Março!$C$27</f>
        <v>32.4</v>
      </c>
      <c r="Y6" s="16">
        <f>[2]Março!$C$28</f>
        <v>23.6</v>
      </c>
      <c r="Z6" s="16">
        <f>[2]Março!$C$29</f>
        <v>26.8</v>
      </c>
      <c r="AA6" s="16">
        <f>[2]Março!$C$30</f>
        <v>27.1</v>
      </c>
      <c r="AB6" s="16">
        <f>[2]Março!$C$31</f>
        <v>28.6</v>
      </c>
      <c r="AC6" s="16">
        <f>[2]Março!$C$32</f>
        <v>29.1</v>
      </c>
      <c r="AD6" s="16">
        <f>[2]Março!$C$33</f>
        <v>32</v>
      </c>
      <c r="AE6" s="16">
        <f>[2]Março!$C$34</f>
        <v>33.700000000000003</v>
      </c>
      <c r="AF6" s="16">
        <f>[2]Março!$C$35</f>
        <v>33.4</v>
      </c>
      <c r="AG6" s="33">
        <f t="shared" ref="AG6:AG16" si="1">MAX(B6:AF6)</f>
        <v>36.299999999999997</v>
      </c>
      <c r="AH6" s="36">
        <f t="shared" ref="AH6:AH16" si="2">AVERAGE(B6:AF6)</f>
        <v>30.91935483870968</v>
      </c>
    </row>
    <row r="7" spans="1:34" ht="17.100000000000001" customHeight="1" x14ac:dyDescent="0.2">
      <c r="A7" s="14" t="s">
        <v>1</v>
      </c>
      <c r="B7" s="16">
        <f>[3]Março!$C$5</f>
        <v>33.9</v>
      </c>
      <c r="C7" s="16">
        <f>[3]Março!$C$6</f>
        <v>32.299999999999997</v>
      </c>
      <c r="D7" s="16">
        <f>[3]Março!$C$7</f>
        <v>33.4</v>
      </c>
      <c r="E7" s="16">
        <f>[3]Março!$C$8</f>
        <v>32.9</v>
      </c>
      <c r="F7" s="16">
        <f>[3]Março!$C$9</f>
        <v>32.6</v>
      </c>
      <c r="G7" s="16">
        <f>[3]Março!$C$10</f>
        <v>30</v>
      </c>
      <c r="H7" s="16">
        <f>[3]Março!$C$11</f>
        <v>35.700000000000003</v>
      </c>
      <c r="I7" s="16">
        <f>[3]Março!$C$12</f>
        <v>34.200000000000003</v>
      </c>
      <c r="J7" s="16">
        <f>[3]Março!$C$13</f>
        <v>31.1</v>
      </c>
      <c r="K7" s="16">
        <f>[3]Março!$C$14</f>
        <v>29.8</v>
      </c>
      <c r="L7" s="16">
        <f>[3]Março!$C$15</f>
        <v>30.6</v>
      </c>
      <c r="M7" s="16">
        <f>[3]Março!$C$16</f>
        <v>30.4</v>
      </c>
      <c r="N7" s="16">
        <f>[3]Março!$C$17</f>
        <v>32.4</v>
      </c>
      <c r="O7" s="16">
        <f>[3]Março!$C$18</f>
        <v>35</v>
      </c>
      <c r="P7" s="16">
        <f>[3]Março!$C$19</f>
        <v>36.299999999999997</v>
      </c>
      <c r="Q7" s="16">
        <f>[3]Março!$C$20</f>
        <v>34.299999999999997</v>
      </c>
      <c r="R7" s="16">
        <f>[3]Março!$C$21</f>
        <v>35.6</v>
      </c>
      <c r="S7" s="16">
        <f>[3]Março!$C$22</f>
        <v>36.700000000000003</v>
      </c>
      <c r="T7" s="16">
        <f>[3]Março!$C$23</f>
        <v>35.5</v>
      </c>
      <c r="U7" s="16">
        <f>[3]Março!$C$24</f>
        <v>37.700000000000003</v>
      </c>
      <c r="V7" s="16">
        <f>[3]Março!$C$25</f>
        <v>37.700000000000003</v>
      </c>
      <c r="W7" s="16">
        <f>[3]Março!$C$26</f>
        <v>33.4</v>
      </c>
      <c r="X7" s="16">
        <f>[3]Março!$C$27</f>
        <v>35</v>
      </c>
      <c r="Y7" s="16">
        <f>[3]Março!$C$28</f>
        <v>30.3</v>
      </c>
      <c r="Z7" s="16">
        <f>[3]Março!$C$29</f>
        <v>29.9</v>
      </c>
      <c r="AA7" s="16">
        <f>[3]Março!$C$30</f>
        <v>30.1</v>
      </c>
      <c r="AB7" s="16">
        <f>[3]Março!$C$31</f>
        <v>29.1</v>
      </c>
      <c r="AC7" s="16">
        <f>[3]Março!$C$32</f>
        <v>31.9</v>
      </c>
      <c r="AD7" s="16">
        <f>[3]Março!$C$33</f>
        <v>34.299999999999997</v>
      </c>
      <c r="AE7" s="16">
        <f>[3]Março!$C$34</f>
        <v>35.9</v>
      </c>
      <c r="AF7" s="16">
        <f>[3]Março!$C$35</f>
        <v>36.200000000000003</v>
      </c>
      <c r="AG7" s="33">
        <f t="shared" si="1"/>
        <v>37.700000000000003</v>
      </c>
      <c r="AH7" s="36">
        <f t="shared" si="2"/>
        <v>33.361290322580643</v>
      </c>
    </row>
    <row r="8" spans="1:34" ht="17.100000000000001" customHeight="1" x14ac:dyDescent="0.2">
      <c r="A8" s="14" t="s">
        <v>58</v>
      </c>
      <c r="B8" s="16">
        <f>[4]Março!$C$5</f>
        <v>29.8</v>
      </c>
      <c r="C8" s="16">
        <f>[4]Março!$C$6</f>
        <v>27.6</v>
      </c>
      <c r="D8" s="16">
        <f>[4]Março!$C$7</f>
        <v>31.5</v>
      </c>
      <c r="E8" s="16">
        <f>[4]Março!$C$8</f>
        <v>31.2</v>
      </c>
      <c r="F8" s="16">
        <f>[4]Março!$C$9</f>
        <v>32.5</v>
      </c>
      <c r="G8" s="16">
        <f>[4]Março!$C$10</f>
        <v>32.9</v>
      </c>
      <c r="H8" s="16">
        <f>[4]Março!$C$11</f>
        <v>33.6</v>
      </c>
      <c r="I8" s="16">
        <f>[4]Março!$C$12</f>
        <v>34.9</v>
      </c>
      <c r="J8" s="16">
        <f>[4]Março!$C$13</f>
        <v>32.9</v>
      </c>
      <c r="K8" s="16">
        <f>[4]Março!$C$14</f>
        <v>30.6</v>
      </c>
      <c r="L8" s="16">
        <f>[4]Março!$C$15</f>
        <v>29.2</v>
      </c>
      <c r="M8" s="16">
        <f>[4]Março!$C$16</f>
        <v>29.6</v>
      </c>
      <c r="N8" s="16">
        <f>[4]Março!$C$17</f>
        <v>31.9</v>
      </c>
      <c r="O8" s="16">
        <f>[4]Março!$C$18</f>
        <v>32.5</v>
      </c>
      <c r="P8" s="16">
        <f>[4]Março!$C$19</f>
        <v>31.7</v>
      </c>
      <c r="Q8" s="16">
        <f>[4]Março!$C$20</f>
        <v>31.5</v>
      </c>
      <c r="R8" s="16">
        <f>[4]Março!$C$21</f>
        <v>33.700000000000003</v>
      </c>
      <c r="S8" s="16">
        <f>[4]Março!$C$22</f>
        <v>34.5</v>
      </c>
      <c r="T8" s="16">
        <f>[4]Março!$C$23</f>
        <v>35.200000000000003</v>
      </c>
      <c r="U8" s="16">
        <f>[4]Março!$C$24</f>
        <v>34.5</v>
      </c>
      <c r="V8" s="16">
        <f>[4]Março!$C$25</f>
        <v>35.200000000000003</v>
      </c>
      <c r="W8" s="16">
        <f>[4]Março!$C$26</f>
        <v>35.4</v>
      </c>
      <c r="X8" s="16">
        <f>[4]Março!$C$27</f>
        <v>34.6</v>
      </c>
      <c r="Y8" s="16">
        <f>[4]Março!$C$28</f>
        <v>28.5</v>
      </c>
      <c r="Z8" s="16">
        <f>[4]Março!$C$29</f>
        <v>28.8</v>
      </c>
      <c r="AA8" s="16">
        <f>[4]Março!$C$30</f>
        <v>28.3</v>
      </c>
      <c r="AB8" s="16">
        <f>[4]Março!$C$31</f>
        <v>29.7</v>
      </c>
      <c r="AC8" s="16">
        <f>[4]Março!$C$32</f>
        <v>30</v>
      </c>
      <c r="AD8" s="16">
        <f>[4]Março!$C$33</f>
        <v>33</v>
      </c>
      <c r="AE8" s="16">
        <f>[4]Março!$C$34</f>
        <v>35.200000000000003</v>
      </c>
      <c r="AF8" s="16">
        <f>[4]Março!$C$35</f>
        <v>34.799999999999997</v>
      </c>
      <c r="AG8" s="33">
        <f t="shared" si="1"/>
        <v>35.4</v>
      </c>
      <c r="AH8" s="36">
        <f t="shared" si="2"/>
        <v>32.106451612903228</v>
      </c>
    </row>
    <row r="9" spans="1:34" ht="17.100000000000001" customHeight="1" x14ac:dyDescent="0.2">
      <c r="A9" s="14" t="s">
        <v>46</v>
      </c>
      <c r="B9" s="16">
        <f>[5]Março!$C$5</f>
        <v>33.5</v>
      </c>
      <c r="C9" s="16">
        <f>[5]Março!$C$6</f>
        <v>32.5</v>
      </c>
      <c r="D9" s="16">
        <f>[5]Março!$C$7</f>
        <v>31.4</v>
      </c>
      <c r="E9" s="16">
        <f>[5]Março!$C$8</f>
        <v>30.9</v>
      </c>
      <c r="F9" s="16">
        <f>[5]Março!$C$9</f>
        <v>31.4</v>
      </c>
      <c r="G9" s="16">
        <f>[5]Março!$C$10</f>
        <v>32.5</v>
      </c>
      <c r="H9" s="16">
        <f>[5]Março!$C$11</f>
        <v>32.799999999999997</v>
      </c>
      <c r="I9" s="16">
        <f>[5]Março!$C$12</f>
        <v>32.6</v>
      </c>
      <c r="J9" s="16">
        <f>[5]Março!$C$13</f>
        <v>27.2</v>
      </c>
      <c r="K9" s="16">
        <f>[5]Março!$C$14</f>
        <v>29.4</v>
      </c>
      <c r="L9" s="16">
        <f>[5]Março!$C$15</f>
        <v>29.6</v>
      </c>
      <c r="M9" s="16">
        <f>[5]Março!$C$16</f>
        <v>29.1</v>
      </c>
      <c r="N9" s="16">
        <f>[5]Março!$C$17</f>
        <v>30.9</v>
      </c>
      <c r="O9" s="16">
        <f>[5]Março!$C$18</f>
        <v>33.700000000000003</v>
      </c>
      <c r="P9" s="16">
        <f>[5]Março!$C$19</f>
        <v>36.200000000000003</v>
      </c>
      <c r="Q9" s="16">
        <f>[5]Março!$C$20</f>
        <v>35.4</v>
      </c>
      <c r="R9" s="16">
        <f>[5]Março!$C$21</f>
        <v>35.5</v>
      </c>
      <c r="S9" s="16">
        <f>[5]Março!$C$22</f>
        <v>36.5</v>
      </c>
      <c r="T9" s="16">
        <f>[5]Março!$C$23</f>
        <v>34.1</v>
      </c>
      <c r="U9" s="16">
        <f>[5]Março!$C$24</f>
        <v>35.799999999999997</v>
      </c>
      <c r="V9" s="16">
        <f>[5]Março!$C$25</f>
        <v>35.700000000000003</v>
      </c>
      <c r="W9" s="16">
        <f>[5]Março!$C$26</f>
        <v>32.9</v>
      </c>
      <c r="X9" s="16">
        <f>[5]Março!$C$27</f>
        <v>33.700000000000003</v>
      </c>
      <c r="Y9" s="16">
        <f>[5]Março!$C$28</f>
        <v>28.5</v>
      </c>
      <c r="Z9" s="16">
        <f>[5]Março!$C$29</f>
        <v>25.9</v>
      </c>
      <c r="AA9" s="16">
        <f>[5]Março!$C$30</f>
        <v>27.6</v>
      </c>
      <c r="AB9" s="16">
        <f>[5]Março!$C$31</f>
        <v>28.2</v>
      </c>
      <c r="AC9" s="16">
        <f>[5]Março!$C$32</f>
        <v>30.1</v>
      </c>
      <c r="AD9" s="16">
        <f>[5]Março!$C$33</f>
        <v>33.299999999999997</v>
      </c>
      <c r="AE9" s="16">
        <f>[5]Março!$C$34</f>
        <v>35.700000000000003</v>
      </c>
      <c r="AF9" s="16">
        <f>[5]Março!$C$35</f>
        <v>34.4</v>
      </c>
      <c r="AG9" s="33">
        <f t="shared" ref="AG9" si="3">MAX(B9:AF9)</f>
        <v>36.5</v>
      </c>
      <c r="AH9" s="36">
        <f t="shared" ref="AH9" si="4">AVERAGE(B9:AF9)</f>
        <v>32.161290322580648</v>
      </c>
    </row>
    <row r="10" spans="1:34" ht="17.100000000000001" customHeight="1" x14ac:dyDescent="0.2">
      <c r="A10" s="14" t="s">
        <v>2</v>
      </c>
      <c r="B10" s="16">
        <f>[6]Março!$C$5</f>
        <v>31.9</v>
      </c>
      <c r="C10" s="16">
        <f>[6]Março!$C$6</f>
        <v>30.1</v>
      </c>
      <c r="D10" s="16">
        <f>[6]Março!$C$7</f>
        <v>30.1</v>
      </c>
      <c r="E10" s="16">
        <f>[6]Março!$C$8</f>
        <v>29.7</v>
      </c>
      <c r="F10" s="16">
        <f>[6]Março!$C$9</f>
        <v>31.2</v>
      </c>
      <c r="G10" s="16">
        <f>[6]Março!$C$10</f>
        <v>29.4</v>
      </c>
      <c r="H10" s="16">
        <f>[6]Março!$C$11</f>
        <v>32.6</v>
      </c>
      <c r="I10" s="16">
        <f>[6]Março!$C$12</f>
        <v>32.1</v>
      </c>
      <c r="J10" s="16">
        <f>[6]Março!$C$13</f>
        <v>28.9</v>
      </c>
      <c r="K10" s="16">
        <f>[6]Março!$C$14</f>
        <v>26.8</v>
      </c>
      <c r="L10" s="16">
        <f>[6]Março!$C$15</f>
        <v>27.9</v>
      </c>
      <c r="M10" s="16">
        <f>[6]Março!$C$16</f>
        <v>28.7</v>
      </c>
      <c r="N10" s="16">
        <f>[6]Março!$C$17</f>
        <v>30.4</v>
      </c>
      <c r="O10" s="16">
        <f>[6]Março!$C$18</f>
        <v>32.9</v>
      </c>
      <c r="P10" s="16">
        <f>[6]Março!$C$19</f>
        <v>31.9</v>
      </c>
      <c r="Q10" s="16">
        <f>[6]Março!$C$20</f>
        <v>32.6</v>
      </c>
      <c r="R10" s="16">
        <f>[6]Março!$C$21</f>
        <v>32.700000000000003</v>
      </c>
      <c r="S10" s="16">
        <f>[6]Março!$C$22</f>
        <v>33.5</v>
      </c>
      <c r="T10" s="16">
        <f>[6]Março!$C$23</f>
        <v>32.700000000000003</v>
      </c>
      <c r="U10" s="16">
        <f>[6]Março!$C$24</f>
        <v>34.799999999999997</v>
      </c>
      <c r="V10" s="16">
        <f>[6]Março!$C$25</f>
        <v>34.299999999999997</v>
      </c>
      <c r="W10" s="16">
        <f>[6]Março!$C$26</f>
        <v>33.1</v>
      </c>
      <c r="X10" s="16">
        <f>[6]Março!$C$27</f>
        <v>33.4</v>
      </c>
      <c r="Y10" s="16">
        <f>[6]Março!$C$28</f>
        <v>29.2</v>
      </c>
      <c r="Z10" s="16">
        <f>[6]Março!$C$29</f>
        <v>25.5</v>
      </c>
      <c r="AA10" s="16">
        <f>[6]Março!$C$30</f>
        <v>26.8</v>
      </c>
      <c r="AB10" s="16">
        <f>[6]Março!$C$31</f>
        <v>28.2</v>
      </c>
      <c r="AC10" s="16">
        <f>[6]Março!$C$32</f>
        <v>30.2</v>
      </c>
      <c r="AD10" s="16">
        <f>[6]Março!$C$33</f>
        <v>32.200000000000003</v>
      </c>
      <c r="AE10" s="16">
        <f>[6]Março!$C$34</f>
        <v>33.4</v>
      </c>
      <c r="AF10" s="16">
        <f>[6]Março!$C$35</f>
        <v>32.6</v>
      </c>
      <c r="AG10" s="33">
        <f t="shared" si="1"/>
        <v>34.799999999999997</v>
      </c>
      <c r="AH10" s="36">
        <f t="shared" si="2"/>
        <v>30.961290322580648</v>
      </c>
    </row>
    <row r="11" spans="1:34" ht="17.100000000000001" customHeight="1" x14ac:dyDescent="0.2">
      <c r="A11" s="14" t="s">
        <v>3</v>
      </c>
      <c r="B11" s="16">
        <f>[7]Março!$C$5</f>
        <v>31.5</v>
      </c>
      <c r="C11" s="16">
        <f>[7]Março!$C$6</f>
        <v>33.1</v>
      </c>
      <c r="D11" s="16">
        <f>[7]Março!$C$7</f>
        <v>32.299999999999997</v>
      </c>
      <c r="E11" s="16">
        <f>[7]Março!$C$8</f>
        <v>31.4</v>
      </c>
      <c r="F11" s="16">
        <f>[7]Março!$C$9</f>
        <v>31.5</v>
      </c>
      <c r="G11" s="16">
        <f>[7]Março!$C$10</f>
        <v>31.6</v>
      </c>
      <c r="H11" s="16">
        <f>[7]Março!$C$11</f>
        <v>33</v>
      </c>
      <c r="I11" s="16">
        <f>[7]Março!$C$12</f>
        <v>33.799999999999997</v>
      </c>
      <c r="J11" s="16">
        <f>[7]Março!$C$13</f>
        <v>33.700000000000003</v>
      </c>
      <c r="K11" s="16">
        <f>[7]Março!$C$14</f>
        <v>33.4</v>
      </c>
      <c r="L11" s="16">
        <f>[7]Março!$C$15</f>
        <v>27.6</v>
      </c>
      <c r="M11" s="16">
        <f>[7]Março!$C$16</f>
        <v>28.8</v>
      </c>
      <c r="N11" s="16">
        <f>[7]Março!$C$17</f>
        <v>32.6</v>
      </c>
      <c r="O11" s="16">
        <f>[7]Março!$C$18</f>
        <v>33.9</v>
      </c>
      <c r="P11" s="16">
        <f>[7]Março!$C$19</f>
        <v>28.2</v>
      </c>
      <c r="Q11" s="16">
        <f>[7]Março!$C$20</f>
        <v>32</v>
      </c>
      <c r="R11" s="16">
        <f>[7]Março!$C$21</f>
        <v>33.9</v>
      </c>
      <c r="S11" s="16">
        <f>[7]Março!$C$22</f>
        <v>34.6</v>
      </c>
      <c r="T11" s="16">
        <f>[7]Março!$C$23</f>
        <v>35.4</v>
      </c>
      <c r="U11" s="16">
        <f>[7]Março!$C$24</f>
        <v>35.799999999999997</v>
      </c>
      <c r="V11" s="16">
        <f>[7]Março!$C$25</f>
        <v>36.200000000000003</v>
      </c>
      <c r="W11" s="16">
        <f>[7]Março!$C$26</f>
        <v>35.5</v>
      </c>
      <c r="X11" s="16">
        <f>[7]Março!$C$27</f>
        <v>34.200000000000003</v>
      </c>
      <c r="Y11" s="16">
        <f>[7]Março!$C$28</f>
        <v>30.6</v>
      </c>
      <c r="Z11" s="16">
        <f>[7]Março!$C$29</f>
        <v>28.3</v>
      </c>
      <c r="AA11" s="16">
        <f>[7]Março!$C$30</f>
        <v>31.8</v>
      </c>
      <c r="AB11" s="16">
        <f>[7]Março!$C$31</f>
        <v>31</v>
      </c>
      <c r="AC11" s="16">
        <f>[7]Março!$C$32</f>
        <v>32.799999999999997</v>
      </c>
      <c r="AD11" s="16">
        <f>[7]Março!$C$33</f>
        <v>33.1</v>
      </c>
      <c r="AE11" s="16">
        <f>[7]Março!$C$34</f>
        <v>34.299999999999997</v>
      </c>
      <c r="AF11" s="16">
        <f>[7]Março!$C$35</f>
        <v>34.299999999999997</v>
      </c>
      <c r="AG11" s="33">
        <f t="shared" si="1"/>
        <v>36.200000000000003</v>
      </c>
      <c r="AH11" s="36">
        <f t="shared" si="2"/>
        <v>32.58709677419354</v>
      </c>
    </row>
    <row r="12" spans="1:34" ht="17.100000000000001" customHeight="1" x14ac:dyDescent="0.2">
      <c r="A12" s="14" t="s">
        <v>4</v>
      </c>
      <c r="B12" s="16">
        <f>[8]Março!$C$5</f>
        <v>28.9</v>
      </c>
      <c r="C12" s="16">
        <f>[8]Março!$C$6</f>
        <v>30.8</v>
      </c>
      <c r="D12" s="16">
        <f>[8]Março!$C$7</f>
        <v>29.2</v>
      </c>
      <c r="E12" s="16">
        <f>[8]Março!$C$8</f>
        <v>27.8</v>
      </c>
      <c r="F12" s="16">
        <f>[8]Março!$C$9</f>
        <v>29</v>
      </c>
      <c r="G12" s="16">
        <f>[8]Março!$C$10</f>
        <v>30.1</v>
      </c>
      <c r="H12" s="16">
        <f>[8]Março!$C$11</f>
        <v>30.9</v>
      </c>
      <c r="I12" s="16">
        <f>[8]Março!$C$12</f>
        <v>31.3</v>
      </c>
      <c r="J12" s="16">
        <f>[8]Março!$C$13</f>
        <v>30.4</v>
      </c>
      <c r="K12" s="16">
        <f>[8]Março!$C$14</f>
        <v>28.5</v>
      </c>
      <c r="L12" s="16">
        <f>[8]Março!$C$15</f>
        <v>24.2</v>
      </c>
      <c r="M12" s="16">
        <f>[8]Março!$C$16</f>
        <v>25.2</v>
      </c>
      <c r="N12" s="16">
        <f>[8]Março!$C$17</f>
        <v>28.2</v>
      </c>
      <c r="O12" s="16">
        <f>[8]Março!$C$18</f>
        <v>30.2</v>
      </c>
      <c r="P12" s="16">
        <f>[8]Março!$C$19</f>
        <v>26.3</v>
      </c>
      <c r="Q12" s="16">
        <f>[8]Março!$C$20</f>
        <v>29.2</v>
      </c>
      <c r="R12" s="16">
        <f>[8]Março!$C$21</f>
        <v>31.9</v>
      </c>
      <c r="S12" s="16">
        <f>[8]Março!$C$22</f>
        <v>32.5</v>
      </c>
      <c r="T12" s="16">
        <f>[8]Março!$C$23</f>
        <v>32.299999999999997</v>
      </c>
      <c r="U12" s="16">
        <f>[8]Março!$C$24</f>
        <v>32.200000000000003</v>
      </c>
      <c r="V12" s="16">
        <f>[8]Março!$C$25</f>
        <v>33.299999999999997</v>
      </c>
      <c r="W12" s="16">
        <f>[8]Março!$C$26</f>
        <v>31.9</v>
      </c>
      <c r="X12" s="16">
        <f>[8]Março!$C$27</f>
        <v>30.5</v>
      </c>
      <c r="Y12" s="16">
        <f>[8]Março!$C$28</f>
        <v>26.8</v>
      </c>
      <c r="Z12" s="16">
        <f>[8]Março!$C$29</f>
        <v>25.3</v>
      </c>
      <c r="AA12" s="16">
        <f>[8]Março!$C$30</f>
        <v>28.4</v>
      </c>
      <c r="AB12" s="16">
        <f>[8]Março!$C$31</f>
        <v>28</v>
      </c>
      <c r="AC12" s="16">
        <f>[8]Março!$C$32</f>
        <v>29</v>
      </c>
      <c r="AD12" s="16">
        <f>[8]Março!$C$33</f>
        <v>30.7</v>
      </c>
      <c r="AE12" s="16">
        <f>[8]Março!$C$34</f>
        <v>30.5</v>
      </c>
      <c r="AF12" s="16">
        <f>[8]Março!$C$35</f>
        <v>32</v>
      </c>
      <c r="AG12" s="33">
        <f t="shared" si="1"/>
        <v>33.299999999999997</v>
      </c>
      <c r="AH12" s="36">
        <f t="shared" si="2"/>
        <v>29.532258064516121</v>
      </c>
    </row>
    <row r="13" spans="1:34" ht="17.100000000000001" customHeight="1" x14ac:dyDescent="0.2">
      <c r="A13" s="14" t="s">
        <v>5</v>
      </c>
      <c r="B13" s="16" t="str">
        <f>[9]Março!$C$5</f>
        <v>*</v>
      </c>
      <c r="C13" s="16" t="str">
        <f>[9]Março!$C$6</f>
        <v>*</v>
      </c>
      <c r="D13" s="16" t="str">
        <f>[9]Março!$C$7</f>
        <v>*</v>
      </c>
      <c r="E13" s="16" t="str">
        <f>[9]Março!$C$8</f>
        <v>*</v>
      </c>
      <c r="F13" s="16" t="str">
        <f>[9]Março!$C$9</f>
        <v>*</v>
      </c>
      <c r="G13" s="16" t="str">
        <f>[9]Março!$C$10</f>
        <v>*</v>
      </c>
      <c r="H13" s="16" t="str">
        <f>[9]Março!$C$11</f>
        <v>*</v>
      </c>
      <c r="I13" s="16" t="str">
        <f>[9]Março!$C$12</f>
        <v>*</v>
      </c>
      <c r="J13" s="16" t="str">
        <f>[9]Março!$C$13</f>
        <v>*</v>
      </c>
      <c r="K13" s="16" t="str">
        <f>[9]Março!$C$14</f>
        <v>*</v>
      </c>
      <c r="L13" s="16" t="str">
        <f>[9]Março!$C$15</f>
        <v>*</v>
      </c>
      <c r="M13" s="16" t="str">
        <f>[9]Março!$C$16</f>
        <v>*</v>
      </c>
      <c r="N13" s="16" t="str">
        <f>[9]Março!$C$17</f>
        <v>*</v>
      </c>
      <c r="O13" s="16" t="str">
        <f>[9]Março!$C$18</f>
        <v>*</v>
      </c>
      <c r="P13" s="16" t="str">
        <f>[9]Março!$C$19</f>
        <v>*</v>
      </c>
      <c r="Q13" s="16" t="str">
        <f>[9]Março!$C$20</f>
        <v>*</v>
      </c>
      <c r="R13" s="16" t="str">
        <f>[9]Março!$C$21</f>
        <v>*</v>
      </c>
      <c r="S13" s="16" t="str">
        <f>[9]Março!$C$22</f>
        <v>*</v>
      </c>
      <c r="T13" s="16" t="str">
        <f>[9]Março!$C$23</f>
        <v>*</v>
      </c>
      <c r="U13" s="16" t="str">
        <f>[9]Março!$C$24</f>
        <v>*</v>
      </c>
      <c r="V13" s="16" t="str">
        <f>[9]Março!$C$25</f>
        <v>*</v>
      </c>
      <c r="W13" s="16" t="str">
        <f>[9]Março!$C$26</f>
        <v>*</v>
      </c>
      <c r="X13" s="16" t="str">
        <f>[9]Março!$C$27</f>
        <v>*</v>
      </c>
      <c r="Y13" s="16" t="str">
        <f>[9]Março!$C$28</f>
        <v>*</v>
      </c>
      <c r="Z13" s="16" t="str">
        <f>[9]Março!$C$29</f>
        <v>*</v>
      </c>
      <c r="AA13" s="16" t="str">
        <f>[9]Março!$C$30</f>
        <v>*</v>
      </c>
      <c r="AB13" s="16" t="str">
        <f>[9]Março!$C$31</f>
        <v>*</v>
      </c>
      <c r="AC13" s="16" t="str">
        <f>[9]Março!$C$32</f>
        <v>*</v>
      </c>
      <c r="AD13" s="16" t="str">
        <f>[9]Março!$C$33</f>
        <v>*</v>
      </c>
      <c r="AE13" s="16" t="str">
        <f>[9]Março!$C$34</f>
        <v>*</v>
      </c>
      <c r="AF13" s="16" t="str">
        <f>[9]Março!$C$35</f>
        <v>*</v>
      </c>
      <c r="AG13" s="33" t="s">
        <v>140</v>
      </c>
      <c r="AH13" s="36" t="s">
        <v>140</v>
      </c>
    </row>
    <row r="14" spans="1:34" ht="17.100000000000001" customHeight="1" x14ac:dyDescent="0.2">
      <c r="A14" s="14" t="s">
        <v>48</v>
      </c>
      <c r="B14" s="16">
        <f>[10]Março!$C$5</f>
        <v>31.6</v>
      </c>
      <c r="C14" s="16">
        <f>[10]Março!$C$6</f>
        <v>31.6</v>
      </c>
      <c r="D14" s="16">
        <f>[10]Março!$C$7</f>
        <v>30.2</v>
      </c>
      <c r="E14" s="16">
        <f>[10]Março!$C$8</f>
        <v>28.4</v>
      </c>
      <c r="F14" s="16">
        <f>[10]Março!$C$9</f>
        <v>29.3</v>
      </c>
      <c r="G14" s="16">
        <f>[10]Março!$C$10</f>
        <v>29.5</v>
      </c>
      <c r="H14" s="16">
        <f>[10]Março!$C$11</f>
        <v>31.8</v>
      </c>
      <c r="I14" s="16">
        <f>[10]Março!$C$12</f>
        <v>31.7</v>
      </c>
      <c r="J14" s="16">
        <f>[10]Março!$C$13</f>
        <v>30</v>
      </c>
      <c r="K14" s="16">
        <f>[10]Março!$C$14</f>
        <v>29</v>
      </c>
      <c r="L14" s="16">
        <f>[10]Março!$C$15</f>
        <v>24.5</v>
      </c>
      <c r="M14" s="16">
        <f>[10]Março!$C$16</f>
        <v>27</v>
      </c>
      <c r="N14" s="16">
        <f>[10]Março!$C$17</f>
        <v>29.2</v>
      </c>
      <c r="O14" s="16">
        <f>[10]Março!$C$18</f>
        <v>32.200000000000003</v>
      </c>
      <c r="P14" s="16">
        <f>[10]Março!$C$19</f>
        <v>26.5</v>
      </c>
      <c r="Q14" s="16">
        <f>[10]Março!$C$20</f>
        <v>30.3</v>
      </c>
      <c r="R14" s="16">
        <f>[10]Março!$C$21</f>
        <v>32.1</v>
      </c>
      <c r="S14" s="16">
        <f>[10]Março!$C$22</f>
        <v>33</v>
      </c>
      <c r="T14" s="16">
        <f>[10]Março!$C$23</f>
        <v>32.9</v>
      </c>
      <c r="U14" s="16">
        <f>[10]Março!$C$24</f>
        <v>34</v>
      </c>
      <c r="V14" s="16">
        <f>[10]Março!$C$25</f>
        <v>33.5</v>
      </c>
      <c r="W14" s="16">
        <f>[10]Março!$C$26</f>
        <v>31.8</v>
      </c>
      <c r="X14" s="16">
        <f>[10]Março!$C$27</f>
        <v>31.9</v>
      </c>
      <c r="Y14" s="16">
        <f>[10]Março!$C$28</f>
        <v>26.6</v>
      </c>
      <c r="Z14" s="16">
        <f>[10]Março!$C$29</f>
        <v>24.6</v>
      </c>
      <c r="AA14" s="16">
        <f>[10]Março!$C$30</f>
        <v>28.6</v>
      </c>
      <c r="AB14" s="16">
        <f>[10]Março!$C$31</f>
        <v>30.3</v>
      </c>
      <c r="AC14" s="16">
        <f>[10]Março!$C$32</f>
        <v>30.6</v>
      </c>
      <c r="AD14" s="16">
        <f>[10]Março!$C$33</f>
        <v>32.4</v>
      </c>
      <c r="AE14" s="16">
        <f>[10]Março!$C$34</f>
        <v>32.5</v>
      </c>
      <c r="AF14" s="16">
        <f>[10]Março!$C$35</f>
        <v>33.1</v>
      </c>
      <c r="AG14" s="33">
        <f>MAX(B14:AF14)</f>
        <v>34</v>
      </c>
      <c r="AH14" s="36">
        <f>AVERAGE(B14:AF14)</f>
        <v>30.345161290322583</v>
      </c>
    </row>
    <row r="15" spans="1:34" ht="17.100000000000001" customHeight="1" x14ac:dyDescent="0.2">
      <c r="A15" s="14" t="s">
        <v>6</v>
      </c>
      <c r="B15" s="16">
        <f>[11]Março!$C$5</f>
        <v>34</v>
      </c>
      <c r="C15" s="16">
        <f>[11]Março!$C$6</f>
        <v>31.9</v>
      </c>
      <c r="D15" s="16">
        <f>[11]Março!$C$7</f>
        <v>33.1</v>
      </c>
      <c r="E15" s="16">
        <f>[11]Março!$C$8</f>
        <v>31.5</v>
      </c>
      <c r="F15" s="16">
        <f>[11]Março!$C$9</f>
        <v>32.299999999999997</v>
      </c>
      <c r="G15" s="16">
        <f>[11]Março!$C$10</f>
        <v>32.200000000000003</v>
      </c>
      <c r="H15" s="16" t="str">
        <f>[11]Março!$C$11</f>
        <v>*</v>
      </c>
      <c r="I15" s="16" t="str">
        <f>[11]Março!$C$12</f>
        <v>*</v>
      </c>
      <c r="J15" s="16" t="str">
        <f>[11]Março!$C$13</f>
        <v>*</v>
      </c>
      <c r="K15" s="16" t="str">
        <f>[11]Março!$C$14</f>
        <v>*</v>
      </c>
      <c r="L15" s="16" t="str">
        <f>[11]Março!$C$15</f>
        <v>*</v>
      </c>
      <c r="M15" s="16" t="str">
        <f>[11]Março!$C$16</f>
        <v>*</v>
      </c>
      <c r="N15" s="16" t="str">
        <f>[11]Março!$C$17</f>
        <v>*</v>
      </c>
      <c r="O15" s="16" t="str">
        <f>[11]Março!$C$18</f>
        <v>*</v>
      </c>
      <c r="P15" s="16" t="str">
        <f>[11]Março!$C$19</f>
        <v>*</v>
      </c>
      <c r="Q15" s="16" t="str">
        <f>[11]Março!$C$20</f>
        <v>*</v>
      </c>
      <c r="R15" s="16" t="str">
        <f>[11]Março!$C$21</f>
        <v>*</v>
      </c>
      <c r="S15" s="16" t="str">
        <f>[11]Março!$C$22</f>
        <v>*</v>
      </c>
      <c r="T15" s="16" t="str">
        <f>[11]Março!$C$23</f>
        <v>*</v>
      </c>
      <c r="U15" s="16" t="str">
        <f>[11]Março!$C$24</f>
        <v>*</v>
      </c>
      <c r="V15" s="16" t="str">
        <f>[11]Março!$C$25</f>
        <v>*</v>
      </c>
      <c r="W15" s="16" t="str">
        <f>[11]Março!$C$26</f>
        <v>*</v>
      </c>
      <c r="X15" s="16" t="str">
        <f>[11]Março!$C$27</f>
        <v>*</v>
      </c>
      <c r="Y15" s="16" t="str">
        <f>[11]Março!$C$28</f>
        <v>*</v>
      </c>
      <c r="Z15" s="16" t="str">
        <f>[11]Março!$C$29</f>
        <v>*</v>
      </c>
      <c r="AA15" s="16" t="str">
        <f>[11]Março!$C$30</f>
        <v>*</v>
      </c>
      <c r="AB15" s="16" t="str">
        <f>[11]Março!$C$31</f>
        <v>*</v>
      </c>
      <c r="AC15" s="16" t="str">
        <f>[11]Março!$C$32</f>
        <v>*</v>
      </c>
      <c r="AD15" s="16" t="str">
        <f>[11]Março!$C$33</f>
        <v>*</v>
      </c>
      <c r="AE15" s="16" t="str">
        <f>[11]Março!$C$34</f>
        <v>*</v>
      </c>
      <c r="AF15" s="16" t="str">
        <f>[11]Março!$C$35</f>
        <v>*</v>
      </c>
      <c r="AG15" s="33">
        <f t="shared" si="1"/>
        <v>34</v>
      </c>
      <c r="AH15" s="36">
        <f t="shared" si="2"/>
        <v>32.5</v>
      </c>
    </row>
    <row r="16" spans="1:34" ht="17.100000000000001" customHeight="1" x14ac:dyDescent="0.2">
      <c r="A16" s="14" t="s">
        <v>7</v>
      </c>
      <c r="B16" s="16">
        <f>[12]Março!$C$5</f>
        <v>28.4</v>
      </c>
      <c r="C16" s="16">
        <f>[12]Março!$C$6</f>
        <v>30.2</v>
      </c>
      <c r="D16" s="16">
        <f>[12]Março!$C$7</f>
        <v>29.6</v>
      </c>
      <c r="E16" s="16">
        <f>[12]Março!$C$8</f>
        <v>30.4</v>
      </c>
      <c r="F16" s="16">
        <f>[12]Março!$C$9</f>
        <v>28.6</v>
      </c>
      <c r="G16" s="16">
        <f>[12]Março!$C$10</f>
        <v>30.4</v>
      </c>
      <c r="H16" s="16">
        <f>[12]Março!$C$11</f>
        <v>31.5</v>
      </c>
      <c r="I16" s="16">
        <f>[12]Março!$C$12</f>
        <v>33</v>
      </c>
      <c r="J16" s="16">
        <f>[12]Março!$C$13</f>
        <v>28</v>
      </c>
      <c r="K16" s="16">
        <f>[12]Março!$C$14</f>
        <v>27.4</v>
      </c>
      <c r="L16" s="16">
        <f>[12]Março!$C$15</f>
        <v>28.1</v>
      </c>
      <c r="M16" s="16">
        <f>[12]Março!$C$16</f>
        <v>26.9</v>
      </c>
      <c r="N16" s="16">
        <f>[12]Março!$C$17</f>
        <v>29</v>
      </c>
      <c r="O16" s="16">
        <f>[12]Março!$C$18</f>
        <v>31.2</v>
      </c>
      <c r="P16" s="16">
        <f>[12]Março!$C$19</f>
        <v>32.5</v>
      </c>
      <c r="Q16" s="16">
        <f>[12]Março!$C$20</f>
        <v>32.299999999999997</v>
      </c>
      <c r="R16" s="16">
        <f>[12]Março!$C$21</f>
        <v>32.700000000000003</v>
      </c>
      <c r="S16" s="16">
        <f>[12]Março!$C$22</f>
        <v>34.4</v>
      </c>
      <c r="T16" s="16">
        <f>[12]Março!$C$23</f>
        <v>33.1</v>
      </c>
      <c r="U16" s="16">
        <f>[12]Março!$C$24</f>
        <v>34.5</v>
      </c>
      <c r="V16" s="16">
        <f>[12]Março!$C$25</f>
        <v>34.5</v>
      </c>
      <c r="W16" s="16">
        <f>[12]Março!$C$26</f>
        <v>33.5</v>
      </c>
      <c r="X16" s="16">
        <f>[12]Março!$C$27</f>
        <v>31</v>
      </c>
      <c r="Y16" s="16">
        <f>[12]Março!$C$28</f>
        <v>24.3</v>
      </c>
      <c r="Z16" s="16">
        <f>[12]Março!$C$29</f>
        <v>27.2</v>
      </c>
      <c r="AA16" s="16">
        <f>[12]Março!$C$30</f>
        <v>27.4</v>
      </c>
      <c r="AB16" s="16">
        <f>[12]Março!$C$31</f>
        <v>26.5</v>
      </c>
      <c r="AC16" s="16">
        <f>[12]Março!$C$32</f>
        <v>27.5</v>
      </c>
      <c r="AD16" s="16">
        <f>[12]Março!$C$33</f>
        <v>31.5</v>
      </c>
      <c r="AE16" s="16">
        <f>[12]Março!$C$34</f>
        <v>32.799999999999997</v>
      </c>
      <c r="AF16" s="16">
        <f>[12]Março!$C$35</f>
        <v>32.5</v>
      </c>
      <c r="AG16" s="33">
        <f t="shared" si="1"/>
        <v>34.5</v>
      </c>
      <c r="AH16" s="36">
        <f t="shared" si="2"/>
        <v>30.351612903225806</v>
      </c>
    </row>
    <row r="17" spans="1:34" ht="17.100000000000001" customHeight="1" x14ac:dyDescent="0.2">
      <c r="A17" s="14" t="s">
        <v>8</v>
      </c>
      <c r="B17" s="16">
        <f>[13]Março!$C$5</f>
        <v>28.2</v>
      </c>
      <c r="C17" s="16">
        <f>[13]Março!$C$6</f>
        <v>29.2</v>
      </c>
      <c r="D17" s="16">
        <f>[13]Março!$C$7</f>
        <v>29.6</v>
      </c>
      <c r="E17" s="16">
        <f>[13]Março!$C$8</f>
        <v>30.1</v>
      </c>
      <c r="F17" s="16">
        <f>[13]Março!$C$9</f>
        <v>29.6</v>
      </c>
      <c r="G17" s="16">
        <f>[13]Março!$C$10</f>
        <v>32.700000000000003</v>
      </c>
      <c r="H17" s="16">
        <f>[13]Março!$C$11</f>
        <v>32.299999999999997</v>
      </c>
      <c r="I17" s="16">
        <f>[13]Março!$C$12</f>
        <v>33</v>
      </c>
      <c r="J17" s="16">
        <f>[13]Março!$C$13</f>
        <v>27.3</v>
      </c>
      <c r="K17" s="16">
        <f>[13]Março!$C$14</f>
        <v>26.9</v>
      </c>
      <c r="L17" s="16">
        <f>[13]Março!$C$15</f>
        <v>29</v>
      </c>
      <c r="M17" s="16">
        <f>[13]Março!$C$16</f>
        <v>26.7</v>
      </c>
      <c r="N17" s="16">
        <f>[13]Março!$C$17</f>
        <v>30.1</v>
      </c>
      <c r="O17" s="16">
        <f>[13]Março!$C$18</f>
        <v>31.9</v>
      </c>
      <c r="P17" s="16">
        <f>[13]Março!$C$19</f>
        <v>32.6</v>
      </c>
      <c r="Q17" s="16">
        <f>[13]Março!$C$20</f>
        <v>32.4</v>
      </c>
      <c r="R17" s="16">
        <f>[13]Março!$C$21</f>
        <v>33.1</v>
      </c>
      <c r="S17" s="16">
        <f>[13]Março!$C$22</f>
        <v>34.299999999999997</v>
      </c>
      <c r="T17" s="16">
        <f>[13]Março!$C$23</f>
        <v>35.6</v>
      </c>
      <c r="U17" s="16">
        <f>[13]Março!$C$24</f>
        <v>35.5</v>
      </c>
      <c r="V17" s="16">
        <f>[13]Março!$C$25</f>
        <v>36.299999999999997</v>
      </c>
      <c r="W17" s="16">
        <f>[13]Março!$C$26</f>
        <v>32.1</v>
      </c>
      <c r="X17" s="16">
        <f>[13]Março!$C$27</f>
        <v>33.700000000000003</v>
      </c>
      <c r="Y17" s="16">
        <f>[13]Março!$C$28</f>
        <v>26</v>
      </c>
      <c r="Z17" s="16">
        <f>[13]Março!$C$29</f>
        <v>27.4</v>
      </c>
      <c r="AA17" s="16">
        <f>[13]Março!$C$30</f>
        <v>27.3</v>
      </c>
      <c r="AB17" s="16">
        <f>[13]Março!$C$31</f>
        <v>27.4</v>
      </c>
      <c r="AC17" s="16">
        <f>[13]Março!$C$32</f>
        <v>28.6</v>
      </c>
      <c r="AD17" s="16">
        <f>[13]Março!$C$33</f>
        <v>31.5</v>
      </c>
      <c r="AE17" s="16">
        <f>[13]Março!$C$34</f>
        <v>34.700000000000003</v>
      </c>
      <c r="AF17" s="16">
        <f>[13]Março!$C$35</f>
        <v>33</v>
      </c>
      <c r="AG17" s="33">
        <f>MAX(B17:AF17)</f>
        <v>36.299999999999997</v>
      </c>
      <c r="AH17" s="36">
        <f>AVERAGE(B17:AF17)</f>
        <v>30.906451612903222</v>
      </c>
    </row>
    <row r="18" spans="1:34" ht="17.100000000000001" customHeight="1" x14ac:dyDescent="0.2">
      <c r="A18" s="14" t="s">
        <v>9</v>
      </c>
      <c r="B18" s="16">
        <f>[14]Março!$C$5</f>
        <v>28.9</v>
      </c>
      <c r="C18" s="16">
        <f>[14]Março!$C$6</f>
        <v>30.7</v>
      </c>
      <c r="D18" s="16">
        <f>[14]Março!$C$7</f>
        <v>29.9</v>
      </c>
      <c r="E18" s="16">
        <f>[14]Março!$C$8</f>
        <v>30.5</v>
      </c>
      <c r="F18" s="16">
        <f>[14]Março!$C$9</f>
        <v>29.8</v>
      </c>
      <c r="G18" s="16">
        <f>[14]Março!$C$10</f>
        <v>31.7</v>
      </c>
      <c r="H18" s="16">
        <f>[14]Março!$C$11</f>
        <v>32.700000000000003</v>
      </c>
      <c r="I18" s="16">
        <f>[14]Março!$C$12</f>
        <v>33.4</v>
      </c>
      <c r="J18" s="16">
        <f>[14]Março!$C$13</f>
        <v>30</v>
      </c>
      <c r="K18" s="16">
        <f>[14]Março!$C$14</f>
        <v>28</v>
      </c>
      <c r="L18" s="16">
        <f>[14]Março!$C$15</f>
        <v>28.4</v>
      </c>
      <c r="M18" s="16">
        <f>[14]Março!$C$16</f>
        <v>27.9</v>
      </c>
      <c r="N18" s="16">
        <f>[14]Março!$C$17</f>
        <v>30.9</v>
      </c>
      <c r="O18" s="16">
        <f>[14]Março!$C$18</f>
        <v>31.7</v>
      </c>
      <c r="P18" s="16">
        <f>[14]Março!$C$19</f>
        <v>32.6</v>
      </c>
      <c r="Q18" s="16">
        <f>[14]Março!$C$20</f>
        <v>32.5</v>
      </c>
      <c r="R18" s="16">
        <f>[14]Março!$C$21</f>
        <v>33.5</v>
      </c>
      <c r="S18" s="16">
        <f>[14]Março!$C$22</f>
        <v>34.299999999999997</v>
      </c>
      <c r="T18" s="16">
        <f>[14]Março!$C$23</f>
        <v>35.299999999999997</v>
      </c>
      <c r="U18" s="16">
        <f>[14]Março!$C$24</f>
        <v>34.9</v>
      </c>
      <c r="V18" s="16">
        <f>[14]Março!$C$25</f>
        <v>35.299999999999997</v>
      </c>
      <c r="W18" s="16">
        <f>[14]Março!$C$26</f>
        <v>32.700000000000003</v>
      </c>
      <c r="X18" s="16">
        <f>[14]Março!$C$27</f>
        <v>33.1</v>
      </c>
      <c r="Y18" s="16">
        <f>[14]Março!$C$28</f>
        <v>27</v>
      </c>
      <c r="Z18" s="16">
        <f>[14]Março!$C$29</f>
        <v>25.9</v>
      </c>
      <c r="AA18" s="16">
        <f>[14]Março!$C$30</f>
        <v>27.7</v>
      </c>
      <c r="AB18" s="16">
        <f>[14]Março!$C$31</f>
        <v>28</v>
      </c>
      <c r="AC18" s="16">
        <f>[14]Março!$C$32</f>
        <v>28.8</v>
      </c>
      <c r="AD18" s="16">
        <f>[14]Março!$C$33</f>
        <v>32.200000000000003</v>
      </c>
      <c r="AE18" s="16">
        <f>[14]Março!$C$34</f>
        <v>34.200000000000003</v>
      </c>
      <c r="AF18" s="16">
        <f>[14]Março!$C$35</f>
        <v>33.799999999999997</v>
      </c>
      <c r="AG18" s="33">
        <f>MAX(B18:AF18)</f>
        <v>35.299999999999997</v>
      </c>
      <c r="AH18" s="36">
        <f>AVERAGE(B18:AF18)</f>
        <v>31.170967741935478</v>
      </c>
    </row>
    <row r="19" spans="1:34" ht="17.100000000000001" customHeight="1" x14ac:dyDescent="0.2">
      <c r="A19" s="14" t="s">
        <v>47</v>
      </c>
      <c r="B19" s="16">
        <f>[15]Março!$C$5</f>
        <v>32.4</v>
      </c>
      <c r="C19" s="16">
        <f>[15]Março!$C$6</f>
        <v>31.4</v>
      </c>
      <c r="D19" s="16">
        <f>[15]Março!$C$7</f>
        <v>32.299999999999997</v>
      </c>
      <c r="E19" s="16">
        <f>[15]Março!$C$8</f>
        <v>32.299999999999997</v>
      </c>
      <c r="F19" s="16">
        <f>[15]Março!$C$9</f>
        <v>32.5</v>
      </c>
      <c r="G19" s="16">
        <f>[15]Março!$C$10</f>
        <v>30.9</v>
      </c>
      <c r="H19" s="16">
        <f>[15]Março!$C$11</f>
        <v>33.6</v>
      </c>
      <c r="I19" s="16">
        <f>[15]Março!$C$12</f>
        <v>32.5</v>
      </c>
      <c r="J19" s="16">
        <f>[15]Março!$C$13</f>
        <v>30.4</v>
      </c>
      <c r="K19" s="16">
        <f>[15]Março!$C$14</f>
        <v>29.3</v>
      </c>
      <c r="L19" s="16">
        <f>[15]Março!$C$15</f>
        <v>30.9</v>
      </c>
      <c r="M19" s="16">
        <f>[15]Março!$C$16</f>
        <v>30.7</v>
      </c>
      <c r="N19" s="16">
        <f>[15]Março!$C$17</f>
        <v>32</v>
      </c>
      <c r="O19" s="16">
        <f>[15]Março!$C$18</f>
        <v>33.9</v>
      </c>
      <c r="P19" s="16">
        <f>[15]Março!$C$19</f>
        <v>36.1</v>
      </c>
      <c r="Q19" s="16">
        <f>[15]Março!$C$20</f>
        <v>34.5</v>
      </c>
      <c r="R19" s="16">
        <f>[15]Março!$C$21</f>
        <v>34.6</v>
      </c>
      <c r="S19" s="16">
        <f>[15]Março!$C$22</f>
        <v>35.799999999999997</v>
      </c>
      <c r="T19" s="16">
        <f>[15]Março!$C$23</f>
        <v>31.3</v>
      </c>
      <c r="U19" s="16">
        <f>[15]Março!$C$24</f>
        <v>35.799999999999997</v>
      </c>
      <c r="V19" s="16">
        <f>[15]Março!$C$25</f>
        <v>35.799999999999997</v>
      </c>
      <c r="W19" s="16">
        <f>[15]Março!$C$26</f>
        <v>34.799999999999997</v>
      </c>
      <c r="X19" s="16">
        <f>[15]Março!$C$27</f>
        <v>34.299999999999997</v>
      </c>
      <c r="Y19" s="16">
        <f>[15]Março!$C$28</f>
        <v>28.8</v>
      </c>
      <c r="Z19" s="16">
        <f>[15]Março!$C$29</f>
        <v>28.2</v>
      </c>
      <c r="AA19" s="16">
        <f>[15]Março!$C$30</f>
        <v>29.4</v>
      </c>
      <c r="AB19" s="16">
        <f>[15]Março!$C$31</f>
        <v>28.8</v>
      </c>
      <c r="AC19" s="16">
        <f>[15]Março!$C$32</f>
        <v>31.2</v>
      </c>
      <c r="AD19" s="16">
        <f>[15]Março!$C$33</f>
        <v>33.9</v>
      </c>
      <c r="AE19" s="16">
        <f>[15]Março!$C$34</f>
        <v>34.9</v>
      </c>
      <c r="AF19" s="16">
        <f>[15]Março!$C$35</f>
        <v>34.5</v>
      </c>
      <c r="AG19" s="33">
        <f>MAX(B19:AF19)</f>
        <v>36.1</v>
      </c>
      <c r="AH19" s="36">
        <f>AVERAGE(B19:AF19)</f>
        <v>32.509677419354823</v>
      </c>
    </row>
    <row r="20" spans="1:34" ht="17.100000000000001" customHeight="1" x14ac:dyDescent="0.2">
      <c r="A20" s="14" t="s">
        <v>10</v>
      </c>
      <c r="B20" s="16">
        <f>[16]Março!$C$5</f>
        <v>28.6</v>
      </c>
      <c r="C20" s="16">
        <f>[16]Março!$C$6</f>
        <v>29.9</v>
      </c>
      <c r="D20" s="16">
        <f>[16]Março!$C$7</f>
        <v>30</v>
      </c>
      <c r="E20" s="16">
        <f>[16]Março!$C$8</f>
        <v>30.4</v>
      </c>
      <c r="F20" s="16">
        <f>[16]Março!$C$9</f>
        <v>29.7</v>
      </c>
      <c r="G20" s="16">
        <f>[16]Março!$C$10</f>
        <v>31.4</v>
      </c>
      <c r="H20" s="16">
        <f>[16]Março!$C$11</f>
        <v>32.299999999999997</v>
      </c>
      <c r="I20" s="16">
        <f>[16]Março!$C$12</f>
        <v>33.4</v>
      </c>
      <c r="J20" s="16">
        <f>[16]Março!$C$13</f>
        <v>26.7</v>
      </c>
      <c r="K20" s="16">
        <f>[16]Março!$C$14</f>
        <v>28</v>
      </c>
      <c r="L20" s="16">
        <f>[16]Março!$C$15</f>
        <v>29.6</v>
      </c>
      <c r="M20" s="16">
        <f>[16]Março!$C$16</f>
        <v>27.7</v>
      </c>
      <c r="N20" s="16">
        <f>[16]Março!$C$17</f>
        <v>30.9</v>
      </c>
      <c r="O20" s="16">
        <f>[16]Março!$C$18</f>
        <v>32.5</v>
      </c>
      <c r="P20" s="16">
        <f>[16]Março!$C$19</f>
        <v>33.6</v>
      </c>
      <c r="Q20" s="16">
        <f>[16]Março!$C$20</f>
        <v>34</v>
      </c>
      <c r="R20" s="16">
        <f>[16]Março!$C$21</f>
        <v>33.799999999999997</v>
      </c>
      <c r="S20" s="16">
        <f>[16]Março!$C$22</f>
        <v>35.6</v>
      </c>
      <c r="T20" s="16">
        <f>[16]Março!$C$23</f>
        <v>35.4</v>
      </c>
      <c r="U20" s="16">
        <f>[16]Março!$C$24</f>
        <v>36.5</v>
      </c>
      <c r="V20" s="16">
        <f>[16]Março!$C$25</f>
        <v>35.700000000000003</v>
      </c>
      <c r="W20" s="16">
        <f>[16]Março!$C$26</f>
        <v>34.5</v>
      </c>
      <c r="X20" s="16">
        <f>[16]Março!$C$27</f>
        <v>32.200000000000003</v>
      </c>
      <c r="Y20" s="16">
        <f>[16]Março!$C$28</f>
        <v>24.7</v>
      </c>
      <c r="Z20" s="16">
        <f>[16]Março!$C$29</f>
        <v>27.4</v>
      </c>
      <c r="AA20" s="16">
        <f>[16]Março!$C$30</f>
        <v>27.2</v>
      </c>
      <c r="AB20" s="16">
        <f>[16]Março!$C$31</f>
        <v>27.6</v>
      </c>
      <c r="AC20" s="16">
        <f>[16]Março!$C$32</f>
        <v>28.7</v>
      </c>
      <c r="AD20" s="16">
        <f>[16]Março!$C$33</f>
        <v>31.5</v>
      </c>
      <c r="AE20" s="16">
        <f>[16]Março!$C$34</f>
        <v>34.5</v>
      </c>
      <c r="AF20" s="16">
        <f>[16]Março!$C$35</f>
        <v>33.9</v>
      </c>
      <c r="AG20" s="33">
        <f t="shared" ref="AG20:AG30" si="5">MAX(B20:AF20)</f>
        <v>36.5</v>
      </c>
      <c r="AH20" s="36">
        <f t="shared" ref="AH20:AH30" si="6">AVERAGE(B20:AF20)</f>
        <v>31.222580645161297</v>
      </c>
    </row>
    <row r="21" spans="1:34" ht="17.100000000000001" customHeight="1" x14ac:dyDescent="0.2">
      <c r="A21" s="14" t="s">
        <v>11</v>
      </c>
      <c r="B21" s="16">
        <f>[17]Março!$C$5</f>
        <v>29.5</v>
      </c>
      <c r="C21" s="16" t="str">
        <f>[17]Março!$C$6</f>
        <v>*</v>
      </c>
      <c r="D21" s="16">
        <f>[17]Março!$C$7</f>
        <v>30.5</v>
      </c>
      <c r="E21" s="16">
        <f>[17]Março!$C$8</f>
        <v>30.2</v>
      </c>
      <c r="F21" s="16">
        <f>[17]Março!$C$9</f>
        <v>26.7</v>
      </c>
      <c r="G21" s="16">
        <f>[17]Março!$C$10</f>
        <v>31</v>
      </c>
      <c r="H21" s="16">
        <f>[17]Março!$C$11</f>
        <v>30.3</v>
      </c>
      <c r="I21" s="16">
        <f>[17]Março!$C$12</f>
        <v>33.700000000000003</v>
      </c>
      <c r="J21" s="16" t="str">
        <f>[17]Março!$C$13</f>
        <v>*</v>
      </c>
      <c r="K21" s="16" t="str">
        <f>[17]Março!$C$14</f>
        <v>*</v>
      </c>
      <c r="L21" s="16" t="str">
        <f>[17]Março!$C$15</f>
        <v>*</v>
      </c>
      <c r="M21" s="16">
        <f>[17]Março!$C$16</f>
        <v>26.9</v>
      </c>
      <c r="N21" s="16">
        <f>[17]Março!$C$17</f>
        <v>30.5</v>
      </c>
      <c r="O21" s="16" t="str">
        <f>[17]Março!$C$18</f>
        <v>*</v>
      </c>
      <c r="P21" s="16">
        <f>[17]Março!$C$19</f>
        <v>34.1</v>
      </c>
      <c r="Q21" s="16">
        <f>[17]Março!$C$20</f>
        <v>33.4</v>
      </c>
      <c r="R21" s="16">
        <f>[17]Março!$C$21</f>
        <v>33.700000000000003</v>
      </c>
      <c r="S21" s="16">
        <f>[17]Março!$C$22</f>
        <v>35.6</v>
      </c>
      <c r="T21" s="16">
        <f>[17]Março!$C$23</f>
        <v>31.6</v>
      </c>
      <c r="U21" s="16">
        <f>[17]Março!$C$24</f>
        <v>33.4</v>
      </c>
      <c r="V21" s="16">
        <f>[17]Março!$C$25</f>
        <v>35.700000000000003</v>
      </c>
      <c r="W21" s="16">
        <f>[17]Março!$C$26</f>
        <v>33.700000000000003</v>
      </c>
      <c r="X21" s="16">
        <f>[17]Março!$C$27</f>
        <v>31.7</v>
      </c>
      <c r="Y21" s="16" t="str">
        <f>[17]Março!$C$28</f>
        <v>*</v>
      </c>
      <c r="Z21" s="16">
        <f>[17]Março!$C$29</f>
        <v>27.8</v>
      </c>
      <c r="AA21" s="16">
        <f>[17]Março!$C$30</f>
        <v>27.8</v>
      </c>
      <c r="AB21" s="16">
        <f>[17]Março!$C$31</f>
        <v>24.7</v>
      </c>
      <c r="AC21" s="16">
        <f>[17]Março!$C$32</f>
        <v>27.4</v>
      </c>
      <c r="AD21" s="16">
        <f>[17]Março!$C$33</f>
        <v>29.5</v>
      </c>
      <c r="AE21" s="16">
        <f>[17]Março!$C$34</f>
        <v>32.6</v>
      </c>
      <c r="AF21" s="16">
        <f>[17]Março!$C$35</f>
        <v>34.200000000000003</v>
      </c>
      <c r="AG21" s="33">
        <f t="shared" si="5"/>
        <v>35.700000000000003</v>
      </c>
      <c r="AH21" s="36">
        <f t="shared" si="6"/>
        <v>31.048000000000005</v>
      </c>
    </row>
    <row r="22" spans="1:34" ht="17.100000000000001" customHeight="1" x14ac:dyDescent="0.2">
      <c r="A22" s="14" t="s">
        <v>12</v>
      </c>
      <c r="B22" s="16">
        <f>[18]Março!$C$5</f>
        <v>31.4</v>
      </c>
      <c r="C22" s="16">
        <f>[18]Março!$C$6</f>
        <v>28.8</v>
      </c>
      <c r="D22" s="16">
        <f>[18]Março!$C$7</f>
        <v>33.299999999999997</v>
      </c>
      <c r="E22" s="16">
        <f>[18]Março!$C$8</f>
        <v>32</v>
      </c>
      <c r="F22" s="16">
        <f>[18]Março!$C$9</f>
        <v>31.8</v>
      </c>
      <c r="G22" s="16">
        <f>[18]Março!$C$10</f>
        <v>29.5</v>
      </c>
      <c r="H22" s="16">
        <f>[18]Março!$C$11</f>
        <v>33.6</v>
      </c>
      <c r="I22" s="16">
        <f>[18]Março!$C$12</f>
        <v>33.299999999999997</v>
      </c>
      <c r="J22" s="16">
        <f>[18]Março!$C$13</f>
        <v>31.4</v>
      </c>
      <c r="K22" s="16">
        <f>[18]Março!$C$14</f>
        <v>28.6</v>
      </c>
      <c r="L22" s="16">
        <f>[18]Março!$C$15</f>
        <v>29.7</v>
      </c>
      <c r="M22" s="16">
        <f>[18]Março!$C$16</f>
        <v>29.4</v>
      </c>
      <c r="N22" s="16">
        <f>[18]Março!$C$17</f>
        <v>31.4</v>
      </c>
      <c r="O22" s="16">
        <f>[18]Março!$C$18</f>
        <v>33.6</v>
      </c>
      <c r="P22" s="16">
        <f>[18]Março!$C$19</f>
        <v>35.299999999999997</v>
      </c>
      <c r="Q22" s="16">
        <f>[18]Março!$C$20</f>
        <v>33.6</v>
      </c>
      <c r="R22" s="16">
        <f>[18]Março!$C$21</f>
        <v>34.5</v>
      </c>
      <c r="S22" s="16">
        <f>[18]Março!$C$22</f>
        <v>35.6</v>
      </c>
      <c r="T22" s="16">
        <f>[18]Março!$C$23</f>
        <v>34.200000000000003</v>
      </c>
      <c r="U22" s="16">
        <f>[18]Março!$C$24</f>
        <v>35.299999999999997</v>
      </c>
      <c r="V22" s="16">
        <f>[18]Março!$C$25</f>
        <v>36.299999999999997</v>
      </c>
      <c r="W22" s="16">
        <f>[18]Março!$C$26</f>
        <v>34</v>
      </c>
      <c r="X22" s="16">
        <f>[18]Março!$C$27</f>
        <v>34.299999999999997</v>
      </c>
      <c r="Y22" s="16">
        <f>[18]Março!$C$28</f>
        <v>29.1</v>
      </c>
      <c r="Z22" s="16">
        <f>[18]Março!$C$29</f>
        <v>27.8</v>
      </c>
      <c r="AA22" s="16">
        <f>[18]Março!$C$30</f>
        <v>29.2</v>
      </c>
      <c r="AB22" s="16">
        <f>[18]Março!$C$31</f>
        <v>27.8</v>
      </c>
      <c r="AC22" s="16">
        <f>[18]Março!$C$32</f>
        <v>30.7</v>
      </c>
      <c r="AD22" s="16">
        <f>[18]Março!$C$33</f>
        <v>33.5</v>
      </c>
      <c r="AE22" s="16">
        <f>[18]Março!$C$34</f>
        <v>34.9</v>
      </c>
      <c r="AF22" s="16">
        <f>[18]Março!$C$35</f>
        <v>34.9</v>
      </c>
      <c r="AG22" s="33">
        <f t="shared" si="5"/>
        <v>36.299999999999997</v>
      </c>
      <c r="AH22" s="36">
        <f t="shared" si="6"/>
        <v>32.219354838709677</v>
      </c>
    </row>
    <row r="23" spans="1:34" ht="17.100000000000001" customHeight="1" x14ac:dyDescent="0.2">
      <c r="A23" s="14" t="s">
        <v>13</v>
      </c>
      <c r="B23" s="16">
        <f>[19]Março!$C$5</f>
        <v>35</v>
      </c>
      <c r="C23" s="16">
        <f>[19]Março!$C$6</f>
        <v>31.8</v>
      </c>
      <c r="D23" s="16">
        <f>[19]Março!$C$7</f>
        <v>34</v>
      </c>
      <c r="E23" s="16">
        <f>[19]Março!$C$8</f>
        <v>30.8</v>
      </c>
      <c r="F23" s="16">
        <f>[19]Março!$C$9</f>
        <v>31.9</v>
      </c>
      <c r="G23" s="16">
        <f>[19]Março!$C$10</f>
        <v>32.799999999999997</v>
      </c>
      <c r="H23" s="16">
        <f>[19]Março!$C$11</f>
        <v>34.1</v>
      </c>
      <c r="I23" s="16">
        <f>[19]Março!$C$12</f>
        <v>33.9</v>
      </c>
      <c r="J23" s="16">
        <f>[19]Março!$C$13</f>
        <v>33.700000000000003</v>
      </c>
      <c r="K23" s="16">
        <f>[19]Março!$C$14</f>
        <v>27.9</v>
      </c>
      <c r="L23" s="16">
        <f>[19]Março!$C$15</f>
        <v>30.3</v>
      </c>
      <c r="M23" s="16">
        <f>[19]Março!$C$16</f>
        <v>30.3</v>
      </c>
      <c r="N23" s="16">
        <f>[19]Março!$C$17</f>
        <v>32.700000000000003</v>
      </c>
      <c r="O23" s="16">
        <f>[19]Março!$C$18</f>
        <v>34.6</v>
      </c>
      <c r="P23" s="16">
        <f>[19]Março!$C$19</f>
        <v>35.4</v>
      </c>
      <c r="Q23" s="16">
        <f>[19]Março!$C$20</f>
        <v>33.799999999999997</v>
      </c>
      <c r="R23" s="16">
        <f>[19]Março!$C$21</f>
        <v>35.799999999999997</v>
      </c>
      <c r="S23" s="16">
        <f>[19]Março!$C$22</f>
        <v>36.6</v>
      </c>
      <c r="T23" s="16">
        <f>[19]Março!$C$23</f>
        <v>35.700000000000003</v>
      </c>
      <c r="U23" s="16">
        <f>[19]Março!$C$24</f>
        <v>35</v>
      </c>
      <c r="V23" s="16">
        <f>[19]Março!$C$25</f>
        <v>35.6</v>
      </c>
      <c r="W23" s="16">
        <f>[19]Março!$C$26</f>
        <v>33.9</v>
      </c>
      <c r="X23" s="16">
        <f>[19]Março!$C$27</f>
        <v>33.299999999999997</v>
      </c>
      <c r="Y23" s="16">
        <f>[19]Março!$C$28</f>
        <v>29.6</v>
      </c>
      <c r="Z23" s="16">
        <f>[19]Março!$C$29</f>
        <v>27.2</v>
      </c>
      <c r="AA23" s="16">
        <f>[19]Março!$C$30</f>
        <v>29</v>
      </c>
      <c r="AB23" s="16">
        <f>[19]Março!$C$31</f>
        <v>29.5</v>
      </c>
      <c r="AC23" s="16">
        <f>[19]Março!$C$32</f>
        <v>32.299999999999997</v>
      </c>
      <c r="AD23" s="16">
        <f>[19]Março!$C$33</f>
        <v>34.700000000000003</v>
      </c>
      <c r="AE23" s="16">
        <f>[19]Março!$C$34</f>
        <v>36.1</v>
      </c>
      <c r="AF23" s="16">
        <f>[19]Março!$C$35</f>
        <v>36.700000000000003</v>
      </c>
      <c r="AG23" s="33">
        <f t="shared" si="5"/>
        <v>36.700000000000003</v>
      </c>
      <c r="AH23" s="36">
        <f t="shared" si="6"/>
        <v>33.032258064516128</v>
      </c>
    </row>
    <row r="24" spans="1:34" ht="17.100000000000001" customHeight="1" x14ac:dyDescent="0.2">
      <c r="A24" s="14" t="s">
        <v>14</v>
      </c>
      <c r="B24" s="16">
        <f>[20]Março!$C$5</f>
        <v>31.3</v>
      </c>
      <c r="C24" s="16">
        <f>[20]Março!$C$6</f>
        <v>29.5</v>
      </c>
      <c r="D24" s="16">
        <f>[20]Março!$C$7</f>
        <v>31.7</v>
      </c>
      <c r="E24" s="16">
        <f>[20]Março!$C$8</f>
        <v>28.5</v>
      </c>
      <c r="F24" s="16">
        <f>[20]Março!$C$9</f>
        <v>30.9</v>
      </c>
      <c r="G24" s="16">
        <f>[20]Março!$C$10</f>
        <v>24.8</v>
      </c>
      <c r="H24" s="16">
        <f>[20]Março!$C$11</f>
        <v>32.5</v>
      </c>
      <c r="I24" s="16">
        <f>[20]Março!$C$12</f>
        <v>32.1</v>
      </c>
      <c r="J24" s="16">
        <f>[20]Março!$C$13</f>
        <v>32.1</v>
      </c>
      <c r="K24" s="16">
        <f>[20]Março!$C$14</f>
        <v>29.6</v>
      </c>
      <c r="L24" s="16">
        <f>[20]Março!$C$15</f>
        <v>26.3</v>
      </c>
      <c r="M24" s="16">
        <f>[20]Março!$C$16</f>
        <v>25.7</v>
      </c>
      <c r="N24" s="16">
        <f>[20]Março!$C$17</f>
        <v>27.4</v>
      </c>
      <c r="O24" s="16">
        <f>[20]Março!$C$18</f>
        <v>31</v>
      </c>
      <c r="P24" s="16">
        <f>[20]Março!$C$19</f>
        <v>28.8</v>
      </c>
      <c r="Q24" s="16">
        <f>[20]Março!$C$20</f>
        <v>28</v>
      </c>
      <c r="R24" s="16">
        <f>[20]Março!$C$21</f>
        <v>32.700000000000003</v>
      </c>
      <c r="S24" s="16">
        <f>[20]Março!$C$22</f>
        <v>32.799999999999997</v>
      </c>
      <c r="T24" s="16">
        <f>[20]Março!$C$23</f>
        <v>35.4</v>
      </c>
      <c r="U24" s="16">
        <f>[20]Março!$C$24</f>
        <v>35.799999999999997</v>
      </c>
      <c r="V24" s="16">
        <f>[20]Março!$C$25</f>
        <v>36.299999999999997</v>
      </c>
      <c r="W24" s="16">
        <f>[20]Março!$C$26</f>
        <v>36.5</v>
      </c>
      <c r="X24" s="16">
        <f>[20]Março!$C$27</f>
        <v>35.5</v>
      </c>
      <c r="Y24" s="16">
        <f>[20]Março!$C$28</f>
        <v>31.4</v>
      </c>
      <c r="Z24" s="16">
        <f>[20]Março!$C$29</f>
        <v>27.9</v>
      </c>
      <c r="AA24" s="16">
        <f>[20]Março!$C$30</f>
        <v>27.2</v>
      </c>
      <c r="AB24" s="16">
        <f>[20]Março!$C$31</f>
        <v>26.3</v>
      </c>
      <c r="AC24" s="16">
        <f>[20]Março!$C$32</f>
        <v>29.7</v>
      </c>
      <c r="AD24" s="16">
        <f>[20]Março!$C$33</f>
        <v>30.5</v>
      </c>
      <c r="AE24" s="16">
        <f>[20]Março!$C$34</f>
        <v>32.200000000000003</v>
      </c>
      <c r="AF24" s="16">
        <f>[20]Março!$C$35</f>
        <v>34.4</v>
      </c>
      <c r="AG24" s="33">
        <f t="shared" si="5"/>
        <v>36.5</v>
      </c>
      <c r="AH24" s="36">
        <f t="shared" si="6"/>
        <v>30.799999999999997</v>
      </c>
    </row>
    <row r="25" spans="1:34" ht="17.100000000000001" customHeight="1" x14ac:dyDescent="0.2">
      <c r="A25" s="14" t="s">
        <v>15</v>
      </c>
      <c r="B25" s="16">
        <f>[21]Março!$C$5</f>
        <v>27.8</v>
      </c>
      <c r="C25" s="16">
        <f>[21]Março!$C$6</f>
        <v>29</v>
      </c>
      <c r="D25" s="16">
        <f>[21]Março!$C$7</f>
        <v>27.6</v>
      </c>
      <c r="E25" s="16">
        <f>[21]Março!$C$8</f>
        <v>28.2</v>
      </c>
      <c r="F25" s="16">
        <f>[21]Março!$C$9</f>
        <v>28.3</v>
      </c>
      <c r="G25" s="16">
        <f>[21]Março!$C$10</f>
        <v>29.6</v>
      </c>
      <c r="H25" s="16">
        <f>[21]Março!$C$11</f>
        <v>30</v>
      </c>
      <c r="I25" s="16">
        <f>[21]Março!$C$12</f>
        <v>30.7</v>
      </c>
      <c r="J25" s="16">
        <f>[21]Março!$C$13</f>
        <v>27.3</v>
      </c>
      <c r="K25" s="16">
        <f>[21]Março!$C$14</f>
        <v>25.4</v>
      </c>
      <c r="L25" s="16">
        <f>[21]Março!$C$15</f>
        <v>26.3</v>
      </c>
      <c r="M25" s="16">
        <f>[21]Março!$C$16</f>
        <v>25.6</v>
      </c>
      <c r="N25" s="16">
        <f>[21]Março!$C$17</f>
        <v>28.4</v>
      </c>
      <c r="O25" s="16">
        <f>[21]Março!$C$18</f>
        <v>30.5</v>
      </c>
      <c r="P25" s="16">
        <f>[21]Março!$C$19</f>
        <v>32.200000000000003</v>
      </c>
      <c r="Q25" s="16">
        <f>[21]Março!$C$20</f>
        <v>31.1</v>
      </c>
      <c r="R25" s="16">
        <f>[21]Março!$C$21</f>
        <v>31.6</v>
      </c>
      <c r="S25" s="16">
        <f>[21]Março!$C$22</f>
        <v>33.5</v>
      </c>
      <c r="T25" s="16">
        <f>[21]Março!$C$23</f>
        <v>31</v>
      </c>
      <c r="U25" s="16">
        <f>[21]Março!$C$24</f>
        <v>32.4</v>
      </c>
      <c r="V25" s="16">
        <f>[21]Março!$C$25</f>
        <v>33.5</v>
      </c>
      <c r="W25" s="16">
        <f>[21]Março!$C$26</f>
        <v>30.6</v>
      </c>
      <c r="X25" s="16">
        <f>[21]Março!$C$27</f>
        <v>30.8</v>
      </c>
      <c r="Y25" s="16">
        <f>[21]Março!$C$28</f>
        <v>23.9</v>
      </c>
      <c r="Z25" s="16">
        <f>[21]Março!$C$29</f>
        <v>21.4</v>
      </c>
      <c r="AA25" s="16">
        <f>[21]Março!$C$30</f>
        <v>24</v>
      </c>
      <c r="AB25" s="16">
        <f>[21]Março!$C$31</f>
        <v>25.3</v>
      </c>
      <c r="AC25" s="16">
        <f>[21]Março!$C$32</f>
        <v>27.6</v>
      </c>
      <c r="AD25" s="16">
        <f>[21]Março!$C$33</f>
        <v>30.6</v>
      </c>
      <c r="AE25" s="16">
        <f>[21]Março!$C$34</f>
        <v>32.1</v>
      </c>
      <c r="AF25" s="16">
        <f>[21]Março!$C$35</f>
        <v>31.7</v>
      </c>
      <c r="AG25" s="33">
        <f t="shared" si="5"/>
        <v>33.5</v>
      </c>
      <c r="AH25" s="36">
        <f t="shared" si="6"/>
        <v>28.967741935483872</v>
      </c>
    </row>
    <row r="26" spans="1:34" ht="17.100000000000001" customHeight="1" x14ac:dyDescent="0.2">
      <c r="A26" s="14" t="s">
        <v>16</v>
      </c>
      <c r="B26" s="16">
        <f>[22]Março!$C$5</f>
        <v>31.9</v>
      </c>
      <c r="C26" s="16">
        <f>[22]Março!$C$6</f>
        <v>30.4</v>
      </c>
      <c r="D26" s="16">
        <f>[22]Março!$C$7</f>
        <v>31.8</v>
      </c>
      <c r="E26" s="16">
        <f>[22]Março!$C$8</f>
        <v>29.4</v>
      </c>
      <c r="F26" s="16">
        <f>[22]Março!$C$9</f>
        <v>30.7</v>
      </c>
      <c r="G26" s="16">
        <f>[22]Março!$C$10</f>
        <v>32.799999999999997</v>
      </c>
      <c r="H26" s="16">
        <f>[22]Março!$C$11</f>
        <v>33.6</v>
      </c>
      <c r="I26" s="16">
        <f>[22]Março!$C$12</f>
        <v>33.5</v>
      </c>
      <c r="J26" s="16">
        <f>[22]Março!$C$13</f>
        <v>31.4</v>
      </c>
      <c r="K26" s="16">
        <f>[22]Março!$C$14</f>
        <v>29.1</v>
      </c>
      <c r="L26" s="16">
        <f>[22]Março!$C$15</f>
        <v>30</v>
      </c>
      <c r="M26" s="16">
        <f>[22]Março!$C$16</f>
        <v>29</v>
      </c>
      <c r="N26" s="16">
        <f>[22]Março!$C$17</f>
        <v>30</v>
      </c>
      <c r="O26" s="16">
        <f>[22]Março!$C$18</f>
        <v>32.9</v>
      </c>
      <c r="P26" s="16">
        <f>[22]Março!$C$19</f>
        <v>36.1</v>
      </c>
      <c r="Q26" s="16">
        <f>[22]Março!$C$20</f>
        <v>35.9</v>
      </c>
      <c r="R26" s="16">
        <f>[22]Março!$C$21</f>
        <v>36.1</v>
      </c>
      <c r="S26" s="16">
        <f>[22]Março!$C$22</f>
        <v>36.299999999999997</v>
      </c>
      <c r="T26" s="16">
        <f>[22]Março!$C$23</f>
        <v>31.3</v>
      </c>
      <c r="U26" s="16">
        <f>[22]Março!$C$24</f>
        <v>34.799999999999997</v>
      </c>
      <c r="V26" s="16">
        <f>[22]Março!$C$25</f>
        <v>31.6</v>
      </c>
      <c r="W26" s="16">
        <f>[22]Março!$C$26</f>
        <v>32</v>
      </c>
      <c r="X26" s="16">
        <f>[22]Março!$C$27</f>
        <v>33.200000000000003</v>
      </c>
      <c r="Y26" s="16">
        <f>[22]Março!$C$28</f>
        <v>24.9</v>
      </c>
      <c r="Z26" s="16">
        <f>[22]Março!$C$29</f>
        <v>27</v>
      </c>
      <c r="AA26" s="16">
        <f>[22]Março!$C$30</f>
        <v>27.6</v>
      </c>
      <c r="AB26" s="16">
        <f>[22]Março!$C$31</f>
        <v>28.1</v>
      </c>
      <c r="AC26" s="16">
        <f>[22]Março!$C$32</f>
        <v>28.8</v>
      </c>
      <c r="AD26" s="16">
        <f>[22]Março!$C$33</f>
        <v>33.299999999999997</v>
      </c>
      <c r="AE26" s="16">
        <f>[22]Março!$C$34</f>
        <v>34.700000000000003</v>
      </c>
      <c r="AF26" s="16">
        <f>[22]Março!$C$35</f>
        <v>34.799999999999997</v>
      </c>
      <c r="AG26" s="33">
        <f t="shared" si="5"/>
        <v>36.299999999999997</v>
      </c>
      <c r="AH26" s="36">
        <f t="shared" si="6"/>
        <v>31.709677419354836</v>
      </c>
    </row>
    <row r="27" spans="1:34" ht="17.100000000000001" customHeight="1" x14ac:dyDescent="0.2">
      <c r="A27" s="14" t="s">
        <v>17</v>
      </c>
      <c r="B27" s="16">
        <f>[23]Março!$C$5</f>
        <v>30.1</v>
      </c>
      <c r="C27" s="16">
        <f>[23]Março!$C$6</f>
        <v>32.5</v>
      </c>
      <c r="D27" s="16">
        <f>[23]Março!$C$7</f>
        <v>31</v>
      </c>
      <c r="E27" s="16">
        <f>[23]Março!$C$8</f>
        <v>31.1</v>
      </c>
      <c r="F27" s="16">
        <f>[23]Março!$C$9</f>
        <v>30.1</v>
      </c>
      <c r="G27" s="16">
        <f>[23]Março!$C$10</f>
        <v>32.200000000000003</v>
      </c>
      <c r="H27" s="16">
        <f>[23]Março!$C$11</f>
        <v>32.9</v>
      </c>
      <c r="I27" s="16">
        <f>[23]Março!$C$12</f>
        <v>34.6</v>
      </c>
      <c r="J27" s="16">
        <f>[23]Março!$C$13</f>
        <v>30.2</v>
      </c>
      <c r="K27" s="16">
        <f>[23]Março!$C$14</f>
        <v>28.6</v>
      </c>
      <c r="L27" s="16">
        <f>[23]Março!$C$15</f>
        <v>29.2</v>
      </c>
      <c r="M27" s="16">
        <f>[23]Março!$C$16</f>
        <v>27.6</v>
      </c>
      <c r="N27" s="16">
        <f>[23]Março!$C$17</f>
        <v>31.1</v>
      </c>
      <c r="O27" s="16">
        <f>[23]Março!$C$18</f>
        <v>32.9</v>
      </c>
      <c r="P27" s="16">
        <f>[23]Março!$C$19</f>
        <v>33.4</v>
      </c>
      <c r="Q27" s="16">
        <f>[23]Março!$C$20</f>
        <v>33.6</v>
      </c>
      <c r="R27" s="16">
        <f>[23]Março!$C$21</f>
        <v>34.200000000000003</v>
      </c>
      <c r="S27" s="16">
        <f>[23]Março!$C$22</f>
        <v>35.6</v>
      </c>
      <c r="T27" s="16">
        <f>[23]Março!$C$23</f>
        <v>35</v>
      </c>
      <c r="U27" s="16">
        <f>[23]Março!$C$24</f>
        <v>36.200000000000003</v>
      </c>
      <c r="V27" s="16">
        <f>[23]Março!$C$25</f>
        <v>35.799999999999997</v>
      </c>
      <c r="W27" s="16">
        <f>[23]Março!$C$26</f>
        <v>32.799999999999997</v>
      </c>
      <c r="X27" s="16">
        <f>[23]Março!$C$27</f>
        <v>33.1</v>
      </c>
      <c r="Y27" s="16">
        <f>[23]Março!$C$28</f>
        <v>28.1</v>
      </c>
      <c r="Z27" s="16">
        <f>[23]Março!$C$29</f>
        <v>27.9</v>
      </c>
      <c r="AA27" s="16">
        <f>[23]Março!$C$30</f>
        <v>27.5</v>
      </c>
      <c r="AB27" s="16">
        <f>[23]Março!$C$31</f>
        <v>27.6</v>
      </c>
      <c r="AC27" s="16">
        <f>[23]Março!$C$32</f>
        <v>28.6</v>
      </c>
      <c r="AD27" s="16">
        <f>[23]Março!$C$33</f>
        <v>32.200000000000003</v>
      </c>
      <c r="AE27" s="16">
        <f>[23]Março!$C$34</f>
        <v>34.6</v>
      </c>
      <c r="AF27" s="16">
        <f>[23]Março!$C$35</f>
        <v>33.6</v>
      </c>
      <c r="AG27" s="33">
        <f t="shared" si="5"/>
        <v>36.200000000000003</v>
      </c>
      <c r="AH27" s="36">
        <f t="shared" si="6"/>
        <v>31.738709677419362</v>
      </c>
    </row>
    <row r="28" spans="1:34" ht="17.100000000000001" customHeight="1" x14ac:dyDescent="0.2">
      <c r="A28" s="14" t="s">
        <v>18</v>
      </c>
      <c r="B28" s="16">
        <f>[24]Março!$C$5</f>
        <v>31.7</v>
      </c>
      <c r="C28" s="16">
        <f>[24]Março!$C$6</f>
        <v>29.3</v>
      </c>
      <c r="D28" s="16">
        <f>[24]Março!$C$7</f>
        <v>29.9</v>
      </c>
      <c r="E28" s="16">
        <f>[24]Março!$C$8</f>
        <v>28.2</v>
      </c>
      <c r="F28" s="16">
        <f>[24]Março!$C$9</f>
        <v>29.7</v>
      </c>
      <c r="G28" s="16">
        <f>[24]Março!$C$10</f>
        <v>30.3</v>
      </c>
      <c r="H28" s="16">
        <f>[24]Março!$C$11</f>
        <v>31.3</v>
      </c>
      <c r="I28" s="16">
        <f>[24]Março!$C$12</f>
        <v>31.6</v>
      </c>
      <c r="J28" s="16">
        <f>[24]Março!$C$13</f>
        <v>29.3</v>
      </c>
      <c r="K28" s="16">
        <f>[24]Março!$C$14</f>
        <v>27.8</v>
      </c>
      <c r="L28" s="16">
        <f>[24]Março!$C$15</f>
        <v>28.3</v>
      </c>
      <c r="M28" s="16">
        <f>[24]Março!$C$16</f>
        <v>28.2</v>
      </c>
      <c r="N28" s="16">
        <f>[24]Março!$C$17</f>
        <v>30</v>
      </c>
      <c r="O28" s="16">
        <f>[24]Março!$C$18</f>
        <v>32.6</v>
      </c>
      <c r="P28" s="16">
        <f>[24]Março!$C$19</f>
        <v>30.8</v>
      </c>
      <c r="Q28" s="16">
        <f>[24]Março!$C$20</f>
        <v>30.7</v>
      </c>
      <c r="R28" s="16">
        <f>[24]Março!$C$21</f>
        <v>31.7</v>
      </c>
      <c r="S28" s="16">
        <f>[24]Março!$C$22</f>
        <v>32.6</v>
      </c>
      <c r="T28" s="16">
        <f>[24]Março!$C$23</f>
        <v>32.700000000000003</v>
      </c>
      <c r="U28" s="16">
        <f>[24]Março!$C$24</f>
        <v>33.5</v>
      </c>
      <c r="V28" s="16">
        <f>[24]Março!$C$25</f>
        <v>33.299999999999997</v>
      </c>
      <c r="W28" s="16">
        <f>[24]Março!$C$26</f>
        <v>31.6</v>
      </c>
      <c r="X28" s="16">
        <f>[24]Março!$C$27</f>
        <v>31</v>
      </c>
      <c r="Y28" s="16" t="str">
        <f>[24]Março!$C$28</f>
        <v>*</v>
      </c>
      <c r="Z28" s="16" t="str">
        <f>[24]Março!$C$29</f>
        <v>*</v>
      </c>
      <c r="AA28" s="16">
        <f>[24]Março!$C$30</f>
        <v>26.3</v>
      </c>
      <c r="AB28" s="16">
        <f>[24]Março!$C$31</f>
        <v>29.3</v>
      </c>
      <c r="AC28" s="16">
        <f>[24]Março!$C$32</f>
        <v>30.9</v>
      </c>
      <c r="AD28" s="16">
        <f>[24]Março!$C$33</f>
        <v>32</v>
      </c>
      <c r="AE28" s="16">
        <f>[24]Março!$C$34</f>
        <v>32.799999999999997</v>
      </c>
      <c r="AF28" s="16">
        <f>[24]Março!$C$35</f>
        <v>32.9</v>
      </c>
      <c r="AG28" s="33">
        <f t="shared" si="5"/>
        <v>33.5</v>
      </c>
      <c r="AH28" s="36">
        <f t="shared" si="6"/>
        <v>30.699999999999996</v>
      </c>
    </row>
    <row r="29" spans="1:34" ht="17.100000000000001" customHeight="1" x14ac:dyDescent="0.2">
      <c r="A29" s="14" t="s">
        <v>19</v>
      </c>
      <c r="B29" s="16">
        <f>[25]Março!$C$5</f>
        <v>27.7</v>
      </c>
      <c r="C29" s="16">
        <f>[25]Março!$C$6</f>
        <v>29.1</v>
      </c>
      <c r="D29" s="16">
        <f>[25]Março!$C$7</f>
        <v>26.5</v>
      </c>
      <c r="E29" s="16">
        <f>[25]Março!$C$8</f>
        <v>24.4</v>
      </c>
      <c r="F29" s="16">
        <f>[25]Março!$C$9</f>
        <v>29.5</v>
      </c>
      <c r="G29" s="16">
        <f>[25]Março!$C$10</f>
        <v>30.2</v>
      </c>
      <c r="H29" s="16">
        <f>[25]Março!$C$11</f>
        <v>31.4</v>
      </c>
      <c r="I29" s="16">
        <f>[25]Março!$C$12</f>
        <v>32.299999999999997</v>
      </c>
      <c r="J29" s="16">
        <f>[25]Março!$C$13</f>
        <v>27</v>
      </c>
      <c r="K29" s="16">
        <f>[25]Março!$C$14</f>
        <v>25.1</v>
      </c>
      <c r="L29" s="16">
        <f>[25]Março!$C$15</f>
        <v>27.7</v>
      </c>
      <c r="M29" s="16">
        <f>[25]Março!$C$16</f>
        <v>26.6</v>
      </c>
      <c r="N29" s="16">
        <f>[25]Março!$C$17</f>
        <v>29</v>
      </c>
      <c r="O29" s="16">
        <f>[25]Março!$C$18</f>
        <v>30.7</v>
      </c>
      <c r="P29" s="16">
        <f>[25]Março!$C$19</f>
        <v>32.799999999999997</v>
      </c>
      <c r="Q29" s="16">
        <f>[25]Março!$C$20</f>
        <v>32.6</v>
      </c>
      <c r="R29" s="16">
        <f>[25]Março!$C$21</f>
        <v>32.6</v>
      </c>
      <c r="S29" s="16">
        <f>[25]Março!$C$22</f>
        <v>34.4</v>
      </c>
      <c r="T29" s="16">
        <f>[25]Março!$C$23</f>
        <v>33.4</v>
      </c>
      <c r="U29" s="16">
        <f>[25]Março!$C$24</f>
        <v>34.6</v>
      </c>
      <c r="V29" s="16">
        <f>[25]Março!$C$25</f>
        <v>34.6</v>
      </c>
      <c r="W29" s="16">
        <f>[25]Março!$C$26</f>
        <v>30.9</v>
      </c>
      <c r="X29" s="16">
        <f>[25]Março!$C$27</f>
        <v>28.9</v>
      </c>
      <c r="Y29" s="16">
        <f>[25]Março!$C$28</f>
        <v>23.1</v>
      </c>
      <c r="Z29" s="16">
        <f>[25]Março!$C$29</f>
        <v>24.4</v>
      </c>
      <c r="AA29" s="16">
        <f>[25]Março!$C$30</f>
        <v>23.7</v>
      </c>
      <c r="AB29" s="16">
        <f>[25]Março!$C$31</f>
        <v>26.3</v>
      </c>
      <c r="AC29" s="16">
        <f>[25]Março!$C$32</f>
        <v>27.6</v>
      </c>
      <c r="AD29" s="16">
        <f>[25]Março!$C$33</f>
        <v>29.4</v>
      </c>
      <c r="AE29" s="16">
        <f>[25]Março!$C$34</f>
        <v>33.1</v>
      </c>
      <c r="AF29" s="16">
        <f>[25]Março!$C$35</f>
        <v>32.6</v>
      </c>
      <c r="AG29" s="33">
        <f t="shared" si="5"/>
        <v>34.6</v>
      </c>
      <c r="AH29" s="36">
        <f t="shared" si="6"/>
        <v>29.425806451612903</v>
      </c>
    </row>
    <row r="30" spans="1:34" ht="17.100000000000001" customHeight="1" x14ac:dyDescent="0.2">
      <c r="A30" s="14" t="s">
        <v>31</v>
      </c>
      <c r="B30" s="16">
        <f>[26]Março!$C$5</f>
        <v>32.4</v>
      </c>
      <c r="C30" s="16">
        <f>[26]Março!$C$6</f>
        <v>31.2</v>
      </c>
      <c r="D30" s="16">
        <f>[26]Março!$C$7</f>
        <v>30.9</v>
      </c>
      <c r="E30" s="16">
        <f>[26]Março!$C$8</f>
        <v>30.3</v>
      </c>
      <c r="F30" s="16">
        <f>[26]Março!$C$9</f>
        <v>30.9</v>
      </c>
      <c r="G30" s="16">
        <f>[26]Março!$C$10</f>
        <v>28.6</v>
      </c>
      <c r="H30" s="16">
        <f>[26]Março!$C$11</f>
        <v>34.299999999999997</v>
      </c>
      <c r="I30" s="16">
        <f>[26]Março!$C$12</f>
        <v>32.299999999999997</v>
      </c>
      <c r="J30" s="16">
        <f>[26]Março!$C$13</f>
        <v>29</v>
      </c>
      <c r="K30" s="16">
        <f>[26]Março!$C$14</f>
        <v>29.2</v>
      </c>
      <c r="L30" s="16">
        <f>[26]Março!$C$15</f>
        <v>29.3</v>
      </c>
      <c r="M30" s="16">
        <f>[26]Março!$C$16</f>
        <v>28.7</v>
      </c>
      <c r="N30" s="16">
        <f>[26]Março!$C$17</f>
        <v>30.7</v>
      </c>
      <c r="O30" s="16">
        <f>[26]Março!$C$18</f>
        <v>33.299999999999997</v>
      </c>
      <c r="P30" s="16">
        <f>[26]Março!$C$19</f>
        <v>34.1</v>
      </c>
      <c r="Q30" s="16">
        <f>[26]Março!$C$20</f>
        <v>34.1</v>
      </c>
      <c r="R30" s="16">
        <f>[26]Março!$C$21</f>
        <v>33.799999999999997</v>
      </c>
      <c r="S30" s="16">
        <f>[26]Março!$C$22</f>
        <v>34.9</v>
      </c>
      <c r="T30" s="16">
        <f>[26]Março!$C$23</f>
        <v>32.9</v>
      </c>
      <c r="U30" s="16">
        <f>[26]Março!$C$24</f>
        <v>35.200000000000003</v>
      </c>
      <c r="V30" s="16">
        <f>[26]Março!$C$25</f>
        <v>34.700000000000003</v>
      </c>
      <c r="W30" s="16">
        <f>[26]Março!$C$26</f>
        <v>33.1</v>
      </c>
      <c r="X30" s="16">
        <f>[26]Março!$C$27</f>
        <v>32.9</v>
      </c>
      <c r="Y30" s="16">
        <f>[26]Março!$C$28</f>
        <v>28.7</v>
      </c>
      <c r="Z30" s="16">
        <f>[26]Março!$C$29</f>
        <v>25.9</v>
      </c>
      <c r="AA30" s="16">
        <f>[26]Março!$C$30</f>
        <v>27.7</v>
      </c>
      <c r="AB30" s="16">
        <f>[26]Março!$C$31</f>
        <v>27.7</v>
      </c>
      <c r="AC30" s="16">
        <f>[26]Março!$C$32</f>
        <v>29.7</v>
      </c>
      <c r="AD30" s="16">
        <f>[26]Março!$C$33</f>
        <v>32.700000000000003</v>
      </c>
      <c r="AE30" s="16">
        <f>[26]Março!$C$34</f>
        <v>34.200000000000003</v>
      </c>
      <c r="AF30" s="16">
        <f>[26]Março!$C$35</f>
        <v>32.299999999999997</v>
      </c>
      <c r="AG30" s="33">
        <f t="shared" si="5"/>
        <v>35.200000000000003</v>
      </c>
      <c r="AH30" s="36">
        <f t="shared" si="6"/>
        <v>31.474193548387106</v>
      </c>
    </row>
    <row r="31" spans="1:34" ht="17.100000000000001" customHeight="1" x14ac:dyDescent="0.2">
      <c r="A31" s="14" t="s">
        <v>49</v>
      </c>
      <c r="B31" s="16">
        <f>[27]Março!$C$5</f>
        <v>32.9</v>
      </c>
      <c r="C31" s="16">
        <f>[27]Março!$C$6</f>
        <v>30.3</v>
      </c>
      <c r="D31" s="16">
        <f>[27]Março!$C$7</f>
        <v>31.4</v>
      </c>
      <c r="E31" s="16">
        <f>[27]Março!$C$8</f>
        <v>31</v>
      </c>
      <c r="F31" s="16">
        <f>[27]Março!$C$9</f>
        <v>29</v>
      </c>
      <c r="G31" s="16">
        <f>[27]Março!$C$10</f>
        <v>31.2</v>
      </c>
      <c r="H31" s="16">
        <f>[27]Março!$C$11</f>
        <v>32.200000000000003</v>
      </c>
      <c r="I31" s="16">
        <f>[27]Março!$C$12</f>
        <v>32.799999999999997</v>
      </c>
      <c r="J31" s="16">
        <f>[27]Março!$C$13</f>
        <v>31.2</v>
      </c>
      <c r="K31" s="16">
        <f>[27]Março!$C$14</f>
        <v>29.9</v>
      </c>
      <c r="L31" s="16">
        <f>[27]Março!$C$15</f>
        <v>27.8</v>
      </c>
      <c r="M31" s="16">
        <f>[27]Março!$C$16</f>
        <v>28.9</v>
      </c>
      <c r="N31" s="16">
        <f>[27]Março!$C$17</f>
        <v>29.6</v>
      </c>
      <c r="O31" s="16">
        <f>[27]Março!$C$18</f>
        <v>32.6</v>
      </c>
      <c r="P31" s="16">
        <f>[27]Março!$C$19</f>
        <v>31.6</v>
      </c>
      <c r="Q31" s="16">
        <f>[27]Março!$C$20</f>
        <v>30.7</v>
      </c>
      <c r="R31" s="16">
        <f>[27]Março!$C$21</f>
        <v>33.9</v>
      </c>
      <c r="S31" s="16">
        <f>[27]Março!$C$22</f>
        <v>34.700000000000003</v>
      </c>
      <c r="T31" s="16">
        <f>[27]Março!$C$23</f>
        <v>33.5</v>
      </c>
      <c r="U31" s="16">
        <f>[27]Março!$C$24</f>
        <v>32.700000000000003</v>
      </c>
      <c r="V31" s="16">
        <f>[27]Março!$C$25</f>
        <v>34.299999999999997</v>
      </c>
      <c r="W31" s="16">
        <f>[27]Março!$C$26</f>
        <v>31.1</v>
      </c>
      <c r="X31" s="16">
        <f>[27]Março!$C$27</f>
        <v>33.4</v>
      </c>
      <c r="Y31" s="16">
        <f>[27]Março!$C$28</f>
        <v>26.7</v>
      </c>
      <c r="Z31" s="16">
        <f>[27]Março!$C$29</f>
        <v>26.6</v>
      </c>
      <c r="AA31" s="16">
        <f>[27]Março!$C$30</f>
        <v>27.2</v>
      </c>
      <c r="AB31" s="16">
        <f>[27]Março!$C$31</f>
        <v>30.6</v>
      </c>
      <c r="AC31" s="16">
        <f>[27]Março!$C$32</f>
        <v>31.2</v>
      </c>
      <c r="AD31" s="16">
        <f>[27]Março!$C$33</f>
        <v>33</v>
      </c>
      <c r="AE31" s="16">
        <f>[27]Março!$C$34</f>
        <v>34.700000000000003</v>
      </c>
      <c r="AF31" s="16">
        <f>[27]Março!$C$35</f>
        <v>35.799999999999997</v>
      </c>
      <c r="AG31" s="33">
        <f>MAX(B31:AF31)</f>
        <v>35.799999999999997</v>
      </c>
      <c r="AH31" s="36">
        <f>AVERAGE(B31:AF31)</f>
        <v>31.370967741935491</v>
      </c>
    </row>
    <row r="32" spans="1:34" ht="17.100000000000001" customHeight="1" x14ac:dyDescent="0.2">
      <c r="A32" s="14" t="s">
        <v>20</v>
      </c>
      <c r="B32" s="16">
        <f>[28]Março!$C$5</f>
        <v>32.299999999999997</v>
      </c>
      <c r="C32" s="16">
        <f>[28]Março!$C$6</f>
        <v>30.8</v>
      </c>
      <c r="D32" s="16">
        <f>[28]Março!$C$7</f>
        <v>32.299999999999997</v>
      </c>
      <c r="E32" s="16">
        <f>[28]Março!$C$8</f>
        <v>33.5</v>
      </c>
      <c r="F32" s="16">
        <f>[28]Março!$C$9</f>
        <v>33.4</v>
      </c>
      <c r="G32" s="16">
        <f>[28]Março!$C$10</f>
        <v>34.6</v>
      </c>
      <c r="H32" s="16">
        <f>[28]Março!$C$11</f>
        <v>35.5</v>
      </c>
      <c r="I32" s="16">
        <f>[28]Março!$C$12</f>
        <v>36.200000000000003</v>
      </c>
      <c r="J32" s="16">
        <f>[28]Março!$C$13</f>
        <v>35</v>
      </c>
      <c r="K32" s="16">
        <f>[28]Março!$C$14</f>
        <v>32</v>
      </c>
      <c r="L32" s="16">
        <f>[28]Março!$C$15</f>
        <v>30.7</v>
      </c>
      <c r="M32" s="16">
        <f>[28]Março!$C$16</f>
        <v>30.7</v>
      </c>
      <c r="N32" s="16">
        <f>[28]Março!$C$17</f>
        <v>32.9</v>
      </c>
      <c r="O32" s="16">
        <f>[28]Março!$C$18</f>
        <v>34.700000000000003</v>
      </c>
      <c r="P32" s="16">
        <f>[28]Março!$C$19</f>
        <v>31.9</v>
      </c>
      <c r="Q32" s="16">
        <f>[28]Março!$C$20</f>
        <v>34.5</v>
      </c>
      <c r="R32" s="16">
        <f>[28]Março!$C$21</f>
        <v>35.1</v>
      </c>
      <c r="S32" s="16">
        <f>[28]Março!$C$22</f>
        <v>35.700000000000003</v>
      </c>
      <c r="T32" s="16">
        <f>[28]Março!$C$23</f>
        <v>37</v>
      </c>
      <c r="U32" s="16">
        <f>[28]Março!$C$24</f>
        <v>36.9</v>
      </c>
      <c r="V32" s="16">
        <f>[28]Março!$C$25</f>
        <v>36.299999999999997</v>
      </c>
      <c r="W32" s="16">
        <f>[28]Março!$C$26</f>
        <v>37.6</v>
      </c>
      <c r="X32" s="16">
        <f>[28]Março!$C$27</f>
        <v>35</v>
      </c>
      <c r="Y32" s="16">
        <f>[28]Março!$C$28</f>
        <v>33.4</v>
      </c>
      <c r="Z32" s="16">
        <f>[28]Março!$C$29</f>
        <v>27.3</v>
      </c>
      <c r="AA32" s="16">
        <f>[28]Março!$C$30</f>
        <v>27.6</v>
      </c>
      <c r="AB32" s="16">
        <f>[28]Março!$C$31</f>
        <v>30.8</v>
      </c>
      <c r="AC32" s="16">
        <f>[28]Março!$C$32</f>
        <v>33.299999999999997</v>
      </c>
      <c r="AD32" s="16">
        <f>[28]Março!$C$33</f>
        <v>35.5</v>
      </c>
      <c r="AE32" s="16">
        <f>[28]Março!$C$34</f>
        <v>36.200000000000003</v>
      </c>
      <c r="AF32" s="16">
        <f>[28]Março!$C$35</f>
        <v>35.9</v>
      </c>
      <c r="AG32" s="33">
        <f>MAX(B32:AF32)</f>
        <v>37.6</v>
      </c>
      <c r="AH32" s="36">
        <f>AVERAGE(B32:AF32)</f>
        <v>33.696774193548386</v>
      </c>
    </row>
    <row r="33" spans="1:35" s="5" customFormat="1" ht="17.100000000000001" customHeight="1" thickBot="1" x14ac:dyDescent="0.25">
      <c r="A33" s="79" t="s">
        <v>33</v>
      </c>
      <c r="B33" s="80">
        <f t="shared" ref="B33:AG33" si="7">MAX(B5:B32)</f>
        <v>35</v>
      </c>
      <c r="C33" s="80">
        <f t="shared" si="7"/>
        <v>33.200000000000003</v>
      </c>
      <c r="D33" s="80">
        <f t="shared" si="7"/>
        <v>34</v>
      </c>
      <c r="E33" s="80">
        <f t="shared" si="7"/>
        <v>34.5</v>
      </c>
      <c r="F33" s="80">
        <f t="shared" si="7"/>
        <v>35.1</v>
      </c>
      <c r="G33" s="80">
        <f t="shared" si="7"/>
        <v>34.6</v>
      </c>
      <c r="H33" s="80">
        <f t="shared" si="7"/>
        <v>35.700000000000003</v>
      </c>
      <c r="I33" s="80">
        <f t="shared" si="7"/>
        <v>36.200000000000003</v>
      </c>
      <c r="J33" s="80">
        <f t="shared" si="7"/>
        <v>35</v>
      </c>
      <c r="K33" s="80">
        <f t="shared" si="7"/>
        <v>33.4</v>
      </c>
      <c r="L33" s="80">
        <f t="shared" si="7"/>
        <v>30.9</v>
      </c>
      <c r="M33" s="80">
        <f t="shared" si="7"/>
        <v>30.7</v>
      </c>
      <c r="N33" s="80">
        <f t="shared" si="7"/>
        <v>32.9</v>
      </c>
      <c r="O33" s="80">
        <f t="shared" si="7"/>
        <v>35</v>
      </c>
      <c r="P33" s="80">
        <f t="shared" si="7"/>
        <v>36.299999999999997</v>
      </c>
      <c r="Q33" s="80">
        <f t="shared" si="7"/>
        <v>35.9</v>
      </c>
      <c r="R33" s="80">
        <f t="shared" si="7"/>
        <v>36.1</v>
      </c>
      <c r="S33" s="80">
        <f t="shared" si="7"/>
        <v>36.700000000000003</v>
      </c>
      <c r="T33" s="80">
        <f t="shared" si="7"/>
        <v>37</v>
      </c>
      <c r="U33" s="80">
        <f t="shared" si="7"/>
        <v>37.700000000000003</v>
      </c>
      <c r="V33" s="80">
        <f t="shared" si="7"/>
        <v>37.700000000000003</v>
      </c>
      <c r="W33" s="80">
        <f t="shared" si="7"/>
        <v>37.6</v>
      </c>
      <c r="X33" s="80">
        <f t="shared" si="7"/>
        <v>35.5</v>
      </c>
      <c r="Y33" s="80">
        <f t="shared" si="7"/>
        <v>33.4</v>
      </c>
      <c r="Z33" s="80">
        <f t="shared" si="7"/>
        <v>29.9</v>
      </c>
      <c r="AA33" s="80">
        <f t="shared" si="7"/>
        <v>31.8</v>
      </c>
      <c r="AB33" s="80">
        <f t="shared" si="7"/>
        <v>31</v>
      </c>
      <c r="AC33" s="80">
        <f t="shared" si="7"/>
        <v>33.299999999999997</v>
      </c>
      <c r="AD33" s="80">
        <f t="shared" si="7"/>
        <v>35.5</v>
      </c>
      <c r="AE33" s="80">
        <f t="shared" si="7"/>
        <v>36.4</v>
      </c>
      <c r="AF33" s="80">
        <f t="shared" si="7"/>
        <v>36.700000000000003</v>
      </c>
      <c r="AG33" s="81">
        <f t="shared" si="7"/>
        <v>37.700000000000003</v>
      </c>
      <c r="AH33" s="104">
        <f>AVERAGE(AH5:AH32)</f>
        <v>31.495445639187576</v>
      </c>
    </row>
    <row r="34" spans="1:35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8"/>
      <c r="AF34" s="89"/>
      <c r="AG34" s="89"/>
      <c r="AH34" s="90"/>
    </row>
    <row r="35" spans="1:35" x14ac:dyDescent="0.2">
      <c r="A35" s="82"/>
      <c r="B35" s="83"/>
      <c r="C35" s="83"/>
      <c r="D35" s="84"/>
      <c r="E35" s="84" t="s">
        <v>137</v>
      </c>
      <c r="F35" s="84"/>
      <c r="G35" s="84"/>
      <c r="H35" s="84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59</v>
      </c>
      <c r="W35" s="83"/>
      <c r="X35" s="83"/>
      <c r="Y35" s="83"/>
      <c r="Z35" s="83"/>
      <c r="AA35" s="84"/>
      <c r="AB35" s="84"/>
      <c r="AC35" s="84"/>
      <c r="AD35" s="84"/>
      <c r="AE35" s="84"/>
      <c r="AF35" s="84"/>
      <c r="AG35" s="91"/>
      <c r="AH35" s="96"/>
    </row>
    <row r="36" spans="1:35" x14ac:dyDescent="0.2">
      <c r="A36" s="83"/>
      <c r="B36" s="84"/>
      <c r="C36" s="84"/>
      <c r="D36" s="84" t="s">
        <v>139</v>
      </c>
      <c r="E36" s="84"/>
      <c r="F36" s="84"/>
      <c r="G36" s="84"/>
      <c r="H36" s="83"/>
      <c r="I36" s="83"/>
      <c r="J36" s="93"/>
      <c r="K36" s="93"/>
      <c r="L36" s="93"/>
      <c r="M36" s="93" t="s">
        <v>52</v>
      </c>
      <c r="N36" s="93"/>
      <c r="O36" s="93"/>
      <c r="P36" s="93"/>
      <c r="Q36" s="83"/>
      <c r="R36" s="83"/>
      <c r="S36" s="83"/>
      <c r="T36" s="83"/>
      <c r="U36" s="83"/>
      <c r="V36" s="93" t="s">
        <v>60</v>
      </c>
      <c r="W36" s="93"/>
      <c r="X36" s="83"/>
      <c r="Y36" s="83"/>
      <c r="Z36" s="83"/>
      <c r="AA36" s="83"/>
      <c r="AB36" s="83"/>
      <c r="AC36" s="83"/>
      <c r="AD36" s="91"/>
      <c r="AE36" s="94"/>
      <c r="AF36" s="95"/>
      <c r="AG36" s="83"/>
      <c r="AH36" s="96"/>
      <c r="AI36" s="2"/>
    </row>
    <row r="37" spans="1:35" ht="13.5" thickBot="1" x14ac:dyDescent="0.25">
      <c r="A37" s="105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100"/>
      <c r="AE37" s="101"/>
      <c r="AF37" s="102"/>
      <c r="AG37" s="106"/>
      <c r="AH37" s="103"/>
      <c r="AI37" s="2"/>
    </row>
    <row r="39" spans="1:35" x14ac:dyDescent="0.2">
      <c r="K39" s="2" t="s">
        <v>50</v>
      </c>
    </row>
    <row r="40" spans="1:35" x14ac:dyDescent="0.2">
      <c r="L40" s="2" t="s">
        <v>50</v>
      </c>
      <c r="AA40" s="2" t="s">
        <v>50</v>
      </c>
    </row>
  </sheetData>
  <sheetProtection algorithmName="SHA-512" hashValue="M+OZ2y9xKGgHU/dVpcetIwnKGqa2GFrmrmIfnp7fmAEAejcZIjX3CrOq/QzZV3O4rNdD/8FKQ9eOFf6jKUueuA==" saltValue="HL+lhQuQaw+f228nExWQaw==" spinCount="100000" sheet="1" objects="1" scenarios="1"/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AF3:AF4"/>
    <mergeCell ref="F3:F4"/>
    <mergeCell ref="AE3:AE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O40" sqref="O40"/>
    </sheetView>
  </sheetViews>
  <sheetFormatPr defaultRowHeight="12.75" x14ac:dyDescent="0.2"/>
  <cols>
    <col min="1" max="1" width="18.7109375" style="2" customWidth="1"/>
    <col min="2" max="2" width="5.42578125" style="2" customWidth="1"/>
    <col min="3" max="4" width="5.28515625" style="2" customWidth="1"/>
    <col min="5" max="5" width="5.42578125" style="2" customWidth="1"/>
    <col min="6" max="6" width="5.140625" style="2" customWidth="1"/>
    <col min="7" max="7" width="5.28515625" style="2" customWidth="1"/>
    <col min="8" max="8" width="5.7109375" style="2" customWidth="1"/>
    <col min="9" max="10" width="5.42578125" style="2" customWidth="1"/>
    <col min="11" max="11" width="5" style="2" customWidth="1"/>
    <col min="12" max="12" width="5.140625" style="2" customWidth="1"/>
    <col min="13" max="13" width="5.28515625" style="2" customWidth="1"/>
    <col min="14" max="14" width="5.42578125" style="2" customWidth="1"/>
    <col min="15" max="15" width="5.5703125" style="2" customWidth="1"/>
    <col min="16" max="16" width="5.140625" style="2" customWidth="1"/>
    <col min="17" max="17" width="5.28515625" style="2" customWidth="1"/>
    <col min="18" max="18" width="5.140625" style="2" customWidth="1"/>
    <col min="19" max="19" width="5" style="2" customWidth="1"/>
    <col min="20" max="20" width="5.28515625" style="2" customWidth="1"/>
    <col min="21" max="25" width="5.140625" style="2" customWidth="1"/>
    <col min="26" max="26" width="5" style="2" customWidth="1"/>
    <col min="27" max="27" width="5.140625" style="2" customWidth="1"/>
    <col min="28" max="28" width="5.42578125" style="2" customWidth="1"/>
    <col min="29" max="29" width="5.140625" style="2" customWidth="1"/>
    <col min="30" max="30" width="5" style="2" customWidth="1"/>
    <col min="31" max="31" width="5.140625" style="2" customWidth="1"/>
    <col min="32" max="32" width="5.28515625" style="2" customWidth="1"/>
    <col min="33" max="33" width="6.85546875" style="9" customWidth="1"/>
    <col min="34" max="34" width="7" style="1" customWidth="1"/>
  </cols>
  <sheetData>
    <row r="1" spans="1:34" ht="20.100000000000001" customHeight="1" x14ac:dyDescent="0.2">
      <c r="A1" s="145" t="s">
        <v>24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s="4" customFormat="1" ht="20.100000000000001" customHeight="1" x14ac:dyDescent="0.2">
      <c r="A2" s="144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</row>
    <row r="3" spans="1:34" s="5" customFormat="1" ht="20.100000000000001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31" t="s">
        <v>42</v>
      </c>
      <c r="AH3" s="34" t="s">
        <v>40</v>
      </c>
    </row>
    <row r="4" spans="1:34" s="5" customFormat="1" ht="20.100000000000001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31" t="s">
        <v>39</v>
      </c>
      <c r="AH4" s="34" t="s">
        <v>39</v>
      </c>
    </row>
    <row r="5" spans="1:34" s="5" customFormat="1" ht="20.100000000000001" customHeight="1" x14ac:dyDescent="0.2">
      <c r="A5" s="14" t="s">
        <v>45</v>
      </c>
      <c r="B5" s="15">
        <f>[1]Março!$D$5</f>
        <v>21.2</v>
      </c>
      <c r="C5" s="15">
        <f>[1]Março!$D$6</f>
        <v>21.6</v>
      </c>
      <c r="D5" s="15">
        <f>[1]Março!$D$7</f>
        <v>21.7</v>
      </c>
      <c r="E5" s="15">
        <f>[1]Março!$D$8</f>
        <v>22.3</v>
      </c>
      <c r="F5" s="15">
        <f>[1]Março!$D$9</f>
        <v>22</v>
      </c>
      <c r="G5" s="15">
        <f>[1]Março!$D$10</f>
        <v>21.7</v>
      </c>
      <c r="H5" s="15">
        <f>[1]Março!$D$11</f>
        <v>22.3</v>
      </c>
      <c r="I5" s="15">
        <f>[1]Março!$D$12</f>
        <v>22</v>
      </c>
      <c r="J5" s="15">
        <f>[1]Março!$D$13</f>
        <v>23.2</v>
      </c>
      <c r="K5" s="15">
        <f>[1]Março!$D$14</f>
        <v>22.8</v>
      </c>
      <c r="L5" s="15">
        <f>[1]Março!$D$15</f>
        <v>18.899999999999999</v>
      </c>
      <c r="M5" s="15">
        <f>[1]Março!$D$16</f>
        <v>17</v>
      </c>
      <c r="N5" s="15">
        <f>[1]Março!$D$17</f>
        <v>14.3</v>
      </c>
      <c r="O5" s="15">
        <f>[1]Março!$D$18</f>
        <v>20.5</v>
      </c>
      <c r="P5" s="15">
        <f>[1]Março!$D$19</f>
        <v>21.2</v>
      </c>
      <c r="Q5" s="15">
        <f>[1]Março!$D$20</f>
        <v>22</v>
      </c>
      <c r="R5" s="15">
        <f>[1]Março!$D$21</f>
        <v>20.7</v>
      </c>
      <c r="S5" s="15">
        <f>[1]Março!$D$22</f>
        <v>22.1</v>
      </c>
      <c r="T5" s="15">
        <f>[1]Março!$D$23</f>
        <v>21.6</v>
      </c>
      <c r="U5" s="15">
        <f>[1]Março!$D$24</f>
        <v>20.9</v>
      </c>
      <c r="V5" s="15">
        <f>[1]Março!$D$25</f>
        <v>18.899999999999999</v>
      </c>
      <c r="W5" s="15">
        <f>[1]Março!$D$26</f>
        <v>21</v>
      </c>
      <c r="X5" s="15">
        <f>[1]Março!$D$27</f>
        <v>21.7</v>
      </c>
      <c r="Y5" s="15">
        <f>[1]Março!$D$28</f>
        <v>22.3</v>
      </c>
      <c r="Z5" s="15">
        <f>[1]Março!$D$29</f>
        <v>19.5</v>
      </c>
      <c r="AA5" s="15">
        <f>[1]Março!$D$30</f>
        <v>20.7</v>
      </c>
      <c r="AB5" s="15">
        <f>[1]Março!$D$31</f>
        <v>19.399999999999999</v>
      </c>
      <c r="AC5" s="15">
        <f>[1]Março!$D$32</f>
        <v>18.8</v>
      </c>
      <c r="AD5" s="15">
        <f>[1]Março!$D$33</f>
        <v>19.8</v>
      </c>
      <c r="AE5" s="15">
        <f>[1]Março!$D$34</f>
        <v>22</v>
      </c>
      <c r="AF5" s="15">
        <f>[1]Março!$D$35</f>
        <v>21</v>
      </c>
      <c r="AG5" s="32">
        <f>MIN(B5:AF5)</f>
        <v>14.3</v>
      </c>
      <c r="AH5" s="35">
        <f>AVERAGE(B5:AF5)</f>
        <v>20.809677419354838</v>
      </c>
    </row>
    <row r="6" spans="1:34" ht="17.100000000000001" customHeight="1" x14ac:dyDescent="0.2">
      <c r="A6" s="14" t="s">
        <v>0</v>
      </c>
      <c r="B6" s="16">
        <f>[2]Março!$D$5</f>
        <v>20.7</v>
      </c>
      <c r="C6" s="16">
        <f>[2]Março!$D$6</f>
        <v>21.2</v>
      </c>
      <c r="D6" s="16">
        <f>[2]Março!$D$7</f>
        <v>18.7</v>
      </c>
      <c r="E6" s="16">
        <f>[2]Março!$D$8</f>
        <v>16.100000000000001</v>
      </c>
      <c r="F6" s="16">
        <f>[2]Março!$D$9</f>
        <v>15.5</v>
      </c>
      <c r="G6" s="16">
        <f>[2]Março!$D$10</f>
        <v>17.2</v>
      </c>
      <c r="H6" s="16">
        <f>[2]Março!$D$11</f>
        <v>19.3</v>
      </c>
      <c r="I6" s="16">
        <f>[2]Março!$D$12</f>
        <v>18.5</v>
      </c>
      <c r="J6" s="16">
        <f>[2]Março!$D$13</f>
        <v>21.7</v>
      </c>
      <c r="K6" s="16">
        <f>[2]Março!$D$14</f>
        <v>19.100000000000001</v>
      </c>
      <c r="L6" s="16">
        <f>[2]Março!$D$15</f>
        <v>16.3</v>
      </c>
      <c r="M6" s="16">
        <f>[2]Março!$D$16</f>
        <v>14</v>
      </c>
      <c r="N6" s="16">
        <f>[2]Março!$D$17</f>
        <v>14.1</v>
      </c>
      <c r="O6" s="16">
        <f>[2]Março!$D$18</f>
        <v>15.3</v>
      </c>
      <c r="P6" s="16">
        <f>[2]Março!$D$19</f>
        <v>19.8</v>
      </c>
      <c r="Q6" s="16">
        <f>[2]Março!$D$20</f>
        <v>20.2</v>
      </c>
      <c r="R6" s="16">
        <f>[2]Março!$D$21</f>
        <v>19.5</v>
      </c>
      <c r="S6" s="16">
        <f>[2]Março!$D$22</f>
        <v>20.2</v>
      </c>
      <c r="T6" s="16">
        <f>[2]Março!$D$23</f>
        <v>22.8</v>
      </c>
      <c r="U6" s="16">
        <f>[2]Março!$D$24</f>
        <v>19.7</v>
      </c>
      <c r="V6" s="16">
        <f>[2]Março!$D$25</f>
        <v>20.3</v>
      </c>
      <c r="W6" s="16">
        <f>[2]Março!$D$26</f>
        <v>22.2</v>
      </c>
      <c r="X6" s="16">
        <f>[2]Março!$D$27</f>
        <v>21.5</v>
      </c>
      <c r="Y6" s="16">
        <f>[2]Março!$D$28</f>
        <v>20.3</v>
      </c>
      <c r="Z6" s="16">
        <f>[2]Março!$D$29</f>
        <v>19.399999999999999</v>
      </c>
      <c r="AA6" s="16">
        <f>[2]Março!$D$30</f>
        <v>16.3</v>
      </c>
      <c r="AB6" s="16">
        <f>[2]Março!$D$31</f>
        <v>12.9</v>
      </c>
      <c r="AC6" s="16">
        <f>[2]Março!$D$32</f>
        <v>14.5</v>
      </c>
      <c r="AD6" s="16">
        <f>[2]Março!$D$33</f>
        <v>16.2</v>
      </c>
      <c r="AE6" s="16">
        <f>[2]Março!$D$34</f>
        <v>17.3</v>
      </c>
      <c r="AF6" s="16">
        <f>[2]Março!$D$35</f>
        <v>19.2</v>
      </c>
      <c r="AG6" s="33">
        <f t="shared" ref="AG6:AG16" si="1">MIN(B6:AF6)</f>
        <v>12.9</v>
      </c>
      <c r="AH6" s="36">
        <f>AVERAGE(B6:AF6)</f>
        <v>18.387096774193548</v>
      </c>
    </row>
    <row r="7" spans="1:34" ht="17.100000000000001" customHeight="1" x14ac:dyDescent="0.2">
      <c r="A7" s="14" t="s">
        <v>1</v>
      </c>
      <c r="B7" s="121">
        <f>[3]Março!$D$5</f>
        <v>22.9</v>
      </c>
      <c r="C7" s="16">
        <f>[3]Março!$D$6</f>
        <v>22.7</v>
      </c>
      <c r="D7" s="16">
        <f>[3]Março!$D$7</f>
        <v>22.7</v>
      </c>
      <c r="E7" s="16">
        <f>[3]Março!$D$8</f>
        <v>22.6</v>
      </c>
      <c r="F7" s="16">
        <f>[3]Março!$D$9</f>
        <v>21.2</v>
      </c>
      <c r="G7" s="16">
        <f>[3]Março!$D$10</f>
        <v>21.4</v>
      </c>
      <c r="H7" s="16">
        <f>[3]Março!$D$11</f>
        <v>21.5</v>
      </c>
      <c r="I7" s="16">
        <f>[3]Março!$D$12</f>
        <v>23</v>
      </c>
      <c r="J7" s="16">
        <f>[3]Março!$D$13</f>
        <v>23.5</v>
      </c>
      <c r="K7" s="16">
        <f>[3]Março!$D$14</f>
        <v>23</v>
      </c>
      <c r="L7" s="16">
        <f>[3]Março!$D$15</f>
        <v>18.100000000000001</v>
      </c>
      <c r="M7" s="16">
        <f>[3]Março!$D$16</f>
        <v>17.600000000000001</v>
      </c>
      <c r="N7" s="16">
        <f>[3]Março!$D$17</f>
        <v>15.7</v>
      </c>
      <c r="O7" s="16">
        <f>[3]Março!$D$18</f>
        <v>18.2</v>
      </c>
      <c r="P7" s="16">
        <f>[3]Março!$D$19</f>
        <v>22.9</v>
      </c>
      <c r="Q7" s="16">
        <f>[3]Março!$D$20</f>
        <v>21.8</v>
      </c>
      <c r="R7" s="16">
        <f>[3]Março!$D$21</f>
        <v>22.4</v>
      </c>
      <c r="S7" s="16">
        <f>[3]Março!$D$22</f>
        <v>22.6</v>
      </c>
      <c r="T7" s="16">
        <f>[3]Março!$D$23</f>
        <v>24</v>
      </c>
      <c r="U7" s="16">
        <f>[3]Março!$D$24</f>
        <v>22.2</v>
      </c>
      <c r="V7" s="16">
        <f>[3]Março!$D$25</f>
        <v>23.2</v>
      </c>
      <c r="W7" s="16">
        <f>[3]Março!$D$26</f>
        <v>23.1</v>
      </c>
      <c r="X7" s="16">
        <f>[3]Março!$D$27</f>
        <v>22</v>
      </c>
      <c r="Y7" s="16">
        <f>[3]Março!$D$28</f>
        <v>21.9</v>
      </c>
      <c r="Z7" s="16">
        <f>[3]Março!$D$29</f>
        <v>20.9</v>
      </c>
      <c r="AA7" s="16">
        <f>[3]Março!$D$30</f>
        <v>19.3</v>
      </c>
      <c r="AB7" s="16">
        <f>[3]Março!$D$31</f>
        <v>18.399999999999999</v>
      </c>
      <c r="AC7" s="16">
        <f>[3]Março!$D$32</f>
        <v>18.8</v>
      </c>
      <c r="AD7" s="16">
        <f>[3]Março!$D$33</f>
        <v>21.7</v>
      </c>
      <c r="AE7" s="16">
        <f>[3]Março!$D$34</f>
        <v>22.1</v>
      </c>
      <c r="AF7" s="16">
        <f>[3]Março!$D$35</f>
        <v>20.6</v>
      </c>
      <c r="AG7" s="33">
        <f t="shared" si="1"/>
        <v>15.7</v>
      </c>
      <c r="AH7" s="36">
        <f t="shared" ref="AH7:AH15" si="2">AVERAGE(B7:AF7)</f>
        <v>21.354838709677416</v>
      </c>
    </row>
    <row r="8" spans="1:34" ht="17.100000000000001" customHeight="1" x14ac:dyDescent="0.2">
      <c r="A8" s="14" t="s">
        <v>58</v>
      </c>
      <c r="B8" s="16">
        <f>[4]Março!$D$5</f>
        <v>21.5</v>
      </c>
      <c r="C8" s="16">
        <f>[4]Março!$D$6</f>
        <v>20.8</v>
      </c>
      <c r="D8" s="16">
        <f>[4]Março!$D$7</f>
        <v>21.7</v>
      </c>
      <c r="E8" s="16">
        <f>[4]Março!$D$8</f>
        <v>19.899999999999999</v>
      </c>
      <c r="F8" s="16">
        <f>[4]Março!$D$9</f>
        <v>19.5</v>
      </c>
      <c r="G8" s="16">
        <f>[4]Março!$D$10</f>
        <v>21.7</v>
      </c>
      <c r="H8" s="16">
        <f>[4]Março!$D$11</f>
        <v>21.7</v>
      </c>
      <c r="I8" s="16">
        <f>[4]Março!$D$12</f>
        <v>24.1</v>
      </c>
      <c r="J8" s="16">
        <f>[4]Março!$D$13</f>
        <v>20.9</v>
      </c>
      <c r="K8" s="16">
        <f>[4]Março!$D$14</f>
        <v>22</v>
      </c>
      <c r="L8" s="16">
        <f>[4]Março!$D$15</f>
        <v>17.8</v>
      </c>
      <c r="M8" s="16">
        <f>[4]Março!$D$16</f>
        <v>17.3</v>
      </c>
      <c r="N8" s="16">
        <f>[4]Março!$D$17</f>
        <v>17.7</v>
      </c>
      <c r="O8" s="16">
        <f>[4]Março!$D$18</f>
        <v>20.8</v>
      </c>
      <c r="P8" s="16">
        <f>[4]Março!$D$19</f>
        <v>22.5</v>
      </c>
      <c r="Q8" s="16">
        <f>[4]Março!$D$20</f>
        <v>21.4</v>
      </c>
      <c r="R8" s="16">
        <f>[4]Março!$D$21</f>
        <v>22</v>
      </c>
      <c r="S8" s="16">
        <f>[4]Março!$D$22</f>
        <v>22.4</v>
      </c>
      <c r="T8" s="16">
        <f>[4]Março!$D$23</f>
        <v>24.5</v>
      </c>
      <c r="U8" s="16">
        <f>[4]Março!$D$24</f>
        <v>24.1</v>
      </c>
      <c r="V8" s="16">
        <f>[4]Março!$D$25</f>
        <v>22.7</v>
      </c>
      <c r="W8" s="16">
        <f>[4]Março!$D$26</f>
        <v>21.7</v>
      </c>
      <c r="X8" s="16">
        <f>[4]Março!$D$27</f>
        <v>22.1</v>
      </c>
      <c r="Y8" s="16">
        <f>[4]Março!$D$28</f>
        <v>21.2</v>
      </c>
      <c r="Z8" s="16">
        <f>[4]Março!$D$29</f>
        <v>19.899999999999999</v>
      </c>
      <c r="AA8" s="16">
        <f>[4]Março!$D$30</f>
        <v>20.100000000000001</v>
      </c>
      <c r="AB8" s="16">
        <f>[4]Março!$D$31</f>
        <v>18.2</v>
      </c>
      <c r="AC8" s="16">
        <f>[4]Março!$D$32</f>
        <v>19.3</v>
      </c>
      <c r="AD8" s="16">
        <f>[4]Março!$D$33</f>
        <v>19.5</v>
      </c>
      <c r="AE8" s="16">
        <f>[4]Março!$D$34</f>
        <v>22.6</v>
      </c>
      <c r="AF8" s="16">
        <f>[4]Março!$D$35</f>
        <v>21.6</v>
      </c>
      <c r="AG8" s="33">
        <f t="shared" si="1"/>
        <v>17.3</v>
      </c>
      <c r="AH8" s="36">
        <f t="shared" si="2"/>
        <v>21.070967741935487</v>
      </c>
    </row>
    <row r="9" spans="1:34" ht="17.100000000000001" customHeight="1" x14ac:dyDescent="0.2">
      <c r="A9" s="14" t="s">
        <v>46</v>
      </c>
      <c r="B9" s="16">
        <f>[5]Março!$D$5</f>
        <v>23</v>
      </c>
      <c r="C9" s="16">
        <f>[5]Março!$D$6</f>
        <v>21.5</v>
      </c>
      <c r="D9" s="16">
        <f>[5]Março!$D$7</f>
        <v>18.8</v>
      </c>
      <c r="E9" s="16">
        <f>[5]Março!$D$8</f>
        <v>17.899999999999999</v>
      </c>
      <c r="F9" s="16">
        <f>[5]Março!$D$9</f>
        <v>17.899999999999999</v>
      </c>
      <c r="G9" s="16">
        <f>[5]Março!$D$10</f>
        <v>17.7</v>
      </c>
      <c r="H9" s="16">
        <f>[5]Março!$D$11</f>
        <v>18.8</v>
      </c>
      <c r="I9" s="16">
        <f>[5]Março!$D$12</f>
        <v>19.8</v>
      </c>
      <c r="J9" s="16">
        <f>[5]Março!$D$13</f>
        <v>22.8</v>
      </c>
      <c r="K9" s="16">
        <f>[5]Março!$D$14</f>
        <v>20.100000000000001</v>
      </c>
      <c r="L9" s="16">
        <f>[5]Março!$D$15</f>
        <v>18</v>
      </c>
      <c r="M9" s="16">
        <f>[5]Março!$D$16</f>
        <v>13.5</v>
      </c>
      <c r="N9" s="16">
        <f>[5]Março!$D$17</f>
        <v>14.1</v>
      </c>
      <c r="O9" s="16">
        <f>[5]Março!$D$18</f>
        <v>15.4</v>
      </c>
      <c r="P9" s="16">
        <f>[5]Março!$D$19</f>
        <v>19.5</v>
      </c>
      <c r="Q9" s="16">
        <f>[5]Março!$D$20</f>
        <v>21</v>
      </c>
      <c r="R9" s="16">
        <f>[5]Março!$D$21</f>
        <v>20.2</v>
      </c>
      <c r="S9" s="16">
        <f>[5]Março!$D$22</f>
        <v>20.8</v>
      </c>
      <c r="T9" s="16">
        <f>[5]Março!$D$23</f>
        <v>21.8</v>
      </c>
      <c r="U9" s="16">
        <f>[5]Março!$D$24</f>
        <v>19.899999999999999</v>
      </c>
      <c r="V9" s="16">
        <f>[5]Março!$D$25</f>
        <v>20.9</v>
      </c>
      <c r="W9" s="16">
        <f>[5]Março!$D$26</f>
        <v>22.9</v>
      </c>
      <c r="X9" s="16">
        <f>[5]Março!$D$27</f>
        <v>22.1</v>
      </c>
      <c r="Y9" s="16">
        <f>[5]Março!$D$28</f>
        <v>20.9</v>
      </c>
      <c r="Z9" s="16">
        <f>[5]Março!$D$29</f>
        <v>20.399999999999999</v>
      </c>
      <c r="AA9" s="16">
        <f>[5]Março!$D$30</f>
        <v>16.2</v>
      </c>
      <c r="AB9" s="16">
        <f>[5]Março!$D$31</f>
        <v>14.4</v>
      </c>
      <c r="AC9" s="16">
        <f>[5]Março!$D$32</f>
        <v>16.5</v>
      </c>
      <c r="AD9" s="16">
        <f>[5]Março!$D$33</f>
        <v>17.5</v>
      </c>
      <c r="AE9" s="16">
        <f>[5]Março!$D$34</f>
        <v>19</v>
      </c>
      <c r="AF9" s="16">
        <f>[5]Março!$D$35</f>
        <v>19.600000000000001</v>
      </c>
      <c r="AG9" s="33">
        <f t="shared" ref="AG9" si="3">MIN(B9:AF9)</f>
        <v>13.5</v>
      </c>
      <c r="AH9" s="36">
        <f t="shared" ref="AH9" si="4">AVERAGE(B9:AF9)</f>
        <v>19.125806451612902</v>
      </c>
    </row>
    <row r="10" spans="1:34" ht="17.100000000000001" customHeight="1" x14ac:dyDescent="0.2">
      <c r="A10" s="14" t="s">
        <v>2</v>
      </c>
      <c r="B10" s="16">
        <f>[6]Março!$D$5</f>
        <v>21.4</v>
      </c>
      <c r="C10" s="16">
        <f>[6]Março!$D$6</f>
        <v>21.1</v>
      </c>
      <c r="D10" s="16">
        <f>[6]Março!$D$7</f>
        <v>22</v>
      </c>
      <c r="E10" s="16">
        <f>[6]Março!$D$8</f>
        <v>20.8</v>
      </c>
      <c r="F10" s="16">
        <f>[6]Março!$D$9</f>
        <v>19.3</v>
      </c>
      <c r="G10" s="16">
        <f>[6]Março!$D$10</f>
        <v>21.3</v>
      </c>
      <c r="H10" s="16">
        <f>[6]Março!$D$11</f>
        <v>21.3</v>
      </c>
      <c r="I10" s="16">
        <f>[6]Março!$D$12</f>
        <v>21.7</v>
      </c>
      <c r="J10" s="16">
        <f>[6]Março!$D$13</f>
        <v>23.5</v>
      </c>
      <c r="K10" s="16">
        <f>[6]Março!$D$14</f>
        <v>22.1</v>
      </c>
      <c r="L10" s="16">
        <f>[6]Março!$D$15</f>
        <v>17.3</v>
      </c>
      <c r="M10" s="16">
        <f>[6]Março!$D$16</f>
        <v>16.5</v>
      </c>
      <c r="N10" s="16">
        <f>[6]Março!$D$17</f>
        <v>16.8</v>
      </c>
      <c r="O10" s="16">
        <f>[6]Março!$D$18</f>
        <v>20.9</v>
      </c>
      <c r="P10" s="16">
        <f>[6]Março!$D$19</f>
        <v>20.8</v>
      </c>
      <c r="Q10" s="16">
        <f>[6]Março!$D$20</f>
        <v>21.3</v>
      </c>
      <c r="R10" s="16">
        <f>[6]Março!$D$21</f>
        <v>21.3</v>
      </c>
      <c r="S10" s="16">
        <f>[6]Março!$D$22</f>
        <v>23.6</v>
      </c>
      <c r="T10" s="16">
        <f>[6]Março!$D$23</f>
        <v>22.2</v>
      </c>
      <c r="U10" s="16">
        <f>[6]Março!$D$24</f>
        <v>20.9</v>
      </c>
      <c r="V10" s="16">
        <f>[6]Março!$D$25</f>
        <v>21.8</v>
      </c>
      <c r="W10" s="16">
        <f>[6]Março!$D$26</f>
        <v>21.7</v>
      </c>
      <c r="X10" s="16">
        <f>[6]Março!$D$27</f>
        <v>20.9</v>
      </c>
      <c r="Y10" s="16">
        <f>[6]Março!$D$28</f>
        <v>19.899999999999999</v>
      </c>
      <c r="Z10" s="16">
        <f>[6]Março!$D$29</f>
        <v>19.2</v>
      </c>
      <c r="AA10" s="16">
        <f>[6]Março!$D$30</f>
        <v>19</v>
      </c>
      <c r="AB10" s="16">
        <f>[6]Março!$D$31</f>
        <v>17</v>
      </c>
      <c r="AC10" s="16">
        <f>[6]Março!$D$32</f>
        <v>18.8</v>
      </c>
      <c r="AD10" s="16">
        <f>[6]Março!$D$33</f>
        <v>21</v>
      </c>
      <c r="AE10" s="16">
        <f>[6]Março!$D$34</f>
        <v>21</v>
      </c>
      <c r="AF10" s="16">
        <f>[6]Março!$D$35</f>
        <v>18.7</v>
      </c>
      <c r="AG10" s="33">
        <f t="shared" si="1"/>
        <v>16.5</v>
      </c>
      <c r="AH10" s="36">
        <f t="shared" si="2"/>
        <v>20.487096774193546</v>
      </c>
    </row>
    <row r="11" spans="1:34" ht="17.100000000000001" customHeight="1" x14ac:dyDescent="0.2">
      <c r="A11" s="14" t="s">
        <v>3</v>
      </c>
      <c r="B11" s="16">
        <f>[7]Março!$D$5</f>
        <v>21.8</v>
      </c>
      <c r="C11" s="16">
        <f>[7]Março!$D$6</f>
        <v>21.5</v>
      </c>
      <c r="D11" s="16">
        <f>[7]Março!$D$7</f>
        <v>21.5</v>
      </c>
      <c r="E11" s="16">
        <f>[7]Março!$D$8</f>
        <v>21</v>
      </c>
      <c r="F11" s="16">
        <f>[7]Março!$D$9</f>
        <v>21.3</v>
      </c>
      <c r="G11" s="16">
        <f>[7]Março!$D$10</f>
        <v>22.4</v>
      </c>
      <c r="H11" s="16">
        <f>[7]Março!$D$11</f>
        <v>21.5</v>
      </c>
      <c r="I11" s="16">
        <f>[7]Março!$D$12</f>
        <v>21.5</v>
      </c>
      <c r="J11" s="16">
        <f>[7]Março!$D$13</f>
        <v>22.5</v>
      </c>
      <c r="K11" s="16">
        <f>[7]Março!$D$14</f>
        <v>22.5</v>
      </c>
      <c r="L11" s="16">
        <f>[7]Março!$D$15</f>
        <v>22.3</v>
      </c>
      <c r="M11" s="16">
        <f>[7]Março!$D$16</f>
        <v>21.1</v>
      </c>
      <c r="N11" s="16">
        <f>[7]Março!$D$17</f>
        <v>20.2</v>
      </c>
      <c r="O11" s="16">
        <f>[7]Março!$D$18</f>
        <v>22.4</v>
      </c>
      <c r="P11" s="16">
        <f>[7]Março!$D$19</f>
        <v>21.8</v>
      </c>
      <c r="Q11" s="16">
        <f>[7]Março!$D$20</f>
        <v>21.1</v>
      </c>
      <c r="R11" s="16">
        <f>[7]Março!$D$21</f>
        <v>19.3</v>
      </c>
      <c r="S11" s="16">
        <f>[7]Março!$D$22</f>
        <v>20.5</v>
      </c>
      <c r="T11" s="16">
        <f>[7]Março!$D$23</f>
        <v>20.9</v>
      </c>
      <c r="U11" s="16">
        <f>[7]Março!$D$24</f>
        <v>21.2</v>
      </c>
      <c r="V11" s="16">
        <f>[7]Março!$D$25</f>
        <v>19.899999999999999</v>
      </c>
      <c r="W11" s="16">
        <f>[7]Março!$D$26</f>
        <v>23.2</v>
      </c>
      <c r="X11" s="16">
        <f>[7]Março!$D$27</f>
        <v>20.8</v>
      </c>
      <c r="Y11" s="16">
        <f>[7]Março!$D$28</f>
        <v>20.9</v>
      </c>
      <c r="Z11" s="16">
        <f>[7]Março!$D$29</f>
        <v>21</v>
      </c>
      <c r="AA11" s="16">
        <f>[7]Março!$D$30</f>
        <v>20.8</v>
      </c>
      <c r="AB11" s="16">
        <f>[7]Março!$D$31</f>
        <v>21.8</v>
      </c>
      <c r="AC11" s="16">
        <f>[7]Março!$D$32</f>
        <v>21.1</v>
      </c>
      <c r="AD11" s="16">
        <f>[7]Março!$D$33</f>
        <v>22.3</v>
      </c>
      <c r="AE11" s="16">
        <f>[7]Março!$D$34</f>
        <v>22.4</v>
      </c>
      <c r="AF11" s="16">
        <f>[7]Março!$D$35</f>
        <v>21.3</v>
      </c>
      <c r="AG11" s="33">
        <f t="shared" si="1"/>
        <v>19.3</v>
      </c>
      <c r="AH11" s="36">
        <f>AVERAGE(B11:AF11)</f>
        <v>21.412903225806446</v>
      </c>
    </row>
    <row r="12" spans="1:34" ht="17.100000000000001" customHeight="1" x14ac:dyDescent="0.2">
      <c r="A12" s="14" t="s">
        <v>4</v>
      </c>
      <c r="B12" s="16">
        <f>[8]Março!$D$5</f>
        <v>19.600000000000001</v>
      </c>
      <c r="C12" s="16">
        <f>[8]Março!$D$6</f>
        <v>19.7</v>
      </c>
      <c r="D12" s="16">
        <f>[8]Março!$D$7</f>
        <v>19.600000000000001</v>
      </c>
      <c r="E12" s="16">
        <f>[8]Março!$D$8</f>
        <v>21.1</v>
      </c>
      <c r="F12" s="16">
        <f>[8]Março!$D$9</f>
        <v>19.2</v>
      </c>
      <c r="G12" s="16">
        <f>[8]Março!$D$10</f>
        <v>20.8</v>
      </c>
      <c r="H12" s="16">
        <f>[8]Março!$D$11</f>
        <v>18.5</v>
      </c>
      <c r="I12" s="16">
        <f>[8]Março!$D$12</f>
        <v>20</v>
      </c>
      <c r="J12" s="16">
        <f>[8]Março!$D$13</f>
        <v>20.9</v>
      </c>
      <c r="K12" s="16">
        <f>[8]Março!$D$14</f>
        <v>21</v>
      </c>
      <c r="L12" s="16">
        <f>[8]Março!$D$15</f>
        <v>19</v>
      </c>
      <c r="M12" s="16">
        <f>[8]Março!$D$16</f>
        <v>18.600000000000001</v>
      </c>
      <c r="N12" s="16">
        <f>[8]Março!$D$17</f>
        <v>19.2</v>
      </c>
      <c r="O12" s="16">
        <f>[8]Março!$D$18</f>
        <v>21</v>
      </c>
      <c r="P12" s="16">
        <f>[8]Março!$D$19</f>
        <v>20.5</v>
      </c>
      <c r="Q12" s="16">
        <f>[8]Março!$D$20</f>
        <v>19.600000000000001</v>
      </c>
      <c r="R12" s="16">
        <f>[8]Março!$D$21</f>
        <v>20.100000000000001</v>
      </c>
      <c r="S12" s="16">
        <f>[8]Março!$D$22</f>
        <v>19.7</v>
      </c>
      <c r="T12" s="16">
        <f>[8]Março!$D$23</f>
        <v>22.4</v>
      </c>
      <c r="U12" s="16">
        <f>[8]Março!$D$24</f>
        <v>21.4</v>
      </c>
      <c r="V12" s="16">
        <f>[8]Março!$D$25</f>
        <v>22.2</v>
      </c>
      <c r="W12" s="16">
        <f>[8]Março!$D$26</f>
        <v>21.3</v>
      </c>
      <c r="X12" s="16">
        <f>[8]Março!$D$27</f>
        <v>19.399999999999999</v>
      </c>
      <c r="Y12" s="16">
        <f>[8]Março!$D$28</f>
        <v>20.399999999999999</v>
      </c>
      <c r="Z12" s="16">
        <f>[8]Março!$D$29</f>
        <v>19.3</v>
      </c>
      <c r="AA12" s="16">
        <f>[8]Março!$D$30</f>
        <v>19.100000000000001</v>
      </c>
      <c r="AB12" s="16">
        <f>[8]Março!$D$31</f>
        <v>19.8</v>
      </c>
      <c r="AC12" s="16">
        <f>[8]Março!$D$32</f>
        <v>20.399999999999999</v>
      </c>
      <c r="AD12" s="16">
        <f>[8]Março!$D$33</f>
        <v>19.399999999999999</v>
      </c>
      <c r="AE12" s="16">
        <f>[8]Março!$D$34</f>
        <v>19.399999999999999</v>
      </c>
      <c r="AF12" s="16">
        <f>[8]Março!$D$35</f>
        <v>20</v>
      </c>
      <c r="AG12" s="33">
        <f t="shared" si="1"/>
        <v>18.5</v>
      </c>
      <c r="AH12" s="36">
        <f t="shared" si="2"/>
        <v>20.08387096774193</v>
      </c>
    </row>
    <row r="13" spans="1:34" ht="17.100000000000001" customHeight="1" x14ac:dyDescent="0.2">
      <c r="A13" s="14" t="s">
        <v>5</v>
      </c>
      <c r="B13" s="16" t="str">
        <f>[9]Março!$D$5</f>
        <v>*</v>
      </c>
      <c r="C13" s="16" t="str">
        <f>[9]Março!$D$6</f>
        <v>*</v>
      </c>
      <c r="D13" s="17" t="str">
        <f>[9]Março!$D$7</f>
        <v>*</v>
      </c>
      <c r="E13" s="17" t="str">
        <f>[9]Março!$D$8</f>
        <v>*</v>
      </c>
      <c r="F13" s="17" t="str">
        <f>[9]Março!$D$9</f>
        <v>*</v>
      </c>
      <c r="G13" s="17" t="str">
        <f>[9]Março!$D$10</f>
        <v>*</v>
      </c>
      <c r="H13" s="17" t="str">
        <f>[9]Março!$D$11</f>
        <v>*</v>
      </c>
      <c r="I13" s="17" t="str">
        <f>[9]Março!$D$12</f>
        <v>*</v>
      </c>
      <c r="J13" s="17" t="str">
        <f>[9]Março!$D$13</f>
        <v>*</v>
      </c>
      <c r="K13" s="17" t="str">
        <f>[9]Março!$D$14</f>
        <v>*</v>
      </c>
      <c r="L13" s="17" t="str">
        <f>[9]Março!$D$15</f>
        <v>*</v>
      </c>
      <c r="M13" s="17" t="str">
        <f>[9]Março!$D$16</f>
        <v>*</v>
      </c>
      <c r="N13" s="17" t="str">
        <f>[9]Março!$D$17</f>
        <v>*</v>
      </c>
      <c r="O13" s="17" t="str">
        <f>[9]Março!$D$18</f>
        <v>*</v>
      </c>
      <c r="P13" s="16" t="str">
        <f>[9]Março!$D$19</f>
        <v>*</v>
      </c>
      <c r="Q13" s="16" t="str">
        <f>[9]Março!$D$20</f>
        <v>*</v>
      </c>
      <c r="R13" s="16" t="str">
        <f>[9]Março!$D$21</f>
        <v>*</v>
      </c>
      <c r="S13" s="16" t="str">
        <f>[9]Março!$D$22</f>
        <v>*</v>
      </c>
      <c r="T13" s="16" t="str">
        <f>[9]Março!$D$23</f>
        <v>*</v>
      </c>
      <c r="U13" s="16" t="str">
        <f>[9]Março!$D$24</f>
        <v>*</v>
      </c>
      <c r="V13" s="16" t="str">
        <f>[9]Março!$D$25</f>
        <v>*</v>
      </c>
      <c r="W13" s="16" t="str">
        <f>[9]Março!$D$26</f>
        <v>*</v>
      </c>
      <c r="X13" s="16" t="str">
        <f>[9]Março!$D$27</f>
        <v>*</v>
      </c>
      <c r="Y13" s="16" t="str">
        <f>[9]Março!$D$28</f>
        <v>*</v>
      </c>
      <c r="Z13" s="16" t="str">
        <f>[9]Março!$D$29</f>
        <v>*</v>
      </c>
      <c r="AA13" s="16" t="str">
        <f>[9]Março!$D$30</f>
        <v>*</v>
      </c>
      <c r="AB13" s="16" t="str">
        <f>[9]Março!$D$31</f>
        <v>*</v>
      </c>
      <c r="AC13" s="16" t="str">
        <f>[9]Março!$D$32</f>
        <v>*</v>
      </c>
      <c r="AD13" s="16" t="str">
        <f>[9]Março!$D$33</f>
        <v>*</v>
      </c>
      <c r="AE13" s="16" t="str">
        <f>[9]Março!$D$34</f>
        <v>*</v>
      </c>
      <c r="AF13" s="16" t="str">
        <f>[9]Março!$D$35</f>
        <v>*</v>
      </c>
      <c r="AG13" s="33" t="s">
        <v>140</v>
      </c>
      <c r="AH13" s="36" t="s">
        <v>140</v>
      </c>
    </row>
    <row r="14" spans="1:34" ht="17.100000000000001" customHeight="1" x14ac:dyDescent="0.2">
      <c r="A14" s="14" t="s">
        <v>48</v>
      </c>
      <c r="B14" s="16">
        <f>[10]Março!$D$5</f>
        <v>20.399999999999999</v>
      </c>
      <c r="C14" s="16">
        <f>[10]Março!$D$6</f>
        <v>20.7</v>
      </c>
      <c r="D14" s="17">
        <f>[10]Março!$D$7</f>
        <v>19.5</v>
      </c>
      <c r="E14" s="17">
        <f>[10]Março!$D$8</f>
        <v>21.4</v>
      </c>
      <c r="F14" s="17">
        <f>[10]Março!$D$9</f>
        <v>19.399999999999999</v>
      </c>
      <c r="G14" s="17">
        <f>[10]Março!$D$10</f>
        <v>20.100000000000001</v>
      </c>
      <c r="H14" s="17">
        <f>[10]Março!$D$11</f>
        <v>19.600000000000001</v>
      </c>
      <c r="I14" s="17">
        <f>[10]Março!$D$12</f>
        <v>19.5</v>
      </c>
      <c r="J14" s="17">
        <f>[10]Março!$D$13</f>
        <v>20</v>
      </c>
      <c r="K14" s="17">
        <f>[10]Março!$D$14</f>
        <v>21.3</v>
      </c>
      <c r="L14" s="17">
        <f>[10]Março!$D$15</f>
        <v>20.100000000000001</v>
      </c>
      <c r="M14" s="17">
        <f>[10]Março!$D$16</f>
        <v>19.8</v>
      </c>
      <c r="N14" s="17">
        <f>[10]Março!$D$17</f>
        <v>18.2</v>
      </c>
      <c r="O14" s="17">
        <f>[10]Março!$D$18</f>
        <v>20.100000000000001</v>
      </c>
      <c r="P14" s="16">
        <f>[10]Março!$D$19</f>
        <v>20.3</v>
      </c>
      <c r="Q14" s="16">
        <f>[10]Março!$D$20</f>
        <v>20.100000000000001</v>
      </c>
      <c r="R14" s="16">
        <f>[10]Março!$D$21</f>
        <v>18.3</v>
      </c>
      <c r="S14" s="16">
        <f>[10]Março!$D$22</f>
        <v>19.600000000000001</v>
      </c>
      <c r="T14" s="16">
        <f>[10]Março!$D$23</f>
        <v>21.1</v>
      </c>
      <c r="U14" s="16">
        <f>[10]Março!$D$24</f>
        <v>20.2</v>
      </c>
      <c r="V14" s="16">
        <f>[10]Março!$D$25</f>
        <v>21.1</v>
      </c>
      <c r="W14" s="16">
        <f>[10]Março!$D$26</f>
        <v>20.399999999999999</v>
      </c>
      <c r="X14" s="16">
        <f>[10]Março!$D$27</f>
        <v>20.100000000000001</v>
      </c>
      <c r="Y14" s="16">
        <f>[10]Março!$D$28</f>
        <v>19.399999999999999</v>
      </c>
      <c r="Z14" s="16">
        <f>[10]Março!$D$29</f>
        <v>20.8</v>
      </c>
      <c r="AA14" s="16">
        <f>[10]Março!$D$30</f>
        <v>19.600000000000001</v>
      </c>
      <c r="AB14" s="16">
        <f>[10]Março!$D$31</f>
        <v>21.2</v>
      </c>
      <c r="AC14" s="16">
        <f>[10]Março!$D$32</f>
        <v>20.399999999999999</v>
      </c>
      <c r="AD14" s="16">
        <f>[10]Março!$D$33</f>
        <v>21</v>
      </c>
      <c r="AE14" s="16">
        <f>[10]Março!$D$34</f>
        <v>20.399999999999999</v>
      </c>
      <c r="AF14" s="16">
        <f>[10]Março!$D$35</f>
        <v>18.100000000000001</v>
      </c>
      <c r="AG14" s="33">
        <f>MIN(B14:AF14)</f>
        <v>18.100000000000001</v>
      </c>
      <c r="AH14" s="36">
        <f>AVERAGE(B14:AF14)</f>
        <v>20.07096774193549</v>
      </c>
    </row>
    <row r="15" spans="1:34" ht="17.100000000000001" customHeight="1" x14ac:dyDescent="0.2">
      <c r="A15" s="14" t="s">
        <v>6</v>
      </c>
      <c r="B15" s="17">
        <f>[11]Março!$D$5</f>
        <v>22.5</v>
      </c>
      <c r="C15" s="17">
        <f>[11]Março!$D$6</f>
        <v>23.7</v>
      </c>
      <c r="D15" s="17">
        <f>[11]Março!$D$7</f>
        <v>21.8</v>
      </c>
      <c r="E15" s="17">
        <f>[11]Março!$D$8</f>
        <v>22.9</v>
      </c>
      <c r="F15" s="17">
        <f>[11]Março!$D$9</f>
        <v>21.9</v>
      </c>
      <c r="G15" s="17">
        <f>[11]Março!$D$10</f>
        <v>22.9</v>
      </c>
      <c r="H15" s="17" t="str">
        <f>[11]Março!$D$11</f>
        <v>*</v>
      </c>
      <c r="I15" s="17" t="str">
        <f>[11]Março!$D$12</f>
        <v>*</v>
      </c>
      <c r="J15" s="17" t="str">
        <f>[11]Março!$D$13</f>
        <v>*</v>
      </c>
      <c r="K15" s="17" t="str">
        <f>[11]Março!$D$14</f>
        <v>*</v>
      </c>
      <c r="L15" s="17" t="str">
        <f>[11]Março!$D$15</f>
        <v>*</v>
      </c>
      <c r="M15" s="17" t="str">
        <f>[11]Março!$D$16</f>
        <v>*</v>
      </c>
      <c r="N15" s="17" t="str">
        <f>[11]Março!$D$17</f>
        <v>*</v>
      </c>
      <c r="O15" s="17" t="str">
        <f>[11]Março!$D$18</f>
        <v>*</v>
      </c>
      <c r="P15" s="17" t="str">
        <f>[11]Março!$D$19</f>
        <v>*</v>
      </c>
      <c r="Q15" s="17" t="str">
        <f>[11]Março!$D$20</f>
        <v>*</v>
      </c>
      <c r="R15" s="17" t="str">
        <f>[11]Março!$D$21</f>
        <v>*</v>
      </c>
      <c r="S15" s="17" t="str">
        <f>[11]Março!$D$22</f>
        <v>*</v>
      </c>
      <c r="T15" s="17" t="str">
        <f>[11]Março!$D$23</f>
        <v>*</v>
      </c>
      <c r="U15" s="17" t="str">
        <f>[11]Março!$D$24</f>
        <v>*</v>
      </c>
      <c r="V15" s="17" t="str">
        <f>[11]Março!$D$25</f>
        <v>*</v>
      </c>
      <c r="W15" s="17" t="str">
        <f>[11]Março!$D$26</f>
        <v>*</v>
      </c>
      <c r="X15" s="17" t="str">
        <f>[11]Março!$D$27</f>
        <v>*</v>
      </c>
      <c r="Y15" s="17" t="str">
        <f>[11]Março!$D$28</f>
        <v>*</v>
      </c>
      <c r="Z15" s="17" t="str">
        <f>[11]Março!$D$29</f>
        <v>*</v>
      </c>
      <c r="AA15" s="17" t="str">
        <f>[11]Março!$D$30</f>
        <v>*</v>
      </c>
      <c r="AB15" s="17" t="str">
        <f>[11]Março!$D$31</f>
        <v>*</v>
      </c>
      <c r="AC15" s="17" t="str">
        <f>[11]Março!$D$32</f>
        <v>*</v>
      </c>
      <c r="AD15" s="17" t="str">
        <f>[11]Março!$D$33</f>
        <v>*</v>
      </c>
      <c r="AE15" s="17" t="str">
        <f>[11]Março!$D$34</f>
        <v>*</v>
      </c>
      <c r="AF15" s="17" t="str">
        <f>[11]Março!$D$35</f>
        <v>*</v>
      </c>
      <c r="AG15" s="33">
        <f t="shared" si="1"/>
        <v>21.8</v>
      </c>
      <c r="AH15" s="36">
        <f t="shared" si="2"/>
        <v>22.616666666666671</v>
      </c>
    </row>
    <row r="16" spans="1:34" ht="17.100000000000001" customHeight="1" x14ac:dyDescent="0.2">
      <c r="A16" s="14" t="s">
        <v>7</v>
      </c>
      <c r="B16" s="17">
        <f>[12]Março!$D$5</f>
        <v>20.9</v>
      </c>
      <c r="C16" s="17">
        <f>[12]Março!$D$6</f>
        <v>20.8</v>
      </c>
      <c r="D16" s="17">
        <f>[12]Março!$D$7</f>
        <v>19.600000000000001</v>
      </c>
      <c r="E16" s="17">
        <f>[12]Março!$D$8</f>
        <v>17.5</v>
      </c>
      <c r="F16" s="17">
        <f>[12]Março!$D$9</f>
        <v>16.8</v>
      </c>
      <c r="G16" s="17">
        <f>[12]Março!$D$10</f>
        <v>18.8</v>
      </c>
      <c r="H16" s="17">
        <f>[12]Março!$D$11</f>
        <v>19.7</v>
      </c>
      <c r="I16" s="17">
        <f>[12]Março!$D$12</f>
        <v>22.8</v>
      </c>
      <c r="J16" s="17">
        <f>[12]Março!$D$13</f>
        <v>20.7</v>
      </c>
      <c r="K16" s="17">
        <f>[12]Março!$D$14</f>
        <v>19.5</v>
      </c>
      <c r="L16" s="17">
        <f>[12]Março!$D$15</f>
        <v>16.7</v>
      </c>
      <c r="M16" s="17">
        <f>[12]Março!$D$16</f>
        <v>14.3</v>
      </c>
      <c r="N16" s="17">
        <f>[12]Março!$D$17</f>
        <v>15</v>
      </c>
      <c r="O16" s="17">
        <f>[12]Março!$D$18</f>
        <v>18.100000000000001</v>
      </c>
      <c r="P16" s="17">
        <f>[12]Março!$D$19</f>
        <v>21</v>
      </c>
      <c r="Q16" s="17">
        <f>[12]Março!$D$20</f>
        <v>21.3</v>
      </c>
      <c r="R16" s="17">
        <f>[12]Março!$D$21</f>
        <v>20.5</v>
      </c>
      <c r="S16" s="17">
        <f>[12]Março!$D$22</f>
        <v>22.6</v>
      </c>
      <c r="T16" s="17">
        <f>[12]Março!$D$23</f>
        <v>23.4</v>
      </c>
      <c r="U16" s="17">
        <f>[12]Março!$D$24</f>
        <v>20.5</v>
      </c>
      <c r="V16" s="17">
        <f>[12]Março!$D$25</f>
        <v>21.6</v>
      </c>
      <c r="W16" s="17">
        <f>[12]Março!$D$26</f>
        <v>22.4</v>
      </c>
      <c r="X16" s="17">
        <f>[12]Março!$D$27</f>
        <v>20.8</v>
      </c>
      <c r="Y16" s="17">
        <f>[12]Março!$D$28</f>
        <v>19.600000000000001</v>
      </c>
      <c r="Z16" s="17">
        <f>[12]Março!$D$29</f>
        <v>19.399999999999999</v>
      </c>
      <c r="AA16" s="17">
        <f>[12]Março!$D$30</f>
        <v>16.100000000000001</v>
      </c>
      <c r="AB16" s="17">
        <f>[12]Março!$D$31</f>
        <v>16.3</v>
      </c>
      <c r="AC16" s="17">
        <f>[12]Março!$D$32</f>
        <v>17.100000000000001</v>
      </c>
      <c r="AD16" s="17">
        <f>[12]Março!$D$33</f>
        <v>17.8</v>
      </c>
      <c r="AE16" s="17">
        <f>[12]Março!$D$34</f>
        <v>19.7</v>
      </c>
      <c r="AF16" s="17">
        <f>[12]Março!$D$35</f>
        <v>19.7</v>
      </c>
      <c r="AG16" s="33">
        <f t="shared" si="1"/>
        <v>14.3</v>
      </c>
      <c r="AH16" s="36">
        <f>AVERAGE(B16:AF16)</f>
        <v>19.387096774193552</v>
      </c>
    </row>
    <row r="17" spans="1:34" ht="17.100000000000001" customHeight="1" x14ac:dyDescent="0.2">
      <c r="A17" s="14" t="s">
        <v>8</v>
      </c>
      <c r="B17" s="17">
        <f>[13]Março!$D$5</f>
        <v>20.5</v>
      </c>
      <c r="C17" s="17">
        <f>[13]Março!$D$6</f>
        <v>21.2</v>
      </c>
      <c r="D17" s="17">
        <f>[13]Março!$D$7</f>
        <v>19.3</v>
      </c>
      <c r="E17" s="17">
        <f>[13]Março!$D$8</f>
        <v>16.8</v>
      </c>
      <c r="F17" s="17">
        <f>[13]Março!$D$9</f>
        <v>16.600000000000001</v>
      </c>
      <c r="G17" s="17">
        <f>[13]Março!$D$10</f>
        <v>18.100000000000001</v>
      </c>
      <c r="H17" s="17">
        <f>[13]Março!$D$11</f>
        <v>19.8</v>
      </c>
      <c r="I17" s="17">
        <f>[13]Março!$D$12</f>
        <v>18.7</v>
      </c>
      <c r="J17" s="17">
        <f>[13]Março!$D$13</f>
        <v>20.9</v>
      </c>
      <c r="K17" s="17">
        <f>[13]Março!$D$14</f>
        <v>20</v>
      </c>
      <c r="L17" s="17">
        <f>[13]Março!$D$15</f>
        <v>17.399999999999999</v>
      </c>
      <c r="M17" s="17">
        <f>[13]Março!$D$16</f>
        <v>14.9</v>
      </c>
      <c r="N17" s="17">
        <f>[13]Março!$D$17</f>
        <v>15.3</v>
      </c>
      <c r="O17" s="17">
        <f>[13]Março!$D$18</f>
        <v>17.5</v>
      </c>
      <c r="P17" s="17">
        <f>[13]Março!$D$19</f>
        <v>21.2</v>
      </c>
      <c r="Q17" s="17">
        <f>[13]Março!$D$20</f>
        <v>20.100000000000001</v>
      </c>
      <c r="R17" s="17">
        <f>[13]Março!$D$21</f>
        <v>20.9</v>
      </c>
      <c r="S17" s="17">
        <f>[13]Março!$D$22</f>
        <v>21.7</v>
      </c>
      <c r="T17" s="17">
        <f>[13]Março!$D$23</f>
        <v>22</v>
      </c>
      <c r="U17" s="17">
        <f>[13]Março!$D$24</f>
        <v>20.6</v>
      </c>
      <c r="V17" s="17">
        <f>[13]Março!$D$25</f>
        <v>20.8</v>
      </c>
      <c r="W17" s="17">
        <f>[13]Março!$D$26</f>
        <v>22.4</v>
      </c>
      <c r="X17" s="17">
        <f>[13]Março!$D$27</f>
        <v>21.6</v>
      </c>
      <c r="Y17" s="17">
        <f>[13]Março!$D$28</f>
        <v>19.7</v>
      </c>
      <c r="Z17" s="17">
        <f>[13]Março!$D$29</f>
        <v>20</v>
      </c>
      <c r="AA17" s="17">
        <f>[13]Março!$D$30</f>
        <v>17.2</v>
      </c>
      <c r="AB17" s="17">
        <f>[13]Março!$D$31</f>
        <v>14.3</v>
      </c>
      <c r="AC17" s="17">
        <f>[13]Março!$D$32</f>
        <v>15.5</v>
      </c>
      <c r="AD17" s="17">
        <f>[13]Março!$D$33</f>
        <v>18.2</v>
      </c>
      <c r="AE17" s="17">
        <f>[13]Março!$D$34</f>
        <v>18.100000000000001</v>
      </c>
      <c r="AF17" s="17">
        <f>[13]Março!$D$35</f>
        <v>20.100000000000001</v>
      </c>
      <c r="AG17" s="33">
        <f>MIN(B17:AF17)</f>
        <v>14.3</v>
      </c>
      <c r="AH17" s="36">
        <f>AVERAGE(B17:AF17)</f>
        <v>19.077419354838714</v>
      </c>
    </row>
    <row r="18" spans="1:34" ht="17.100000000000001" customHeight="1" x14ac:dyDescent="0.2">
      <c r="A18" s="14" t="s">
        <v>9</v>
      </c>
      <c r="B18" s="17">
        <f>[14]Março!$D$5</f>
        <v>22.4</v>
      </c>
      <c r="C18" s="17">
        <f>[14]Março!$D$6</f>
        <v>20.8</v>
      </c>
      <c r="D18" s="17">
        <f>[14]Março!$D$7</f>
        <v>22.1</v>
      </c>
      <c r="E18" s="17">
        <f>[14]Março!$D$8</f>
        <v>18.600000000000001</v>
      </c>
      <c r="F18" s="17">
        <f>[14]Março!$D$9</f>
        <v>18.600000000000001</v>
      </c>
      <c r="G18" s="17">
        <f>[14]Março!$D$10</f>
        <v>20.5</v>
      </c>
      <c r="H18" s="17">
        <f>[14]Março!$D$11</f>
        <v>21.7</v>
      </c>
      <c r="I18" s="17">
        <f>[14]Março!$D$12</f>
        <v>23.1</v>
      </c>
      <c r="J18" s="17">
        <f>[14]Março!$D$13</f>
        <v>21.6</v>
      </c>
      <c r="K18" s="17">
        <f>[14]Março!$D$14</f>
        <v>21.9</v>
      </c>
      <c r="L18" s="17">
        <f>[14]Março!$D$15</f>
        <v>17.600000000000001</v>
      </c>
      <c r="M18" s="17">
        <f>[14]Março!$D$16</f>
        <v>15.8</v>
      </c>
      <c r="N18" s="17">
        <f>[14]Março!$D$17</f>
        <v>17.5</v>
      </c>
      <c r="O18" s="17">
        <f>[14]Março!$D$18</f>
        <v>20.8</v>
      </c>
      <c r="P18" s="17">
        <f>[14]Março!$D$19</f>
        <v>22.7</v>
      </c>
      <c r="Q18" s="17">
        <f>[14]Março!$D$20</f>
        <v>21</v>
      </c>
      <c r="R18" s="17">
        <f>[14]Março!$D$21</f>
        <v>21.9</v>
      </c>
      <c r="S18" s="17">
        <f>[14]Março!$D$22</f>
        <v>22.2</v>
      </c>
      <c r="T18" s="17">
        <f>[14]Março!$D$23</f>
        <v>22.7</v>
      </c>
      <c r="U18" s="17">
        <f>[14]Março!$D$24</f>
        <v>23.5</v>
      </c>
      <c r="V18" s="17">
        <f>[14]Março!$D$25</f>
        <v>23.5</v>
      </c>
      <c r="W18" s="17">
        <f>[14]Março!$D$26</f>
        <v>22.1</v>
      </c>
      <c r="X18" s="17">
        <f>[14]Março!$D$27</f>
        <v>21</v>
      </c>
      <c r="Y18" s="17">
        <f>[14]Março!$D$28</f>
        <v>20</v>
      </c>
      <c r="Z18" s="17">
        <f>[14]Março!$D$29</f>
        <v>19.8</v>
      </c>
      <c r="AA18" s="17">
        <f>[14]Março!$D$30</f>
        <v>17.8</v>
      </c>
      <c r="AB18" s="17">
        <f>[14]Março!$D$31</f>
        <v>17.899999999999999</v>
      </c>
      <c r="AC18" s="17">
        <f>[14]Março!$D$32</f>
        <v>19.399999999999999</v>
      </c>
      <c r="AD18" s="17">
        <f>[14]Março!$D$33</f>
        <v>18.7</v>
      </c>
      <c r="AE18" s="17">
        <f>[14]Março!$D$34</f>
        <v>21.7</v>
      </c>
      <c r="AF18" s="17">
        <f>[14]Março!$D$35</f>
        <v>21.1</v>
      </c>
      <c r="AG18" s="33">
        <f t="shared" ref="AG18:AG30" si="5">MIN(B18:AF18)</f>
        <v>15.8</v>
      </c>
      <c r="AH18" s="36">
        <f t="shared" ref="AH18:AH30" si="6">AVERAGE(B18:AF18)</f>
        <v>20.64516129032258</v>
      </c>
    </row>
    <row r="19" spans="1:34" ht="17.100000000000001" customHeight="1" x14ac:dyDescent="0.2">
      <c r="A19" s="14" t="s">
        <v>47</v>
      </c>
      <c r="B19" s="17">
        <f>[15]Março!$D$5</f>
        <v>22.3</v>
      </c>
      <c r="C19" s="17">
        <f>[15]Março!$D$6</f>
        <v>23.5</v>
      </c>
      <c r="D19" s="17">
        <f>[15]Março!$D$7</f>
        <v>21.1</v>
      </c>
      <c r="E19" s="17">
        <f>[15]Março!$D$8</f>
        <v>20.2</v>
      </c>
      <c r="F19" s="17">
        <f>[15]Março!$D$9</f>
        <v>19.3</v>
      </c>
      <c r="G19" s="17">
        <f>[15]Março!$D$10</f>
        <v>19.899999999999999</v>
      </c>
      <c r="H19" s="17">
        <f>[15]Março!$D$11</f>
        <v>21.1</v>
      </c>
      <c r="I19" s="17">
        <f>[15]Março!$D$12</f>
        <v>22.3</v>
      </c>
      <c r="J19" s="17">
        <f>[15]Março!$D$13</f>
        <v>23.3</v>
      </c>
      <c r="K19" s="17">
        <f>[15]Março!$D$14</f>
        <v>22.4</v>
      </c>
      <c r="L19" s="17">
        <f>[15]Março!$D$15</f>
        <v>18.600000000000001</v>
      </c>
      <c r="M19" s="17">
        <f>[15]Março!$D$16</f>
        <v>16.2</v>
      </c>
      <c r="N19" s="17">
        <f>[15]Março!$D$17</f>
        <v>15.5</v>
      </c>
      <c r="O19" s="17">
        <f>[15]Março!$D$18</f>
        <v>17</v>
      </c>
      <c r="P19" s="17">
        <f>[15]Março!$D$19</f>
        <v>21.1</v>
      </c>
      <c r="Q19" s="17">
        <f>[15]Março!$D$20</f>
        <v>22.1</v>
      </c>
      <c r="R19" s="17">
        <f>[15]Março!$D$21</f>
        <v>21.7</v>
      </c>
      <c r="S19" s="17">
        <f>[15]Março!$D$22</f>
        <v>22</v>
      </c>
      <c r="T19" s="17">
        <f>[15]Março!$D$23</f>
        <v>23</v>
      </c>
      <c r="U19" s="17">
        <f>[15]Março!$D$24</f>
        <v>20.6</v>
      </c>
      <c r="V19" s="17">
        <f>[15]Março!$D$25</f>
        <v>22.1</v>
      </c>
      <c r="W19" s="17">
        <f>[15]Março!$D$26</f>
        <v>24.4</v>
      </c>
      <c r="X19" s="17">
        <f>[15]Março!$D$27</f>
        <v>22.4</v>
      </c>
      <c r="Y19" s="17">
        <f>[15]Março!$D$28</f>
        <v>20.3</v>
      </c>
      <c r="Z19" s="17">
        <f>[15]Março!$D$29</f>
        <v>22.5</v>
      </c>
      <c r="AA19" s="17">
        <f>[15]Março!$D$30</f>
        <v>19.7</v>
      </c>
      <c r="AB19" s="17">
        <f>[15]Março!$D$31</f>
        <v>20.3</v>
      </c>
      <c r="AC19" s="17">
        <f>[15]Março!$D$32</f>
        <v>20.2</v>
      </c>
      <c r="AD19" s="17">
        <f>[15]Março!$D$33</f>
        <v>22.8</v>
      </c>
      <c r="AE19" s="17">
        <f>[15]Março!$D$34</f>
        <v>24.4</v>
      </c>
      <c r="AF19" s="17">
        <f>[15]Março!$D$35</f>
        <v>22.5</v>
      </c>
      <c r="AG19" s="33">
        <f t="shared" ref="AG19" si="7">MIN(B19:AF19)</f>
        <v>15.5</v>
      </c>
      <c r="AH19" s="36">
        <f t="shared" ref="AH19" si="8">AVERAGE(B19:AF19)</f>
        <v>21.122580645161293</v>
      </c>
    </row>
    <row r="20" spans="1:34" ht="17.100000000000001" customHeight="1" x14ac:dyDescent="0.2">
      <c r="A20" s="14" t="s">
        <v>10</v>
      </c>
      <c r="B20" s="17">
        <f>[16]Março!$D$5</f>
        <v>21.4</v>
      </c>
      <c r="C20" s="17">
        <f>[16]Março!$D$6</f>
        <v>21.1</v>
      </c>
      <c r="D20" s="17">
        <f>[16]Março!$D$7</f>
        <v>19.8</v>
      </c>
      <c r="E20" s="17">
        <f>[16]Março!$D$8</f>
        <v>17.3</v>
      </c>
      <c r="F20" s="17">
        <f>[16]Março!$D$9</f>
        <v>16.899999999999999</v>
      </c>
      <c r="G20" s="17">
        <f>[16]Março!$D$10</f>
        <v>18.3</v>
      </c>
      <c r="H20" s="17">
        <f>[16]Março!$D$11</f>
        <v>19.100000000000001</v>
      </c>
      <c r="I20" s="17">
        <f>[16]Março!$D$12</f>
        <v>19.600000000000001</v>
      </c>
      <c r="J20" s="17">
        <f>[16]Março!$D$13</f>
        <v>22.3</v>
      </c>
      <c r="K20" s="17">
        <f>[16]Março!$D$14</f>
        <v>19.8</v>
      </c>
      <c r="L20" s="17">
        <f>[16]Março!$D$15</f>
        <v>17.2</v>
      </c>
      <c r="M20" s="17">
        <f>[16]Março!$D$16</f>
        <v>14.5</v>
      </c>
      <c r="N20" s="17">
        <f>[16]Março!$D$17</f>
        <v>15.4</v>
      </c>
      <c r="O20" s="17">
        <f>[16]Março!$D$18</f>
        <v>17.399999999999999</v>
      </c>
      <c r="P20" s="17">
        <f>[16]Março!$D$19</f>
        <v>20.6</v>
      </c>
      <c r="Q20" s="17">
        <f>[16]Março!$D$20</f>
        <v>20.399999999999999</v>
      </c>
      <c r="R20" s="17">
        <f>[16]Março!$D$21</f>
        <v>21.2</v>
      </c>
      <c r="S20" s="17">
        <f>[16]Março!$D$22</f>
        <v>21</v>
      </c>
      <c r="T20" s="17">
        <f>[16]Março!$D$23</f>
        <v>23</v>
      </c>
      <c r="U20" s="17">
        <f>[16]Março!$D$24</f>
        <v>21.1</v>
      </c>
      <c r="V20" s="17">
        <f>[16]Março!$D$25</f>
        <v>22.5</v>
      </c>
      <c r="W20" s="17">
        <f>[16]Março!$D$26</f>
        <v>23</v>
      </c>
      <c r="X20" s="17">
        <f>[16]Março!$D$27</f>
        <v>21.7</v>
      </c>
      <c r="Y20" s="17">
        <f>[16]Março!$D$28</f>
        <v>19.5</v>
      </c>
      <c r="Z20" s="17">
        <f>[16]Março!$D$29</f>
        <v>19.8</v>
      </c>
      <c r="AA20" s="17">
        <f>[16]Março!$D$30</f>
        <v>17.100000000000001</v>
      </c>
      <c r="AB20" s="17">
        <f>[16]Março!$D$31</f>
        <v>15.6</v>
      </c>
      <c r="AC20" s="17">
        <f>[16]Março!$D$32</f>
        <v>17.3</v>
      </c>
      <c r="AD20" s="17">
        <f>[16]Março!$D$33</f>
        <v>17.600000000000001</v>
      </c>
      <c r="AE20" s="17">
        <f>[16]Março!$D$34</f>
        <v>18.5</v>
      </c>
      <c r="AF20" s="17">
        <f>[16]Março!$D$35</f>
        <v>19.899999999999999</v>
      </c>
      <c r="AG20" s="33">
        <f t="shared" si="5"/>
        <v>14.5</v>
      </c>
      <c r="AH20" s="36">
        <f t="shared" si="6"/>
        <v>19.351612903225806</v>
      </c>
    </row>
    <row r="21" spans="1:34" ht="17.100000000000001" customHeight="1" x14ac:dyDescent="0.2">
      <c r="A21" s="14" t="s">
        <v>11</v>
      </c>
      <c r="B21" s="17">
        <f>[17]Março!$D$5</f>
        <v>28.2</v>
      </c>
      <c r="C21" s="17" t="str">
        <f>[17]Março!$D$6</f>
        <v>*</v>
      </c>
      <c r="D21" s="17">
        <f>[17]Março!$D$7</f>
        <v>26.5</v>
      </c>
      <c r="E21" s="17">
        <f>[17]Março!$D$8</f>
        <v>25.2</v>
      </c>
      <c r="F21" s="17">
        <f>[17]Março!$D$9</f>
        <v>24.4</v>
      </c>
      <c r="G21" s="17">
        <f>[17]Março!$D$10</f>
        <v>25.3</v>
      </c>
      <c r="H21" s="17">
        <f>[17]Março!$D$11</f>
        <v>25.6</v>
      </c>
      <c r="I21" s="17">
        <f>[17]Março!$D$12</f>
        <v>31.3</v>
      </c>
      <c r="J21" s="17" t="str">
        <f>[17]Março!$D$13</f>
        <v>*</v>
      </c>
      <c r="K21" s="17" t="str">
        <f>[17]Março!$D$14</f>
        <v>*</v>
      </c>
      <c r="L21" s="17" t="str">
        <f>[17]Março!$D$15</f>
        <v>*</v>
      </c>
      <c r="M21" s="17">
        <f>[17]Março!$D$16</f>
        <v>21.7</v>
      </c>
      <c r="N21" s="17">
        <f>[17]Março!$D$17</f>
        <v>23.4</v>
      </c>
      <c r="O21" s="17" t="str">
        <f>[17]Março!$D$18</f>
        <v>*</v>
      </c>
      <c r="P21" s="17">
        <f>[17]Março!$D$19</f>
        <v>27.5</v>
      </c>
      <c r="Q21" s="17">
        <f>[17]Março!$D$20</f>
        <v>28.2</v>
      </c>
      <c r="R21" s="17">
        <f>[17]Março!$D$21</f>
        <v>30.6</v>
      </c>
      <c r="S21" s="17">
        <f>[17]Março!$D$22</f>
        <v>32.1</v>
      </c>
      <c r="T21" s="17">
        <f>[17]Março!$D$23</f>
        <v>28.7</v>
      </c>
      <c r="U21" s="17">
        <f>[17]Março!$D$24</f>
        <v>30.7</v>
      </c>
      <c r="V21" s="17">
        <f>[17]Março!$D$25</f>
        <v>29.4</v>
      </c>
      <c r="W21" s="17">
        <f>[17]Março!$D$26</f>
        <v>31.4</v>
      </c>
      <c r="X21" s="17">
        <f>[17]Março!$D$27</f>
        <v>28.8</v>
      </c>
      <c r="Y21" s="17" t="str">
        <f>[17]Março!$D$28</f>
        <v>*</v>
      </c>
      <c r="Z21" s="17">
        <f>[17]Março!$D$29</f>
        <v>25.6</v>
      </c>
      <c r="AA21" s="17">
        <f>[17]Março!$D$30</f>
        <v>21.4</v>
      </c>
      <c r="AB21" s="17">
        <f>[17]Março!$D$31</f>
        <v>22</v>
      </c>
      <c r="AC21" s="17">
        <f>[17]Março!$D$32</f>
        <v>24</v>
      </c>
      <c r="AD21" s="17">
        <f>[17]Março!$D$33</f>
        <v>25</v>
      </c>
      <c r="AE21" s="17">
        <f>[17]Março!$D$34</f>
        <v>28</v>
      </c>
      <c r="AF21" s="17">
        <f>[17]Março!$D$35</f>
        <v>26.1</v>
      </c>
      <c r="AG21" s="33">
        <f t="shared" si="5"/>
        <v>21.4</v>
      </c>
      <c r="AH21" s="36">
        <f t="shared" si="6"/>
        <v>26.844000000000001</v>
      </c>
    </row>
    <row r="22" spans="1:34" ht="17.100000000000001" customHeight="1" x14ac:dyDescent="0.2">
      <c r="A22" s="14" t="s">
        <v>12</v>
      </c>
      <c r="B22" s="17">
        <f>[18]Março!$D$5</f>
        <v>23.3</v>
      </c>
      <c r="C22" s="17">
        <f>[18]Março!$D$6</f>
        <v>24.3</v>
      </c>
      <c r="D22" s="17">
        <f>[18]Março!$D$7</f>
        <v>22.7</v>
      </c>
      <c r="E22" s="17">
        <f>[18]Março!$D$8</f>
        <v>22.5</v>
      </c>
      <c r="F22" s="17">
        <f>[18]Março!$D$9</f>
        <v>21.8</v>
      </c>
      <c r="G22" s="17">
        <f>[18]Março!$D$10</f>
        <v>21.9</v>
      </c>
      <c r="H22" s="17">
        <f>[18]Março!$D$11</f>
        <v>22.2</v>
      </c>
      <c r="I22" s="17">
        <f>[18]Março!$D$12</f>
        <v>23.7</v>
      </c>
      <c r="J22" s="17">
        <f>[18]Março!$D$13</f>
        <v>23.9</v>
      </c>
      <c r="K22" s="17">
        <f>[18]Março!$D$14</f>
        <v>23.8</v>
      </c>
      <c r="L22" s="17">
        <f>[18]Março!$D$15</f>
        <v>18.8</v>
      </c>
      <c r="M22" s="17">
        <f>[18]Março!$D$16</f>
        <v>18.5</v>
      </c>
      <c r="N22" s="17">
        <f>[18]Março!$D$17</f>
        <v>17.399999999999999</v>
      </c>
      <c r="O22" s="17">
        <f>[18]Março!$D$18</f>
        <v>19.3</v>
      </c>
      <c r="P22" s="17">
        <f>[18]Março!$D$19</f>
        <v>23.1</v>
      </c>
      <c r="Q22" s="17">
        <f>[18]Março!$D$20</f>
        <v>21.6</v>
      </c>
      <c r="R22" s="17">
        <f>[18]Março!$D$21</f>
        <v>23.3</v>
      </c>
      <c r="S22" s="17">
        <f>[18]Março!$D$22</f>
        <v>22.2</v>
      </c>
      <c r="T22" s="17">
        <f>[18]Março!$D$23</f>
        <v>24</v>
      </c>
      <c r="U22" s="17">
        <f>[18]Março!$D$24</f>
        <v>22.5</v>
      </c>
      <c r="V22" s="17">
        <f>[18]Março!$D$25</f>
        <v>23.7</v>
      </c>
      <c r="W22" s="17">
        <f>[18]Março!$D$26</f>
        <v>23.1</v>
      </c>
      <c r="X22" s="17">
        <f>[18]Março!$D$27</f>
        <v>23</v>
      </c>
      <c r="Y22" s="17">
        <f>[18]Março!$D$28</f>
        <v>21.6</v>
      </c>
      <c r="Z22" s="17">
        <f>[18]Março!$D$29</f>
        <v>21.7</v>
      </c>
      <c r="AA22" s="17">
        <f>[18]Março!$D$30</f>
        <v>18.5</v>
      </c>
      <c r="AB22" s="17">
        <f>[18]Março!$D$31</f>
        <v>18.8</v>
      </c>
      <c r="AC22" s="17">
        <f>[18]Março!$D$32</f>
        <v>19.100000000000001</v>
      </c>
      <c r="AD22" s="17">
        <f>[18]Março!$D$33</f>
        <v>21.2</v>
      </c>
      <c r="AE22" s="17">
        <f>[18]Março!$D$34</f>
        <v>22.3</v>
      </c>
      <c r="AF22" s="17">
        <f>[18]Março!$D$35</f>
        <v>21.9</v>
      </c>
      <c r="AG22" s="33">
        <f t="shared" si="5"/>
        <v>17.399999999999999</v>
      </c>
      <c r="AH22" s="36">
        <f t="shared" si="6"/>
        <v>21.796774193548387</v>
      </c>
    </row>
    <row r="23" spans="1:34" ht="17.100000000000001" customHeight="1" x14ac:dyDescent="0.2">
      <c r="A23" s="14" t="s">
        <v>13</v>
      </c>
      <c r="B23" s="17">
        <f>[19]Março!$D$5</f>
        <v>24.1</v>
      </c>
      <c r="C23" s="17">
        <f>[19]Março!$D$6</f>
        <v>24.6</v>
      </c>
      <c r="D23" s="17">
        <f>[19]Março!$D$7</f>
        <v>23.6</v>
      </c>
      <c r="E23" s="17">
        <f>[19]Março!$D$8</f>
        <v>23.7</v>
      </c>
      <c r="F23" s="17">
        <f>[19]Março!$D$9</f>
        <v>22.9</v>
      </c>
      <c r="G23" s="17">
        <f>[19]Março!$D$10</f>
        <v>23</v>
      </c>
      <c r="H23" s="17">
        <f>[19]Março!$D$11</f>
        <v>23.5</v>
      </c>
      <c r="I23" s="17">
        <f>[19]Março!$D$12</f>
        <v>24.3</v>
      </c>
      <c r="J23" s="17">
        <f>[19]Março!$D$13</f>
        <v>24.2</v>
      </c>
      <c r="K23" s="17">
        <f>[19]Março!$D$14</f>
        <v>24.6</v>
      </c>
      <c r="L23" s="17">
        <f>[19]Março!$D$15</f>
        <v>19.899999999999999</v>
      </c>
      <c r="M23" s="17">
        <f>[19]Março!$D$16</f>
        <v>19.7</v>
      </c>
      <c r="N23" s="17">
        <f>[19]Março!$D$17</f>
        <v>16.5</v>
      </c>
      <c r="O23" s="17">
        <f>[19]Março!$D$18</f>
        <v>19.399999999999999</v>
      </c>
      <c r="P23" s="17">
        <f>[19]Março!$D$19</f>
        <v>22.2</v>
      </c>
      <c r="Q23" s="17">
        <f>[19]Março!$D$20</f>
        <v>23.3</v>
      </c>
      <c r="R23" s="17">
        <f>[19]Março!$D$21</f>
        <v>23.1</v>
      </c>
      <c r="S23" s="17">
        <f>[19]Março!$D$22</f>
        <v>22.2</v>
      </c>
      <c r="T23" s="17">
        <f>[19]Março!$D$23</f>
        <v>23.9</v>
      </c>
      <c r="U23" s="17">
        <f>[19]Março!$D$24</f>
        <v>23.7</v>
      </c>
      <c r="V23" s="17">
        <f>[19]Março!$D$25</f>
        <v>23.6</v>
      </c>
      <c r="W23" s="17">
        <f>[19]Março!$D$26</f>
        <v>23</v>
      </c>
      <c r="X23" s="17">
        <f>[19]Março!$D$27</f>
        <v>23.9</v>
      </c>
      <c r="Y23" s="17">
        <f>[19]Março!$D$28</f>
        <v>22.7</v>
      </c>
      <c r="Z23" s="17">
        <f>[19]Março!$D$29</f>
        <v>21.9</v>
      </c>
      <c r="AA23" s="17">
        <f>[19]Março!$D$30</f>
        <v>20.5</v>
      </c>
      <c r="AB23" s="17">
        <f>[19]Março!$D$31</f>
        <v>19.600000000000001</v>
      </c>
      <c r="AC23" s="17">
        <f>[19]Março!$D$32</f>
        <v>18.899999999999999</v>
      </c>
      <c r="AD23" s="16">
        <f>[19]Março!$D$33</f>
        <v>22.2</v>
      </c>
      <c r="AE23" s="16">
        <f>[19]Março!$D$34</f>
        <v>21.8</v>
      </c>
      <c r="AF23" s="17">
        <f>[19]Março!$D$35</f>
        <v>22.5</v>
      </c>
      <c r="AG23" s="33">
        <f t="shared" si="5"/>
        <v>16.5</v>
      </c>
      <c r="AH23" s="36">
        <f t="shared" si="6"/>
        <v>22.35483870967742</v>
      </c>
    </row>
    <row r="24" spans="1:34" ht="17.100000000000001" customHeight="1" x14ac:dyDescent="0.2">
      <c r="A24" s="14" t="s">
        <v>14</v>
      </c>
      <c r="B24" s="17">
        <f>[20]Março!$D$5</f>
        <v>23</v>
      </c>
      <c r="C24" s="17">
        <f>[20]Março!$D$6</f>
        <v>22</v>
      </c>
      <c r="D24" s="17">
        <f>[20]Março!$D$7</f>
        <v>21.7</v>
      </c>
      <c r="E24" s="17">
        <f>[20]Março!$D$8</f>
        <v>22.9</v>
      </c>
      <c r="F24" s="17">
        <f>[20]Março!$D$9</f>
        <v>22.3</v>
      </c>
      <c r="G24" s="17">
        <f>[20]Março!$D$10</f>
        <v>22.6</v>
      </c>
      <c r="H24" s="17">
        <f>[20]Março!$D$11</f>
        <v>22.6</v>
      </c>
      <c r="I24" s="17">
        <f>[20]Março!$D$12</f>
        <v>23.9</v>
      </c>
      <c r="J24" s="17">
        <f>[20]Março!$D$13</f>
        <v>24.1</v>
      </c>
      <c r="K24" s="17">
        <f>[20]Março!$D$14</f>
        <v>23.4</v>
      </c>
      <c r="L24" s="17">
        <f>[20]Março!$D$15</f>
        <v>21.5</v>
      </c>
      <c r="M24" s="17">
        <f>[20]Março!$D$16</f>
        <v>19.8</v>
      </c>
      <c r="N24" s="17">
        <f>[20]Março!$D$17</f>
        <v>18.899999999999999</v>
      </c>
      <c r="O24" s="17">
        <f>[20]Março!$D$18</f>
        <v>22.5</v>
      </c>
      <c r="P24" s="17">
        <f>[20]Março!$D$19</f>
        <v>22.9</v>
      </c>
      <c r="Q24" s="17">
        <f>[20]Março!$D$20</f>
        <v>21.8</v>
      </c>
      <c r="R24" s="17">
        <f>[20]Março!$D$21</f>
        <v>21.1</v>
      </c>
      <c r="S24" s="17">
        <f>[20]Março!$D$22</f>
        <v>21.7</v>
      </c>
      <c r="T24" s="17">
        <f>[20]Março!$D$23</f>
        <v>21.5</v>
      </c>
      <c r="U24" s="17">
        <f>[20]Março!$D$24</f>
        <v>21.2</v>
      </c>
      <c r="V24" s="17">
        <f>[20]Março!$D$25</f>
        <v>18.899999999999999</v>
      </c>
      <c r="W24" s="17">
        <f>[20]Março!$D$26</f>
        <v>21.9</v>
      </c>
      <c r="X24" s="17">
        <f>[20]Março!$D$27</f>
        <v>21.7</v>
      </c>
      <c r="Y24" s="17">
        <f>[20]Março!$D$28</f>
        <v>20.7</v>
      </c>
      <c r="Z24" s="17">
        <f>[20]Março!$D$29</f>
        <v>19.600000000000001</v>
      </c>
      <c r="AA24" s="17">
        <f>[20]Março!$D$30</f>
        <v>21.4</v>
      </c>
      <c r="AB24" s="17">
        <f>[20]Março!$D$31</f>
        <v>21.6</v>
      </c>
      <c r="AC24" s="17">
        <f>[20]Março!$D$32</f>
        <v>21.1</v>
      </c>
      <c r="AD24" s="17">
        <f>[20]Março!$D$33</f>
        <v>21.9</v>
      </c>
      <c r="AE24" s="17">
        <f>[20]Março!$D$34</f>
        <v>23.5</v>
      </c>
      <c r="AF24" s="17">
        <f>[20]Março!$D$35</f>
        <v>22.5</v>
      </c>
      <c r="AG24" s="33">
        <f t="shared" si="5"/>
        <v>18.899999999999999</v>
      </c>
      <c r="AH24" s="36">
        <f t="shared" si="6"/>
        <v>21.812903225806448</v>
      </c>
    </row>
    <row r="25" spans="1:34" ht="17.100000000000001" customHeight="1" x14ac:dyDescent="0.2">
      <c r="A25" s="14" t="s">
        <v>15</v>
      </c>
      <c r="B25" s="17">
        <f>[21]Março!$D$5</f>
        <v>20.2</v>
      </c>
      <c r="C25" s="17">
        <f>[21]Março!$D$6</f>
        <v>18.899999999999999</v>
      </c>
      <c r="D25" s="17">
        <f>[21]Março!$D$7</f>
        <v>18.2</v>
      </c>
      <c r="E25" s="17">
        <f>[21]Março!$D$8</f>
        <v>17.3</v>
      </c>
      <c r="F25" s="17">
        <f>[21]Março!$D$9</f>
        <v>16</v>
      </c>
      <c r="G25" s="17">
        <f>[21]Março!$D$10</f>
        <v>18.100000000000001</v>
      </c>
      <c r="H25" s="17">
        <f>[21]Março!$D$11</f>
        <v>19</v>
      </c>
      <c r="I25" s="17">
        <f>[21]Março!$D$12</f>
        <v>19.2</v>
      </c>
      <c r="J25" s="17">
        <f>[21]Março!$D$13</f>
        <v>21.4</v>
      </c>
      <c r="K25" s="17">
        <f>[21]Março!$D$14</f>
        <v>17</v>
      </c>
      <c r="L25" s="17">
        <f>[21]Março!$D$15</f>
        <v>16.5</v>
      </c>
      <c r="M25" s="17">
        <f>[21]Março!$D$16</f>
        <v>14.4</v>
      </c>
      <c r="N25" s="17">
        <f>[21]Março!$D$17</f>
        <v>15</v>
      </c>
      <c r="O25" s="17">
        <f>[21]Março!$D$18</f>
        <v>18.600000000000001</v>
      </c>
      <c r="P25" s="17">
        <f>[21]Março!$D$19</f>
        <v>19.5</v>
      </c>
      <c r="Q25" s="17">
        <f>[21]Março!$D$20</f>
        <v>19.5</v>
      </c>
      <c r="R25" s="17">
        <f>[21]Março!$D$21</f>
        <v>20.399999999999999</v>
      </c>
      <c r="S25" s="17">
        <f>[21]Março!$D$22</f>
        <v>20.9</v>
      </c>
      <c r="T25" s="17">
        <f>[21]Março!$D$23</f>
        <v>19.899999999999999</v>
      </c>
      <c r="U25" s="17">
        <f>[21]Março!$D$24</f>
        <v>20.8</v>
      </c>
      <c r="V25" s="17">
        <f>[21]Março!$D$25</f>
        <v>21.5</v>
      </c>
      <c r="W25" s="17">
        <f>[21]Março!$D$26</f>
        <v>21.9</v>
      </c>
      <c r="X25" s="17">
        <f>[21]Março!$D$27</f>
        <v>21.1</v>
      </c>
      <c r="Y25" s="17">
        <f>[21]Março!$D$28</f>
        <v>19</v>
      </c>
      <c r="Z25" s="17">
        <f>[21]Março!$D$29</f>
        <v>18.399999999999999</v>
      </c>
      <c r="AA25" s="17">
        <f>[21]Março!$D$30</f>
        <v>15.9</v>
      </c>
      <c r="AB25" s="17">
        <f>[21]Março!$D$31</f>
        <v>15.1</v>
      </c>
      <c r="AC25" s="17">
        <f>[21]Março!$D$32</f>
        <v>16.5</v>
      </c>
      <c r="AD25" s="17">
        <f>[21]Março!$D$33</f>
        <v>17.399999999999999</v>
      </c>
      <c r="AE25" s="17">
        <f>[21]Março!$D$34</f>
        <v>19.3</v>
      </c>
      <c r="AF25" s="17">
        <f>[21]Março!$D$35</f>
        <v>20.5</v>
      </c>
      <c r="AG25" s="33">
        <f t="shared" si="5"/>
        <v>14.4</v>
      </c>
      <c r="AH25" s="36">
        <f t="shared" si="6"/>
        <v>18.625806451612895</v>
      </c>
    </row>
    <row r="26" spans="1:34" ht="17.100000000000001" customHeight="1" x14ac:dyDescent="0.2">
      <c r="A26" s="14" t="s">
        <v>16</v>
      </c>
      <c r="B26" s="17">
        <f>[22]Março!$D$5</f>
        <v>25</v>
      </c>
      <c r="C26" s="17">
        <f>[22]Março!$D$6</f>
        <v>22.8</v>
      </c>
      <c r="D26" s="17">
        <f>[22]Março!$D$7</f>
        <v>22</v>
      </c>
      <c r="E26" s="17">
        <f>[22]Março!$D$8</f>
        <v>20.7</v>
      </c>
      <c r="F26" s="17">
        <f>[22]Março!$D$9</f>
        <v>20.3</v>
      </c>
      <c r="G26" s="17">
        <f>[22]Março!$D$10</f>
        <v>21.2</v>
      </c>
      <c r="H26" s="17">
        <f>[22]Março!$D$11</f>
        <v>22.1</v>
      </c>
      <c r="I26" s="17">
        <f>[22]Março!$D$12</f>
        <v>24.1</v>
      </c>
      <c r="J26" s="17">
        <f>[22]Março!$D$13</f>
        <v>25.7</v>
      </c>
      <c r="K26" s="17">
        <f>[22]Março!$D$14</f>
        <v>20.5</v>
      </c>
      <c r="L26" s="17">
        <f>[22]Março!$D$15</f>
        <v>19.600000000000001</v>
      </c>
      <c r="M26" s="17">
        <f>[22]Março!$D$16</f>
        <v>17.3</v>
      </c>
      <c r="N26" s="17">
        <f>[22]Março!$D$17</f>
        <v>17.399999999999999</v>
      </c>
      <c r="O26" s="17">
        <f>[22]Março!$D$18</f>
        <v>19.100000000000001</v>
      </c>
      <c r="P26" s="17">
        <f>[22]Março!$D$19</f>
        <v>21.2</v>
      </c>
      <c r="Q26" s="17">
        <f>[22]Março!$D$20</f>
        <v>23.5</v>
      </c>
      <c r="R26" s="17">
        <f>[22]Março!$D$21</f>
        <v>23.2</v>
      </c>
      <c r="S26" s="17">
        <f>[22]Março!$D$22</f>
        <v>24.4</v>
      </c>
      <c r="T26" s="17">
        <f>[22]Março!$D$23</f>
        <v>25.3</v>
      </c>
      <c r="U26" s="17">
        <f>[22]Março!$D$24</f>
        <v>23</v>
      </c>
      <c r="V26" s="17">
        <f>[22]Março!$D$25</f>
        <v>24.9</v>
      </c>
      <c r="W26" s="17">
        <f>[22]Março!$D$26</f>
        <v>22.9</v>
      </c>
      <c r="X26" s="17">
        <f>[22]Março!$D$27</f>
        <v>24.2</v>
      </c>
      <c r="Y26" s="17">
        <f>[22]Março!$D$28</f>
        <v>20.6</v>
      </c>
      <c r="Z26" s="17">
        <f>[22]Março!$D$29</f>
        <v>20</v>
      </c>
      <c r="AA26" s="17">
        <f>[22]Março!$D$30</f>
        <v>18.3</v>
      </c>
      <c r="AB26" s="17">
        <f>[22]Março!$D$31</f>
        <v>17</v>
      </c>
      <c r="AC26" s="17">
        <f>[22]Março!$D$32</f>
        <v>18.8</v>
      </c>
      <c r="AD26" s="17">
        <f>[22]Março!$D$33</f>
        <v>19.7</v>
      </c>
      <c r="AE26" s="17">
        <f>[22]Março!$D$34</f>
        <v>21.7</v>
      </c>
      <c r="AF26" s="17">
        <f>[22]Março!$D$35</f>
        <v>23.6</v>
      </c>
      <c r="AG26" s="33">
        <f t="shared" si="5"/>
        <v>17</v>
      </c>
      <c r="AH26" s="36">
        <f t="shared" si="6"/>
        <v>21.616129032258062</v>
      </c>
    </row>
    <row r="27" spans="1:34" ht="17.100000000000001" customHeight="1" x14ac:dyDescent="0.2">
      <c r="A27" s="14" t="s">
        <v>17</v>
      </c>
      <c r="B27" s="17">
        <f>[23]Março!$D$5</f>
        <v>20.8</v>
      </c>
      <c r="C27" s="17">
        <f>[23]Março!$D$6</f>
        <v>21.7</v>
      </c>
      <c r="D27" s="17">
        <f>[23]Março!$D$7</f>
        <v>21.4</v>
      </c>
      <c r="E27" s="17">
        <f>[23]Março!$D$8</f>
        <v>18.100000000000001</v>
      </c>
      <c r="F27" s="17">
        <f>[23]Março!$D$9</f>
        <v>18.7</v>
      </c>
      <c r="G27" s="17">
        <f>[23]Março!$D$10</f>
        <v>18.2</v>
      </c>
      <c r="H27" s="17">
        <f>[23]Março!$D$11</f>
        <v>19.8</v>
      </c>
      <c r="I27" s="17">
        <f>[23]Março!$D$12</f>
        <v>20.6</v>
      </c>
      <c r="J27" s="17">
        <f>[23]Março!$D$13</f>
        <v>22.7</v>
      </c>
      <c r="K27" s="17">
        <f>[23]Março!$D$14</f>
        <v>21.8</v>
      </c>
      <c r="L27" s="17">
        <f>[23]Março!$D$15</f>
        <v>16.3</v>
      </c>
      <c r="M27" s="17">
        <f>[23]Março!$D$16</f>
        <v>15.6</v>
      </c>
      <c r="N27" s="17">
        <f>[23]Março!$D$17</f>
        <v>13.2</v>
      </c>
      <c r="O27" s="17">
        <f>[23]Março!$D$18</f>
        <v>16.600000000000001</v>
      </c>
      <c r="P27" s="17">
        <f>[23]Março!$D$19</f>
        <v>21.1</v>
      </c>
      <c r="Q27" s="17">
        <f>[23]Março!$D$20</f>
        <v>21.4</v>
      </c>
      <c r="R27" s="17">
        <f>[23]Março!$D$21</f>
        <v>20.8</v>
      </c>
      <c r="S27" s="17">
        <f>[23]Março!$D$22</f>
        <v>21.8</v>
      </c>
      <c r="T27" s="17">
        <f>[23]Março!$D$23</f>
        <v>22.4</v>
      </c>
      <c r="U27" s="17">
        <f>[23]Março!$D$24</f>
        <v>19.899999999999999</v>
      </c>
      <c r="V27" s="17">
        <f>[23]Março!$D$25</f>
        <v>19.600000000000001</v>
      </c>
      <c r="W27" s="17">
        <f>[23]Março!$D$26</f>
        <v>20.3</v>
      </c>
      <c r="X27" s="17">
        <f>[23]Março!$D$27</f>
        <v>21.5</v>
      </c>
      <c r="Y27" s="17">
        <f>[23]Março!$D$28</f>
        <v>20.5</v>
      </c>
      <c r="Z27" s="17">
        <f>[23]Março!$D$29</f>
        <v>19.899999999999999</v>
      </c>
      <c r="AA27" s="17">
        <f>[23]Março!$D$30</f>
        <v>17.3</v>
      </c>
      <c r="AB27" s="17">
        <f>[23]Março!$D$31</f>
        <v>16.600000000000001</v>
      </c>
      <c r="AC27" s="17">
        <f>[23]Março!$D$32</f>
        <v>17.399999999999999</v>
      </c>
      <c r="AD27" s="17">
        <f>[23]Março!$D$33</f>
        <v>17.8</v>
      </c>
      <c r="AE27" s="17">
        <f>[23]Março!$D$34</f>
        <v>19.899999999999999</v>
      </c>
      <c r="AF27" s="17">
        <f>[23]Março!$D$35</f>
        <v>19.899999999999999</v>
      </c>
      <c r="AG27" s="33">
        <f t="shared" si="5"/>
        <v>13.2</v>
      </c>
      <c r="AH27" s="36">
        <f t="shared" si="6"/>
        <v>19.470967741935482</v>
      </c>
    </row>
    <row r="28" spans="1:34" ht="17.100000000000001" customHeight="1" x14ac:dyDescent="0.2">
      <c r="A28" s="14" t="s">
        <v>18</v>
      </c>
      <c r="B28" s="16">
        <f>[24]Março!$D$5</f>
        <v>20.5</v>
      </c>
      <c r="C28" s="16">
        <f>[24]Março!$D$6</f>
        <v>19.899999999999999</v>
      </c>
      <c r="D28" s="16">
        <f>[24]Março!$D$7</f>
        <v>20.7</v>
      </c>
      <c r="E28" s="16">
        <f>[24]Março!$D$8</f>
        <v>20.5</v>
      </c>
      <c r="F28" s="17">
        <f>[24]Março!$D$9</f>
        <v>20.100000000000001</v>
      </c>
      <c r="G28" s="17">
        <f>[24]Março!$D$10</f>
        <v>20.7</v>
      </c>
      <c r="H28" s="17">
        <f>[24]Março!$D$11</f>
        <v>20</v>
      </c>
      <c r="I28" s="17">
        <f>[24]Março!$D$12</f>
        <v>20.100000000000001</v>
      </c>
      <c r="J28" s="17">
        <f>[24]Março!$D$13</f>
        <v>21.8</v>
      </c>
      <c r="K28" s="17">
        <f>[24]Março!$D$14</f>
        <v>23.5</v>
      </c>
      <c r="L28" s="17">
        <f>[24]Março!$D$15</f>
        <v>20.3</v>
      </c>
      <c r="M28" s="17">
        <f>[24]Março!$D$16</f>
        <v>16.600000000000001</v>
      </c>
      <c r="N28" s="17">
        <f>[24]Março!$D$17</f>
        <v>15.5</v>
      </c>
      <c r="O28" s="17">
        <f>[24]Março!$D$18</f>
        <v>20</v>
      </c>
      <c r="P28" s="17">
        <f>[24]Março!$D$19</f>
        <v>20.5</v>
      </c>
      <c r="Q28" s="17">
        <f>[24]Março!$D$20</f>
        <v>20.3</v>
      </c>
      <c r="R28" s="17">
        <f>[24]Março!$D$21</f>
        <v>20.6</v>
      </c>
      <c r="S28" s="17">
        <f>[24]Março!$D$22</f>
        <v>20.8</v>
      </c>
      <c r="T28" s="17">
        <f>[24]Março!$D$23</f>
        <v>21.9</v>
      </c>
      <c r="U28" s="17">
        <f>[24]Março!$D$24</f>
        <v>20.100000000000001</v>
      </c>
      <c r="V28" s="17">
        <f>[24]Março!$D$25</f>
        <v>19.7</v>
      </c>
      <c r="W28" s="17">
        <f>[24]Março!$D$26</f>
        <v>20.6</v>
      </c>
      <c r="X28" s="17">
        <f>[24]Março!$D$27</f>
        <v>21.3</v>
      </c>
      <c r="Y28" s="17" t="str">
        <f>[24]Março!$D$28</f>
        <v>*</v>
      </c>
      <c r="Z28" s="17" t="str">
        <f>[24]Março!$D$29</f>
        <v>*</v>
      </c>
      <c r="AA28" s="17">
        <f>[24]Março!$D$30</f>
        <v>21</v>
      </c>
      <c r="AB28" s="17">
        <f>[24]Março!$D$31</f>
        <v>18.100000000000001</v>
      </c>
      <c r="AC28" s="17">
        <f>[24]Março!$D$32</f>
        <v>19.2</v>
      </c>
      <c r="AD28" s="17">
        <f>[24]Março!$D$33</f>
        <v>20</v>
      </c>
      <c r="AE28" s="17">
        <f>[24]Março!$D$34</f>
        <v>20.100000000000001</v>
      </c>
      <c r="AF28" s="17">
        <f>[24]Março!$D$35</f>
        <v>17.899999999999999</v>
      </c>
      <c r="AG28" s="33">
        <f t="shared" si="5"/>
        <v>15.5</v>
      </c>
      <c r="AH28" s="36">
        <f t="shared" si="6"/>
        <v>20.07931034482759</v>
      </c>
    </row>
    <row r="29" spans="1:34" ht="17.100000000000001" customHeight="1" x14ac:dyDescent="0.2">
      <c r="A29" s="14" t="s">
        <v>19</v>
      </c>
      <c r="B29" s="17">
        <f>[25]Março!$D$5</f>
        <v>20.6</v>
      </c>
      <c r="C29" s="17">
        <f>[25]Março!$D$6</f>
        <v>20.3</v>
      </c>
      <c r="D29" s="17">
        <f>[25]Março!$D$7</f>
        <v>18.899999999999999</v>
      </c>
      <c r="E29" s="17">
        <f>[25]Março!$D$8</f>
        <v>16.7</v>
      </c>
      <c r="F29" s="17">
        <f>[25]Março!$D$9</f>
        <v>16.899999999999999</v>
      </c>
      <c r="G29" s="17">
        <f>[25]Março!$D$10</f>
        <v>17.8</v>
      </c>
      <c r="H29" s="17">
        <f>[25]Março!$D$11</f>
        <v>18.899999999999999</v>
      </c>
      <c r="I29" s="17">
        <f>[25]Março!$D$12</f>
        <v>20.399999999999999</v>
      </c>
      <c r="J29" s="17">
        <f>[25]Março!$D$13</f>
        <v>21.2</v>
      </c>
      <c r="K29" s="17">
        <f>[25]Março!$D$14</f>
        <v>18.600000000000001</v>
      </c>
      <c r="L29" s="17">
        <f>[25]Março!$D$15</f>
        <v>17.2</v>
      </c>
      <c r="M29" s="17">
        <f>[25]Março!$D$16</f>
        <v>14.1</v>
      </c>
      <c r="N29" s="17">
        <f>[25]Março!$D$17</f>
        <v>16.3</v>
      </c>
      <c r="O29" s="17">
        <f>[25]Março!$D$18</f>
        <v>18.100000000000001</v>
      </c>
      <c r="P29" s="17">
        <f>[25]Março!$D$19</f>
        <v>21</v>
      </c>
      <c r="Q29" s="17">
        <f>[25]Março!$D$20</f>
        <v>20.3</v>
      </c>
      <c r="R29" s="17">
        <f>[25]Março!$D$21</f>
        <v>21.5</v>
      </c>
      <c r="S29" s="17">
        <f>[25]Março!$D$22</f>
        <v>21.4</v>
      </c>
      <c r="T29" s="17">
        <f>[25]Março!$D$23</f>
        <v>22.5</v>
      </c>
      <c r="U29" s="17">
        <f>[25]Março!$D$24</f>
        <v>20.9</v>
      </c>
      <c r="V29" s="17">
        <f>[25]Março!$D$25</f>
        <v>22.6</v>
      </c>
      <c r="W29" s="17">
        <f>[25]Março!$D$26</f>
        <v>22</v>
      </c>
      <c r="X29" s="17">
        <f>[25]Março!$D$27</f>
        <v>21.3</v>
      </c>
      <c r="Y29" s="17">
        <f>[25]Março!$D$28</f>
        <v>20.3</v>
      </c>
      <c r="Z29" s="17">
        <f>[25]Março!$D$29</f>
        <v>19.3</v>
      </c>
      <c r="AA29" s="17">
        <f>[25]Março!$D$30</f>
        <v>15.7</v>
      </c>
      <c r="AB29" s="17">
        <f>[25]Março!$D$31</f>
        <v>13.5</v>
      </c>
      <c r="AC29" s="17">
        <f>[25]Março!$D$32</f>
        <v>15.1</v>
      </c>
      <c r="AD29" s="17">
        <f>[25]Março!$D$33</f>
        <v>16.8</v>
      </c>
      <c r="AE29" s="17">
        <f>[25]Março!$D$34</f>
        <v>18.399999999999999</v>
      </c>
      <c r="AF29" s="17">
        <f>[25]Março!$D$35</f>
        <v>20.100000000000001</v>
      </c>
      <c r="AG29" s="33">
        <f t="shared" si="5"/>
        <v>13.5</v>
      </c>
      <c r="AH29" s="36">
        <f t="shared" si="6"/>
        <v>18.990322580645159</v>
      </c>
    </row>
    <row r="30" spans="1:34" ht="17.100000000000001" customHeight="1" x14ac:dyDescent="0.2">
      <c r="A30" s="14" t="s">
        <v>31</v>
      </c>
      <c r="B30" s="17">
        <f>[26]Março!$D$5</f>
        <v>21</v>
      </c>
      <c r="C30" s="17">
        <f>[26]Março!$D$6</f>
        <v>21.6</v>
      </c>
      <c r="D30" s="17">
        <f>[26]Março!$D$7</f>
        <v>21.4</v>
      </c>
      <c r="E30" s="17">
        <f>[26]Março!$D$8</f>
        <v>19.8</v>
      </c>
      <c r="F30" s="17">
        <f>[26]Março!$D$9</f>
        <v>18.399999999999999</v>
      </c>
      <c r="G30" s="17">
        <f>[26]Março!$D$10</f>
        <v>19.100000000000001</v>
      </c>
      <c r="H30" s="17">
        <f>[26]Março!$D$11</f>
        <v>20.2</v>
      </c>
      <c r="I30" s="17">
        <f>[26]Março!$D$12</f>
        <v>21.9</v>
      </c>
      <c r="J30" s="17">
        <f>[26]Março!$D$13</f>
        <v>22.9</v>
      </c>
      <c r="K30" s="17">
        <f>[26]Março!$D$14</f>
        <v>22.4</v>
      </c>
      <c r="L30" s="17">
        <f>[26]Março!$D$15</f>
        <v>16.100000000000001</v>
      </c>
      <c r="M30" s="17">
        <f>[26]Março!$D$16</f>
        <v>16.399999999999999</v>
      </c>
      <c r="N30" s="17">
        <f>[26]Março!$D$17</f>
        <v>14.8</v>
      </c>
      <c r="O30" s="17">
        <f>[26]Março!$D$18</f>
        <v>17.2</v>
      </c>
      <c r="P30" s="17">
        <f>[26]Março!$D$19</f>
        <v>20</v>
      </c>
      <c r="Q30" s="17">
        <f>[26]Março!$D$20</f>
        <v>21.5</v>
      </c>
      <c r="R30" s="17">
        <f>[26]Março!$D$21</f>
        <v>20.3</v>
      </c>
      <c r="S30" s="17">
        <f>[26]Março!$D$22</f>
        <v>23.9</v>
      </c>
      <c r="T30" s="17">
        <f>[26]Março!$D$23</f>
        <v>21.7</v>
      </c>
      <c r="U30" s="17">
        <f>[26]Março!$D$24</f>
        <v>21</v>
      </c>
      <c r="V30" s="17">
        <f>[26]Março!$D$25</f>
        <v>22.3</v>
      </c>
      <c r="W30" s="17">
        <f>[26]Março!$D$26</f>
        <v>22.7</v>
      </c>
      <c r="X30" s="17">
        <f>[26]Março!$D$27</f>
        <v>21.2</v>
      </c>
      <c r="Y30" s="17">
        <f>[26]Março!$D$28</f>
        <v>19.2</v>
      </c>
      <c r="Z30" s="17">
        <f>[26]Março!$D$29</f>
        <v>19.7</v>
      </c>
      <c r="AA30" s="17">
        <f>[26]Março!$D$30</f>
        <v>17.7</v>
      </c>
      <c r="AB30" s="17">
        <f>[26]Março!$D$31</f>
        <v>17</v>
      </c>
      <c r="AC30" s="17">
        <f>[26]Março!$D$32</f>
        <v>17.3</v>
      </c>
      <c r="AD30" s="17">
        <f>[26]Março!$D$33</f>
        <v>18.5</v>
      </c>
      <c r="AE30" s="17">
        <f>[26]Março!$D$34</f>
        <v>21.1</v>
      </c>
      <c r="AF30" s="17">
        <f>[26]Março!$D$35</f>
        <v>19.2</v>
      </c>
      <c r="AG30" s="33">
        <f t="shared" si="5"/>
        <v>14.8</v>
      </c>
      <c r="AH30" s="36">
        <f t="shared" si="6"/>
        <v>19.919354838709676</v>
      </c>
    </row>
    <row r="31" spans="1:34" ht="17.100000000000001" customHeight="1" x14ac:dyDescent="0.2">
      <c r="A31" s="14" t="s">
        <v>49</v>
      </c>
      <c r="B31" s="17">
        <f>[27]Março!$D$5</f>
        <v>23</v>
      </c>
      <c r="C31" s="17">
        <f>[27]Março!$D$6</f>
        <v>20.7</v>
      </c>
      <c r="D31" s="17">
        <f>[27]Março!$D$7</f>
        <v>21.4</v>
      </c>
      <c r="E31" s="17">
        <f>[27]Março!$D$8</f>
        <v>22.6</v>
      </c>
      <c r="F31" s="17">
        <f>[27]Março!$D$9</f>
        <v>22.1</v>
      </c>
      <c r="G31" s="17">
        <f>[27]Março!$D$10</f>
        <v>21.8</v>
      </c>
      <c r="H31" s="17">
        <f>[27]Março!$D$11</f>
        <v>20.9</v>
      </c>
      <c r="I31" s="17">
        <f>[27]Março!$D$12</f>
        <v>21.8</v>
      </c>
      <c r="J31" s="17">
        <f>[27]Março!$D$13</f>
        <v>22.7</v>
      </c>
      <c r="K31" s="17">
        <f>[27]Março!$D$14</f>
        <v>23.5</v>
      </c>
      <c r="L31" s="17">
        <f>[27]Março!$D$15</f>
        <v>19.7</v>
      </c>
      <c r="M31" s="17">
        <f>[27]Março!$D$16</f>
        <v>21.5</v>
      </c>
      <c r="N31" s="17">
        <f>[27]Março!$D$17</f>
        <v>20.2</v>
      </c>
      <c r="O31" s="17">
        <f>[27]Março!$D$18</f>
        <v>22.6</v>
      </c>
      <c r="P31" s="17">
        <f>[27]Março!$D$19</f>
        <v>21.7</v>
      </c>
      <c r="Q31" s="17">
        <f>[27]Março!$D$20</f>
        <v>21.5</v>
      </c>
      <c r="R31" s="17">
        <f>[27]Março!$D$21</f>
        <v>20.8</v>
      </c>
      <c r="S31" s="17">
        <f>[27]Março!$D$22</f>
        <v>23.2</v>
      </c>
      <c r="T31" s="17">
        <f>[27]Março!$D$23</f>
        <v>22.3</v>
      </c>
      <c r="U31" s="17">
        <f>[27]Março!$D$24</f>
        <v>21.2</v>
      </c>
      <c r="V31" s="17">
        <f>[27]Março!$D$25</f>
        <v>22.8</v>
      </c>
      <c r="W31" s="17">
        <f>[27]Março!$D$26</f>
        <v>22</v>
      </c>
      <c r="X31" s="17">
        <f>[27]Março!$D$27</f>
        <v>22.7</v>
      </c>
      <c r="Y31" s="17">
        <f>[27]Março!$D$28</f>
        <v>22.7</v>
      </c>
      <c r="Z31" s="17">
        <f>[27]Março!$D$29</f>
        <v>20.7</v>
      </c>
      <c r="AA31" s="17">
        <f>[27]Março!$D$30</f>
        <v>21</v>
      </c>
      <c r="AB31" s="17">
        <f>[27]Março!$D$31</f>
        <v>19.899999999999999</v>
      </c>
      <c r="AC31" s="17">
        <f>[27]Março!$D$32</f>
        <v>20.100000000000001</v>
      </c>
      <c r="AD31" s="17">
        <f>[27]Março!$D$33</f>
        <v>22</v>
      </c>
      <c r="AE31" s="17">
        <f>[27]Março!$D$34</f>
        <v>21.6</v>
      </c>
      <c r="AF31" s="17">
        <f>[27]Março!$D$35</f>
        <v>21.9</v>
      </c>
      <c r="AG31" s="33">
        <f>MIN(B31:AF31)</f>
        <v>19.7</v>
      </c>
      <c r="AH31" s="36">
        <f>AVERAGE(B31:AF31)</f>
        <v>21.696774193548389</v>
      </c>
    </row>
    <row r="32" spans="1:34" ht="17.100000000000001" customHeight="1" x14ac:dyDescent="0.2">
      <c r="A32" s="14" t="s">
        <v>20</v>
      </c>
      <c r="B32" s="17">
        <f>[28]Março!$D$5</f>
        <v>22.3</v>
      </c>
      <c r="C32" s="17">
        <f>[28]Março!$D$6</f>
        <v>20.9</v>
      </c>
      <c r="D32" s="17">
        <f>[28]Março!$D$7</f>
        <v>21.1</v>
      </c>
      <c r="E32" s="17">
        <f>[28]Março!$D$8</f>
        <v>21.8</v>
      </c>
      <c r="F32" s="17">
        <f>[28]Março!$D$9</f>
        <v>22.9</v>
      </c>
      <c r="G32" s="17">
        <f>[28]Março!$D$10</f>
        <v>22.6</v>
      </c>
      <c r="H32" s="17">
        <f>[28]Março!$D$11</f>
        <v>23.3</v>
      </c>
      <c r="I32" s="17">
        <f>[28]Março!$D$12</f>
        <v>24</v>
      </c>
      <c r="J32" s="17">
        <f>[28]Março!$D$13</f>
        <v>22</v>
      </c>
      <c r="K32" s="17">
        <f>[28]Março!$D$14</f>
        <v>22.3</v>
      </c>
      <c r="L32" s="17">
        <f>[28]Março!$D$15</f>
        <v>19.7</v>
      </c>
      <c r="M32" s="17">
        <f>[28]Março!$D$16</f>
        <v>18.2</v>
      </c>
      <c r="N32" s="17">
        <f>[28]Março!$D$17</f>
        <v>16.8</v>
      </c>
      <c r="O32" s="17">
        <f>[28]Março!$D$18</f>
        <v>22</v>
      </c>
      <c r="P32" s="17">
        <f>[28]Março!$D$19</f>
        <v>23.4</v>
      </c>
      <c r="Q32" s="17">
        <f>[28]Março!$D$20</f>
        <v>21.8</v>
      </c>
      <c r="R32" s="17">
        <f>[28]Março!$D$21</f>
        <v>21.6</v>
      </c>
      <c r="S32" s="17">
        <f>[28]Março!$D$22</f>
        <v>23.2</v>
      </c>
      <c r="T32" s="17">
        <f>[28]Março!$D$23</f>
        <v>23.1</v>
      </c>
      <c r="U32" s="17">
        <f>[28]Março!$D$24</f>
        <v>22.4</v>
      </c>
      <c r="V32" s="17">
        <f>[28]Março!$D$25</f>
        <v>21.3</v>
      </c>
      <c r="W32" s="17">
        <f>[28]Março!$D$26</f>
        <v>22</v>
      </c>
      <c r="X32" s="17">
        <f>[28]Março!$D$27</f>
        <v>22</v>
      </c>
      <c r="Y32" s="17">
        <f>[28]Março!$D$28</f>
        <v>20.9</v>
      </c>
      <c r="Z32" s="17">
        <f>[28]Março!$D$29</f>
        <v>19.600000000000001</v>
      </c>
      <c r="AA32" s="17">
        <f>[28]Março!$D$30</f>
        <v>21.6</v>
      </c>
      <c r="AB32" s="17">
        <f>[28]Março!$D$31</f>
        <v>21.6</v>
      </c>
      <c r="AC32" s="17">
        <f>[28]Março!$D$32</f>
        <v>20.399999999999999</v>
      </c>
      <c r="AD32" s="17">
        <f>[28]Março!$D$33</f>
        <v>20.8</v>
      </c>
      <c r="AE32" s="17">
        <f>[28]Março!$D$34</f>
        <v>23.6</v>
      </c>
      <c r="AF32" s="17">
        <f>[28]Março!$D$35</f>
        <v>22.7</v>
      </c>
      <c r="AG32" s="33">
        <f>MIN(B32:AF32)</f>
        <v>16.8</v>
      </c>
      <c r="AH32" s="36">
        <f>AVERAGE(B32:AF32)</f>
        <v>21.674193548387098</v>
      </c>
    </row>
    <row r="33" spans="1:35" s="5" customFormat="1" ht="17.100000000000001" customHeight="1" thickBot="1" x14ac:dyDescent="0.25">
      <c r="A33" s="79" t="s">
        <v>35</v>
      </c>
      <c r="B33" s="80">
        <f t="shared" ref="B33:AG33" si="9">MIN(B5:B32)</f>
        <v>19.600000000000001</v>
      </c>
      <c r="C33" s="80">
        <f t="shared" si="9"/>
        <v>18.899999999999999</v>
      </c>
      <c r="D33" s="80">
        <f t="shared" si="9"/>
        <v>18.2</v>
      </c>
      <c r="E33" s="80">
        <f t="shared" si="9"/>
        <v>16.100000000000001</v>
      </c>
      <c r="F33" s="80">
        <f t="shared" si="9"/>
        <v>15.5</v>
      </c>
      <c r="G33" s="80">
        <f t="shared" si="9"/>
        <v>17.2</v>
      </c>
      <c r="H33" s="80">
        <f t="shared" si="9"/>
        <v>18.5</v>
      </c>
      <c r="I33" s="80">
        <f t="shared" si="9"/>
        <v>18.5</v>
      </c>
      <c r="J33" s="80">
        <f t="shared" si="9"/>
        <v>20</v>
      </c>
      <c r="K33" s="80">
        <f t="shared" si="9"/>
        <v>17</v>
      </c>
      <c r="L33" s="80">
        <f t="shared" si="9"/>
        <v>16.100000000000001</v>
      </c>
      <c r="M33" s="80">
        <f t="shared" si="9"/>
        <v>13.5</v>
      </c>
      <c r="N33" s="80">
        <f t="shared" si="9"/>
        <v>13.2</v>
      </c>
      <c r="O33" s="80">
        <f t="shared" si="9"/>
        <v>15.3</v>
      </c>
      <c r="P33" s="80">
        <f t="shared" si="9"/>
        <v>19.5</v>
      </c>
      <c r="Q33" s="80">
        <f t="shared" si="9"/>
        <v>19.5</v>
      </c>
      <c r="R33" s="80">
        <f t="shared" si="9"/>
        <v>18.3</v>
      </c>
      <c r="S33" s="80">
        <f t="shared" si="9"/>
        <v>19.600000000000001</v>
      </c>
      <c r="T33" s="80">
        <f t="shared" si="9"/>
        <v>19.899999999999999</v>
      </c>
      <c r="U33" s="80">
        <f t="shared" si="9"/>
        <v>19.7</v>
      </c>
      <c r="V33" s="80">
        <f t="shared" si="9"/>
        <v>18.899999999999999</v>
      </c>
      <c r="W33" s="80">
        <f t="shared" si="9"/>
        <v>20.3</v>
      </c>
      <c r="X33" s="80">
        <f t="shared" si="9"/>
        <v>19.399999999999999</v>
      </c>
      <c r="Y33" s="80">
        <f t="shared" si="9"/>
        <v>19</v>
      </c>
      <c r="Z33" s="80">
        <f t="shared" si="9"/>
        <v>18.399999999999999</v>
      </c>
      <c r="AA33" s="80">
        <f t="shared" si="9"/>
        <v>15.7</v>
      </c>
      <c r="AB33" s="80">
        <f t="shared" si="9"/>
        <v>12.9</v>
      </c>
      <c r="AC33" s="80">
        <f t="shared" si="9"/>
        <v>14.5</v>
      </c>
      <c r="AD33" s="80">
        <f t="shared" si="9"/>
        <v>16.2</v>
      </c>
      <c r="AE33" s="80">
        <f t="shared" si="9"/>
        <v>17.3</v>
      </c>
      <c r="AF33" s="80">
        <f t="shared" si="9"/>
        <v>17.899999999999999</v>
      </c>
      <c r="AG33" s="81">
        <f t="shared" si="9"/>
        <v>12.9</v>
      </c>
      <c r="AH33" s="104">
        <f>AVERAGE(AH5:AH32)</f>
        <v>20.736486603770995</v>
      </c>
    </row>
    <row r="34" spans="1:35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8"/>
      <c r="AF34" s="89"/>
      <c r="AG34" s="89"/>
      <c r="AH34" s="90"/>
    </row>
    <row r="35" spans="1:35" x14ac:dyDescent="0.2">
      <c r="A35" s="82"/>
      <c r="B35" s="83"/>
      <c r="C35" s="83"/>
      <c r="D35" s="84"/>
      <c r="E35" s="84" t="s">
        <v>137</v>
      </c>
      <c r="F35" s="84"/>
      <c r="G35" s="84"/>
      <c r="H35" s="84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59</v>
      </c>
      <c r="W35" s="83"/>
      <c r="X35" s="83"/>
      <c r="Y35" s="83"/>
      <c r="Z35" s="83"/>
      <c r="AA35" s="83"/>
      <c r="AB35" s="83"/>
      <c r="AC35" s="83"/>
      <c r="AD35" s="91"/>
      <c r="AE35" s="83"/>
      <c r="AF35" s="83"/>
      <c r="AG35" s="91"/>
      <c r="AH35" s="96"/>
    </row>
    <row r="36" spans="1:35" x14ac:dyDescent="0.2">
      <c r="A36" s="83"/>
      <c r="B36" s="84"/>
      <c r="C36" s="84"/>
      <c r="D36" s="84" t="s">
        <v>139</v>
      </c>
      <c r="E36" s="84"/>
      <c r="F36" s="84"/>
      <c r="G36" s="84"/>
      <c r="H36" s="83"/>
      <c r="I36" s="83"/>
      <c r="J36" s="93"/>
      <c r="K36" s="93"/>
      <c r="L36" s="93"/>
      <c r="M36" s="93" t="s">
        <v>52</v>
      </c>
      <c r="N36" s="93"/>
      <c r="O36" s="93"/>
      <c r="P36" s="93"/>
      <c r="Q36" s="83"/>
      <c r="R36" s="83"/>
      <c r="S36" s="83"/>
      <c r="T36" s="83"/>
      <c r="U36" s="83"/>
      <c r="V36" s="93" t="s">
        <v>60</v>
      </c>
      <c r="W36" s="93"/>
      <c r="X36" s="83"/>
      <c r="Y36" s="83"/>
      <c r="Z36" s="83"/>
      <c r="AA36" s="83"/>
      <c r="AB36" s="83"/>
      <c r="AC36" s="83"/>
      <c r="AD36" s="91"/>
      <c r="AE36" s="94"/>
      <c r="AF36" s="95"/>
      <c r="AG36" s="83"/>
      <c r="AH36" s="96"/>
      <c r="AI36" s="2"/>
    </row>
    <row r="37" spans="1:35" ht="13.5" thickBot="1" x14ac:dyDescent="0.25">
      <c r="A37" s="105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100"/>
      <c r="AE37" s="101"/>
      <c r="AF37" s="102"/>
      <c r="AG37" s="106"/>
      <c r="AH37" s="103"/>
      <c r="AI37" s="2"/>
    </row>
    <row r="42" spans="1:35" x14ac:dyDescent="0.2">
      <c r="G42" s="2" t="s">
        <v>50</v>
      </c>
      <c r="O42" s="2" t="s">
        <v>50</v>
      </c>
      <c r="X42" s="2" t="s">
        <v>50</v>
      </c>
    </row>
  </sheetData>
  <sheetProtection algorithmName="SHA-512" hashValue="DYV8TUsZ7YpEEJqYu30zH9PbsmQnpmyy2Ji+hpascIF0rvAkA4H58C84Sst8DG3g46BZOoHTt8Fj8/O1VtO4YQ==" saltValue="rrzqPqwMyfl3s7mvEa3NCg==" spinCount="100000" sheet="1" objects="1" scenarios="1"/>
  <mergeCells count="34"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L41" sqref="L41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45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4" s="4" customFormat="1" ht="20.100000000000001" customHeight="1" x14ac:dyDescent="0.2">
      <c r="A2" s="144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7"/>
    </row>
    <row r="3" spans="1:34" s="5" customFormat="1" ht="20.100000000000001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31" t="s">
        <v>40</v>
      </c>
      <c r="AH3" s="8"/>
    </row>
    <row r="4" spans="1:34" s="5" customFormat="1" ht="20.100000000000001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31" t="s">
        <v>39</v>
      </c>
      <c r="AH4" s="8"/>
    </row>
    <row r="5" spans="1:34" s="5" customFormat="1" ht="20.100000000000001" customHeight="1" x14ac:dyDescent="0.2">
      <c r="A5" s="14" t="s">
        <v>45</v>
      </c>
      <c r="B5" s="15">
        <f>[1]Março!$E$5</f>
        <v>76.833333333333329</v>
      </c>
      <c r="C5" s="15">
        <f>[1]Março!$E$6</f>
        <v>75.541666666666671</v>
      </c>
      <c r="D5" s="15">
        <f>[1]Março!$E$7</f>
        <v>69.083333333333329</v>
      </c>
      <c r="E5" s="15">
        <f>[1]Março!$E$8</f>
        <v>73.833333333333329</v>
      </c>
      <c r="F5" s="15">
        <f>[1]Março!$E$9</f>
        <v>73.375</v>
      </c>
      <c r="G5" s="15">
        <f>[1]Março!$E$10</f>
        <v>69.083333333333329</v>
      </c>
      <c r="H5" s="15">
        <f>[1]Março!$E$11</f>
        <v>73.833333333333329</v>
      </c>
      <c r="I5" s="15">
        <f>[1]Março!$E$12</f>
        <v>73.375</v>
      </c>
      <c r="J5" s="15">
        <f>[1]Março!$E$13</f>
        <v>78.166666666666671</v>
      </c>
      <c r="K5" s="15">
        <f>[1]Março!$E$14</f>
        <v>85.708333333333329</v>
      </c>
      <c r="L5" s="15">
        <f>[1]Março!$E$15</f>
        <v>70.125</v>
      </c>
      <c r="M5" s="15">
        <f>[1]Março!$E$16</f>
        <v>69.25</v>
      </c>
      <c r="N5" s="15">
        <f>[1]Março!$E$17</f>
        <v>71.666666666666671</v>
      </c>
      <c r="O5" s="15">
        <f>[1]Março!$E$18</f>
        <v>76.125</v>
      </c>
      <c r="P5" s="15">
        <f>[1]Março!$E$19</f>
        <v>77.75</v>
      </c>
      <c r="Q5" s="15">
        <f>[1]Março!$E$20</f>
        <v>75.458333333333329</v>
      </c>
      <c r="R5" s="15">
        <f>[1]Março!$E$21</f>
        <v>69.5</v>
      </c>
      <c r="S5" s="15">
        <f>[1]Março!$E$22</f>
        <v>64.666666666666671</v>
      </c>
      <c r="T5" s="15">
        <f>[1]Março!$E$23</f>
        <v>69.458333333333329</v>
      </c>
      <c r="U5" s="15">
        <f>[1]Março!$E$24</f>
        <v>68.791666666666671</v>
      </c>
      <c r="V5" s="15">
        <f>[1]Março!$E$25</f>
        <v>64.791666666666671</v>
      </c>
      <c r="W5" s="15">
        <f>[1]Março!$E$26</f>
        <v>70.916666666666671</v>
      </c>
      <c r="X5" s="15">
        <f>[1]Março!$E$27</f>
        <v>76.875</v>
      </c>
      <c r="Y5" s="15">
        <f>[1]Março!$E$28</f>
        <v>84.875</v>
      </c>
      <c r="Z5" s="15">
        <f>[1]Março!$E$29</f>
        <v>85.227272727272734</v>
      </c>
      <c r="AA5" s="15">
        <f>[1]Março!$E$30</f>
        <v>85.166666666666671</v>
      </c>
      <c r="AB5" s="15">
        <f>[1]Março!$E$31</f>
        <v>76.625</v>
      </c>
      <c r="AC5" s="15">
        <f>[1]Março!$E$32</f>
        <v>76.916666666666671</v>
      </c>
      <c r="AD5" s="15">
        <f>[1]Março!$E$33</f>
        <v>73.791666666666671</v>
      </c>
      <c r="AE5" s="15">
        <f>[1]Março!$E$34</f>
        <v>75.625</v>
      </c>
      <c r="AF5" s="15">
        <f>[1]Março!$E$35</f>
        <v>72.416666666666671</v>
      </c>
      <c r="AG5" s="32">
        <f>AVERAGE(B5:AF5)</f>
        <v>74.350073313782985</v>
      </c>
      <c r="AH5" s="8"/>
    </row>
    <row r="6" spans="1:34" ht="17.100000000000001" customHeight="1" x14ac:dyDescent="0.2">
      <c r="A6" s="14" t="s">
        <v>0</v>
      </c>
      <c r="B6" s="16">
        <f>[2]Março!$E$5</f>
        <v>86.333333333333329</v>
      </c>
      <c r="C6" s="16">
        <f>[2]Março!$E$6</f>
        <v>81.3</v>
      </c>
      <c r="D6" s="16">
        <f>[2]Março!$E$7</f>
        <v>77.130434782608702</v>
      </c>
      <c r="E6" s="16">
        <f>[2]Março!$E$8</f>
        <v>74.083333333333329</v>
      </c>
      <c r="F6" s="16">
        <f>[2]Março!$E$9</f>
        <v>73.208333333333329</v>
      </c>
      <c r="G6" s="16">
        <f>[2]Março!$E$10</f>
        <v>65.625</v>
      </c>
      <c r="H6" s="16">
        <f>[2]Março!$E$11</f>
        <v>68.375</v>
      </c>
      <c r="I6" s="16">
        <f>[2]Março!$E$12</f>
        <v>65.791666666666671</v>
      </c>
      <c r="J6" s="16">
        <f>[2]Março!$E$13</f>
        <v>86.875</v>
      </c>
      <c r="K6" s="16">
        <f>[2]Março!$E$14</f>
        <v>80.125</v>
      </c>
      <c r="L6" s="16">
        <f>[2]Março!$E$15</f>
        <v>71.958333333333329</v>
      </c>
      <c r="M6" s="16">
        <f>[2]Março!$E$16</f>
        <v>69</v>
      </c>
      <c r="N6" s="16">
        <f>[2]Março!$E$17</f>
        <v>67.25</v>
      </c>
      <c r="O6" s="16">
        <f>[2]Março!$E$18</f>
        <v>71.583333333333329</v>
      </c>
      <c r="P6" s="16">
        <f>[2]Março!$E$19</f>
        <v>72.208333333333329</v>
      </c>
      <c r="Q6" s="16">
        <f>[2]Março!$E$20</f>
        <v>73.875</v>
      </c>
      <c r="R6" s="16">
        <f>[2]Março!$E$21</f>
        <v>69.875</v>
      </c>
      <c r="S6" s="16">
        <f>[2]Março!$E$22</f>
        <v>65.458333333333329</v>
      </c>
      <c r="T6" s="16">
        <f>[2]Março!$E$23</f>
        <v>72.166666666666671</v>
      </c>
      <c r="U6" s="16">
        <f>[2]Março!$E$24</f>
        <v>74.916666666666671</v>
      </c>
      <c r="V6" s="16">
        <f>[2]Março!$E$25</f>
        <v>67.75</v>
      </c>
      <c r="W6" s="16">
        <f>[2]Março!$E$26</f>
        <v>72.625</v>
      </c>
      <c r="X6" s="16">
        <f>[2]Março!$E$27</f>
        <v>79.291666666666671</v>
      </c>
      <c r="Y6" s="16">
        <f>[2]Março!$E$28</f>
        <v>95.333333333333329</v>
      </c>
      <c r="Z6" s="16">
        <f>[2]Março!$E$29</f>
        <v>87.791666666666671</v>
      </c>
      <c r="AA6" s="16">
        <f>[2]Março!$E$30</f>
        <v>75.625</v>
      </c>
      <c r="AB6" s="16">
        <f>[2]Março!$E$31</f>
        <v>71.391304347826093</v>
      </c>
      <c r="AC6" s="16">
        <f>[2]Março!$E$32</f>
        <v>72.833333333333329</v>
      </c>
      <c r="AD6" s="16">
        <f>[2]Março!$E$33</f>
        <v>67.791666666666671</v>
      </c>
      <c r="AE6" s="16">
        <f>[2]Março!$E$34</f>
        <v>65.875</v>
      </c>
      <c r="AF6" s="16">
        <f>[2]Março!$E$35</f>
        <v>68</v>
      </c>
      <c r="AG6" s="33">
        <f t="shared" ref="AG6:AG19" si="1">AVERAGE(B6:AF6)</f>
        <v>73.91763674614306</v>
      </c>
    </row>
    <row r="7" spans="1:34" ht="17.100000000000001" customHeight="1" x14ac:dyDescent="0.2">
      <c r="A7" s="14" t="s">
        <v>1</v>
      </c>
      <c r="B7" s="16">
        <f>[3]Março!$E$5</f>
        <v>78.791666666666671</v>
      </c>
      <c r="C7" s="16">
        <f>[3]Março!$E$6</f>
        <v>88.291666666666671</v>
      </c>
      <c r="D7" s="16">
        <f>[3]Março!$E$7</f>
        <v>78.666666666666671</v>
      </c>
      <c r="E7" s="16">
        <f>[3]Março!$E$8</f>
        <v>75.833333333333329</v>
      </c>
      <c r="F7" s="16">
        <f>[3]Março!$E$9</f>
        <v>73.75</v>
      </c>
      <c r="G7" s="16">
        <f>[3]Março!$E$10</f>
        <v>72.333333333333329</v>
      </c>
      <c r="H7" s="16">
        <f>[3]Março!$E$11</f>
        <v>76.875</v>
      </c>
      <c r="I7" s="16">
        <f>[3]Março!$E$12</f>
        <v>75.458333333333329</v>
      </c>
      <c r="J7" s="16">
        <f>[3]Março!$E$13</f>
        <v>87.5</v>
      </c>
      <c r="K7" s="16">
        <f>[3]Março!$E$14</f>
        <v>81.916666666666671</v>
      </c>
      <c r="L7" s="16">
        <f>[3]Março!$E$15</f>
        <v>74.916666666666671</v>
      </c>
      <c r="M7" s="16">
        <f>[3]Março!$E$16</f>
        <v>66.791666666666671</v>
      </c>
      <c r="N7" s="16">
        <f>[3]Março!$E$17</f>
        <v>69.208333333333329</v>
      </c>
      <c r="O7" s="16">
        <f>[3]Março!$E$18</f>
        <v>72.666666666666671</v>
      </c>
      <c r="P7" s="16">
        <f>[3]Março!$E$19</f>
        <v>69.291666666666671</v>
      </c>
      <c r="Q7" s="16">
        <f>[3]Março!$E$20</f>
        <v>75.75</v>
      </c>
      <c r="R7" s="16">
        <f>[3]Março!$E$21</f>
        <v>69.875</v>
      </c>
      <c r="S7" s="16">
        <f>[3]Março!$E$22</f>
        <v>72.625</v>
      </c>
      <c r="T7" s="16">
        <f>[3]Março!$E$23</f>
        <v>74.416666666666671</v>
      </c>
      <c r="U7" s="16">
        <f>[3]Março!$E$24</f>
        <v>74.708333333333329</v>
      </c>
      <c r="V7" s="16">
        <f>[3]Março!$E$25</f>
        <v>73.458333333333329</v>
      </c>
      <c r="W7" s="16">
        <f>[3]Março!$E$26</f>
        <v>85.75</v>
      </c>
      <c r="X7" s="16">
        <f>[3]Março!$E$27</f>
        <v>78.625</v>
      </c>
      <c r="Y7" s="16">
        <f>[3]Março!$E$28</f>
        <v>90.166666666666671</v>
      </c>
      <c r="Z7" s="16">
        <f>[3]Março!$E$29</f>
        <v>88</v>
      </c>
      <c r="AA7" s="16">
        <f>[3]Março!$E$30</f>
        <v>73.125</v>
      </c>
      <c r="AB7" s="16">
        <f>[3]Março!$E$31</f>
        <v>74.416666666666671</v>
      </c>
      <c r="AC7" s="16">
        <f>[3]Março!$E$32</f>
        <v>76.25</v>
      </c>
      <c r="AD7" s="16">
        <f>[3]Março!$E$33</f>
        <v>70.958333333333329</v>
      </c>
      <c r="AE7" s="16">
        <f>[3]Março!$E$34</f>
        <v>76.708333333333329</v>
      </c>
      <c r="AF7" s="16">
        <f>[3]Março!$E$35</f>
        <v>68.583333333333329</v>
      </c>
      <c r="AG7" s="33">
        <f t="shared" si="1"/>
        <v>76.313172043010766</v>
      </c>
    </row>
    <row r="8" spans="1:34" ht="17.100000000000001" customHeight="1" x14ac:dyDescent="0.2">
      <c r="A8" s="14" t="s">
        <v>58</v>
      </c>
      <c r="B8" s="16">
        <f>[4]Março!$E$5</f>
        <v>80.708333333333329</v>
      </c>
      <c r="C8" s="16">
        <f>[4]Março!$E$6</f>
        <v>90.875</v>
      </c>
      <c r="D8" s="16">
        <f>[4]Março!$E$7</f>
        <v>84.666666666666671</v>
      </c>
      <c r="E8" s="16">
        <f>[4]Março!$E$8</f>
        <v>75.333333333333329</v>
      </c>
      <c r="F8" s="16">
        <f>[4]Março!$E$9</f>
        <v>69.416666666666671</v>
      </c>
      <c r="G8" s="16">
        <f>[4]Março!$E$10</f>
        <v>64.458333333333329</v>
      </c>
      <c r="H8" s="16">
        <f>[4]Março!$E$11</f>
        <v>73</v>
      </c>
      <c r="I8" s="16">
        <f>[4]Março!$E$12</f>
        <v>76.666666666666671</v>
      </c>
      <c r="J8" s="16">
        <f>[4]Março!$E$13</f>
        <v>82.958333333333329</v>
      </c>
      <c r="K8" s="16">
        <f>[4]Março!$E$14</f>
        <v>88.541666666666671</v>
      </c>
      <c r="L8" s="16">
        <f>[4]Março!$E$15</f>
        <v>80.458333333333329</v>
      </c>
      <c r="M8" s="16">
        <f>[4]Março!$E$16</f>
        <v>62.541666666666664</v>
      </c>
      <c r="N8" s="16">
        <f>[4]Março!$E$17</f>
        <v>65.833333333333329</v>
      </c>
      <c r="O8" s="16">
        <f>[4]Março!$E$18</f>
        <v>69.875</v>
      </c>
      <c r="P8" s="16">
        <f>[4]Março!$E$19</f>
        <v>78.208333333333329</v>
      </c>
      <c r="Q8" s="16">
        <f>[4]Março!$E$20</f>
        <v>78</v>
      </c>
      <c r="R8" s="16">
        <f>[4]Março!$E$21</f>
        <v>72.833333333333329</v>
      </c>
      <c r="S8" s="16">
        <f>[4]Março!$E$22</f>
        <v>70.5</v>
      </c>
      <c r="T8" s="16">
        <f>[4]Março!$E$23</f>
        <v>61.083333333333336</v>
      </c>
      <c r="U8" s="16">
        <f>[4]Março!$E$24</f>
        <v>58.083333333333336</v>
      </c>
      <c r="V8" s="16">
        <f>[4]Março!$E$25</f>
        <v>58.166666666666664</v>
      </c>
      <c r="W8" s="16">
        <f>[4]Março!$E$26</f>
        <v>66.5</v>
      </c>
      <c r="X8" s="16">
        <f>[4]Março!$E$27</f>
        <v>75.708333333333329</v>
      </c>
      <c r="Y8" s="16">
        <f>[4]Março!$E$28</f>
        <v>86.75</v>
      </c>
      <c r="Z8" s="16">
        <f>[4]Março!$E$29</f>
        <v>91.916666666666671</v>
      </c>
      <c r="AA8" s="16">
        <f>[4]Março!$E$30</f>
        <v>86.416666666666671</v>
      </c>
      <c r="AB8" s="16">
        <f>[4]Março!$E$31</f>
        <v>75.291666666666671</v>
      </c>
      <c r="AC8" s="16">
        <f>[4]Março!$E$32</f>
        <v>67.291666666666671</v>
      </c>
      <c r="AD8" s="16">
        <f>[4]Março!$E$33</f>
        <v>64.416666666666671</v>
      </c>
      <c r="AE8" s="16">
        <f>[4]Março!$E$34</f>
        <v>65.958333333333329</v>
      </c>
      <c r="AF8" s="16">
        <f>[4]Março!$E$35</f>
        <v>71.833333333333329</v>
      </c>
      <c r="AG8" s="33">
        <f t="shared" ref="AG8" si="2">AVERAGE(B8:AF8)</f>
        <v>74.009408602150529</v>
      </c>
    </row>
    <row r="9" spans="1:34" ht="17.100000000000001" customHeight="1" x14ac:dyDescent="0.2">
      <c r="A9" s="14" t="s">
        <v>46</v>
      </c>
      <c r="B9" s="16">
        <f>[5]Março!$E$5</f>
        <v>81.666666666666671</v>
      </c>
      <c r="C9" s="16">
        <f>[5]Março!$E$6</f>
        <v>80.083333333333329</v>
      </c>
      <c r="D9" s="16">
        <f>[5]Março!$E$7</f>
        <v>78.458333333333329</v>
      </c>
      <c r="E9" s="16">
        <f>[5]Março!$E$8</f>
        <v>75.25</v>
      </c>
      <c r="F9" s="16">
        <f>[5]Março!$E$9</f>
        <v>71.791666666666671</v>
      </c>
      <c r="G9" s="16">
        <f>[5]Março!$E$10</f>
        <v>74.958333333333329</v>
      </c>
      <c r="H9" s="16">
        <f>[5]Março!$E$11</f>
        <v>74.958333333333329</v>
      </c>
      <c r="I9" s="16">
        <f>[5]Março!$E$12</f>
        <v>79.25</v>
      </c>
      <c r="J9" s="16">
        <f>[5]Março!$E$13</f>
        <v>91.791666666666671</v>
      </c>
      <c r="K9" s="16">
        <f>[5]Março!$E$14</f>
        <v>79.625</v>
      </c>
      <c r="L9" s="16">
        <f>[5]Março!$E$15</f>
        <v>75</v>
      </c>
      <c r="M9" s="16">
        <f>[5]Março!$E$16</f>
        <v>69.875</v>
      </c>
      <c r="N9" s="16">
        <f>[5]Março!$E$17</f>
        <v>73.833333333333329</v>
      </c>
      <c r="O9" s="16">
        <f>[5]Março!$E$18</f>
        <v>75.666666666666671</v>
      </c>
      <c r="P9" s="16">
        <f>[5]Março!$E$19</f>
        <v>75.458333333333329</v>
      </c>
      <c r="Q9" s="16">
        <f>[5]Março!$E$20</f>
        <v>72.833333333333329</v>
      </c>
      <c r="R9" s="16">
        <f>[5]Março!$E$21</f>
        <v>73.5</v>
      </c>
      <c r="S9" s="16">
        <f>[5]Março!$E$22</f>
        <v>71.416666666666671</v>
      </c>
      <c r="T9" s="16">
        <f>[5]Março!$E$23</f>
        <v>83.541666666666671</v>
      </c>
      <c r="U9" s="16">
        <f>[5]Março!$E$24</f>
        <v>80.875</v>
      </c>
      <c r="V9" s="16">
        <f>[5]Março!$E$25</f>
        <v>79.5</v>
      </c>
      <c r="W9" s="16">
        <f>[5]Março!$E$26</f>
        <v>83.5</v>
      </c>
      <c r="X9" s="16">
        <f>[5]Março!$E$27</f>
        <v>81.833333333333329</v>
      </c>
      <c r="Y9" s="16">
        <f>[5]Março!$E$28</f>
        <v>92.875</v>
      </c>
      <c r="Z9" s="16">
        <f>[5]Março!$E$29</f>
        <v>88.125</v>
      </c>
      <c r="AA9" s="16">
        <f>[5]Março!$E$30</f>
        <v>79.25</v>
      </c>
      <c r="AB9" s="16">
        <f>[5]Março!$E$31</f>
        <v>74.583333333333329</v>
      </c>
      <c r="AC9" s="16">
        <f>[5]Março!$E$32</f>
        <v>75.708333333333329</v>
      </c>
      <c r="AD9" s="16">
        <f>[5]Março!$E$33</f>
        <v>74.75</v>
      </c>
      <c r="AE9" s="16">
        <f>[5]Março!$E$34</f>
        <v>70.791666666666671</v>
      </c>
      <c r="AF9" s="16">
        <f>[5]Março!$E$35</f>
        <v>74.875</v>
      </c>
      <c r="AG9" s="33">
        <f t="shared" si="1"/>
        <v>77.923387096774192</v>
      </c>
    </row>
    <row r="10" spans="1:34" ht="17.100000000000001" customHeight="1" x14ac:dyDescent="0.2">
      <c r="A10" s="14" t="s">
        <v>2</v>
      </c>
      <c r="B10" s="16">
        <f>[6]Março!$E$5</f>
        <v>74.916666666666671</v>
      </c>
      <c r="C10" s="16">
        <f>[6]Março!$E$6</f>
        <v>83.458333333333329</v>
      </c>
      <c r="D10" s="16">
        <f>[6]Março!$E$7</f>
        <v>80.041666666666671</v>
      </c>
      <c r="E10" s="16">
        <f>[6]Março!$E$8</f>
        <v>73.083333333333329</v>
      </c>
      <c r="F10" s="16">
        <f>[6]Março!$E$9</f>
        <v>72.833333333333329</v>
      </c>
      <c r="G10" s="16">
        <f>[6]Março!$E$10</f>
        <v>64.791666666666671</v>
      </c>
      <c r="H10" s="16">
        <f>[6]Março!$E$11</f>
        <v>72.291666666666671</v>
      </c>
      <c r="I10" s="16">
        <f>[6]Março!$E$12</f>
        <v>71.625</v>
      </c>
      <c r="J10" s="16">
        <f>[6]Março!$E$13</f>
        <v>82.416666666666671</v>
      </c>
      <c r="K10" s="16">
        <f>[6]Março!$E$14</f>
        <v>85.041666666666671</v>
      </c>
      <c r="L10" s="16">
        <f>[6]Março!$E$15</f>
        <v>72.208333333333329</v>
      </c>
      <c r="M10" s="16">
        <f>[6]Março!$E$16</f>
        <v>62.208333333333336</v>
      </c>
      <c r="N10" s="16">
        <f>[6]Março!$E$17</f>
        <v>56.25</v>
      </c>
      <c r="O10" s="16">
        <f>[6]Março!$E$18</f>
        <v>65.416666666666671</v>
      </c>
      <c r="P10" s="16">
        <f>[6]Março!$E$19</f>
        <v>72.708333333333329</v>
      </c>
      <c r="Q10" s="16">
        <f>[6]Março!$E$20</f>
        <v>74.916666666666671</v>
      </c>
      <c r="R10" s="16">
        <f>[6]Março!$E$21</f>
        <v>64.541666666666671</v>
      </c>
      <c r="S10" s="16">
        <f>[6]Março!$E$22</f>
        <v>60.333333333333336</v>
      </c>
      <c r="T10" s="16">
        <f>[6]Março!$E$23</f>
        <v>69.416666666666671</v>
      </c>
      <c r="U10" s="16">
        <f>[6]Março!$E$24</f>
        <v>64.541666666666671</v>
      </c>
      <c r="V10" s="16">
        <f>[6]Março!$E$25</f>
        <v>55.916666666666664</v>
      </c>
      <c r="W10" s="16">
        <f>[6]Março!$E$26</f>
        <v>71.625</v>
      </c>
      <c r="X10" s="16">
        <f>[6]Março!$E$27</f>
        <v>74.375</v>
      </c>
      <c r="Y10" s="16">
        <f>[6]Março!$E$28</f>
        <v>80</v>
      </c>
      <c r="Z10" s="16">
        <f>[6]Março!$E$29</f>
        <v>88.5</v>
      </c>
      <c r="AA10" s="16">
        <f>[6]Março!$E$30</f>
        <v>79.916666666666671</v>
      </c>
      <c r="AB10" s="16">
        <f>[6]Março!$E$31</f>
        <v>71.708333333333329</v>
      </c>
      <c r="AC10" s="16">
        <f>[6]Março!$E$32</f>
        <v>68.541666666666671</v>
      </c>
      <c r="AD10" s="16">
        <f>[6]Março!$E$33</f>
        <v>69.291666666666671</v>
      </c>
      <c r="AE10" s="16">
        <f>[6]Março!$E$34</f>
        <v>72.083333333333329</v>
      </c>
      <c r="AF10" s="16">
        <f>[6]Março!$E$35</f>
        <v>67.208333333333329</v>
      </c>
      <c r="AG10" s="33">
        <f t="shared" si="1"/>
        <v>71.684139784946254</v>
      </c>
    </row>
    <row r="11" spans="1:34" ht="17.100000000000001" customHeight="1" x14ac:dyDescent="0.2">
      <c r="A11" s="14" t="s">
        <v>3</v>
      </c>
      <c r="B11" s="16">
        <f>[7]Março!$E$5</f>
        <v>75.541666666666671</v>
      </c>
      <c r="C11" s="16">
        <f>[7]Março!$E$6</f>
        <v>79.666666666666671</v>
      </c>
      <c r="D11" s="16">
        <f>[7]Março!$E$7</f>
        <v>77.208333333333329</v>
      </c>
      <c r="E11" s="16">
        <f>[7]Março!$E$8</f>
        <v>80.958333333333329</v>
      </c>
      <c r="F11" s="16">
        <f>[7]Março!$E$9</f>
        <v>78.916666666666671</v>
      </c>
      <c r="G11" s="16">
        <f>[7]Março!$E$10</f>
        <v>78.333333333333329</v>
      </c>
      <c r="H11" s="16">
        <f>[7]Março!$E$11</f>
        <v>72.458333333333329</v>
      </c>
      <c r="I11" s="16">
        <f>[7]Março!$E$12</f>
        <v>71.958333333333329</v>
      </c>
      <c r="J11" s="16">
        <f>[7]Março!$E$13</f>
        <v>71.166666666666671</v>
      </c>
      <c r="K11" s="16">
        <f>[7]Março!$E$14</f>
        <v>80.666666666666671</v>
      </c>
      <c r="L11" s="16">
        <f>[7]Março!$E$15</f>
        <v>76.375</v>
      </c>
      <c r="M11" s="16">
        <f>[7]Março!$E$16</f>
        <v>65.875</v>
      </c>
      <c r="N11" s="16">
        <f>[7]Março!$E$17</f>
        <v>61.041666666666664</v>
      </c>
      <c r="O11" s="16">
        <f>[7]Março!$E$18</f>
        <v>73</v>
      </c>
      <c r="P11" s="16">
        <f>[7]Março!$E$19</f>
        <v>86.125</v>
      </c>
      <c r="Q11" s="16">
        <f>[7]Março!$E$20</f>
        <v>71.958333333333329</v>
      </c>
      <c r="R11" s="16">
        <f>[7]Março!$E$21</f>
        <v>67.625</v>
      </c>
      <c r="S11" s="16">
        <f>[7]Março!$E$22</f>
        <v>64.458333333333329</v>
      </c>
      <c r="T11" s="16">
        <f>[7]Março!$E$23</f>
        <v>62.666666666666664</v>
      </c>
      <c r="U11" s="16">
        <f>[7]Março!$E$24</f>
        <v>59.25</v>
      </c>
      <c r="V11" s="16">
        <f>[7]Março!$E$25</f>
        <v>58.25</v>
      </c>
      <c r="W11" s="16">
        <f>[7]Março!$E$26</f>
        <v>64.333333333333329</v>
      </c>
      <c r="X11" s="16">
        <f>[7]Março!$E$27</f>
        <v>73.708333333333329</v>
      </c>
      <c r="Y11" s="16">
        <f>[7]Março!$E$28</f>
        <v>77.291666666666671</v>
      </c>
      <c r="Z11" s="16">
        <f>[7]Março!$E$29</f>
        <v>82.666666666666671</v>
      </c>
      <c r="AA11" s="16">
        <f>[7]Março!$E$30</f>
        <v>78.75</v>
      </c>
      <c r="AB11" s="16">
        <f>[7]Março!$E$31</f>
        <v>81.333333333333329</v>
      </c>
      <c r="AC11" s="16">
        <f>[7]Março!$E$32</f>
        <v>72.416666666666671</v>
      </c>
      <c r="AD11" s="16">
        <f>[7]Março!$E$33</f>
        <v>71.958333333333329</v>
      </c>
      <c r="AE11" s="16">
        <f>[7]Março!$E$34</f>
        <v>68.166666666666671</v>
      </c>
      <c r="AF11" s="16">
        <f>[7]Março!$E$35</f>
        <v>67.25</v>
      </c>
      <c r="AG11" s="33">
        <f t="shared" si="1"/>
        <v>72.624999999999986</v>
      </c>
    </row>
    <row r="12" spans="1:34" ht="17.100000000000001" customHeight="1" x14ac:dyDescent="0.2">
      <c r="A12" s="14" t="s">
        <v>4</v>
      </c>
      <c r="B12" s="16">
        <f>[8]Março!$E$5</f>
        <v>76.375</v>
      </c>
      <c r="C12" s="16">
        <f>[8]Março!$E$6</f>
        <v>82.416666666666671</v>
      </c>
      <c r="D12" s="16">
        <f>[8]Março!$E$7</f>
        <v>80.375</v>
      </c>
      <c r="E12" s="16">
        <f>[8]Março!$E$8</f>
        <v>81</v>
      </c>
      <c r="F12" s="16">
        <f>[8]Março!$E$9</f>
        <v>76.583333333333329</v>
      </c>
      <c r="G12" s="16">
        <f>[8]Março!$E$10</f>
        <v>80.333333333333329</v>
      </c>
      <c r="H12" s="16">
        <f>[8]Março!$E$11</f>
        <v>76.25</v>
      </c>
      <c r="I12" s="16">
        <f>[8]Março!$E$12</f>
        <v>71.5</v>
      </c>
      <c r="J12" s="16">
        <f>[8]Março!$E$13</f>
        <v>72.333333333333329</v>
      </c>
      <c r="K12" s="16">
        <f>[8]Março!$E$14</f>
        <v>80.041666666666671</v>
      </c>
      <c r="L12" s="16">
        <f>[8]Março!$E$15</f>
        <v>83.166666666666671</v>
      </c>
      <c r="M12" s="16">
        <f>[8]Março!$E$16</f>
        <v>71.458333333333329</v>
      </c>
      <c r="N12" s="16">
        <f>[8]Março!$E$17</f>
        <v>68.75</v>
      </c>
      <c r="O12" s="16">
        <f>[8]Março!$E$18</f>
        <v>75.333333333333329</v>
      </c>
      <c r="P12" s="16">
        <f>[8]Março!$E$19</f>
        <v>85.208333333333329</v>
      </c>
      <c r="Q12" s="16">
        <f>[8]Março!$E$20</f>
        <v>76.833333333333329</v>
      </c>
      <c r="R12" s="16">
        <f>[8]Março!$E$21</f>
        <v>64.416666666666671</v>
      </c>
      <c r="S12" s="16">
        <f>[8]Março!$E$22</f>
        <v>61.458333333333336</v>
      </c>
      <c r="T12" s="16">
        <f>[8]Março!$E$23</f>
        <v>60.833333333333336</v>
      </c>
      <c r="U12" s="16">
        <f>[8]Março!$E$24</f>
        <v>56.666666666666664</v>
      </c>
      <c r="V12" s="16">
        <f>[8]Março!$E$25</f>
        <v>50.666666666666664</v>
      </c>
      <c r="W12" s="16">
        <f>[8]Março!$E$26</f>
        <v>70.125</v>
      </c>
      <c r="X12" s="16">
        <f>[8]Março!$E$27</f>
        <v>79.333333333333329</v>
      </c>
      <c r="Y12" s="16">
        <f>[8]Março!$E$28</f>
        <v>78.416666666666671</v>
      </c>
      <c r="Z12" s="16">
        <f>[8]Março!$E$29</f>
        <v>82.708333333333329</v>
      </c>
      <c r="AA12" s="16">
        <f>[8]Março!$E$30</f>
        <v>82.416666666666671</v>
      </c>
      <c r="AB12" s="16">
        <f>[8]Março!$E$31</f>
        <v>83.083333333333329</v>
      </c>
      <c r="AC12" s="16">
        <f>[8]Março!$E$32</f>
        <v>81.625</v>
      </c>
      <c r="AD12" s="16">
        <f>[8]Março!$E$33</f>
        <v>76.208333333333329</v>
      </c>
      <c r="AE12" s="16">
        <f>[8]Março!$E$34</f>
        <v>67.958333333333329</v>
      </c>
      <c r="AF12" s="16">
        <f>[8]Março!$E$35</f>
        <v>67.125</v>
      </c>
      <c r="AG12" s="33">
        <f t="shared" si="1"/>
        <v>74.225806451612897</v>
      </c>
    </row>
    <row r="13" spans="1:34" ht="17.100000000000001" customHeight="1" x14ac:dyDescent="0.2">
      <c r="A13" s="14" t="s">
        <v>5</v>
      </c>
      <c r="B13" s="16" t="str">
        <f>[9]Março!$E$5</f>
        <v>*</v>
      </c>
      <c r="C13" s="16" t="str">
        <f>[9]Março!$E$6</f>
        <v>*</v>
      </c>
      <c r="D13" s="16" t="str">
        <f>[9]Março!$E$7</f>
        <v>*</v>
      </c>
      <c r="E13" s="16" t="str">
        <f>[9]Março!$E$8</f>
        <v>*</v>
      </c>
      <c r="F13" s="16" t="str">
        <f>[9]Março!$E$9</f>
        <v>*</v>
      </c>
      <c r="G13" s="16" t="str">
        <f>[9]Março!$E$10</f>
        <v>*</v>
      </c>
      <c r="H13" s="16" t="str">
        <f>[9]Março!$E$11</f>
        <v>*</v>
      </c>
      <c r="I13" s="16" t="str">
        <f>[9]Março!$E$12</f>
        <v>*</v>
      </c>
      <c r="J13" s="16" t="str">
        <f>[9]Março!$E$13</f>
        <v>*</v>
      </c>
      <c r="K13" s="16" t="str">
        <f>[9]Março!$E$14</f>
        <v>*</v>
      </c>
      <c r="L13" s="16" t="str">
        <f>[9]Março!$E$15</f>
        <v>*</v>
      </c>
      <c r="M13" s="16" t="str">
        <f>[9]Março!$E$16</f>
        <v>*</v>
      </c>
      <c r="N13" s="16" t="str">
        <f>[9]Março!$E$17</f>
        <v>*</v>
      </c>
      <c r="O13" s="16" t="str">
        <f>[9]Março!$E$18</f>
        <v>*</v>
      </c>
      <c r="P13" s="16" t="str">
        <f>[9]Março!$E$19</f>
        <v>*</v>
      </c>
      <c r="Q13" s="16" t="str">
        <f>[9]Março!$E$20</f>
        <v>*</v>
      </c>
      <c r="R13" s="16" t="str">
        <f>[9]Março!$E$21</f>
        <v>*</v>
      </c>
      <c r="S13" s="16" t="str">
        <f>[9]Março!$E$22</f>
        <v>*</v>
      </c>
      <c r="T13" s="16" t="str">
        <f>[9]Março!$E$23</f>
        <v>*</v>
      </c>
      <c r="U13" s="16" t="str">
        <f>[9]Março!$E$24</f>
        <v>*</v>
      </c>
      <c r="V13" s="16" t="str">
        <f>[9]Março!$E$25</f>
        <v>*</v>
      </c>
      <c r="W13" s="16" t="str">
        <f>[9]Março!$E$26</f>
        <v>*</v>
      </c>
      <c r="X13" s="16" t="str">
        <f>[9]Março!$E$27</f>
        <v>*</v>
      </c>
      <c r="Y13" s="16" t="str">
        <f>[9]Março!$E$28</f>
        <v>*</v>
      </c>
      <c r="Z13" s="16" t="str">
        <f>[9]Março!$E$29</f>
        <v>*</v>
      </c>
      <c r="AA13" s="16" t="str">
        <f>[9]Março!$E$30</f>
        <v>*</v>
      </c>
      <c r="AB13" s="16" t="str">
        <f>[9]Março!$E$31</f>
        <v>*</v>
      </c>
      <c r="AC13" s="16" t="str">
        <f>[9]Março!$E$32</f>
        <v>*</v>
      </c>
      <c r="AD13" s="16" t="str">
        <f>[9]Março!$E$33</f>
        <v>*</v>
      </c>
      <c r="AE13" s="16" t="str">
        <f>[9]Março!$E$34</f>
        <v>*</v>
      </c>
      <c r="AF13" s="16" t="str">
        <f>[9]Março!$E$35</f>
        <v>*</v>
      </c>
      <c r="AG13" s="33" t="s">
        <v>140</v>
      </c>
    </row>
    <row r="14" spans="1:34" ht="17.100000000000001" customHeight="1" x14ac:dyDescent="0.2">
      <c r="A14" s="14" t="s">
        <v>48</v>
      </c>
      <c r="B14" s="16">
        <f>[10]Março!$E$5</f>
        <v>79.375</v>
      </c>
      <c r="C14" s="16">
        <f>[10]Março!$E$6</f>
        <v>79.291666666666671</v>
      </c>
      <c r="D14" s="16">
        <f>[10]Março!$E$7</f>
        <v>83.166666666666671</v>
      </c>
      <c r="E14" s="16">
        <f>[10]Março!$E$8</f>
        <v>84.333333333333329</v>
      </c>
      <c r="F14" s="16">
        <f>[10]Março!$E$9</f>
        <v>83.916666666666671</v>
      </c>
      <c r="G14" s="16">
        <f>[10]Março!$E$10</f>
        <v>86.875</v>
      </c>
      <c r="H14" s="16">
        <f>[10]Março!$E$11</f>
        <v>84.916666666666671</v>
      </c>
      <c r="I14" s="16">
        <f>[10]Março!$E$12</f>
        <v>78.291666666666671</v>
      </c>
      <c r="J14" s="16">
        <f>[10]Março!$E$13</f>
        <v>78.291666666666671</v>
      </c>
      <c r="K14" s="16">
        <f>[10]Março!$E$14</f>
        <v>84.916666666666671</v>
      </c>
      <c r="L14" s="16">
        <f>[10]Março!$E$15</f>
        <v>86.125</v>
      </c>
      <c r="M14" s="16">
        <f>[10]Março!$E$16</f>
        <v>73.333333333333329</v>
      </c>
      <c r="N14" s="16">
        <f>[10]Março!$E$17</f>
        <v>77.833333333333329</v>
      </c>
      <c r="O14" s="16">
        <f>[10]Março!$E$18</f>
        <v>80.083333333333329</v>
      </c>
      <c r="P14" s="16">
        <f>[10]Março!$E$19</f>
        <v>91.625</v>
      </c>
      <c r="Q14" s="16">
        <f>[10]Março!$E$20</f>
        <v>79.916666666666671</v>
      </c>
      <c r="R14" s="16">
        <f>[10]Março!$E$21</f>
        <v>73.041666666666671</v>
      </c>
      <c r="S14" s="16">
        <f>[10]Março!$E$22</f>
        <v>72.75</v>
      </c>
      <c r="T14" s="16">
        <f>[10]Março!$E$23</f>
        <v>71.791666666666671</v>
      </c>
      <c r="U14" s="16">
        <f>[10]Março!$E$24</f>
        <v>69.125</v>
      </c>
      <c r="V14" s="16">
        <f>[10]Março!$E$25</f>
        <v>61.125</v>
      </c>
      <c r="W14" s="16">
        <f>[10]Março!$E$26</f>
        <v>72</v>
      </c>
      <c r="X14" s="16">
        <f>[10]Março!$E$27</f>
        <v>79.375</v>
      </c>
      <c r="Y14" s="16">
        <f>[10]Março!$E$28</f>
        <v>80.5</v>
      </c>
      <c r="Z14" s="16">
        <f>[10]Março!$E$29</f>
        <v>85.208333333333329</v>
      </c>
      <c r="AA14" s="16">
        <f>[10]Março!$E$30</f>
        <v>86.375</v>
      </c>
      <c r="AB14" s="16">
        <f>[10]Março!$E$31</f>
        <v>80.375</v>
      </c>
      <c r="AC14" s="16">
        <f>[10]Março!$E$32</f>
        <v>80.541666666666671</v>
      </c>
      <c r="AD14" s="16">
        <f>[10]Março!$E$33</f>
        <v>78.208333333333329</v>
      </c>
      <c r="AE14" s="16">
        <f>[10]Março!$E$34</f>
        <v>71.125</v>
      </c>
      <c r="AF14" s="16">
        <f>[10]Março!$E$35</f>
        <v>67.25</v>
      </c>
      <c r="AG14" s="33">
        <f>AVERAGE(B14:AF14)</f>
        <v>78.744623655913969</v>
      </c>
    </row>
    <row r="15" spans="1:34" ht="17.100000000000001" customHeight="1" x14ac:dyDescent="0.2">
      <c r="A15" s="14" t="s">
        <v>6</v>
      </c>
      <c r="B15" s="16">
        <f>[11]Março!$E$5</f>
        <v>77.041666666666671</v>
      </c>
      <c r="C15" s="16">
        <f>[11]Março!$E$6</f>
        <v>85.375</v>
      </c>
      <c r="D15" s="16">
        <f>[11]Março!$E$7</f>
        <v>81.333333333333329</v>
      </c>
      <c r="E15" s="16">
        <f>[11]Março!$E$8</f>
        <v>86.875</v>
      </c>
      <c r="F15" s="16">
        <f>[11]Março!$E$9</f>
        <v>81.541666666666671</v>
      </c>
      <c r="G15" s="16">
        <f>[11]Março!$E$10</f>
        <v>84.090909090909093</v>
      </c>
      <c r="H15" s="16" t="str">
        <f>[11]Março!$E$11</f>
        <v>*</v>
      </c>
      <c r="I15" s="16" t="str">
        <f>[11]Março!$E$12</f>
        <v>*</v>
      </c>
      <c r="J15" s="16" t="str">
        <f>[11]Março!$E$13</f>
        <v>*</v>
      </c>
      <c r="K15" s="16" t="str">
        <f>[11]Março!$E$14</f>
        <v>*</v>
      </c>
      <c r="L15" s="16" t="str">
        <f>[11]Março!$E$15</f>
        <v>*</v>
      </c>
      <c r="M15" s="16" t="str">
        <f>[11]Março!$E$16</f>
        <v>*</v>
      </c>
      <c r="N15" s="16" t="str">
        <f>[11]Março!$E$17</f>
        <v>*</v>
      </c>
      <c r="O15" s="16" t="str">
        <f>[11]Março!$E$18</f>
        <v>*</v>
      </c>
      <c r="P15" s="16" t="str">
        <f>[11]Março!$E$19</f>
        <v>*</v>
      </c>
      <c r="Q15" s="16" t="str">
        <f>[11]Março!$E$20</f>
        <v>*</v>
      </c>
      <c r="R15" s="16" t="str">
        <f>[11]Março!$E$21</f>
        <v>*</v>
      </c>
      <c r="S15" s="16" t="str">
        <f>[11]Março!$E$22</f>
        <v>*</v>
      </c>
      <c r="T15" s="16" t="str">
        <f>[11]Março!$E$23</f>
        <v>*</v>
      </c>
      <c r="U15" s="16" t="str">
        <f>[11]Março!$E$24</f>
        <v>*</v>
      </c>
      <c r="V15" s="16" t="str">
        <f>[11]Março!$E$25</f>
        <v>*</v>
      </c>
      <c r="W15" s="16" t="str">
        <f>[11]Março!$E$26</f>
        <v>*</v>
      </c>
      <c r="X15" s="16" t="str">
        <f>[11]Março!$E$27</f>
        <v>*</v>
      </c>
      <c r="Y15" s="16" t="str">
        <f>[11]Março!$E$28</f>
        <v>*</v>
      </c>
      <c r="Z15" s="16" t="str">
        <f>[11]Março!$E$29</f>
        <v>*</v>
      </c>
      <c r="AA15" s="16" t="str">
        <f>[11]Março!$E$30</f>
        <v>*</v>
      </c>
      <c r="AB15" s="16" t="str">
        <f>[11]Março!$E$31</f>
        <v>*</v>
      </c>
      <c r="AC15" s="16" t="str">
        <f>[11]Março!$E$32</f>
        <v>*</v>
      </c>
      <c r="AD15" s="16" t="str">
        <f>[11]Março!$E$33</f>
        <v>*</v>
      </c>
      <c r="AE15" s="16" t="str">
        <f>[11]Março!$E$34</f>
        <v>*</v>
      </c>
      <c r="AF15" s="16" t="str">
        <f>[11]Março!$E$35</f>
        <v>*</v>
      </c>
      <c r="AG15" s="33">
        <f t="shared" si="1"/>
        <v>82.709595959595958</v>
      </c>
    </row>
    <row r="16" spans="1:34" ht="17.100000000000001" customHeight="1" x14ac:dyDescent="0.2">
      <c r="A16" s="14" t="s">
        <v>7</v>
      </c>
      <c r="B16" s="16">
        <f>[12]Março!$E$5</f>
        <v>83.916666666666671</v>
      </c>
      <c r="C16" s="16">
        <f>[12]Março!$E$6</f>
        <v>85</v>
      </c>
      <c r="D16" s="16">
        <f>[12]Março!$E$7</f>
        <v>78</v>
      </c>
      <c r="E16" s="16">
        <f>[12]Março!$E$8</f>
        <v>70.75</v>
      </c>
      <c r="F16" s="16">
        <f>[12]Março!$E$9</f>
        <v>72.583333333333329</v>
      </c>
      <c r="G16" s="16">
        <f>[12]Março!$E$10</f>
        <v>62.875</v>
      </c>
      <c r="H16" s="16">
        <f>[12]Março!$E$11</f>
        <v>62.208333333333336</v>
      </c>
      <c r="I16" s="16">
        <f>[12]Março!$E$12</f>
        <v>55.375</v>
      </c>
      <c r="J16" s="16">
        <f>[12]Março!$E$13</f>
        <v>83.583333333333329</v>
      </c>
      <c r="K16" s="16">
        <f>[12]Março!$E$14</f>
        <v>81</v>
      </c>
      <c r="L16" s="16">
        <f>[12]Março!$E$15</f>
        <v>73.083333333333329</v>
      </c>
      <c r="M16" s="16">
        <f>[12]Março!$E$16</f>
        <v>68.541666666666671</v>
      </c>
      <c r="N16" s="16">
        <f>[12]Março!$E$17</f>
        <v>65.5</v>
      </c>
      <c r="O16" s="16">
        <f>[12]Março!$E$18</f>
        <v>63.458333333333336</v>
      </c>
      <c r="P16" s="16">
        <f>[12]Março!$E$19</f>
        <v>68.833333333333329</v>
      </c>
      <c r="Q16" s="16">
        <f>[12]Março!$E$20</f>
        <v>69.958333333333329</v>
      </c>
      <c r="R16" s="16">
        <f>[12]Março!$E$21</f>
        <v>66.208333333333329</v>
      </c>
      <c r="S16" s="16">
        <f>[12]Março!$E$22</f>
        <v>61.166666666666664</v>
      </c>
      <c r="T16" s="16">
        <f>[12]Março!$E$23</f>
        <v>64.916666666666671</v>
      </c>
      <c r="U16" s="16">
        <f>[12]Março!$E$24</f>
        <v>66.833333333333329</v>
      </c>
      <c r="V16" s="16">
        <f>[12]Março!$E$25</f>
        <v>58.5</v>
      </c>
      <c r="W16" s="16">
        <f>[12]Março!$E$26</f>
        <v>70.541666666666671</v>
      </c>
      <c r="X16" s="16">
        <f>[12]Março!$E$27</f>
        <v>84.083333333333329</v>
      </c>
      <c r="Y16" s="16">
        <f>[12]Março!$E$28</f>
        <v>93.083333333333329</v>
      </c>
      <c r="Z16" s="16">
        <f>[12]Março!$E$29</f>
        <v>89.208333333333329</v>
      </c>
      <c r="AA16" s="16">
        <f>[12]Março!$E$30</f>
        <v>77.583333333333329</v>
      </c>
      <c r="AB16" s="16">
        <f>[12]Março!$E$31</f>
        <v>72.5</v>
      </c>
      <c r="AC16" s="16">
        <f>[12]Março!$E$32</f>
        <v>70.791666666666671</v>
      </c>
      <c r="AD16" s="16">
        <f>[12]Março!$E$33</f>
        <v>66.541666666666671</v>
      </c>
      <c r="AE16" s="16">
        <f>[12]Março!$E$34</f>
        <v>62.541666666666664</v>
      </c>
      <c r="AF16" s="16">
        <f>[12]Março!$E$35</f>
        <v>69.375</v>
      </c>
      <c r="AG16" s="33">
        <f t="shared" si="1"/>
        <v>71.56586021505376</v>
      </c>
    </row>
    <row r="17" spans="1:33" ht="17.100000000000001" customHeight="1" x14ac:dyDescent="0.2">
      <c r="A17" s="14" t="s">
        <v>8</v>
      </c>
      <c r="B17" s="16">
        <f>[13]Março!$E$5</f>
        <v>81.291666666666671</v>
      </c>
      <c r="C17" s="16">
        <f>[13]Março!$E$6</f>
        <v>85.708333333333329</v>
      </c>
      <c r="D17" s="16">
        <f>[13]Março!$E$7</f>
        <v>79.958333333333329</v>
      </c>
      <c r="E17" s="16">
        <f>[13]Março!$E$8</f>
        <v>76.5</v>
      </c>
      <c r="F17" s="16">
        <f>[13]Março!$E$9</f>
        <v>76.833333333333329</v>
      </c>
      <c r="G17" s="16">
        <f>[13]Março!$E$10</f>
        <v>66.791666666666671</v>
      </c>
      <c r="H17" s="16">
        <f>[13]Março!$E$11</f>
        <v>65.083333333333329</v>
      </c>
      <c r="I17" s="16">
        <f>[13]Março!$E$12</f>
        <v>68</v>
      </c>
      <c r="J17" s="16">
        <f>[13]Março!$E$13</f>
        <v>85.166666666666671</v>
      </c>
      <c r="K17" s="16">
        <f>[13]Março!$E$14</f>
        <v>81.875</v>
      </c>
      <c r="L17" s="16">
        <f>[13]Março!$E$15</f>
        <v>75.333333333333329</v>
      </c>
      <c r="M17" s="16">
        <f>[13]Março!$E$16</f>
        <v>71.041666666666671</v>
      </c>
      <c r="N17" s="16">
        <f>[13]Março!$E$17</f>
        <v>69.875</v>
      </c>
      <c r="O17" s="16">
        <f>[13]Março!$E$18</f>
        <v>68.916666666666671</v>
      </c>
      <c r="P17" s="16">
        <f>[13]Março!$E$19</f>
        <v>74.083333333333329</v>
      </c>
      <c r="Q17" s="16">
        <f>[13]Março!$E$20</f>
        <v>72.541666666666671</v>
      </c>
      <c r="R17" s="16">
        <f>[13]Março!$E$21</f>
        <v>70.916666666666671</v>
      </c>
      <c r="S17" s="16">
        <f>[13]Março!$E$22</f>
        <v>69.916666666666671</v>
      </c>
      <c r="T17" s="16">
        <f>[13]Março!$E$23</f>
        <v>66.375</v>
      </c>
      <c r="U17" s="16">
        <f>[13]Março!$E$24</f>
        <v>71.125</v>
      </c>
      <c r="V17" s="16">
        <f>[13]Março!$E$25</f>
        <v>63.25</v>
      </c>
      <c r="W17" s="16">
        <f>[13]Março!$E$26</f>
        <v>72.458333333333329</v>
      </c>
      <c r="X17" s="16">
        <f>[13]Março!$E$27</f>
        <v>79.291666666666671</v>
      </c>
      <c r="Y17" s="16">
        <f>[13]Março!$E$28</f>
        <v>90.375</v>
      </c>
      <c r="Z17" s="16">
        <f>[13]Março!$E$29</f>
        <v>92.291666666666671</v>
      </c>
      <c r="AA17" s="16">
        <f>[13]Março!$E$30</f>
        <v>77.916666666666671</v>
      </c>
      <c r="AB17" s="16">
        <f>[13]Março!$E$31</f>
        <v>72.666666666666671</v>
      </c>
      <c r="AC17" s="16">
        <f>[13]Março!$E$32</f>
        <v>73.791666666666671</v>
      </c>
      <c r="AD17" s="16">
        <f>[13]Março!$E$33</f>
        <v>66.826086956521735</v>
      </c>
      <c r="AE17" s="16">
        <f>[13]Março!$E$34</f>
        <v>66.958333333333329</v>
      </c>
      <c r="AF17" s="16">
        <f>[13]Março!$E$35</f>
        <v>70.416666666666671</v>
      </c>
      <c r="AG17" s="33">
        <f t="shared" si="1"/>
        <v>74.308906030855553</v>
      </c>
    </row>
    <row r="18" spans="1:33" ht="17.100000000000001" customHeight="1" x14ac:dyDescent="0.2">
      <c r="A18" s="14" t="s">
        <v>9</v>
      </c>
      <c r="B18" s="16">
        <f>[14]Março!$E$5</f>
        <v>70.461538461538467</v>
      </c>
      <c r="C18" s="16">
        <f>[14]Março!$E$6</f>
        <v>79.521739130434781</v>
      </c>
      <c r="D18" s="16">
        <f>[14]Março!$E$7</f>
        <v>76.652173913043484</v>
      </c>
      <c r="E18" s="16">
        <f>[14]Março!$E$8</f>
        <v>67.521739130434781</v>
      </c>
      <c r="F18" s="16">
        <f>[14]Março!$E$9</f>
        <v>68.083333333333329</v>
      </c>
      <c r="G18" s="16">
        <f>[14]Março!$E$10</f>
        <v>58.583333333333336</v>
      </c>
      <c r="H18" s="16">
        <f>[14]Março!$E$11</f>
        <v>58.916666666666664</v>
      </c>
      <c r="I18" s="16">
        <f>[14]Março!$E$12</f>
        <v>58.125</v>
      </c>
      <c r="J18" s="16">
        <f>[14]Março!$E$13</f>
        <v>81.291666666666671</v>
      </c>
      <c r="K18" s="16">
        <f>[14]Março!$E$14</f>
        <v>82.708333333333329</v>
      </c>
      <c r="L18" s="16">
        <f>[14]Março!$E$15</f>
        <v>72.5</v>
      </c>
      <c r="M18" s="16">
        <f>[14]Março!$E$16</f>
        <v>63.833333333333336</v>
      </c>
      <c r="N18" s="16">
        <f>[14]Março!$E$17</f>
        <v>61.583333333333336</v>
      </c>
      <c r="O18" s="16">
        <f>[14]Março!$E$18</f>
        <v>67</v>
      </c>
      <c r="P18" s="16">
        <f>[14]Março!$E$19</f>
        <v>70.666666666666671</v>
      </c>
      <c r="Q18" s="16">
        <f>[14]Março!$E$20</f>
        <v>72.416666666666671</v>
      </c>
      <c r="R18" s="16">
        <f>[14]Março!$E$21</f>
        <v>67.291666666666671</v>
      </c>
      <c r="S18" s="16">
        <f>[14]Março!$E$22</f>
        <v>61.75</v>
      </c>
      <c r="T18" s="16">
        <f>[14]Março!$E$23</f>
        <v>58.041666666666664</v>
      </c>
      <c r="U18" s="16">
        <f>[14]Março!$E$24</f>
        <v>60.5</v>
      </c>
      <c r="V18" s="16">
        <f>[14]Março!$E$25</f>
        <v>53.083333333333336</v>
      </c>
      <c r="W18" s="16">
        <f>[14]Março!$E$26</f>
        <v>67.75</v>
      </c>
      <c r="X18" s="16">
        <f>[14]Março!$E$27</f>
        <v>80.125</v>
      </c>
      <c r="Y18" s="16">
        <f>[14]Março!$E$28</f>
        <v>87.833333333333329</v>
      </c>
      <c r="Z18" s="16">
        <f>[14]Março!$E$29</f>
        <v>92.041666666666671</v>
      </c>
      <c r="AA18" s="16">
        <f>[14]Março!$E$30</f>
        <v>73.041666666666671</v>
      </c>
      <c r="AB18" s="16">
        <f>[14]Março!$E$31</f>
        <v>66.416666666666671</v>
      </c>
      <c r="AC18" s="16">
        <f>[14]Março!$E$32</f>
        <v>65.833333333333329</v>
      </c>
      <c r="AD18" s="16">
        <f>[14]Março!$E$33</f>
        <v>61.083333333333336</v>
      </c>
      <c r="AE18" s="16">
        <f>[14]Março!$E$34</f>
        <v>55.833333333333336</v>
      </c>
      <c r="AF18" s="16">
        <f>[14]Março!$E$35</f>
        <v>66.5</v>
      </c>
      <c r="AG18" s="33">
        <f t="shared" si="1"/>
        <v>68.612597547380162</v>
      </c>
    </row>
    <row r="19" spans="1:33" ht="17.100000000000001" customHeight="1" x14ac:dyDescent="0.2">
      <c r="A19" s="14" t="s">
        <v>47</v>
      </c>
      <c r="B19" s="16">
        <f>[15]Março!$E$5</f>
        <v>78.375</v>
      </c>
      <c r="C19" s="16">
        <f>[15]Março!$E$6</f>
        <v>83.5</v>
      </c>
      <c r="D19" s="16">
        <f>[15]Março!$E$7</f>
        <v>72.875</v>
      </c>
      <c r="E19" s="16">
        <f>[15]Março!$E$8</f>
        <v>67.833333333333329</v>
      </c>
      <c r="F19" s="16">
        <f>[15]Março!$E$9</f>
        <v>65.291666666666671</v>
      </c>
      <c r="G19" s="16">
        <f>[15]Março!$E$10</f>
        <v>71.541666666666671</v>
      </c>
      <c r="H19" s="16">
        <f>[15]Março!$E$11</f>
        <v>68.833333333333329</v>
      </c>
      <c r="I19" s="16">
        <f>[15]Março!$E$12</f>
        <v>72.541666666666671</v>
      </c>
      <c r="J19" s="16">
        <f>[15]Março!$E$13</f>
        <v>87.208333333333329</v>
      </c>
      <c r="K19" s="16">
        <f>[15]Março!$E$14</f>
        <v>76.05263157894737</v>
      </c>
      <c r="L19" s="16">
        <f>[15]Março!$E$15</f>
        <v>65.428571428571431</v>
      </c>
      <c r="M19" s="16">
        <f>[15]Março!$E$16</f>
        <v>62.5</v>
      </c>
      <c r="N19" s="16">
        <f>[15]Março!$E$17</f>
        <v>64.833333333333329</v>
      </c>
      <c r="O19" s="16">
        <f>[15]Março!$E$18</f>
        <v>67.333333333333329</v>
      </c>
      <c r="P19" s="16">
        <f>[15]Março!$E$19</f>
        <v>68.166666666666671</v>
      </c>
      <c r="Q19" s="16">
        <f>[15]Março!$E$20</f>
        <v>70.875</v>
      </c>
      <c r="R19" s="16">
        <f>[15]Março!$E$21</f>
        <v>67.083333333333329</v>
      </c>
      <c r="S19" s="16">
        <f>[15]Março!$E$22</f>
        <v>68.125</v>
      </c>
      <c r="T19" s="16">
        <f>[15]Março!$E$23</f>
        <v>76.916666666666671</v>
      </c>
      <c r="U19" s="16">
        <f>[15]Março!$E$24</f>
        <v>72.166666666666671</v>
      </c>
      <c r="V19" s="16">
        <f>[15]Março!$E$25</f>
        <v>69.416666666666671</v>
      </c>
      <c r="W19" s="16">
        <f>[15]Março!$E$26</f>
        <v>73.416666666666671</v>
      </c>
      <c r="X19" s="16">
        <f>[15]Março!$E$27</f>
        <v>73.625</v>
      </c>
      <c r="Y19" s="16">
        <f>[15]Março!$E$28</f>
        <v>88.166666666666671</v>
      </c>
      <c r="Z19" s="16">
        <f>[15]Março!$E$29</f>
        <v>71.3</v>
      </c>
      <c r="AA19" s="16">
        <f>[15]Março!$E$30</f>
        <v>65.266666666666666</v>
      </c>
      <c r="AB19" s="16">
        <f>[15]Março!$E$31</f>
        <v>49.909090909090907</v>
      </c>
      <c r="AC19" s="16">
        <f>[15]Março!$E$32</f>
        <v>54.636363636363633</v>
      </c>
      <c r="AD19" s="16">
        <f>[15]Março!$E$33</f>
        <v>54.46153846153846</v>
      </c>
      <c r="AE19" s="16">
        <f>[15]Março!$E$34</f>
        <v>52.090909090909093</v>
      </c>
      <c r="AF19" s="16">
        <f>[15]Março!$E$35</f>
        <v>54.333333333333336</v>
      </c>
      <c r="AG19" s="33">
        <f t="shared" si="1"/>
        <v>68.842067906626511</v>
      </c>
    </row>
    <row r="20" spans="1:33" ht="17.100000000000001" customHeight="1" x14ac:dyDescent="0.2">
      <c r="A20" s="14" t="s">
        <v>10</v>
      </c>
      <c r="B20" s="16">
        <f>[16]Março!$E$5</f>
        <v>80.583333333333329</v>
      </c>
      <c r="C20" s="16">
        <f>[16]Março!$E$6</f>
        <v>85.25</v>
      </c>
      <c r="D20" s="16">
        <f>[16]Março!$E$7</f>
        <v>78.291666666666671</v>
      </c>
      <c r="E20" s="16">
        <f>[16]Março!$E$8</f>
        <v>74.416666666666671</v>
      </c>
      <c r="F20" s="16">
        <f>[16]Março!$E$9</f>
        <v>75.291666666666671</v>
      </c>
      <c r="G20" s="16">
        <f>[16]Março!$E$10</f>
        <v>66.625</v>
      </c>
      <c r="H20" s="16">
        <f>[16]Março!$E$11</f>
        <v>64.541666666666671</v>
      </c>
      <c r="I20" s="16">
        <f>[16]Março!$E$12</f>
        <v>65.958333333333329</v>
      </c>
      <c r="J20" s="16">
        <f>[16]Março!$E$13</f>
        <v>86.166666666666671</v>
      </c>
      <c r="K20" s="16">
        <f>[16]Março!$E$14</f>
        <v>80.958333333333329</v>
      </c>
      <c r="L20" s="16">
        <f>[16]Março!$E$15</f>
        <v>71.666666666666671</v>
      </c>
      <c r="M20" s="16">
        <f>[16]Março!$E$16</f>
        <v>68.583333333333329</v>
      </c>
      <c r="N20" s="16">
        <f>[16]Março!$E$17</f>
        <v>68.333333333333329</v>
      </c>
      <c r="O20" s="16">
        <f>[16]Março!$E$18</f>
        <v>68.291666666666671</v>
      </c>
      <c r="P20" s="16">
        <f>[16]Março!$E$19</f>
        <v>72.208333333333329</v>
      </c>
      <c r="Q20" s="16">
        <f>[16]Março!$E$20</f>
        <v>70.5</v>
      </c>
      <c r="R20" s="16">
        <f>[16]Março!$E$21</f>
        <v>67.916666666666671</v>
      </c>
      <c r="S20" s="16">
        <f>[16]Março!$E$22</f>
        <v>62.75</v>
      </c>
      <c r="T20" s="16">
        <f>[16]Março!$E$23</f>
        <v>66.625</v>
      </c>
      <c r="U20" s="16">
        <f>[16]Março!$E$24</f>
        <v>69.375</v>
      </c>
      <c r="V20" s="16">
        <f>[16]Março!$E$25</f>
        <v>60.833333333333336</v>
      </c>
      <c r="W20" s="16">
        <f>[16]Março!$E$26</f>
        <v>72.208333333333329</v>
      </c>
      <c r="X20" s="16">
        <f>[16]Março!$E$27</f>
        <v>81.875</v>
      </c>
      <c r="Y20" s="16">
        <f>[16]Março!$E$28</f>
        <v>92.041666666666671</v>
      </c>
      <c r="Z20" s="16">
        <f>[16]Março!$E$29</f>
        <v>89.166666666666671</v>
      </c>
      <c r="AA20" s="16">
        <f>[16]Março!$E$30</f>
        <v>77.583333333333329</v>
      </c>
      <c r="AB20" s="16">
        <f>[16]Março!$E$31</f>
        <v>72.333333333333329</v>
      </c>
      <c r="AC20" s="16">
        <f>[16]Março!$E$32</f>
        <v>69.708333333333329</v>
      </c>
      <c r="AD20" s="16">
        <f>[16]Março!$E$33</f>
        <v>66.625</v>
      </c>
      <c r="AE20" s="16">
        <f>[16]Março!$E$34</f>
        <v>64.708333333333329</v>
      </c>
      <c r="AF20" s="16">
        <f>[16]Março!$E$35</f>
        <v>64.25</v>
      </c>
      <c r="AG20" s="33">
        <f t="shared" ref="AG20:AG32" si="3">AVERAGE(B20:AF20)</f>
        <v>72.76344086021507</v>
      </c>
    </row>
    <row r="21" spans="1:33" ht="17.100000000000001" customHeight="1" x14ac:dyDescent="0.2">
      <c r="A21" s="14" t="s">
        <v>11</v>
      </c>
      <c r="B21" s="16">
        <f>[17]Março!$E$5</f>
        <v>61</v>
      </c>
      <c r="C21" s="16">
        <f>[17]Março!$E$6</f>
        <v>76</v>
      </c>
      <c r="D21" s="16">
        <f>[17]Março!$E$7</f>
        <v>56</v>
      </c>
      <c r="E21" s="16">
        <f>[17]Março!$E$8</f>
        <v>52.666666666666664</v>
      </c>
      <c r="F21" s="16">
        <f>[17]Março!$E$9</f>
        <v>57</v>
      </c>
      <c r="G21" s="16">
        <f>[17]Março!$E$10</f>
        <v>54</v>
      </c>
      <c r="H21" s="16">
        <f>[17]Março!$E$11</f>
        <v>49.5</v>
      </c>
      <c r="I21" s="16">
        <f>[17]Março!$E$12</f>
        <v>49</v>
      </c>
      <c r="J21" s="16" t="str">
        <f>[17]Março!$E$13</f>
        <v>*</v>
      </c>
      <c r="K21" s="16" t="str">
        <f>[17]Março!$E$14</f>
        <v>*</v>
      </c>
      <c r="L21" s="16" t="str">
        <f>[17]Março!$E$15</f>
        <v>*</v>
      </c>
      <c r="M21" s="16">
        <f>[17]Março!$E$16</f>
        <v>48</v>
      </c>
      <c r="N21" s="16">
        <f>[17]Março!$E$17</f>
        <v>41.75</v>
      </c>
      <c r="O21" s="16" t="str">
        <f>[17]Março!$E$18</f>
        <v>*</v>
      </c>
      <c r="P21" s="16">
        <f>[17]Março!$E$19</f>
        <v>55</v>
      </c>
      <c r="Q21" s="16">
        <f>[17]Março!$E$20</f>
        <v>55.75</v>
      </c>
      <c r="R21" s="16">
        <f>[17]Março!$E$21</f>
        <v>46</v>
      </c>
      <c r="S21" s="16">
        <f>[17]Março!$E$22</f>
        <v>41</v>
      </c>
      <c r="T21" s="16">
        <f>[17]Março!$E$23</f>
        <v>56.5</v>
      </c>
      <c r="U21" s="16">
        <f>[17]Março!$E$24</f>
        <v>50</v>
      </c>
      <c r="V21" s="16">
        <f>[17]Março!$E$25</f>
        <v>42</v>
      </c>
      <c r="W21" s="16">
        <f>[17]Março!$E$26</f>
        <v>48</v>
      </c>
      <c r="X21" s="16">
        <f>[17]Março!$E$27</f>
        <v>60</v>
      </c>
      <c r="Y21" s="16" t="str">
        <f>[17]Março!$E$28</f>
        <v>*</v>
      </c>
      <c r="Z21" s="16">
        <f>[17]Março!$E$29</f>
        <v>68</v>
      </c>
      <c r="AA21" s="16">
        <f>[17]Março!$E$30</f>
        <v>59.5</v>
      </c>
      <c r="AB21" s="16">
        <f>[17]Março!$E$31</f>
        <v>55.5</v>
      </c>
      <c r="AC21" s="16">
        <f>[17]Março!$E$32</f>
        <v>54</v>
      </c>
      <c r="AD21" s="16">
        <f>[17]Março!$E$33</f>
        <v>54.666666666666664</v>
      </c>
      <c r="AE21" s="16">
        <f>[17]Março!$E$34</f>
        <v>52.333333333333336</v>
      </c>
      <c r="AF21" s="16">
        <f>[17]Março!$E$35</f>
        <v>45.4</v>
      </c>
      <c r="AG21" s="33">
        <f t="shared" si="3"/>
        <v>53.406410256410254</v>
      </c>
    </row>
    <row r="22" spans="1:33" ht="17.100000000000001" customHeight="1" x14ac:dyDescent="0.2">
      <c r="A22" s="14" t="s">
        <v>12</v>
      </c>
      <c r="B22" s="16">
        <f>[18]Março!$E$5</f>
        <v>81.75</v>
      </c>
      <c r="C22" s="16">
        <f>[18]Março!$E$6</f>
        <v>86.75</v>
      </c>
      <c r="D22" s="16">
        <f>[18]Março!$E$7</f>
        <v>76.375</v>
      </c>
      <c r="E22" s="16">
        <f>[18]Março!$E$8</f>
        <v>74</v>
      </c>
      <c r="F22" s="16">
        <f>[18]Março!$E$9</f>
        <v>74.833333333333329</v>
      </c>
      <c r="G22" s="16">
        <f>[18]Março!$E$10</f>
        <v>73.416666666666671</v>
      </c>
      <c r="H22" s="16">
        <f>[18]Março!$E$11</f>
        <v>76.458333333333329</v>
      </c>
      <c r="I22" s="16">
        <f>[18]Março!$E$12</f>
        <v>76.875</v>
      </c>
      <c r="J22" s="16">
        <f>[18]Março!$E$13</f>
        <v>85.541666666666671</v>
      </c>
      <c r="K22" s="16">
        <f>[18]Março!$E$14</f>
        <v>79.333333333333329</v>
      </c>
      <c r="L22" s="16">
        <f>[18]Março!$E$15</f>
        <v>71.708333333333329</v>
      </c>
      <c r="M22" s="16">
        <f>[18]Março!$E$16</f>
        <v>63.666666666666664</v>
      </c>
      <c r="N22" s="16">
        <f>[18]Março!$E$17</f>
        <v>67</v>
      </c>
      <c r="O22" s="16">
        <f>[18]Março!$E$18</f>
        <v>70.166666666666671</v>
      </c>
      <c r="P22" s="16">
        <f>[18]Março!$E$19</f>
        <v>73.166666666666671</v>
      </c>
      <c r="Q22" s="16">
        <f>[18]Março!$E$20</f>
        <v>75.625</v>
      </c>
      <c r="R22" s="16">
        <f>[18]Março!$E$21</f>
        <v>72.708333333333329</v>
      </c>
      <c r="S22" s="16">
        <f>[18]Março!$E$22</f>
        <v>73.541666666666671</v>
      </c>
      <c r="T22" s="16">
        <f>[18]Março!$E$23</f>
        <v>77.916666666666671</v>
      </c>
      <c r="U22" s="16">
        <f>[18]Março!$E$24</f>
        <v>74.791666666666671</v>
      </c>
      <c r="V22" s="16">
        <f>[18]Março!$E$25</f>
        <v>72.375</v>
      </c>
      <c r="W22" s="16">
        <f>[18]Março!$E$26</f>
        <v>78.916666666666671</v>
      </c>
      <c r="X22" s="16">
        <f>[18]Março!$E$27</f>
        <v>78.875</v>
      </c>
      <c r="Y22" s="16">
        <f>[18]Março!$E$28</f>
        <v>90.583333333333329</v>
      </c>
      <c r="Z22" s="16">
        <f>[18]Março!$E$29</f>
        <v>85.666666666666671</v>
      </c>
      <c r="AA22" s="16">
        <f>[18]Março!$E$30</f>
        <v>74.833333333333329</v>
      </c>
      <c r="AB22" s="16">
        <f>[18]Março!$E$31</f>
        <v>71.75</v>
      </c>
      <c r="AC22" s="16">
        <f>[18]Março!$E$32</f>
        <v>72.958333333333329</v>
      </c>
      <c r="AD22" s="16">
        <f>[18]Março!$E$33</f>
        <v>73.75</v>
      </c>
      <c r="AE22" s="16">
        <f>[18]Março!$E$34</f>
        <v>73.041666666666671</v>
      </c>
      <c r="AF22" s="16">
        <f>[18]Março!$E$35</f>
        <v>72.625</v>
      </c>
      <c r="AG22" s="33">
        <f t="shared" si="3"/>
        <v>75.838709677419359</v>
      </c>
    </row>
    <row r="23" spans="1:33" ht="17.100000000000001" customHeight="1" x14ac:dyDescent="0.2">
      <c r="A23" s="14" t="s">
        <v>13</v>
      </c>
      <c r="B23" s="16">
        <f>[19]Março!$E$5</f>
        <v>77.958333333333329</v>
      </c>
      <c r="C23" s="16">
        <f>[19]Março!$E$6</f>
        <v>87.625</v>
      </c>
      <c r="D23" s="16">
        <f>[19]Março!$E$7</f>
        <v>81.291666666666671</v>
      </c>
      <c r="E23" s="16">
        <f>[19]Março!$E$8</f>
        <v>85.5</v>
      </c>
      <c r="F23" s="16">
        <f>[19]Março!$E$9</f>
        <v>83.041666666666671</v>
      </c>
      <c r="G23" s="16">
        <f>[19]Março!$E$10</f>
        <v>78.875</v>
      </c>
      <c r="H23" s="16">
        <f>[19]Março!$E$11</f>
        <v>78</v>
      </c>
      <c r="I23" s="16">
        <f>[19]Março!$E$12</f>
        <v>76.75</v>
      </c>
      <c r="J23" s="16">
        <f>[19]Março!$E$13</f>
        <v>83.833333333333329</v>
      </c>
      <c r="K23" s="16">
        <f>[19]Março!$E$14</f>
        <v>85.375</v>
      </c>
      <c r="L23" s="16">
        <f>[19]Março!$E$15</f>
        <v>77.25</v>
      </c>
      <c r="M23" s="16">
        <f>[19]Março!$E$16</f>
        <v>73.291666666666671</v>
      </c>
      <c r="N23" s="16">
        <f>[19]Março!$E$17</f>
        <v>74.375</v>
      </c>
      <c r="O23" s="16">
        <f>[19]Março!$E$18</f>
        <v>74.458333333333329</v>
      </c>
      <c r="P23" s="16">
        <f>[19]Março!$E$19</f>
        <v>78.5</v>
      </c>
      <c r="Q23" s="16">
        <f>[19]Março!$E$20</f>
        <v>78.25</v>
      </c>
      <c r="R23" s="16">
        <f>[19]Março!$E$21</f>
        <v>74.541666666666671</v>
      </c>
      <c r="S23" s="16">
        <f>[19]Março!$E$22</f>
        <v>74.416666666666671</v>
      </c>
      <c r="T23" s="16">
        <f>[19]Março!$E$23</f>
        <v>79.583333333333329</v>
      </c>
      <c r="U23" s="16">
        <f>[19]Março!$E$24</f>
        <v>80.625</v>
      </c>
      <c r="V23" s="16">
        <f>[19]Março!$E$25</f>
        <v>84.625</v>
      </c>
      <c r="W23" s="16">
        <f>[19]Março!$E$26</f>
        <v>84.458333333333329</v>
      </c>
      <c r="X23" s="16">
        <f>[19]Março!$E$27</f>
        <v>82.625</v>
      </c>
      <c r="Y23" s="16">
        <f>[19]Março!$E$28</f>
        <v>89.708333333333329</v>
      </c>
      <c r="Z23" s="16">
        <f>[19]Março!$E$29</f>
        <v>87.75</v>
      </c>
      <c r="AA23" s="16">
        <f>[19]Março!$E$30</f>
        <v>80.125</v>
      </c>
      <c r="AB23" s="16">
        <f>[19]Março!$E$31</f>
        <v>76.708333333333329</v>
      </c>
      <c r="AC23" s="16">
        <f>[19]Março!$E$32</f>
        <v>77.75</v>
      </c>
      <c r="AD23" s="16">
        <f>[19]Março!$E$33</f>
        <v>78.375</v>
      </c>
      <c r="AE23" s="16">
        <f>[19]Março!$E$34</f>
        <v>76.791666666666671</v>
      </c>
      <c r="AF23" s="16">
        <f>[19]Março!$E$35</f>
        <v>76.541666666666671</v>
      </c>
      <c r="AG23" s="33">
        <f t="shared" si="3"/>
        <v>79.967741935483858</v>
      </c>
    </row>
    <row r="24" spans="1:33" ht="17.100000000000001" customHeight="1" x14ac:dyDescent="0.2">
      <c r="A24" s="14" t="s">
        <v>14</v>
      </c>
      <c r="B24" s="16">
        <f>[20]Março!$E$5</f>
        <v>79.933333333333337</v>
      </c>
      <c r="C24" s="16">
        <f>[20]Março!$E$6</f>
        <v>88.818181818181813</v>
      </c>
      <c r="D24" s="16">
        <f>[20]Março!$E$7</f>
        <v>84.25</v>
      </c>
      <c r="E24" s="16">
        <f>[20]Março!$E$8</f>
        <v>84.6875</v>
      </c>
      <c r="F24" s="16">
        <f>[20]Março!$E$9</f>
        <v>87.214285714285708</v>
      </c>
      <c r="G24" s="16">
        <f>[20]Março!$E$10</f>
        <v>91.454545454545453</v>
      </c>
      <c r="H24" s="16">
        <f>[20]Março!$E$11</f>
        <v>84.692307692307693</v>
      </c>
      <c r="I24" s="16">
        <f>[20]Março!$E$12</f>
        <v>75.714285714285708</v>
      </c>
      <c r="J24" s="16">
        <f>[20]Março!$E$13</f>
        <v>80.933333333333337</v>
      </c>
      <c r="K24" s="16">
        <f>[20]Março!$E$14</f>
        <v>88.6</v>
      </c>
      <c r="L24" s="16">
        <f>[20]Março!$E$15</f>
        <v>87.36363636363636</v>
      </c>
      <c r="M24" s="16">
        <f>[20]Março!$E$16</f>
        <v>84.75</v>
      </c>
      <c r="N24" s="16">
        <f>[20]Março!$E$17</f>
        <v>77.692307692307693</v>
      </c>
      <c r="O24" s="16">
        <f>[20]Março!$E$18</f>
        <v>79.933333333333337</v>
      </c>
      <c r="P24" s="16">
        <f>[20]Março!$E$19</f>
        <v>86.142857142857139</v>
      </c>
      <c r="Q24" s="16">
        <f>[20]Março!$E$20</f>
        <v>86.285714285714292</v>
      </c>
      <c r="R24" s="16">
        <f>[20]Março!$E$21</f>
        <v>80.642857142857139</v>
      </c>
      <c r="S24" s="16">
        <f>[20]Março!$E$22</f>
        <v>74.857142857142861</v>
      </c>
      <c r="T24" s="16">
        <f>[20]Março!$E$23</f>
        <v>65.826086956521735</v>
      </c>
      <c r="U24" s="16">
        <f>[20]Março!$E$24</f>
        <v>58.541666666666664</v>
      </c>
      <c r="V24" s="16">
        <f>[20]Março!$E$25</f>
        <v>59.291666666666664</v>
      </c>
      <c r="W24" s="16">
        <f>[20]Março!$E$26</f>
        <v>61.041666666666664</v>
      </c>
      <c r="X24" s="16">
        <f>[20]Março!$E$27</f>
        <v>71.541666666666671</v>
      </c>
      <c r="Y24" s="16">
        <f>[20]Março!$E$28</f>
        <v>75.083333333333329</v>
      </c>
      <c r="Z24" s="16">
        <f>[20]Março!$E$29</f>
        <v>85.916666666666671</v>
      </c>
      <c r="AA24" s="16">
        <f>[20]Março!$E$30</f>
        <v>88</v>
      </c>
      <c r="AB24" s="16">
        <f>[20]Março!$E$31</f>
        <v>89.692307692307693</v>
      </c>
      <c r="AC24" s="16">
        <f>[20]Março!$E$32</f>
        <v>85</v>
      </c>
      <c r="AD24" s="16">
        <f>[20]Março!$E$33</f>
        <v>82</v>
      </c>
      <c r="AE24" s="16">
        <f>[20]Março!$E$34</f>
        <v>78.625</v>
      </c>
      <c r="AF24" s="16">
        <f>[20]Março!$E$35</f>
        <v>81</v>
      </c>
      <c r="AG24" s="33">
        <f t="shared" si="3"/>
        <v>80.178247844955422</v>
      </c>
    </row>
    <row r="25" spans="1:33" ht="17.100000000000001" customHeight="1" x14ac:dyDescent="0.2">
      <c r="A25" s="14" t="s">
        <v>15</v>
      </c>
      <c r="B25" s="16">
        <f>[21]Março!$E$5</f>
        <v>87.083333333333329</v>
      </c>
      <c r="C25" s="16">
        <f>[21]Março!$E$6</f>
        <v>84.208333333333329</v>
      </c>
      <c r="D25" s="16">
        <f>[21]Março!$E$7</f>
        <v>78.791666666666671</v>
      </c>
      <c r="E25" s="16">
        <f>[21]Março!$E$8</f>
        <v>73.75</v>
      </c>
      <c r="F25" s="16">
        <f>[21]Março!$E$9</f>
        <v>73.875</v>
      </c>
      <c r="G25" s="16">
        <f>[21]Março!$E$10</f>
        <v>63.166666666666664</v>
      </c>
      <c r="H25" s="16">
        <f>[21]Março!$E$11</f>
        <v>62.041666666666664</v>
      </c>
      <c r="I25" s="16">
        <f>[21]Março!$E$12</f>
        <v>64.625</v>
      </c>
      <c r="J25" s="16">
        <f>[21]Março!$E$13</f>
        <v>87.791666666666671</v>
      </c>
      <c r="K25" s="16">
        <f>[21]Março!$E$14</f>
        <v>84.958333333333329</v>
      </c>
      <c r="L25" s="16">
        <f>[21]Março!$E$15</f>
        <v>76.083333333333329</v>
      </c>
      <c r="M25" s="16">
        <f>[21]Março!$E$16</f>
        <v>70.166666666666671</v>
      </c>
      <c r="N25" s="16">
        <f>[21]Março!$E$17</f>
        <v>64.791666666666671</v>
      </c>
      <c r="O25" s="16">
        <f>[21]Março!$E$18</f>
        <v>61.625</v>
      </c>
      <c r="P25" s="16">
        <f>[21]Março!$E$19</f>
        <v>72.375</v>
      </c>
      <c r="Q25" s="16">
        <f>[21]Março!$E$20</f>
        <v>77.5</v>
      </c>
      <c r="R25" s="16">
        <f>[21]Março!$E$21</f>
        <v>71.041666666666671</v>
      </c>
      <c r="S25" s="16">
        <f>[21]Março!$E$22</f>
        <v>66.125</v>
      </c>
      <c r="T25" s="16">
        <f>[21]Março!$E$23</f>
        <v>74.166666666666671</v>
      </c>
      <c r="U25" s="16">
        <f>[21]Março!$E$24</f>
        <v>72.708333333333329</v>
      </c>
      <c r="V25" s="16">
        <f>[21]Março!$E$25</f>
        <v>64.625</v>
      </c>
      <c r="W25" s="16">
        <f>[21]Março!$E$26</f>
        <v>79.958333333333329</v>
      </c>
      <c r="X25" s="16">
        <f>[21]Março!$E$27</f>
        <v>79.583333333333329</v>
      </c>
      <c r="Y25" s="16">
        <f>[21]Março!$E$28</f>
        <v>92</v>
      </c>
      <c r="Z25" s="16">
        <f>[21]Março!$E$29</f>
        <v>93.458333333333329</v>
      </c>
      <c r="AA25" s="16">
        <f>[21]Março!$E$30</f>
        <v>79.5</v>
      </c>
      <c r="AB25" s="16">
        <f>[21]Março!$E$31</f>
        <v>67.041666666666671</v>
      </c>
      <c r="AC25" s="16">
        <f>[21]Março!$E$32</f>
        <v>68.875</v>
      </c>
      <c r="AD25" s="16">
        <f>[21]Março!$E$33</f>
        <v>66.916666666666671</v>
      </c>
      <c r="AE25" s="16">
        <f>[21]Março!$E$34</f>
        <v>62.291666666666664</v>
      </c>
      <c r="AF25" s="16">
        <f>[21]Março!$E$35</f>
        <v>67.166666666666671</v>
      </c>
      <c r="AG25" s="33">
        <f t="shared" si="3"/>
        <v>73.815860215053746</v>
      </c>
    </row>
    <row r="26" spans="1:33" ht="17.100000000000001" customHeight="1" x14ac:dyDescent="0.2">
      <c r="A26" s="14" t="s">
        <v>16</v>
      </c>
      <c r="B26" s="16">
        <f>[22]Março!$E$5</f>
        <v>82.541666666666671</v>
      </c>
      <c r="C26" s="16">
        <f>[22]Março!$E$6</f>
        <v>82.958333333333329</v>
      </c>
      <c r="D26" s="16">
        <f>[22]Março!$E$7</f>
        <v>76.375</v>
      </c>
      <c r="E26" s="16">
        <f>[22]Março!$E$8</f>
        <v>76.125</v>
      </c>
      <c r="F26" s="16">
        <f>[22]Março!$E$9</f>
        <v>72.541666666666671</v>
      </c>
      <c r="G26" s="16">
        <f>[22]Março!$E$10</f>
        <v>70.625</v>
      </c>
      <c r="H26" s="16">
        <f>[22]Março!$E$11</f>
        <v>71.208333333333329</v>
      </c>
      <c r="I26" s="16">
        <f>[22]Março!$E$12</f>
        <v>75.291666666666671</v>
      </c>
      <c r="J26" s="16">
        <f>[22]Março!$E$13</f>
        <v>81.541666666666671</v>
      </c>
      <c r="K26" s="16">
        <f>[22]Março!$E$14</f>
        <v>75.166666666666671</v>
      </c>
      <c r="L26" s="16">
        <f>[22]Março!$E$15</f>
        <v>72.791666666666671</v>
      </c>
      <c r="M26" s="16">
        <f>[22]Março!$E$16</f>
        <v>67.833333333333329</v>
      </c>
      <c r="N26" s="16">
        <f>[22]Março!$E$17</f>
        <v>67.833333333333329</v>
      </c>
      <c r="O26" s="16">
        <f>[22]Março!$E$18</f>
        <v>67.708333333333329</v>
      </c>
      <c r="P26" s="16">
        <f>[22]Março!$E$19</f>
        <v>68.291666666666671</v>
      </c>
      <c r="Q26" s="16">
        <f>[22]Março!$E$20</f>
        <v>68.333333333333329</v>
      </c>
      <c r="R26" s="16">
        <f>[22]Março!$E$21</f>
        <v>65.375</v>
      </c>
      <c r="S26" s="16">
        <f>[22]Março!$E$22</f>
        <v>63.541666666666664</v>
      </c>
      <c r="T26" s="16">
        <f>[22]Março!$E$23</f>
        <v>74.333333333333329</v>
      </c>
      <c r="U26" s="16">
        <f>[22]Março!$E$24</f>
        <v>75.25</v>
      </c>
      <c r="V26" s="16">
        <f>[22]Março!$E$25</f>
        <v>77.958333333333329</v>
      </c>
      <c r="W26" s="16">
        <f>[22]Março!$E$26</f>
        <v>77.625</v>
      </c>
      <c r="X26" s="16">
        <f>[22]Março!$E$27</f>
        <v>79.541666666666671</v>
      </c>
      <c r="Y26" s="16">
        <f>[22]Março!$E$28</f>
        <v>93.083333333333329</v>
      </c>
      <c r="Z26" s="16">
        <f>[22]Março!$E$29</f>
        <v>82.458333333333329</v>
      </c>
      <c r="AA26" s="16">
        <f>[22]Março!$E$30</f>
        <v>81.041666666666671</v>
      </c>
      <c r="AB26" s="16">
        <f>[22]Março!$E$31</f>
        <v>73.583333333333329</v>
      </c>
      <c r="AC26" s="16">
        <f>[22]Março!$E$32</f>
        <v>74.958333333333329</v>
      </c>
      <c r="AD26" s="16">
        <f>[22]Março!$E$33</f>
        <v>71.125</v>
      </c>
      <c r="AE26" s="16">
        <f>[22]Março!$E$34</f>
        <v>71.166666666666671</v>
      </c>
      <c r="AF26" s="16">
        <f>[22]Março!$E$35</f>
        <v>77.166666666666671</v>
      </c>
      <c r="AG26" s="33">
        <f t="shared" si="3"/>
        <v>74.689516129032242</v>
      </c>
    </row>
    <row r="27" spans="1:33" ht="17.100000000000001" customHeight="1" x14ac:dyDescent="0.2">
      <c r="A27" s="14" t="s">
        <v>17</v>
      </c>
      <c r="B27" s="16" t="str">
        <f>[23]Março!$E$5</f>
        <v>*</v>
      </c>
      <c r="C27" s="16" t="str">
        <f>[23]Março!$E$6</f>
        <v>*</v>
      </c>
      <c r="D27" s="16" t="str">
        <f>[23]Março!$E$7</f>
        <v>*</v>
      </c>
      <c r="E27" s="16" t="str">
        <f>[23]Março!$E$8</f>
        <v>*</v>
      </c>
      <c r="F27" s="16" t="str">
        <f>[23]Março!$E$9</f>
        <v>*</v>
      </c>
      <c r="G27" s="16" t="str">
        <f>[23]Março!$E$10</f>
        <v>*</v>
      </c>
      <c r="H27" s="16" t="str">
        <f>[23]Março!$E$11</f>
        <v>*</v>
      </c>
      <c r="I27" s="16" t="str">
        <f>[23]Março!$E$12</f>
        <v>*</v>
      </c>
      <c r="J27" s="16" t="str">
        <f>[23]Março!$E$13</f>
        <v>*</v>
      </c>
      <c r="K27" s="16" t="str">
        <f>[23]Março!$E$14</f>
        <v>*</v>
      </c>
      <c r="L27" s="16" t="str">
        <f>[23]Março!$E$15</f>
        <v>*</v>
      </c>
      <c r="M27" s="16" t="str">
        <f>[23]Março!$E$16</f>
        <v>*</v>
      </c>
      <c r="N27" s="16" t="str">
        <f>[23]Março!$E$17</f>
        <v>*</v>
      </c>
      <c r="O27" s="16" t="str">
        <f>[23]Março!$E$18</f>
        <v>*</v>
      </c>
      <c r="P27" s="16" t="str">
        <f>[23]Março!$E$19</f>
        <v>*</v>
      </c>
      <c r="Q27" s="16" t="str">
        <f>[23]Março!$E$20</f>
        <v>*</v>
      </c>
      <c r="R27" s="16" t="str">
        <f>[23]Março!$E$21</f>
        <v>*</v>
      </c>
      <c r="S27" s="16" t="str">
        <f>[23]Março!$E$22</f>
        <v>*</v>
      </c>
      <c r="T27" s="16" t="str">
        <f>[23]Março!$E$23</f>
        <v>*</v>
      </c>
      <c r="U27" s="16" t="str">
        <f>[23]Março!$E$24</f>
        <v>*</v>
      </c>
      <c r="V27" s="16" t="str">
        <f>[23]Março!$E$25</f>
        <v>*</v>
      </c>
      <c r="W27" s="16" t="str">
        <f>[23]Março!$E$26</f>
        <v>*</v>
      </c>
      <c r="X27" s="16" t="str">
        <f>[23]Março!$E$27</f>
        <v>*</v>
      </c>
      <c r="Y27" s="16" t="str">
        <f>[23]Março!$E$28</f>
        <v>*</v>
      </c>
      <c r="Z27" s="16" t="str">
        <f>[23]Março!$E$29</f>
        <v>*</v>
      </c>
      <c r="AA27" s="16" t="str">
        <f>[23]Março!$E$30</f>
        <v>*</v>
      </c>
      <c r="AB27" s="16" t="str">
        <f>[23]Março!$E$31</f>
        <v>*</v>
      </c>
      <c r="AC27" s="16" t="str">
        <f>[23]Março!$E$32</f>
        <v>*</v>
      </c>
      <c r="AD27" s="16" t="str">
        <f>[23]Março!$E$33</f>
        <v>*</v>
      </c>
      <c r="AE27" s="16" t="str">
        <f>[23]Março!$E$34</f>
        <v>*</v>
      </c>
      <c r="AF27" s="16" t="str">
        <f>[23]Março!$E$35</f>
        <v>*</v>
      </c>
      <c r="AG27" s="33" t="s">
        <v>140</v>
      </c>
    </row>
    <row r="28" spans="1:33" ht="17.100000000000001" customHeight="1" x14ac:dyDescent="0.2">
      <c r="A28" s="14" t="s">
        <v>18</v>
      </c>
      <c r="B28" s="16">
        <f>[24]Março!$E$5</f>
        <v>81.25</v>
      </c>
      <c r="C28" s="16">
        <f>[24]Março!$E$6</f>
        <v>86.291666666666671</v>
      </c>
      <c r="D28" s="16">
        <f>[24]Março!$E$7</f>
        <v>83.375</v>
      </c>
      <c r="E28" s="16">
        <f>[24]Março!$E$8</f>
        <v>89.916666666666671</v>
      </c>
      <c r="F28" s="16">
        <f>[24]Março!$E$9</f>
        <v>84.958333333333329</v>
      </c>
      <c r="G28" s="16">
        <f>[24]Março!$E$10</f>
        <v>85</v>
      </c>
      <c r="H28" s="16">
        <f>[24]Março!$E$11</f>
        <v>82.25</v>
      </c>
      <c r="I28" s="16">
        <f>[24]Março!$E$12</f>
        <v>76.75</v>
      </c>
      <c r="J28" s="16">
        <f>[24]Março!$E$13</f>
        <v>84.875</v>
      </c>
      <c r="K28" s="16">
        <f>[24]Março!$E$14</f>
        <v>87</v>
      </c>
      <c r="L28" s="16">
        <f>[24]Março!$E$15</f>
        <v>59.636363636363633</v>
      </c>
      <c r="M28" s="16">
        <f>[24]Março!$E$16</f>
        <v>69.5</v>
      </c>
      <c r="N28" s="16">
        <f>[24]Março!$E$17</f>
        <v>64.208333333333329</v>
      </c>
      <c r="O28" s="16">
        <f>[24]Março!$E$18</f>
        <v>74.833333333333329</v>
      </c>
      <c r="P28" s="16">
        <f>[24]Março!$E$19</f>
        <v>81.666666666666671</v>
      </c>
      <c r="Q28" s="16">
        <f>[24]Março!$E$20</f>
        <v>80.791666666666671</v>
      </c>
      <c r="R28" s="16">
        <f>[24]Março!$E$21</f>
        <v>74</v>
      </c>
      <c r="S28" s="16">
        <f>[24]Março!$E$22</f>
        <v>69.791666666666671</v>
      </c>
      <c r="T28" s="16">
        <f>[24]Março!$E$23</f>
        <v>71.75</v>
      </c>
      <c r="U28" s="16">
        <f>[24]Março!$E$24</f>
        <v>70.130434782608702</v>
      </c>
      <c r="V28" s="16">
        <f>[24]Março!$E$25</f>
        <v>65.125</v>
      </c>
      <c r="W28" s="16">
        <f>[24]Março!$E$26</f>
        <v>81.458333333333329</v>
      </c>
      <c r="X28" s="16">
        <f>[24]Março!$E$27</f>
        <v>79.5</v>
      </c>
      <c r="Y28" s="16" t="str">
        <f>[24]Março!$E$28</f>
        <v>*</v>
      </c>
      <c r="Z28" s="16" t="str">
        <f>[24]Março!$E$29</f>
        <v>*</v>
      </c>
      <c r="AA28" s="16">
        <f>[24]Março!$E$30</f>
        <v>82.727272727272734</v>
      </c>
      <c r="AB28" s="16">
        <f>[24]Março!$E$31</f>
        <v>79.25</v>
      </c>
      <c r="AC28" s="16">
        <f>[24]Março!$E$32</f>
        <v>78.625</v>
      </c>
      <c r="AD28" s="16">
        <f>[24]Março!$E$33</f>
        <v>74.166666666666671</v>
      </c>
      <c r="AE28" s="16">
        <f>[24]Março!$E$34</f>
        <v>71.166666666666671</v>
      </c>
      <c r="AF28" s="16">
        <f>[24]Março!$E$35</f>
        <v>66.333333333333329</v>
      </c>
      <c r="AG28" s="33">
        <f t="shared" si="3"/>
        <v>77.114738085502708</v>
      </c>
    </row>
    <row r="29" spans="1:33" ht="17.100000000000001" customHeight="1" x14ac:dyDescent="0.2">
      <c r="A29" s="14" t="s">
        <v>19</v>
      </c>
      <c r="B29" s="16">
        <f>[25]Março!$E$5</f>
        <v>80.75</v>
      </c>
      <c r="C29" s="16">
        <f>[25]Março!$E$6</f>
        <v>86.291666666666671</v>
      </c>
      <c r="D29" s="16">
        <f>[25]Março!$E$7</f>
        <v>80.125</v>
      </c>
      <c r="E29" s="16">
        <f>[25]Março!$E$8</f>
        <v>83.625</v>
      </c>
      <c r="F29" s="16">
        <f>[25]Março!$E$9</f>
        <v>77.5</v>
      </c>
      <c r="G29" s="16">
        <f>[25]Março!$E$10</f>
        <v>68.791666666666671</v>
      </c>
      <c r="H29" s="16">
        <f>[25]Março!$E$11</f>
        <v>64.916666666666671</v>
      </c>
      <c r="I29" s="16">
        <f>[25]Março!$E$12</f>
        <v>63.541666666666664</v>
      </c>
      <c r="J29" s="16">
        <f>[25]Março!$E$13</f>
        <v>87.583333333333329</v>
      </c>
      <c r="K29" s="16">
        <f>[25]Março!$E$14</f>
        <v>85.208333333333329</v>
      </c>
      <c r="L29" s="16">
        <f>[25]Março!$E$15</f>
        <v>76.25</v>
      </c>
      <c r="M29" s="16">
        <f>[25]Março!$E$16</f>
        <v>75.75</v>
      </c>
      <c r="N29" s="16">
        <f>[25]Março!$E$17</f>
        <v>74.166666666666671</v>
      </c>
      <c r="O29" s="16">
        <f>[25]Março!$E$18</f>
        <v>69.625</v>
      </c>
      <c r="P29" s="16">
        <f>[25]Março!$E$19</f>
        <v>74.833333333333329</v>
      </c>
      <c r="Q29" s="16">
        <f>[25]Março!$E$20</f>
        <v>72.458333333333329</v>
      </c>
      <c r="R29" s="16">
        <f>[25]Março!$E$21</f>
        <v>70.25</v>
      </c>
      <c r="S29" s="16">
        <f>[25]Março!$E$22</f>
        <v>66.208333333333329</v>
      </c>
      <c r="T29" s="16">
        <f>[25]Março!$E$23</f>
        <v>71.625</v>
      </c>
      <c r="U29" s="16">
        <f>[25]Março!$E$24</f>
        <v>72.083333333333329</v>
      </c>
      <c r="V29" s="16">
        <f>[25]Março!$E$25</f>
        <v>70.666666666666671</v>
      </c>
      <c r="W29" s="16">
        <f>[25]Março!$E$26</f>
        <v>80.75</v>
      </c>
      <c r="X29" s="16">
        <f>[25]Março!$E$27</f>
        <v>85.916666666666671</v>
      </c>
      <c r="Y29" s="16">
        <f>[25]Março!$E$28</f>
        <v>91.791666666666671</v>
      </c>
      <c r="Z29" s="16">
        <f>[25]Março!$E$29</f>
        <v>89.958333333333329</v>
      </c>
      <c r="AA29" s="16">
        <f>[25]Março!$E$30</f>
        <v>77.958333333333329</v>
      </c>
      <c r="AB29" s="16">
        <f>[25]Março!$E$31</f>
        <v>75.583333333333329</v>
      </c>
      <c r="AC29" s="16">
        <f>[25]Março!$E$32</f>
        <v>72.416666666666671</v>
      </c>
      <c r="AD29" s="16">
        <f>[25]Março!$E$33</f>
        <v>70.708333333333329</v>
      </c>
      <c r="AE29" s="16">
        <f>[25]Março!$E$34</f>
        <v>67.333333333333329</v>
      </c>
      <c r="AF29" s="16">
        <f>[25]Março!$E$35</f>
        <v>72.583333333333329</v>
      </c>
      <c r="AG29" s="33">
        <f t="shared" si="3"/>
        <v>76.040322580645167</v>
      </c>
    </row>
    <row r="30" spans="1:33" ht="17.100000000000001" customHeight="1" x14ac:dyDescent="0.2">
      <c r="A30" s="14" t="s">
        <v>31</v>
      </c>
      <c r="B30" s="16">
        <f>[26]Março!$E$5</f>
        <v>76.583333333333329</v>
      </c>
      <c r="C30" s="16">
        <f>[26]Março!$E$6</f>
        <v>83.958333333333329</v>
      </c>
      <c r="D30" s="16">
        <f>[26]Março!$E$7</f>
        <v>77.541666666666671</v>
      </c>
      <c r="E30" s="16">
        <f>[26]Março!$E$8</f>
        <v>72.833333333333329</v>
      </c>
      <c r="F30" s="16">
        <f>[26]Março!$E$9</f>
        <v>69.541666666666671</v>
      </c>
      <c r="G30" s="16">
        <f>[26]Março!$E$10</f>
        <v>71.833333333333329</v>
      </c>
      <c r="H30" s="16">
        <f>[26]Março!$E$11</f>
        <v>70.041666666666671</v>
      </c>
      <c r="I30" s="16">
        <f>[26]Março!$E$12</f>
        <v>70.583333333333329</v>
      </c>
      <c r="J30" s="16">
        <f>[26]Março!$E$13</f>
        <v>81.75</v>
      </c>
      <c r="K30" s="16">
        <f>[26]Março!$E$14</f>
        <v>80.875</v>
      </c>
      <c r="L30" s="16">
        <f>[26]Março!$E$15</f>
        <v>70.958333333333329</v>
      </c>
      <c r="M30" s="16">
        <f>[26]Março!$E$16</f>
        <v>63.583333333333336</v>
      </c>
      <c r="N30" s="16">
        <f>[26]Março!$E$17</f>
        <v>64.25</v>
      </c>
      <c r="O30" s="16">
        <f>[26]Março!$E$18</f>
        <v>66.625</v>
      </c>
      <c r="P30" s="16">
        <f>[26]Março!$E$19</f>
        <v>71.458333333333329</v>
      </c>
      <c r="Q30" s="16">
        <f>[26]Março!$E$20</f>
        <v>72.625</v>
      </c>
      <c r="R30" s="16">
        <f>[26]Março!$E$21</f>
        <v>68</v>
      </c>
      <c r="S30" s="16">
        <f>[26]Março!$E$22</f>
        <v>57.916666666666664</v>
      </c>
      <c r="T30" s="16">
        <f>[26]Março!$E$23</f>
        <v>72.041666666666671</v>
      </c>
      <c r="U30" s="16">
        <f>[26]Março!$E$24</f>
        <v>68.541666666666671</v>
      </c>
      <c r="V30" s="16">
        <f>[26]Março!$E$25</f>
        <v>58.5</v>
      </c>
      <c r="W30" s="16">
        <f>[26]Março!$E$26</f>
        <v>71.583333333333329</v>
      </c>
      <c r="X30" s="16">
        <f>[26]Março!$E$27</f>
        <v>75.833333333333329</v>
      </c>
      <c r="Y30" s="16">
        <f>[26]Março!$E$28</f>
        <v>88.041666666666671</v>
      </c>
      <c r="Z30" s="16">
        <f>[26]Março!$E$29</f>
        <v>91.583333333333329</v>
      </c>
      <c r="AA30" s="16">
        <f>[26]Março!$E$30</f>
        <v>75.916666666666671</v>
      </c>
      <c r="AB30" s="16">
        <f>[26]Março!$E$31</f>
        <v>73.125</v>
      </c>
      <c r="AC30" s="16">
        <f>[26]Março!$E$32</f>
        <v>71.291666666666671</v>
      </c>
      <c r="AD30" s="16">
        <f>[26]Março!$E$33</f>
        <v>72</v>
      </c>
      <c r="AE30" s="16">
        <f>[26]Março!$E$34</f>
        <v>77.041666666666671</v>
      </c>
      <c r="AF30" s="16">
        <f>[26]Março!$E$35</f>
        <v>71.208333333333329</v>
      </c>
      <c r="AG30" s="33">
        <f t="shared" si="3"/>
        <v>72.827956989247326</v>
      </c>
    </row>
    <row r="31" spans="1:33" ht="17.100000000000001" customHeight="1" x14ac:dyDescent="0.2">
      <c r="A31" s="14" t="s">
        <v>49</v>
      </c>
      <c r="B31" s="16">
        <f>[27]Março!$E$5</f>
        <v>73.083333333333329</v>
      </c>
      <c r="C31" s="16">
        <f>[27]Março!$E$6</f>
        <v>81.458333333333329</v>
      </c>
      <c r="D31" s="16">
        <f>[27]Março!$E$7</f>
        <v>81</v>
      </c>
      <c r="E31" s="16">
        <f>[27]Março!$E$8</f>
        <v>79.833333333333329</v>
      </c>
      <c r="F31" s="16">
        <f>[27]Março!$E$9</f>
        <v>84.041666666666671</v>
      </c>
      <c r="G31" s="16">
        <f>[27]Março!$E$10</f>
        <v>82.791666666666671</v>
      </c>
      <c r="H31" s="16">
        <f>[27]Março!$E$11</f>
        <v>79.625</v>
      </c>
      <c r="I31" s="16">
        <f>[27]Março!$E$12</f>
        <v>75.5</v>
      </c>
      <c r="J31" s="16">
        <f>[27]Março!$E$13</f>
        <v>79.833333333333329</v>
      </c>
      <c r="K31" s="16">
        <f>[27]Março!$E$14</f>
        <v>84.5</v>
      </c>
      <c r="L31" s="16">
        <f>[27]Março!$E$15</f>
        <v>82.375</v>
      </c>
      <c r="M31" s="16">
        <f>[27]Março!$E$16</f>
        <v>69.208333333333329</v>
      </c>
      <c r="N31" s="16">
        <f>[27]Março!$E$17</f>
        <v>77</v>
      </c>
      <c r="O31" s="16">
        <f>[27]Março!$E$18</f>
        <v>80.25</v>
      </c>
      <c r="P31" s="16">
        <f>[27]Março!$E$19</f>
        <v>81.375</v>
      </c>
      <c r="Q31" s="16">
        <f>[27]Março!$E$20</f>
        <v>79.625</v>
      </c>
      <c r="R31" s="16">
        <f>[27]Março!$E$21</f>
        <v>68.041666666666671</v>
      </c>
      <c r="S31" s="16">
        <f>[27]Março!$E$22</f>
        <v>63.666666666666664</v>
      </c>
      <c r="T31" s="16">
        <f>[27]Março!$E$23</f>
        <v>70.083333333333329</v>
      </c>
      <c r="U31" s="16">
        <f>[27]Março!$E$24</f>
        <v>79.666666666666671</v>
      </c>
      <c r="V31" s="16">
        <f>[27]Março!$E$25</f>
        <v>67.916666666666671</v>
      </c>
      <c r="W31" s="16">
        <f>[27]Março!$E$26</f>
        <v>81.458333333333329</v>
      </c>
      <c r="X31" s="16">
        <f>[27]Março!$E$27</f>
        <v>76.875</v>
      </c>
      <c r="Y31" s="16">
        <f>[27]Março!$E$28</f>
        <v>83.958333333333329</v>
      </c>
      <c r="Z31" s="16">
        <f>[27]Março!$E$29</f>
        <v>87.333333333333329</v>
      </c>
      <c r="AA31" s="16">
        <f>[27]Março!$E$30</f>
        <v>89.416666666666671</v>
      </c>
      <c r="AB31" s="16">
        <f>[27]Março!$E$31</f>
        <v>76.708333333333329</v>
      </c>
      <c r="AC31" s="16">
        <f>[27]Março!$E$32</f>
        <v>79.25</v>
      </c>
      <c r="AD31" s="16">
        <f>[27]Março!$E$33</f>
        <v>79.333333333333329</v>
      </c>
      <c r="AE31" s="16">
        <f>[27]Março!$E$34</f>
        <v>72.875</v>
      </c>
      <c r="AF31" s="16">
        <f>[27]Março!$E$35</f>
        <v>64</v>
      </c>
      <c r="AG31" s="33">
        <f t="shared" ref="AG31" si="4">AVERAGE(B31:AF31)</f>
        <v>77.80913978494624</v>
      </c>
    </row>
    <row r="32" spans="1:33" ht="17.100000000000001" customHeight="1" x14ac:dyDescent="0.2">
      <c r="A32" s="14" t="s">
        <v>20</v>
      </c>
      <c r="B32" s="16">
        <f>[28]Março!$E$5</f>
        <v>74.041666666666671</v>
      </c>
      <c r="C32" s="16">
        <f>[28]Março!$E$6</f>
        <v>83.291666666666671</v>
      </c>
      <c r="D32" s="16">
        <f>[28]Março!$E$7</f>
        <v>78.916666666666671</v>
      </c>
      <c r="E32" s="16">
        <f>[28]Março!$E$8</f>
        <v>68.916666666666671</v>
      </c>
      <c r="F32" s="16">
        <f>[28]Março!$E$9</f>
        <v>69.416666666666671</v>
      </c>
      <c r="G32" s="16">
        <f>[28]Março!$E$10</f>
        <v>70.75</v>
      </c>
      <c r="H32" s="16">
        <f>[28]Março!$E$11</f>
        <v>67.125</v>
      </c>
      <c r="I32" s="16">
        <f>[28]Março!$E$12</f>
        <v>66.083333333333329</v>
      </c>
      <c r="J32" s="16">
        <f>[28]Março!$E$13</f>
        <v>69.166666666666671</v>
      </c>
      <c r="K32" s="16">
        <f>[28]Março!$E$14</f>
        <v>84.125</v>
      </c>
      <c r="L32" s="16">
        <f>[28]Março!$E$15</f>
        <v>70.583333333333329</v>
      </c>
      <c r="M32" s="16">
        <f>[28]Março!$E$16</f>
        <v>64.125</v>
      </c>
      <c r="N32" s="16">
        <f>[28]Março!$E$17</f>
        <v>65.916666666666671</v>
      </c>
      <c r="O32" s="16">
        <f>[28]Março!$E$18</f>
        <v>66.666666666666671</v>
      </c>
      <c r="P32" s="16">
        <f>[28]Março!$E$19</f>
        <v>70.458333333333329</v>
      </c>
      <c r="Q32" s="16">
        <f>[28]Março!$E$20</f>
        <v>74</v>
      </c>
      <c r="R32" s="16">
        <f>[28]Março!$E$21</f>
        <v>67</v>
      </c>
      <c r="S32" s="16">
        <f>[28]Março!$E$22</f>
        <v>61.375</v>
      </c>
      <c r="T32" s="16">
        <f>[28]Março!$E$23</f>
        <v>61.791666666666664</v>
      </c>
      <c r="U32" s="16">
        <f>[28]Março!$E$24</f>
        <v>59.333333333333336</v>
      </c>
      <c r="V32" s="16">
        <f>[28]Março!$E$25</f>
        <v>58.125</v>
      </c>
      <c r="W32" s="16">
        <f>[28]Março!$E$26</f>
        <v>61.291666666666664</v>
      </c>
      <c r="X32" s="16">
        <f>[28]Março!$E$27</f>
        <v>68.625</v>
      </c>
      <c r="Y32" s="16">
        <f>[28]Março!$E$28</f>
        <v>72.166666666666671</v>
      </c>
      <c r="Z32" s="16">
        <f>[28]Março!$E$29</f>
        <v>88.166666666666671</v>
      </c>
      <c r="AA32" s="16">
        <f>[28]Março!$E$30</f>
        <v>83.25</v>
      </c>
      <c r="AB32" s="16">
        <f>[28]Março!$E$31</f>
        <v>72.291666666666671</v>
      </c>
      <c r="AC32" s="16">
        <f>[28]Março!$E$32</f>
        <v>66.625</v>
      </c>
      <c r="AD32" s="16">
        <f>[28]Março!$E$33</f>
        <v>65.583333333333329</v>
      </c>
      <c r="AE32" s="16">
        <f>[28]Março!$E$34</f>
        <v>68.291666666666671</v>
      </c>
      <c r="AF32" s="16">
        <f>[28]Março!$E$35</f>
        <v>63.625</v>
      </c>
      <c r="AG32" s="33">
        <f t="shared" si="3"/>
        <v>69.713709677419359</v>
      </c>
    </row>
    <row r="33" spans="1:35" s="5" customFormat="1" ht="17.100000000000001" customHeight="1" thickBot="1" x14ac:dyDescent="0.25">
      <c r="A33" s="79" t="s">
        <v>34</v>
      </c>
      <c r="B33" s="80">
        <f t="shared" ref="B33:AG33" si="5">AVERAGE(B5:B32)</f>
        <v>78.391789940828389</v>
      </c>
      <c r="C33" s="80">
        <f t="shared" si="5"/>
        <v>83.57429183135703</v>
      </c>
      <c r="D33" s="80">
        <f t="shared" si="5"/>
        <v>78.074972129319974</v>
      </c>
      <c r="E33" s="80">
        <f t="shared" si="5"/>
        <v>76.133047658862878</v>
      </c>
      <c r="F33" s="80">
        <f t="shared" si="5"/>
        <v>74.899267399267416</v>
      </c>
      <c r="G33" s="80">
        <f t="shared" si="5"/>
        <v>72.230914918414925</v>
      </c>
      <c r="H33" s="80">
        <f t="shared" si="5"/>
        <v>71.13602564102564</v>
      </c>
      <c r="I33" s="80">
        <f t="shared" si="5"/>
        <v>70.185238095238091</v>
      </c>
      <c r="J33" s="80">
        <f t="shared" si="5"/>
        <v>82.406944444444449</v>
      </c>
      <c r="K33" s="80">
        <f t="shared" si="5"/>
        <v>82.6799707602339</v>
      </c>
      <c r="L33" s="80">
        <f t="shared" si="5"/>
        <v>74.722718253968239</v>
      </c>
      <c r="M33" s="80">
        <f t="shared" si="5"/>
        <v>67.788333333333327</v>
      </c>
      <c r="N33" s="80">
        <f t="shared" si="5"/>
        <v>67.231025641025639</v>
      </c>
      <c r="O33" s="80">
        <f t="shared" si="5"/>
        <v>71.110069444444449</v>
      </c>
      <c r="P33" s="80">
        <f t="shared" si="5"/>
        <v>75.032380952380947</v>
      </c>
      <c r="Q33" s="80">
        <f t="shared" si="5"/>
        <v>74.283095238095228</v>
      </c>
      <c r="R33" s="80">
        <f t="shared" si="5"/>
        <v>68.889047619047631</v>
      </c>
      <c r="S33" s="80">
        <f t="shared" si="5"/>
        <v>65.592619047619053</v>
      </c>
      <c r="T33" s="80">
        <f t="shared" si="5"/>
        <v>69.354710144927537</v>
      </c>
      <c r="U33" s="80">
        <f t="shared" si="5"/>
        <v>68.345217391304345</v>
      </c>
      <c r="V33" s="80">
        <f t="shared" si="5"/>
        <v>63.83666666666668</v>
      </c>
      <c r="W33" s="80">
        <f t="shared" si="5"/>
        <v>72.811666666666667</v>
      </c>
      <c r="X33" s="80">
        <f t="shared" si="5"/>
        <v>77.481666666666669</v>
      </c>
      <c r="Y33" s="80">
        <f t="shared" si="5"/>
        <v>86.701086956521735</v>
      </c>
      <c r="Z33" s="80">
        <f t="shared" si="5"/>
        <v>86.435164141414134</v>
      </c>
      <c r="AA33" s="80">
        <f t="shared" si="5"/>
        <v>78.828090909090903</v>
      </c>
      <c r="AB33" s="80">
        <f t="shared" si="5"/>
        <v>73.354708117968983</v>
      </c>
      <c r="AC33" s="80">
        <f t="shared" si="5"/>
        <v>72.345454545454544</v>
      </c>
      <c r="AD33" s="80">
        <f t="shared" si="5"/>
        <v>70.061505016722407</v>
      </c>
      <c r="AE33" s="80">
        <f t="shared" si="5"/>
        <v>68.295303030303046</v>
      </c>
      <c r="AF33" s="80">
        <f t="shared" si="5"/>
        <v>68.282666666666671</v>
      </c>
      <c r="AG33" s="81">
        <f t="shared" si="5"/>
        <v>73.999925745776039</v>
      </c>
      <c r="AH33" s="8"/>
    </row>
    <row r="34" spans="1:35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8"/>
      <c r="AF34" s="89"/>
      <c r="AG34" s="90"/>
      <c r="AH34"/>
    </row>
    <row r="35" spans="1:35" x14ac:dyDescent="0.2">
      <c r="A35" s="82"/>
      <c r="B35" s="83"/>
      <c r="C35" s="83"/>
      <c r="D35" s="84"/>
      <c r="E35" s="84" t="s">
        <v>137</v>
      </c>
      <c r="F35" s="84"/>
      <c r="G35" s="84"/>
      <c r="H35" s="84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59</v>
      </c>
      <c r="W35" s="83"/>
      <c r="X35" s="83"/>
      <c r="Y35" s="83"/>
      <c r="Z35" s="83"/>
      <c r="AA35" s="83"/>
      <c r="AB35" s="83"/>
      <c r="AC35" s="83"/>
      <c r="AD35" s="91"/>
      <c r="AE35" s="83"/>
      <c r="AF35" s="83"/>
      <c r="AG35" s="92"/>
      <c r="AH35" s="2"/>
    </row>
    <row r="36" spans="1:35" x14ac:dyDescent="0.2">
      <c r="A36" s="83"/>
      <c r="B36" s="84"/>
      <c r="C36" s="84"/>
      <c r="D36" s="84" t="s">
        <v>139</v>
      </c>
      <c r="E36" s="84"/>
      <c r="F36" s="84"/>
      <c r="G36" s="84"/>
      <c r="H36" s="83"/>
      <c r="I36" s="83"/>
      <c r="J36" s="93"/>
      <c r="K36" s="93"/>
      <c r="L36" s="93"/>
      <c r="M36" s="93" t="s">
        <v>52</v>
      </c>
      <c r="N36" s="93"/>
      <c r="O36" s="93"/>
      <c r="P36" s="93"/>
      <c r="Q36" s="83"/>
      <c r="R36" s="83"/>
      <c r="S36" s="83"/>
      <c r="T36" s="83"/>
      <c r="U36" s="83"/>
      <c r="V36" s="93" t="s">
        <v>60</v>
      </c>
      <c r="W36" s="93"/>
      <c r="X36" s="83"/>
      <c r="Y36" s="83"/>
      <c r="Z36" s="83"/>
      <c r="AA36" s="83"/>
      <c r="AB36" s="83"/>
      <c r="AC36" s="83"/>
      <c r="AD36" s="91"/>
      <c r="AE36" s="94"/>
      <c r="AF36" s="95"/>
      <c r="AG36" s="96"/>
      <c r="AH36" s="2"/>
      <c r="AI36" s="2"/>
    </row>
    <row r="37" spans="1:35" ht="13.5" thickBot="1" x14ac:dyDescent="0.25">
      <c r="A37" s="105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100"/>
      <c r="AE37" s="101"/>
      <c r="AF37" s="102"/>
      <c r="AG37" s="103"/>
      <c r="AH37" s="24"/>
      <c r="AI37" s="2"/>
    </row>
    <row r="42" spans="1:35" x14ac:dyDescent="0.2">
      <c r="H42" s="2" t="s">
        <v>50</v>
      </c>
      <c r="U42" s="2" t="s">
        <v>50</v>
      </c>
    </row>
    <row r="43" spans="1:35" x14ac:dyDescent="0.2">
      <c r="M43" s="2" t="s">
        <v>50</v>
      </c>
    </row>
  </sheetData>
  <sheetProtection algorithmName="SHA-512" hashValue="jqFwPHpWZumCwAsfd1AuswUA/oAX61elexQ/XHMzhRtZ7qBH3K32Qt4CPMswGwYLaQhaPY0EVKsDR938OkfVGw==" saltValue="+NpOU60n7ilDkCNPVFogBA==" spinCount="100000" sheet="1" objects="1" scenarios="1"/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P39" sqref="P39"/>
    </sheetView>
  </sheetViews>
  <sheetFormatPr defaultRowHeight="12.75" x14ac:dyDescent="0.2"/>
  <cols>
    <col min="1" max="1" width="19" style="2" customWidth="1"/>
    <col min="2" max="4" width="6" style="2" customWidth="1"/>
    <col min="5" max="5" width="6.28515625" style="2" customWidth="1"/>
    <col min="6" max="7" width="6" style="2" customWidth="1"/>
    <col min="8" max="8" width="6.42578125" style="2" customWidth="1"/>
    <col min="9" max="9" width="6" style="2" customWidth="1"/>
    <col min="10" max="10" width="6.140625" style="2" customWidth="1"/>
    <col min="11" max="16" width="6" style="2" customWidth="1"/>
    <col min="17" max="17" width="6.42578125" style="2" customWidth="1"/>
    <col min="18" max="18" width="6.140625" style="2" customWidth="1"/>
    <col min="19" max="19" width="6.5703125" style="2" customWidth="1"/>
    <col min="20" max="20" width="7.5703125" style="2" customWidth="1"/>
    <col min="21" max="21" width="7.140625" style="2" customWidth="1"/>
    <col min="22" max="22" width="6.28515625" style="2" customWidth="1"/>
    <col min="23" max="24" width="6.85546875" style="2" customWidth="1"/>
    <col min="25" max="25" width="7" style="2" customWidth="1"/>
    <col min="26" max="26" width="6.85546875" style="2" customWidth="1"/>
    <col min="27" max="27" width="6.28515625" style="2" customWidth="1"/>
    <col min="28" max="28" width="6" style="2" customWidth="1"/>
    <col min="29" max="29" width="6.28515625" style="2" customWidth="1"/>
    <col min="30" max="30" width="6.5703125" style="2" customWidth="1"/>
    <col min="31" max="31" width="6.85546875" style="2" customWidth="1"/>
    <col min="32" max="32" width="6.28515625" style="2" customWidth="1"/>
    <col min="33" max="33" width="7.425781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145" t="s">
        <v>26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5" s="4" customFormat="1" ht="20.100000000000001" customHeight="1" x14ac:dyDescent="0.2">
      <c r="A2" s="144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7"/>
    </row>
    <row r="3" spans="1:35" s="5" customFormat="1" ht="20.100000000000001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31" t="s">
        <v>41</v>
      </c>
      <c r="AH3" s="34" t="s">
        <v>40</v>
      </c>
      <c r="AI3" s="8"/>
    </row>
    <row r="4" spans="1:35" s="5" customFormat="1" ht="20.100000000000001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31" t="s">
        <v>39</v>
      </c>
      <c r="AH4" s="34" t="s">
        <v>39</v>
      </c>
      <c r="AI4" s="8"/>
    </row>
    <row r="5" spans="1:35" s="5" customFormat="1" ht="20.100000000000001" customHeight="1" x14ac:dyDescent="0.2">
      <c r="A5" s="14" t="s">
        <v>45</v>
      </c>
      <c r="B5" s="15">
        <f>[1]Março!$F$5</f>
        <v>100</v>
      </c>
      <c r="C5" s="15">
        <f>[1]Março!$F$6</f>
        <v>100</v>
      </c>
      <c r="D5" s="15">
        <f>[1]Março!$F$7</f>
        <v>100</v>
      </c>
      <c r="E5" s="15">
        <f>[1]Março!$F$8</f>
        <v>100</v>
      </c>
      <c r="F5" s="15">
        <f>[1]Março!$F$9</f>
        <v>100</v>
      </c>
      <c r="G5" s="15">
        <f>[1]Março!$F$10</f>
        <v>100</v>
      </c>
      <c r="H5" s="15">
        <f>[1]Março!$F$11</f>
        <v>100</v>
      </c>
      <c r="I5" s="15">
        <f>[1]Março!$F$12</f>
        <v>100</v>
      </c>
      <c r="J5" s="15">
        <f>[1]Março!$F$13</f>
        <v>100</v>
      </c>
      <c r="K5" s="15">
        <f>[1]Março!$F$14</f>
        <v>100</v>
      </c>
      <c r="L5" s="15">
        <f>[1]Março!$F$15</f>
        <v>100</v>
      </c>
      <c r="M5" s="15">
        <f>[1]Março!$F$16</f>
        <v>100</v>
      </c>
      <c r="N5" s="15">
        <f>[1]Março!$F$17</f>
        <v>100</v>
      </c>
      <c r="O5" s="15">
        <f>[1]Março!$F$18</f>
        <v>100</v>
      </c>
      <c r="P5" s="15">
        <f>[1]Março!$F$19</f>
        <v>100</v>
      </c>
      <c r="Q5" s="15">
        <f>[1]Março!$F$20</f>
        <v>100</v>
      </c>
      <c r="R5" s="15">
        <f>[1]Março!$F$21</f>
        <v>100</v>
      </c>
      <c r="S5" s="15">
        <f>[1]Março!$F$22</f>
        <v>99</v>
      </c>
      <c r="T5" s="15">
        <f>[1]Março!$F$23</f>
        <v>100</v>
      </c>
      <c r="U5" s="15">
        <f>[1]Março!$F$24</f>
        <v>100</v>
      </c>
      <c r="V5" s="15">
        <f>[1]Março!$F$25</f>
        <v>100</v>
      </c>
      <c r="W5" s="15">
        <f>[1]Março!$F$26</f>
        <v>100</v>
      </c>
      <c r="X5" s="15">
        <f>[1]Março!$F$27</f>
        <v>100</v>
      </c>
      <c r="Y5" s="15">
        <f>[1]Março!$F$28</f>
        <v>100</v>
      </c>
      <c r="Z5" s="15">
        <f>[1]Março!$F$29</f>
        <v>100</v>
      </c>
      <c r="AA5" s="15">
        <f>[1]Março!$F$30</f>
        <v>100</v>
      </c>
      <c r="AB5" s="15">
        <f>[1]Março!$F$31</f>
        <v>100</v>
      </c>
      <c r="AC5" s="15">
        <f>[1]Março!$F$32</f>
        <v>100</v>
      </c>
      <c r="AD5" s="15">
        <f>[1]Março!$F$33</f>
        <v>100</v>
      </c>
      <c r="AE5" s="15">
        <f>[1]Março!$F$34</f>
        <v>100</v>
      </c>
      <c r="AF5" s="15">
        <f>[1]Março!$F$35</f>
        <v>100</v>
      </c>
      <c r="AG5" s="32">
        <f>MAX(B5:AF5)</f>
        <v>100</v>
      </c>
      <c r="AH5" s="35">
        <f>AVERAGE(B5:AF5)</f>
        <v>99.967741935483872</v>
      </c>
      <c r="AI5" s="8"/>
    </row>
    <row r="6" spans="1:35" ht="17.100000000000001" customHeight="1" x14ac:dyDescent="0.2">
      <c r="A6" s="14" t="s">
        <v>0</v>
      </c>
      <c r="B6" s="16">
        <f>[2]Março!$F$5</f>
        <v>97</v>
      </c>
      <c r="C6" s="16">
        <f>[2]Março!$F$6</f>
        <v>97</v>
      </c>
      <c r="D6" s="16">
        <f>[2]Março!$F$7</f>
        <v>96</v>
      </c>
      <c r="E6" s="16">
        <f>[2]Março!$F$8</f>
        <v>97</v>
      </c>
      <c r="F6" s="16">
        <f>[2]Março!$F$9</f>
        <v>97</v>
      </c>
      <c r="G6" s="16">
        <f>[2]Março!$F$10</f>
        <v>94</v>
      </c>
      <c r="H6" s="16">
        <f>[2]Março!$F$11</f>
        <v>90</v>
      </c>
      <c r="I6" s="16">
        <f>[2]Março!$F$12</f>
        <v>91</v>
      </c>
      <c r="J6" s="16">
        <f>[2]Março!$F$13</f>
        <v>96</v>
      </c>
      <c r="K6" s="16">
        <f>[2]Março!$F$14</f>
        <v>97</v>
      </c>
      <c r="L6" s="16">
        <f>[2]Março!$F$15</f>
        <v>97</v>
      </c>
      <c r="M6" s="16">
        <f>[2]Março!$F$16</f>
        <v>93</v>
      </c>
      <c r="N6" s="16">
        <f>[2]Março!$F$17</f>
        <v>96</v>
      </c>
      <c r="O6" s="16">
        <f>[2]Março!$F$18</f>
        <v>93</v>
      </c>
      <c r="P6" s="16">
        <f>[2]Março!$F$19</f>
        <v>93</v>
      </c>
      <c r="Q6" s="16">
        <f>[2]Março!$F$20</f>
        <v>96</v>
      </c>
      <c r="R6" s="16">
        <f>[2]Março!$F$21</f>
        <v>97</v>
      </c>
      <c r="S6" s="16">
        <f>[2]Março!$F$22</f>
        <v>95</v>
      </c>
      <c r="T6" s="16">
        <f>[2]Março!$F$23</f>
        <v>91</v>
      </c>
      <c r="U6" s="16">
        <f>[2]Março!$F$24</f>
        <v>97</v>
      </c>
      <c r="V6" s="16">
        <f>[2]Março!$F$25</f>
        <v>93</v>
      </c>
      <c r="W6" s="16">
        <f>[2]Março!$F$26</f>
        <v>92</v>
      </c>
      <c r="X6" s="16">
        <f>[2]Março!$F$27</f>
        <v>97</v>
      </c>
      <c r="Y6" s="16">
        <f>[2]Março!$F$28</f>
        <v>97</v>
      </c>
      <c r="Z6" s="16">
        <f>[2]Março!$F$29</f>
        <v>98</v>
      </c>
      <c r="AA6" s="16">
        <f>[2]Março!$F$30</f>
        <v>96</v>
      </c>
      <c r="AB6" s="16">
        <f>[2]Março!$F$31</f>
        <v>97</v>
      </c>
      <c r="AC6" s="16">
        <f>[2]Março!$F$32</f>
        <v>96</v>
      </c>
      <c r="AD6" s="16">
        <f>[2]Março!$F$33</f>
        <v>93</v>
      </c>
      <c r="AE6" s="16">
        <f>[2]Março!$F$34</f>
        <v>94</v>
      </c>
      <c r="AF6" s="16">
        <f>[2]Março!$F$35</f>
        <v>96</v>
      </c>
      <c r="AG6" s="33">
        <f>MAX(B6:AF6)</f>
        <v>98</v>
      </c>
      <c r="AH6" s="36">
        <f t="shared" ref="AH6:AH16" si="1">AVERAGE(B6:AF6)</f>
        <v>95.129032258064512</v>
      </c>
    </row>
    <row r="7" spans="1:35" ht="17.100000000000001" customHeight="1" x14ac:dyDescent="0.2">
      <c r="A7" s="14" t="s">
        <v>1</v>
      </c>
      <c r="B7" s="121">
        <f>[3]Março!$F$5</f>
        <v>95</v>
      </c>
      <c r="C7" s="16">
        <f>[3]Março!$F$6</f>
        <v>96</v>
      </c>
      <c r="D7" s="16">
        <f>[3]Março!$F$7</f>
        <v>97</v>
      </c>
      <c r="E7" s="16">
        <f>[3]Março!$F$8</f>
        <v>94</v>
      </c>
      <c r="F7" s="16">
        <f>[3]Março!$F$9</f>
        <v>94</v>
      </c>
      <c r="G7" s="16">
        <f>[3]Março!$F$10</f>
        <v>91</v>
      </c>
      <c r="H7" s="16">
        <f>[3]Março!$F$11</f>
        <v>96</v>
      </c>
      <c r="I7" s="16">
        <f>[3]Março!$F$12</f>
        <v>96</v>
      </c>
      <c r="J7" s="16">
        <f>[3]Março!$F$13</f>
        <v>95</v>
      </c>
      <c r="K7" s="16">
        <f>[3]Março!$F$14</f>
        <v>96</v>
      </c>
      <c r="L7" s="16">
        <f>[3]Março!$F$15</f>
        <v>97</v>
      </c>
      <c r="M7" s="16">
        <f>[3]Março!$F$16</f>
        <v>95</v>
      </c>
      <c r="N7" s="16">
        <f>[3]Março!$F$17</f>
        <v>96</v>
      </c>
      <c r="O7" s="16">
        <f>[3]Março!$F$18</f>
        <v>95</v>
      </c>
      <c r="P7" s="16">
        <f>[3]Março!$F$19</f>
        <v>90</v>
      </c>
      <c r="Q7" s="16">
        <f>[3]Março!$F$20</f>
        <v>97</v>
      </c>
      <c r="R7" s="16">
        <f>[3]Março!$F$21</f>
        <v>94</v>
      </c>
      <c r="S7" s="16">
        <f>[3]Março!$F$22</f>
        <v>97</v>
      </c>
      <c r="T7" s="16">
        <f>[3]Março!$F$23</f>
        <v>95</v>
      </c>
      <c r="U7" s="16">
        <f>[3]Março!$F$24</f>
        <v>96</v>
      </c>
      <c r="V7" s="16">
        <f>[3]Março!$F$25</f>
        <v>96</v>
      </c>
      <c r="W7" s="16">
        <f>[3]Março!$F$26</f>
        <v>97</v>
      </c>
      <c r="X7" s="16">
        <f>[3]Março!$F$27</f>
        <v>96</v>
      </c>
      <c r="Y7" s="16">
        <f>[3]Março!$F$28</f>
        <v>97</v>
      </c>
      <c r="Z7" s="16">
        <f>[3]Março!$F$29</f>
        <v>97</v>
      </c>
      <c r="AA7" s="16">
        <f>[3]Março!$F$30</f>
        <v>96</v>
      </c>
      <c r="AB7" s="16">
        <f>[3]Março!$F$31</f>
        <v>95</v>
      </c>
      <c r="AC7" s="16">
        <f>[3]Março!$F$32</f>
        <v>97</v>
      </c>
      <c r="AD7" s="16">
        <f>[3]Março!$F$33</f>
        <v>94</v>
      </c>
      <c r="AE7" s="16">
        <f>[3]Março!$F$34</f>
        <v>97</v>
      </c>
      <c r="AF7" s="16">
        <f>[3]Março!$F$35</f>
        <v>95</v>
      </c>
      <c r="AG7" s="33">
        <f>MAX(B7:AF7)</f>
        <v>97</v>
      </c>
      <c r="AH7" s="36">
        <f t="shared" si="1"/>
        <v>95.451612903225808</v>
      </c>
    </row>
    <row r="8" spans="1:35" ht="17.100000000000001" customHeight="1" x14ac:dyDescent="0.2">
      <c r="A8" s="14" t="s">
        <v>58</v>
      </c>
      <c r="B8" s="16">
        <f>[4]Março!$F$5</f>
        <v>97</v>
      </c>
      <c r="C8" s="16">
        <f>[4]Março!$F$6</f>
        <v>100</v>
      </c>
      <c r="D8" s="16">
        <f>[4]Março!$F$7</f>
        <v>100</v>
      </c>
      <c r="E8" s="16">
        <f>[4]Março!$F$8</f>
        <v>100</v>
      </c>
      <c r="F8" s="16">
        <f>[4]Março!$F$9</f>
        <v>99</v>
      </c>
      <c r="G8" s="16">
        <f>[4]Março!$F$10</f>
        <v>83</v>
      </c>
      <c r="H8" s="16">
        <f>[4]Março!$F$11</f>
        <v>97</v>
      </c>
      <c r="I8" s="16">
        <f>[4]Março!$F$12</f>
        <v>100</v>
      </c>
      <c r="J8" s="16">
        <f>[4]Março!$F$13</f>
        <v>100</v>
      </c>
      <c r="K8" s="16">
        <f>[4]Março!$F$14</f>
        <v>100</v>
      </c>
      <c r="L8" s="16">
        <f>[4]Março!$F$15</f>
        <v>100</v>
      </c>
      <c r="M8" s="16">
        <f>[4]Março!$F$16</f>
        <v>93</v>
      </c>
      <c r="N8" s="16">
        <f>[4]Março!$F$17</f>
        <v>97</v>
      </c>
      <c r="O8" s="16">
        <f>[4]Março!$F$18</f>
        <v>95</v>
      </c>
      <c r="P8" s="16">
        <f>[4]Março!$F$19</f>
        <v>100</v>
      </c>
      <c r="Q8" s="16">
        <f>[4]Março!$F$20</f>
        <v>99</v>
      </c>
      <c r="R8" s="16">
        <f>[4]Março!$F$21</f>
        <v>98</v>
      </c>
      <c r="S8" s="16">
        <f>[4]Março!$F$22</f>
        <v>96</v>
      </c>
      <c r="T8" s="16">
        <f>[4]Março!$F$23</f>
        <v>96</v>
      </c>
      <c r="U8" s="16">
        <f>[4]Março!$F$24</f>
        <v>88</v>
      </c>
      <c r="V8" s="16">
        <f>[4]Março!$F$25</f>
        <v>80</v>
      </c>
      <c r="W8" s="16">
        <f>[4]Março!$F$26</f>
        <v>91</v>
      </c>
      <c r="X8" s="16">
        <f>[4]Março!$F$27</f>
        <v>100</v>
      </c>
      <c r="Y8" s="16">
        <f>[4]Março!$F$28</f>
        <v>100</v>
      </c>
      <c r="Z8" s="16">
        <f>[4]Março!$F$29</f>
        <v>100</v>
      </c>
      <c r="AA8" s="16">
        <f>[4]Março!$F$30</f>
        <v>100</v>
      </c>
      <c r="AB8" s="16">
        <f>[4]Março!$F$31</f>
        <v>100</v>
      </c>
      <c r="AC8" s="16">
        <f>[4]Março!$F$32</f>
        <v>89</v>
      </c>
      <c r="AD8" s="16">
        <f>[4]Março!$F$33</f>
        <v>91</v>
      </c>
      <c r="AE8" s="16">
        <f>[4]Março!$F$34</f>
        <v>86</v>
      </c>
      <c r="AF8" s="16">
        <f>[4]Março!$F$35</f>
        <v>99</v>
      </c>
      <c r="AG8" s="33">
        <f>MAX(B8:AF8)</f>
        <v>100</v>
      </c>
      <c r="AH8" s="36">
        <f t="shared" si="1"/>
        <v>95.935483870967744</v>
      </c>
    </row>
    <row r="9" spans="1:35" ht="17.100000000000001" customHeight="1" x14ac:dyDescent="0.2">
      <c r="A9" s="14" t="s">
        <v>46</v>
      </c>
      <c r="B9" s="16">
        <f>[5]Março!$F$5</f>
        <v>93</v>
      </c>
      <c r="C9" s="16">
        <f>[5]Março!$F$6</f>
        <v>95</v>
      </c>
      <c r="D9" s="16">
        <f>[5]Março!$F$7</f>
        <v>96</v>
      </c>
      <c r="E9" s="16">
        <f>[5]Março!$F$8</f>
        <v>96</v>
      </c>
      <c r="F9" s="16">
        <f>[5]Março!$F$9</f>
        <v>96</v>
      </c>
      <c r="G9" s="16">
        <f>[5]Março!$F$10</f>
        <v>96</v>
      </c>
      <c r="H9" s="16">
        <f>[5]Março!$F$11</f>
        <v>96</v>
      </c>
      <c r="I9" s="16">
        <f>[5]Março!$F$12</f>
        <v>96</v>
      </c>
      <c r="J9" s="16">
        <f>[5]Março!$F$13</f>
        <v>94</v>
      </c>
      <c r="K9" s="16">
        <f>[5]Março!$F$14</f>
        <v>95</v>
      </c>
      <c r="L9" s="16">
        <f>[5]Março!$F$15</f>
        <v>96</v>
      </c>
      <c r="M9" s="16">
        <f>[5]Março!$F$16</f>
        <v>97</v>
      </c>
      <c r="N9" s="16">
        <f>[5]Março!$F$17</f>
        <v>97</v>
      </c>
      <c r="O9" s="16">
        <f>[5]Março!$F$18</f>
        <v>97</v>
      </c>
      <c r="P9" s="16">
        <f>[5]Março!$F$19</f>
        <v>96</v>
      </c>
      <c r="Q9" s="16">
        <f>[5]Março!$F$20</f>
        <v>96</v>
      </c>
      <c r="R9" s="16">
        <f>[5]Março!$F$21</f>
        <v>96</v>
      </c>
      <c r="S9" s="16">
        <f>[5]Março!$F$22</f>
        <v>95</v>
      </c>
      <c r="T9" s="16">
        <f>[5]Março!$F$23</f>
        <v>95</v>
      </c>
      <c r="U9" s="16">
        <f>[5]Março!$F$24</f>
        <v>96</v>
      </c>
      <c r="V9" s="16">
        <f>[5]Março!$F$25</f>
        <v>96</v>
      </c>
      <c r="W9" s="16">
        <f>[5]Março!$F$26</f>
        <v>95</v>
      </c>
      <c r="X9" s="16">
        <f>[5]Março!$F$27</f>
        <v>96</v>
      </c>
      <c r="Y9" s="16">
        <f>[5]Março!$F$28</f>
        <v>96</v>
      </c>
      <c r="Z9" s="16">
        <f>[5]Março!$F$29</f>
        <v>96</v>
      </c>
      <c r="AA9" s="16">
        <f>[5]Março!$F$30</f>
        <v>97</v>
      </c>
      <c r="AB9" s="16">
        <f>[5]Março!$F$31</f>
        <v>97</v>
      </c>
      <c r="AC9" s="16">
        <f>[5]Março!$F$32</f>
        <v>96</v>
      </c>
      <c r="AD9" s="16">
        <f>[5]Março!$F$33</f>
        <v>96</v>
      </c>
      <c r="AE9" s="16">
        <f>[5]Março!$F$34</f>
        <v>96</v>
      </c>
      <c r="AF9" s="16">
        <f>[5]Março!$F$35</f>
        <v>95</v>
      </c>
      <c r="AG9" s="33">
        <f>MAX(B9:AF9)</f>
        <v>97</v>
      </c>
      <c r="AH9" s="36">
        <f t="shared" ref="AH9" si="2">AVERAGE(B9:AF9)</f>
        <v>95.806451612903231</v>
      </c>
    </row>
    <row r="10" spans="1:35" ht="17.100000000000001" customHeight="1" x14ac:dyDescent="0.2">
      <c r="A10" s="14" t="s">
        <v>2</v>
      </c>
      <c r="B10" s="16">
        <f>[6]Março!$F$5</f>
        <v>90</v>
      </c>
      <c r="C10" s="16">
        <f>[6]Março!$F$6</f>
        <v>94</v>
      </c>
      <c r="D10" s="16">
        <f>[6]Março!$F$7</f>
        <v>95</v>
      </c>
      <c r="E10" s="16">
        <f>[6]Março!$F$8</f>
        <v>86</v>
      </c>
      <c r="F10" s="16">
        <f>[6]Março!$F$9</f>
        <v>94</v>
      </c>
      <c r="G10" s="16">
        <f>[6]Março!$F$10</f>
        <v>83</v>
      </c>
      <c r="H10" s="16">
        <f>[6]Março!$F$11</f>
        <v>89</v>
      </c>
      <c r="I10" s="16">
        <f>[6]Março!$F$12</f>
        <v>87</v>
      </c>
      <c r="J10" s="16">
        <f>[6]Março!$F$13</f>
        <v>94</v>
      </c>
      <c r="K10" s="16">
        <f>[6]Março!$F$14</f>
        <v>95</v>
      </c>
      <c r="L10" s="16">
        <f>[6]Março!$F$15</f>
        <v>90</v>
      </c>
      <c r="M10" s="16">
        <f>[6]Março!$F$16</f>
        <v>87</v>
      </c>
      <c r="N10" s="16">
        <f>[6]Março!$F$17</f>
        <v>79</v>
      </c>
      <c r="O10" s="16">
        <f>[6]Março!$F$18</f>
        <v>84</v>
      </c>
      <c r="P10" s="16">
        <f>[6]Março!$F$19</f>
        <v>94</v>
      </c>
      <c r="Q10" s="16">
        <f>[6]Março!$F$20</f>
        <v>92</v>
      </c>
      <c r="R10" s="16">
        <f>[6]Março!$F$21</f>
        <v>87</v>
      </c>
      <c r="S10" s="16">
        <f>[6]Março!$F$22</f>
        <v>74</v>
      </c>
      <c r="T10" s="16">
        <f>[6]Março!$F$23</f>
        <v>90</v>
      </c>
      <c r="U10" s="16">
        <f>[6]Março!$F$24</f>
        <v>91</v>
      </c>
      <c r="V10" s="16">
        <f>[6]Março!$F$25</f>
        <v>77</v>
      </c>
      <c r="W10" s="16">
        <f>[6]Março!$F$26</f>
        <v>86</v>
      </c>
      <c r="X10" s="16">
        <f>[6]Março!$F$27</f>
        <v>93</v>
      </c>
      <c r="Y10" s="16">
        <f>[6]Março!$F$28</f>
        <v>95</v>
      </c>
      <c r="Z10" s="16">
        <f>[6]Março!$F$29</f>
        <v>95</v>
      </c>
      <c r="AA10" s="16">
        <f>[6]Março!$F$30</f>
        <v>94</v>
      </c>
      <c r="AB10" s="16">
        <f>[6]Março!$F$31</f>
        <v>86</v>
      </c>
      <c r="AC10" s="16">
        <f>[6]Março!$F$32</f>
        <v>82</v>
      </c>
      <c r="AD10" s="16">
        <f>[6]Março!$F$33</f>
        <v>90</v>
      </c>
      <c r="AE10" s="16">
        <f>[6]Março!$F$34</f>
        <v>91</v>
      </c>
      <c r="AF10" s="16">
        <f>[6]Março!$F$35</f>
        <v>90</v>
      </c>
      <c r="AG10" s="33">
        <f t="shared" ref="AG10:AG16" si="3">MAX(B10:AF10)</f>
        <v>95</v>
      </c>
      <c r="AH10" s="36">
        <f>AVERAGE(B10:AF10)</f>
        <v>88.838709677419359</v>
      </c>
    </row>
    <row r="11" spans="1:35" ht="17.100000000000001" customHeight="1" x14ac:dyDescent="0.2">
      <c r="A11" s="14" t="s">
        <v>3</v>
      </c>
      <c r="B11" s="16">
        <f>[7]Março!$F$5</f>
        <v>95</v>
      </c>
      <c r="C11" s="16">
        <f>[7]Março!$F$6</f>
        <v>97</v>
      </c>
      <c r="D11" s="16">
        <f>[7]Março!$F$7</f>
        <v>97</v>
      </c>
      <c r="E11" s="16">
        <f>[7]Março!$F$8</f>
        <v>97</v>
      </c>
      <c r="F11" s="16">
        <f>[7]Março!$F$9</f>
        <v>97</v>
      </c>
      <c r="G11" s="16">
        <f>[7]Março!$F$10</f>
        <v>96</v>
      </c>
      <c r="H11" s="16">
        <f>[7]Março!$F$11</f>
        <v>96</v>
      </c>
      <c r="I11" s="16">
        <f>[7]Março!$F$12</f>
        <v>97</v>
      </c>
      <c r="J11" s="16">
        <f>[7]Março!$F$13</f>
        <v>94</v>
      </c>
      <c r="K11" s="16">
        <f>[7]Março!$F$14</f>
        <v>97</v>
      </c>
      <c r="L11" s="16">
        <f>[7]Março!$F$15</f>
        <v>97</v>
      </c>
      <c r="M11" s="16">
        <f>[7]Março!$F$16</f>
        <v>87</v>
      </c>
      <c r="N11" s="16">
        <f>[7]Março!$F$17</f>
        <v>87</v>
      </c>
      <c r="O11" s="16">
        <f>[7]Março!$F$18</f>
        <v>94</v>
      </c>
      <c r="P11" s="16">
        <f>[7]Março!$F$19</f>
        <v>97</v>
      </c>
      <c r="Q11" s="16">
        <f>[7]Março!$F$20</f>
        <v>96</v>
      </c>
      <c r="R11" s="16">
        <f>[7]Março!$F$21</f>
        <v>91</v>
      </c>
      <c r="S11" s="16">
        <f>[7]Março!$F$22</f>
        <v>93</v>
      </c>
      <c r="T11" s="16">
        <f>[7]Março!$F$23</f>
        <v>88</v>
      </c>
      <c r="U11" s="16">
        <f>[7]Março!$F$24</f>
        <v>89</v>
      </c>
      <c r="V11" s="16">
        <f>[7]Março!$F$25</f>
        <v>85</v>
      </c>
      <c r="W11" s="16">
        <f>[7]Março!$F$26</f>
        <v>82</v>
      </c>
      <c r="X11" s="16">
        <f>[7]Março!$F$27</f>
        <v>96</v>
      </c>
      <c r="Y11" s="16">
        <f>[7]Março!$F$28</f>
        <v>95</v>
      </c>
      <c r="Z11" s="16">
        <f>[7]Março!$F$29</f>
        <v>97</v>
      </c>
      <c r="AA11" s="16">
        <f>[7]Março!$F$30</f>
        <v>97</v>
      </c>
      <c r="AB11" s="16">
        <f>[7]Março!$F$31</f>
        <v>97</v>
      </c>
      <c r="AC11" s="16">
        <f>[7]Março!$F$32</f>
        <v>96</v>
      </c>
      <c r="AD11" s="16">
        <f>[7]Março!$F$33</f>
        <v>91</v>
      </c>
      <c r="AE11" s="16">
        <f>[7]Março!$F$34</f>
        <v>90</v>
      </c>
      <c r="AF11" s="16">
        <f>[7]Março!$F$35</f>
        <v>95</v>
      </c>
      <c r="AG11" s="33">
        <f t="shared" si="3"/>
        <v>97</v>
      </c>
      <c r="AH11" s="36">
        <f>AVERAGE(B11:AF11)</f>
        <v>93.645161290322577</v>
      </c>
    </row>
    <row r="12" spans="1:35" ht="17.100000000000001" customHeight="1" x14ac:dyDescent="0.2">
      <c r="A12" s="14" t="s">
        <v>4</v>
      </c>
      <c r="B12" s="16">
        <f>[8]Março!$F$5</f>
        <v>94</v>
      </c>
      <c r="C12" s="16">
        <f>[8]Março!$F$6</f>
        <v>94</v>
      </c>
      <c r="D12" s="16">
        <f>[8]Março!$F$7</f>
        <v>95</v>
      </c>
      <c r="E12" s="16">
        <f>[8]Março!$F$8</f>
        <v>92</v>
      </c>
      <c r="F12" s="16">
        <f>[8]Março!$F$9</f>
        <v>93</v>
      </c>
      <c r="G12" s="16">
        <f>[8]Março!$F$10</f>
        <v>91</v>
      </c>
      <c r="H12" s="16">
        <f>[8]Março!$F$11</f>
        <v>95</v>
      </c>
      <c r="I12" s="16">
        <f>[8]Março!$F$12</f>
        <v>92</v>
      </c>
      <c r="J12" s="16">
        <f>[8]Março!$F$13</f>
        <v>90</v>
      </c>
      <c r="K12" s="16">
        <f>[8]Março!$F$14</f>
        <v>92</v>
      </c>
      <c r="L12" s="16">
        <f>[8]Março!$F$15</f>
        <v>94</v>
      </c>
      <c r="M12" s="16">
        <f>[8]Março!$F$16</f>
        <v>85</v>
      </c>
      <c r="N12" s="16">
        <f>[8]Março!$F$17</f>
        <v>83</v>
      </c>
      <c r="O12" s="16">
        <f>[8]Março!$F$18</f>
        <v>90</v>
      </c>
      <c r="P12" s="16">
        <f>[8]Março!$F$19</f>
        <v>94</v>
      </c>
      <c r="Q12" s="16">
        <f>[8]Março!$F$20</f>
        <v>94</v>
      </c>
      <c r="R12" s="16">
        <f>[8]Março!$F$21</f>
        <v>86</v>
      </c>
      <c r="S12" s="16">
        <f>[8]Março!$F$22</f>
        <v>87</v>
      </c>
      <c r="T12" s="16">
        <f>[8]Março!$F$23</f>
        <v>79</v>
      </c>
      <c r="U12" s="16">
        <f>[8]Março!$F$24</f>
        <v>79</v>
      </c>
      <c r="V12" s="16">
        <f>[8]Março!$F$25</f>
        <v>63</v>
      </c>
      <c r="W12" s="16">
        <f>[8]Março!$F$26</f>
        <v>86</v>
      </c>
      <c r="X12" s="16">
        <f>[8]Março!$F$27</f>
        <v>93</v>
      </c>
      <c r="Y12" s="16">
        <f>[8]Março!$F$28</f>
        <v>93</v>
      </c>
      <c r="Z12" s="16">
        <f>[8]Março!$F$29</f>
        <v>95</v>
      </c>
      <c r="AA12" s="16">
        <f>[8]Março!$F$30</f>
        <v>95</v>
      </c>
      <c r="AB12" s="16">
        <f>[8]Março!$F$31</f>
        <v>95</v>
      </c>
      <c r="AC12" s="16">
        <f>[8]Março!$F$32</f>
        <v>95</v>
      </c>
      <c r="AD12" s="16">
        <f>[8]Março!$F$33</f>
        <v>90</v>
      </c>
      <c r="AE12" s="16">
        <f>[8]Março!$F$34</f>
        <v>86</v>
      </c>
      <c r="AF12" s="16">
        <f>[8]Março!$F$35</f>
        <v>86</v>
      </c>
      <c r="AG12" s="33">
        <f>MAX(B12:AF12)</f>
        <v>95</v>
      </c>
      <c r="AH12" s="36">
        <f t="shared" si="1"/>
        <v>89.548387096774192</v>
      </c>
    </row>
    <row r="13" spans="1:35" ht="17.100000000000001" customHeight="1" x14ac:dyDescent="0.2">
      <c r="A13" s="14" t="s">
        <v>5</v>
      </c>
      <c r="B13" s="17" t="str">
        <f>[9]Março!$F$5</f>
        <v>*</v>
      </c>
      <c r="C13" s="17" t="str">
        <f>[9]Março!$F$6</f>
        <v>*</v>
      </c>
      <c r="D13" s="17" t="str">
        <f>[9]Março!$F$7</f>
        <v>*</v>
      </c>
      <c r="E13" s="17" t="str">
        <f>[9]Março!$F$8</f>
        <v>*</v>
      </c>
      <c r="F13" s="17" t="str">
        <f>[9]Março!$F$9</f>
        <v>*</v>
      </c>
      <c r="G13" s="17" t="str">
        <f>[9]Março!$F$10</f>
        <v>*</v>
      </c>
      <c r="H13" s="17" t="str">
        <f>[9]Março!$F$11</f>
        <v>*</v>
      </c>
      <c r="I13" s="17" t="str">
        <f>[9]Março!$F$12</f>
        <v>*</v>
      </c>
      <c r="J13" s="17" t="str">
        <f>[9]Março!$F$13</f>
        <v>*</v>
      </c>
      <c r="K13" s="17" t="str">
        <f>[9]Março!$F$14</f>
        <v>*</v>
      </c>
      <c r="L13" s="17" t="str">
        <f>[9]Março!$F$15</f>
        <v>*</v>
      </c>
      <c r="M13" s="17" t="str">
        <f>[9]Março!$F$16</f>
        <v>*</v>
      </c>
      <c r="N13" s="17" t="str">
        <f>[9]Março!$F$17</f>
        <v>*</v>
      </c>
      <c r="O13" s="17" t="str">
        <f>[9]Março!$F$18</f>
        <v>*</v>
      </c>
      <c r="P13" s="17" t="str">
        <f>[9]Março!$F$19</f>
        <v>*</v>
      </c>
      <c r="Q13" s="17" t="str">
        <f>[9]Março!$F$20</f>
        <v>*</v>
      </c>
      <c r="R13" s="17" t="str">
        <f>[9]Março!$F$21</f>
        <v>*</v>
      </c>
      <c r="S13" s="17" t="str">
        <f>[9]Março!$F$22</f>
        <v>*</v>
      </c>
      <c r="T13" s="17" t="str">
        <f>[9]Março!$F$23</f>
        <v>*</v>
      </c>
      <c r="U13" s="17" t="str">
        <f>[9]Março!$F$24</f>
        <v>*</v>
      </c>
      <c r="V13" s="17" t="str">
        <f>[9]Março!$F$25</f>
        <v>*</v>
      </c>
      <c r="W13" s="17" t="str">
        <f>[9]Março!$F$26</f>
        <v>*</v>
      </c>
      <c r="X13" s="17" t="str">
        <f>[9]Março!$F$27</f>
        <v>*</v>
      </c>
      <c r="Y13" s="17" t="str">
        <f>[9]Março!$F$28</f>
        <v>*</v>
      </c>
      <c r="Z13" s="17" t="str">
        <f>[9]Março!$F$29</f>
        <v>*</v>
      </c>
      <c r="AA13" s="17" t="str">
        <f>[9]Março!$F$30</f>
        <v>*</v>
      </c>
      <c r="AB13" s="17" t="str">
        <f>[9]Março!$F$31</f>
        <v>*</v>
      </c>
      <c r="AC13" s="17" t="str">
        <f>[9]Março!$F$32</f>
        <v>*</v>
      </c>
      <c r="AD13" s="17" t="str">
        <f>[9]Março!$F$33</f>
        <v>*</v>
      </c>
      <c r="AE13" s="17" t="str">
        <f>[9]Março!$F$34</f>
        <v>*</v>
      </c>
      <c r="AF13" s="17" t="str">
        <f>[9]Março!$F$35</f>
        <v>*</v>
      </c>
      <c r="AG13" s="33" t="s">
        <v>140</v>
      </c>
      <c r="AH13" s="36" t="s">
        <v>140</v>
      </c>
    </row>
    <row r="14" spans="1:35" ht="17.100000000000001" customHeight="1" x14ac:dyDescent="0.2">
      <c r="A14" s="14" t="s">
        <v>48</v>
      </c>
      <c r="B14" s="17">
        <f>[10]Março!$F$5</f>
        <v>94</v>
      </c>
      <c r="C14" s="17">
        <f>[10]Março!$F$6</f>
        <v>94</v>
      </c>
      <c r="D14" s="17">
        <f>[10]Março!$F$7</f>
        <v>96</v>
      </c>
      <c r="E14" s="17">
        <f>[10]Março!$F$8</f>
        <v>93</v>
      </c>
      <c r="F14" s="17">
        <f>[10]Março!$F$9</f>
        <v>95</v>
      </c>
      <c r="G14" s="17">
        <f>[10]Março!$F$10</f>
        <v>94</v>
      </c>
      <c r="H14" s="17">
        <f>[10]Março!$F$11</f>
        <v>95</v>
      </c>
      <c r="I14" s="17">
        <f>[10]Março!$F$12</f>
        <v>96</v>
      </c>
      <c r="J14" s="17">
        <f>[10]Março!$F$13</f>
        <v>95</v>
      </c>
      <c r="K14" s="17">
        <f>[10]Março!$F$14</f>
        <v>94</v>
      </c>
      <c r="L14" s="17">
        <f>[10]Março!$F$15</f>
        <v>96</v>
      </c>
      <c r="M14" s="17">
        <f>[10]Março!$F$16</f>
        <v>91</v>
      </c>
      <c r="N14" s="17">
        <f>[10]Março!$F$17</f>
        <v>96</v>
      </c>
      <c r="O14" s="17">
        <f>[10]Março!$F$18</f>
        <v>95</v>
      </c>
      <c r="P14" s="17">
        <f>[10]Março!$F$19</f>
        <v>96</v>
      </c>
      <c r="Q14" s="17">
        <f>[10]Março!$F$20</f>
        <v>96</v>
      </c>
      <c r="R14" s="17">
        <f>[10]Março!$F$21</f>
        <v>92</v>
      </c>
      <c r="S14" s="17">
        <f>[10]Março!$F$22</f>
        <v>92</v>
      </c>
      <c r="T14" s="17">
        <f>[10]Março!$F$23</f>
        <v>92</v>
      </c>
      <c r="U14" s="17">
        <f>[10]Março!$F$24</f>
        <v>92</v>
      </c>
      <c r="V14" s="17">
        <f>[10]Março!$F$25</f>
        <v>81</v>
      </c>
      <c r="W14" s="17">
        <f>[10]Março!$F$26</f>
        <v>92</v>
      </c>
      <c r="X14" s="17">
        <f>[10]Março!$F$27</f>
        <v>94</v>
      </c>
      <c r="Y14" s="17">
        <f>[10]Março!$F$28</f>
        <v>94</v>
      </c>
      <c r="Z14" s="17">
        <f>[10]Março!$F$29</f>
        <v>94</v>
      </c>
      <c r="AA14" s="17">
        <f>[10]Março!$F$30</f>
        <v>96</v>
      </c>
      <c r="AB14" s="17">
        <f>[10]Março!$F$31</f>
        <v>95</v>
      </c>
      <c r="AC14" s="17">
        <f>[10]Março!$F$32</f>
        <v>95</v>
      </c>
      <c r="AD14" s="17">
        <f>[10]Março!$F$33</f>
        <v>91</v>
      </c>
      <c r="AE14" s="17">
        <f>[10]Março!$F$34</f>
        <v>92</v>
      </c>
      <c r="AF14" s="17">
        <f>[10]Março!$F$35</f>
        <v>94</v>
      </c>
      <c r="AG14" s="33">
        <f t="shared" ref="AG14" si="4">MAX(B14:AF14)</f>
        <v>96</v>
      </c>
      <c r="AH14" s="36">
        <f t="shared" ref="AH14" si="5">AVERAGE(B14:AF14)</f>
        <v>93.612903225806448</v>
      </c>
    </row>
    <row r="15" spans="1:35" ht="17.100000000000001" customHeight="1" x14ac:dyDescent="0.2">
      <c r="A15" s="14" t="s">
        <v>6</v>
      </c>
      <c r="B15" s="17">
        <f>[11]Março!$F$5</f>
        <v>96</v>
      </c>
      <c r="C15" s="17">
        <f>[11]Março!$F$6</f>
        <v>95</v>
      </c>
      <c r="D15" s="17">
        <f>[11]Março!$F$7</f>
        <v>96</v>
      </c>
      <c r="E15" s="17">
        <f>[11]Março!$F$8</f>
        <v>96</v>
      </c>
      <c r="F15" s="17">
        <f>[11]Março!$F$9</f>
        <v>96</v>
      </c>
      <c r="G15" s="17">
        <f>[11]Março!$F$10</f>
        <v>95</v>
      </c>
      <c r="H15" s="17" t="str">
        <f>[11]Março!$F$11</f>
        <v>*</v>
      </c>
      <c r="I15" s="17" t="str">
        <f>[11]Março!$F$12</f>
        <v>*</v>
      </c>
      <c r="J15" s="17" t="str">
        <f>[11]Março!$F$13</f>
        <v>*</v>
      </c>
      <c r="K15" s="17" t="str">
        <f>[11]Março!$F$14</f>
        <v>*</v>
      </c>
      <c r="L15" s="17" t="str">
        <f>[11]Março!$F$15</f>
        <v>*</v>
      </c>
      <c r="M15" s="17" t="str">
        <f>[11]Março!$F$16</f>
        <v>*</v>
      </c>
      <c r="N15" s="17" t="str">
        <f>[11]Março!$F$17</f>
        <v>*</v>
      </c>
      <c r="O15" s="17" t="str">
        <f>[11]Março!$F$18</f>
        <v>*</v>
      </c>
      <c r="P15" s="17" t="str">
        <f>[11]Março!$F$19</f>
        <v>*</v>
      </c>
      <c r="Q15" s="17" t="str">
        <f>[11]Março!$F$20</f>
        <v>*</v>
      </c>
      <c r="R15" s="17" t="str">
        <f>[11]Março!$F$21</f>
        <v>*</v>
      </c>
      <c r="S15" s="17" t="str">
        <f>[11]Março!$F$22</f>
        <v>*</v>
      </c>
      <c r="T15" s="17" t="str">
        <f>[11]Março!$F$23</f>
        <v>*</v>
      </c>
      <c r="U15" s="17" t="str">
        <f>[11]Março!$F$24</f>
        <v>*</v>
      </c>
      <c r="V15" s="17" t="str">
        <f>[11]Março!$F$25</f>
        <v>*</v>
      </c>
      <c r="W15" s="17" t="str">
        <f>[11]Março!$F$26</f>
        <v>*</v>
      </c>
      <c r="X15" s="17" t="str">
        <f>[11]Março!$F$27</f>
        <v>*</v>
      </c>
      <c r="Y15" s="17" t="str">
        <f>[11]Março!$F$28</f>
        <v>*</v>
      </c>
      <c r="Z15" s="17" t="str">
        <f>[11]Março!$F$29</f>
        <v>*</v>
      </c>
      <c r="AA15" s="17" t="str">
        <f>[11]Março!$F$30</f>
        <v>*</v>
      </c>
      <c r="AB15" s="17" t="str">
        <f>[11]Março!$F$31</f>
        <v>*</v>
      </c>
      <c r="AC15" s="17" t="str">
        <f>[11]Março!$F$32</f>
        <v>*</v>
      </c>
      <c r="AD15" s="17" t="str">
        <f>[11]Março!$F$33</f>
        <v>*</v>
      </c>
      <c r="AE15" s="17" t="str">
        <f>[11]Março!$F$34</f>
        <v>*</v>
      </c>
      <c r="AF15" s="17" t="str">
        <f>[11]Março!$F$35</f>
        <v>*</v>
      </c>
      <c r="AG15" s="33">
        <f t="shared" si="3"/>
        <v>96</v>
      </c>
      <c r="AH15" s="36">
        <f t="shared" si="1"/>
        <v>95.666666666666671</v>
      </c>
    </row>
    <row r="16" spans="1:35" ht="17.100000000000001" customHeight="1" x14ac:dyDescent="0.2">
      <c r="A16" s="14" t="s">
        <v>7</v>
      </c>
      <c r="B16" s="17">
        <f>[12]Março!$F$5</f>
        <v>96</v>
      </c>
      <c r="C16" s="17">
        <f>[12]Março!$F$6</f>
        <v>97</v>
      </c>
      <c r="D16" s="17">
        <f>[12]Março!$F$7</f>
        <v>96</v>
      </c>
      <c r="E16" s="17">
        <f>[12]Março!$F$8</f>
        <v>94</v>
      </c>
      <c r="F16" s="17">
        <f>[12]Março!$F$9</f>
        <v>97</v>
      </c>
      <c r="G16" s="17">
        <f>[12]Março!$F$10</f>
        <v>88</v>
      </c>
      <c r="H16" s="17">
        <f>[12]Março!$F$11</f>
        <v>83</v>
      </c>
      <c r="I16" s="17">
        <f>[12]Março!$F$12</f>
        <v>71</v>
      </c>
      <c r="J16" s="17">
        <f>[12]Março!$F$13</f>
        <v>96</v>
      </c>
      <c r="K16" s="17">
        <f>[12]Março!$F$14</f>
        <v>96</v>
      </c>
      <c r="L16" s="17">
        <f>[12]Março!$F$15</f>
        <v>95</v>
      </c>
      <c r="M16" s="17">
        <f>[12]Março!$F$16</f>
        <v>92</v>
      </c>
      <c r="N16" s="17">
        <f>[12]Março!$F$17</f>
        <v>96</v>
      </c>
      <c r="O16" s="17">
        <f>[12]Março!$F$18</f>
        <v>85</v>
      </c>
      <c r="P16" s="17">
        <f>[12]Março!$F$19</f>
        <v>91</v>
      </c>
      <c r="Q16" s="17">
        <f>[12]Março!$F$20</f>
        <v>92</v>
      </c>
      <c r="R16" s="17">
        <f>[12]Março!$F$21</f>
        <v>92</v>
      </c>
      <c r="S16" s="17">
        <f>[12]Março!$F$22</f>
        <v>83</v>
      </c>
      <c r="T16" s="17">
        <f>[12]Março!$F$23</f>
        <v>86</v>
      </c>
      <c r="U16" s="17">
        <f>[12]Março!$F$24</f>
        <v>94</v>
      </c>
      <c r="V16" s="17">
        <f>[12]Março!$F$25</f>
        <v>88</v>
      </c>
      <c r="W16" s="17">
        <f>[12]Março!$F$26</f>
        <v>92</v>
      </c>
      <c r="X16" s="17">
        <f>[12]Março!$F$27</f>
        <v>97</v>
      </c>
      <c r="Y16" s="17">
        <f>[12]Março!$F$28</f>
        <v>97</v>
      </c>
      <c r="Z16" s="17">
        <f>[12]Março!$F$29</f>
        <v>97</v>
      </c>
      <c r="AA16" s="17">
        <f>[12]Março!$F$30</f>
        <v>96</v>
      </c>
      <c r="AB16" s="17">
        <f>[12]Março!$F$31</f>
        <v>92</v>
      </c>
      <c r="AC16" s="17">
        <f>[12]Março!$F$32</f>
        <v>91</v>
      </c>
      <c r="AD16" s="17">
        <f>[12]Março!$F$33</f>
        <v>88</v>
      </c>
      <c r="AE16" s="17">
        <f>[12]Março!$F$34</f>
        <v>82</v>
      </c>
      <c r="AF16" s="17">
        <f>[12]Março!$F$35</f>
        <v>91</v>
      </c>
      <c r="AG16" s="33">
        <f t="shared" si="3"/>
        <v>97</v>
      </c>
      <c r="AH16" s="36">
        <f t="shared" si="1"/>
        <v>91.322580645161295</v>
      </c>
    </row>
    <row r="17" spans="1:34" ht="17.100000000000001" customHeight="1" x14ac:dyDescent="0.2">
      <c r="A17" s="14" t="s">
        <v>8</v>
      </c>
      <c r="B17" s="17">
        <f>[13]Março!$F$5</f>
        <v>93</v>
      </c>
      <c r="C17" s="17">
        <f>[13]Março!$F$6</f>
        <v>93</v>
      </c>
      <c r="D17" s="17">
        <f>[13]Março!$F$7</f>
        <v>92</v>
      </c>
      <c r="E17" s="17">
        <f>[13]Março!$F$8</f>
        <v>93</v>
      </c>
      <c r="F17" s="17">
        <f>[13]Março!$F$9</f>
        <v>93</v>
      </c>
      <c r="G17" s="17">
        <f>[13]Março!$F$10</f>
        <v>87</v>
      </c>
      <c r="H17" s="17">
        <f>[13]Março!$F$11</f>
        <v>84</v>
      </c>
      <c r="I17" s="17">
        <f>[13]Março!$F$12</f>
        <v>87</v>
      </c>
      <c r="J17" s="17">
        <f>[13]Março!$F$13</f>
        <v>89</v>
      </c>
      <c r="K17" s="17">
        <f>[13]Março!$F$14</f>
        <v>94</v>
      </c>
      <c r="L17" s="17">
        <f>[13]Março!$F$15</f>
        <v>95</v>
      </c>
      <c r="M17" s="17">
        <f>[13]Março!$F$16</f>
        <v>89</v>
      </c>
      <c r="N17" s="17">
        <f>[13]Março!$F$17</f>
        <v>93</v>
      </c>
      <c r="O17" s="17">
        <f>[13]Março!$F$18</f>
        <v>87</v>
      </c>
      <c r="P17" s="17">
        <f>[13]Março!$F$19</f>
        <v>89</v>
      </c>
      <c r="Q17" s="17">
        <f>[13]Março!$F$20</f>
        <v>90</v>
      </c>
      <c r="R17" s="17">
        <f>[13]Março!$F$21</f>
        <v>89</v>
      </c>
      <c r="S17" s="17">
        <f>[13]Março!$F$22</f>
        <v>87</v>
      </c>
      <c r="T17" s="17">
        <f>[13]Março!$F$23</f>
        <v>85</v>
      </c>
      <c r="U17" s="17">
        <f>[13]Março!$F$24</f>
        <v>92</v>
      </c>
      <c r="V17" s="17">
        <f>[13]Março!$F$25</f>
        <v>86</v>
      </c>
      <c r="W17" s="17">
        <f>[13]Março!$F$26</f>
        <v>87</v>
      </c>
      <c r="X17" s="17">
        <f>[13]Março!$F$27</f>
        <v>93</v>
      </c>
      <c r="Y17" s="17">
        <f>[13]Março!$F$28</f>
        <v>95</v>
      </c>
      <c r="Z17" s="17">
        <f>[13]Março!$F$29</f>
        <v>97</v>
      </c>
      <c r="AA17" s="17">
        <f>[13]Março!$F$30</f>
        <v>94</v>
      </c>
      <c r="AB17" s="17">
        <f>[13]Março!$F$31</f>
        <v>91</v>
      </c>
      <c r="AC17" s="17">
        <f>[13]Março!$F$32</f>
        <v>92</v>
      </c>
      <c r="AD17" s="17">
        <f>[13]Março!$F$33</f>
        <v>87</v>
      </c>
      <c r="AE17" s="17">
        <f>[13]Março!$F$34</f>
        <v>89</v>
      </c>
      <c r="AF17" s="17">
        <f>[13]Março!$F$35</f>
        <v>89</v>
      </c>
      <c r="AG17" s="33">
        <f>MAX(B17:AF17)</f>
        <v>97</v>
      </c>
      <c r="AH17" s="36">
        <f>AVERAGE(B17:AF17)</f>
        <v>90.354838709677423</v>
      </c>
    </row>
    <row r="18" spans="1:34" ht="17.100000000000001" customHeight="1" x14ac:dyDescent="0.2">
      <c r="A18" s="14" t="s">
        <v>9</v>
      </c>
      <c r="B18" s="17">
        <f>[14]Março!$F$5</f>
        <v>89</v>
      </c>
      <c r="C18" s="17">
        <f>[14]Março!$F$6</f>
        <v>97</v>
      </c>
      <c r="D18" s="17">
        <f>[14]Março!$F$7</f>
        <v>97</v>
      </c>
      <c r="E18" s="17">
        <f>[14]Março!$F$8</f>
        <v>92</v>
      </c>
      <c r="F18" s="17">
        <f>[14]Março!$F$9</f>
        <v>93</v>
      </c>
      <c r="G18" s="17">
        <f>[14]Março!$F$10</f>
        <v>79</v>
      </c>
      <c r="H18" s="17">
        <f>[14]Março!$F$11</f>
        <v>77</v>
      </c>
      <c r="I18" s="17">
        <f>[14]Março!$F$12</f>
        <v>71</v>
      </c>
      <c r="J18" s="17">
        <f>[14]Março!$F$13</f>
        <v>95</v>
      </c>
      <c r="K18" s="17">
        <f>[14]Março!$F$14</f>
        <v>97</v>
      </c>
      <c r="L18" s="17">
        <f>[14]Março!$F$15</f>
        <v>94</v>
      </c>
      <c r="M18" s="17">
        <f>[14]Março!$F$16</f>
        <v>90</v>
      </c>
      <c r="N18" s="17">
        <f>[14]Março!$F$17</f>
        <v>86</v>
      </c>
      <c r="O18" s="17">
        <f>[14]Março!$F$18</f>
        <v>90</v>
      </c>
      <c r="P18" s="17">
        <f>[14]Março!$F$19</f>
        <v>88</v>
      </c>
      <c r="Q18" s="17">
        <f>[14]Março!$F$20</f>
        <v>92</v>
      </c>
      <c r="R18" s="17">
        <f>[14]Março!$F$21</f>
        <v>88</v>
      </c>
      <c r="S18" s="17">
        <f>[14]Março!$F$22</f>
        <v>87</v>
      </c>
      <c r="T18" s="17">
        <f>[14]Março!$F$23</f>
        <v>85</v>
      </c>
      <c r="U18" s="17">
        <f>[14]Março!$F$24</f>
        <v>81</v>
      </c>
      <c r="V18" s="17">
        <f>[14]Março!$F$25</f>
        <v>71</v>
      </c>
      <c r="W18" s="17">
        <f>[14]Março!$F$26</f>
        <v>92</v>
      </c>
      <c r="X18" s="17">
        <f>[14]Março!$F$27</f>
        <v>96</v>
      </c>
      <c r="Y18" s="17">
        <f>[14]Março!$F$28</f>
        <v>97</v>
      </c>
      <c r="Z18" s="17">
        <f>[14]Março!$F$29</f>
        <v>96</v>
      </c>
      <c r="AA18" s="17">
        <f>[14]Março!$F$30</f>
        <v>94</v>
      </c>
      <c r="AB18" s="17">
        <f>[14]Março!$F$31</f>
        <v>83</v>
      </c>
      <c r="AC18" s="17">
        <f>[14]Março!$F$32</f>
        <v>80</v>
      </c>
      <c r="AD18" s="17">
        <f>[14]Março!$F$33</f>
        <v>87</v>
      </c>
      <c r="AE18" s="17">
        <f>[14]Março!$F$34</f>
        <v>73</v>
      </c>
      <c r="AF18" s="17">
        <f>[14]Março!$F$35</f>
        <v>91</v>
      </c>
      <c r="AG18" s="33">
        <f t="shared" ref="AG18:AG29" si="6">MAX(B18:AF18)</f>
        <v>97</v>
      </c>
      <c r="AH18" s="36">
        <f t="shared" ref="AH18:AH30" si="7">AVERAGE(B18:AF18)</f>
        <v>88</v>
      </c>
    </row>
    <row r="19" spans="1:34" ht="17.100000000000001" customHeight="1" x14ac:dyDescent="0.2">
      <c r="A19" s="14" t="s">
        <v>47</v>
      </c>
      <c r="B19" s="17">
        <f>[15]Março!$F$5</f>
        <v>94</v>
      </c>
      <c r="C19" s="17">
        <f>[15]Março!$F$6</f>
        <v>94</v>
      </c>
      <c r="D19" s="17">
        <f>[15]Março!$F$7</f>
        <v>96</v>
      </c>
      <c r="E19" s="17">
        <f>[15]Março!$F$8</f>
        <v>94</v>
      </c>
      <c r="F19" s="17">
        <f>[15]Março!$F$9</f>
        <v>92</v>
      </c>
      <c r="G19" s="17">
        <f>[15]Março!$F$10</f>
        <v>93</v>
      </c>
      <c r="H19" s="17">
        <f>[15]Março!$F$11</f>
        <v>93</v>
      </c>
      <c r="I19" s="17">
        <f>[15]Março!$F$12</f>
        <v>91</v>
      </c>
      <c r="J19" s="17">
        <f>[15]Março!$F$13</f>
        <v>96</v>
      </c>
      <c r="K19" s="17">
        <f>[15]Março!$F$14</f>
        <v>97</v>
      </c>
      <c r="L19" s="17">
        <f>[15]Março!$F$15</f>
        <v>95</v>
      </c>
      <c r="M19" s="17">
        <f>[15]Março!$F$16</f>
        <v>95</v>
      </c>
      <c r="N19" s="17">
        <f>[15]Março!$F$17</f>
        <v>96</v>
      </c>
      <c r="O19" s="17">
        <f>[15]Março!$F$18</f>
        <v>95</v>
      </c>
      <c r="P19" s="17">
        <f>[15]Março!$F$19</f>
        <v>95</v>
      </c>
      <c r="Q19" s="17">
        <f>[15]Março!$F$20</f>
        <v>96</v>
      </c>
      <c r="R19" s="17">
        <f>[15]Março!$F$21</f>
        <v>92</v>
      </c>
      <c r="S19" s="17">
        <f>[15]Março!$F$22</f>
        <v>95</v>
      </c>
      <c r="T19" s="17">
        <f>[15]Março!$F$23</f>
        <v>94</v>
      </c>
      <c r="U19" s="17">
        <f>[15]Março!$F$24</f>
        <v>97</v>
      </c>
      <c r="V19" s="17">
        <f>[15]Março!$F$25</f>
        <v>94</v>
      </c>
      <c r="W19" s="17">
        <f>[15]Março!$F$26</f>
        <v>92</v>
      </c>
      <c r="X19" s="17">
        <f>[15]Março!$F$27</f>
        <v>95</v>
      </c>
      <c r="Y19" s="17">
        <f>[15]Março!$F$28</f>
        <v>97</v>
      </c>
      <c r="Z19" s="17">
        <f>[15]Março!$F$29</f>
        <v>88</v>
      </c>
      <c r="AA19" s="17">
        <f>[15]Março!$F$30</f>
        <v>89</v>
      </c>
      <c r="AB19" s="17">
        <f>[15]Março!$F$31</f>
        <v>80</v>
      </c>
      <c r="AC19" s="17">
        <f>[15]Março!$F$32</f>
        <v>87</v>
      </c>
      <c r="AD19" s="17">
        <f>[15]Março!$F$33</f>
        <v>74</v>
      </c>
      <c r="AE19" s="17">
        <f>[15]Março!$F$34</f>
        <v>77</v>
      </c>
      <c r="AF19" s="17">
        <f>[15]Março!$F$35</f>
        <v>88</v>
      </c>
      <c r="AG19" s="33">
        <f t="shared" ref="AG19" si="8">MAX(B19:AF19)</f>
        <v>97</v>
      </c>
      <c r="AH19" s="36">
        <f t="shared" ref="AH19" si="9">AVERAGE(B19:AF19)</f>
        <v>91.967741935483872</v>
      </c>
    </row>
    <row r="20" spans="1:34" ht="17.100000000000001" customHeight="1" x14ac:dyDescent="0.2">
      <c r="A20" s="14" t="s">
        <v>10</v>
      </c>
      <c r="B20" s="17">
        <f>[16]Março!$F$5</f>
        <v>92</v>
      </c>
      <c r="C20" s="17">
        <f>[16]Março!$F$6</f>
        <v>97</v>
      </c>
      <c r="D20" s="17">
        <f>[16]Março!$F$7</f>
        <v>95</v>
      </c>
      <c r="E20" s="17">
        <f>[16]Março!$F$8</f>
        <v>97</v>
      </c>
      <c r="F20" s="17">
        <f>[16]Março!$F$9</f>
        <v>98</v>
      </c>
      <c r="G20" s="17">
        <f>[16]Março!$F$10</f>
        <v>95</v>
      </c>
      <c r="H20" s="17">
        <f>[16]Março!$F$11</f>
        <v>92</v>
      </c>
      <c r="I20" s="17">
        <f>[16]Março!$F$12</f>
        <v>89</v>
      </c>
      <c r="J20" s="17">
        <f>[16]Março!$F$13</f>
        <v>93</v>
      </c>
      <c r="K20" s="17">
        <f>[16]Março!$F$14</f>
        <v>97</v>
      </c>
      <c r="L20" s="17">
        <f>[16]Março!$F$15</f>
        <v>95</v>
      </c>
      <c r="M20" s="17">
        <f>[16]Março!$F$16</f>
        <v>94</v>
      </c>
      <c r="N20" s="17">
        <f>[16]Março!$F$17</f>
        <v>96</v>
      </c>
      <c r="O20" s="17">
        <f>[16]Março!$F$18</f>
        <v>89</v>
      </c>
      <c r="P20" s="17">
        <f>[16]Março!$F$19</f>
        <v>94</v>
      </c>
      <c r="Q20" s="17">
        <f>[16]Março!$F$20</f>
        <v>95</v>
      </c>
      <c r="R20" s="17">
        <f>[16]Março!$F$21</f>
        <v>92</v>
      </c>
      <c r="S20" s="17">
        <f>[16]Março!$F$22</f>
        <v>87</v>
      </c>
      <c r="T20" s="17">
        <f>[16]Março!$F$23</f>
        <v>87</v>
      </c>
      <c r="U20" s="17">
        <f>[16]Março!$F$24</f>
        <v>96</v>
      </c>
      <c r="V20" s="17">
        <f>[16]Março!$F$25</f>
        <v>92</v>
      </c>
      <c r="W20" s="17">
        <f>[16]Março!$F$26</f>
        <v>93</v>
      </c>
      <c r="X20" s="17">
        <f>[16]Março!$F$27</f>
        <v>96</v>
      </c>
      <c r="Y20" s="17">
        <f>[16]Março!$F$28</f>
        <v>98</v>
      </c>
      <c r="Z20" s="17">
        <f>[16]Março!$F$29</f>
        <v>97</v>
      </c>
      <c r="AA20" s="17">
        <f>[16]Março!$F$30</f>
        <v>97</v>
      </c>
      <c r="AB20" s="17">
        <f>[16]Março!$F$31</f>
        <v>95</v>
      </c>
      <c r="AC20" s="17">
        <f>[16]Março!$F$32</f>
        <v>91</v>
      </c>
      <c r="AD20" s="17">
        <f>[16]Março!$F$33</f>
        <v>92</v>
      </c>
      <c r="AE20" s="17">
        <f>[16]Março!$F$34</f>
        <v>92</v>
      </c>
      <c r="AF20" s="17">
        <f>[16]Março!$F$35</f>
        <v>93</v>
      </c>
      <c r="AG20" s="33">
        <f t="shared" si="6"/>
        <v>98</v>
      </c>
      <c r="AH20" s="36">
        <f t="shared" si="7"/>
        <v>93.741935483870961</v>
      </c>
    </row>
    <row r="21" spans="1:34" ht="17.100000000000001" customHeight="1" x14ac:dyDescent="0.2">
      <c r="A21" s="14" t="s">
        <v>11</v>
      </c>
      <c r="B21" s="17">
        <f>[17]Março!$F$5</f>
        <v>72</v>
      </c>
      <c r="C21" s="17" t="str">
        <f>[17]Março!$F$6</f>
        <v>*</v>
      </c>
      <c r="D21" s="17">
        <f>[17]Março!$F$7</f>
        <v>67</v>
      </c>
      <c r="E21" s="17">
        <f>[17]Março!$F$8</f>
        <v>67</v>
      </c>
      <c r="F21" s="17">
        <f>[17]Março!$F$9</f>
        <v>65</v>
      </c>
      <c r="G21" s="17">
        <f>[17]Março!$F$10</f>
        <v>67</v>
      </c>
      <c r="H21" s="17">
        <f>[17]Março!$F$11</f>
        <v>61</v>
      </c>
      <c r="I21" s="17">
        <f>[17]Março!$F$12</f>
        <v>55</v>
      </c>
      <c r="J21" s="17" t="str">
        <f>[17]Março!$F$13</f>
        <v>*</v>
      </c>
      <c r="K21" s="17" t="str">
        <f>[17]Março!$F$14</f>
        <v>*</v>
      </c>
      <c r="L21" s="17" t="str">
        <f>[17]Março!$F$15</f>
        <v>*</v>
      </c>
      <c r="M21" s="17">
        <f>[17]Março!$F$16</f>
        <v>63</v>
      </c>
      <c r="N21" s="17">
        <f>[17]Março!$F$17</f>
        <v>64</v>
      </c>
      <c r="O21" s="17" t="str">
        <f>[17]Março!$F$18</f>
        <v>*</v>
      </c>
      <c r="P21" s="17">
        <f>[17]Março!$F$19</f>
        <v>73</v>
      </c>
      <c r="Q21" s="17">
        <f>[17]Março!$F$20</f>
        <v>68</v>
      </c>
      <c r="R21" s="17">
        <f>[17]Março!$F$21</f>
        <v>56</v>
      </c>
      <c r="S21" s="17">
        <f>[17]Março!$F$22</f>
        <v>54</v>
      </c>
      <c r="T21" s="17">
        <f>[17]Março!$F$23</f>
        <v>65</v>
      </c>
      <c r="U21" s="17">
        <f>[17]Março!$F$24</f>
        <v>60</v>
      </c>
      <c r="V21" s="17">
        <f>[17]Março!$F$25</f>
        <v>58</v>
      </c>
      <c r="W21" s="17">
        <f>[17]Março!$F$26</f>
        <v>57</v>
      </c>
      <c r="X21" s="17">
        <f>[17]Março!$F$27</f>
        <v>67</v>
      </c>
      <c r="Y21" s="17" t="str">
        <f>[17]Março!$F$28</f>
        <v>*</v>
      </c>
      <c r="Z21" s="17">
        <f>[17]Março!$F$29</f>
        <v>79</v>
      </c>
      <c r="AA21" s="17">
        <f>[17]Março!$F$30</f>
        <v>76</v>
      </c>
      <c r="AB21" s="17">
        <f>[17]Março!$F$31</f>
        <v>65</v>
      </c>
      <c r="AC21" s="17">
        <f>[17]Março!$F$32</f>
        <v>63</v>
      </c>
      <c r="AD21" s="17">
        <f>[17]Março!$F$33</f>
        <v>64</v>
      </c>
      <c r="AE21" s="17">
        <f>[17]Março!$F$34</f>
        <v>58</v>
      </c>
      <c r="AF21" s="17">
        <f>[17]Março!$F$35</f>
        <v>68</v>
      </c>
      <c r="AG21" s="33">
        <f t="shared" si="6"/>
        <v>79</v>
      </c>
      <c r="AH21" s="36">
        <f t="shared" si="7"/>
        <v>64.48</v>
      </c>
    </row>
    <row r="22" spans="1:34" ht="17.100000000000001" customHeight="1" x14ac:dyDescent="0.2">
      <c r="A22" s="14" t="s">
        <v>12</v>
      </c>
      <c r="B22" s="17">
        <f>[18]Março!$F$5</f>
        <v>93</v>
      </c>
      <c r="C22" s="17">
        <f>[18]Março!$F$6</f>
        <v>93</v>
      </c>
      <c r="D22" s="17">
        <f>[18]Março!$F$7</f>
        <v>95</v>
      </c>
      <c r="E22" s="17">
        <f>[18]Março!$F$8</f>
        <v>89</v>
      </c>
      <c r="F22" s="17">
        <f>[18]Março!$F$9</f>
        <v>92</v>
      </c>
      <c r="G22" s="17">
        <f>[18]Março!$F$10</f>
        <v>87</v>
      </c>
      <c r="H22" s="17">
        <f>[18]Março!$F$11</f>
        <v>93</v>
      </c>
      <c r="I22" s="17">
        <f>[18]Março!$F$12</f>
        <v>94</v>
      </c>
      <c r="J22" s="17">
        <f>[18]Março!$F$13</f>
        <v>93</v>
      </c>
      <c r="K22" s="17">
        <f>[18]Março!$F$14</f>
        <v>95</v>
      </c>
      <c r="L22" s="17">
        <f>[18]Março!$F$15</f>
        <v>94</v>
      </c>
      <c r="M22" s="17">
        <f>[18]Março!$F$16</f>
        <v>89</v>
      </c>
      <c r="N22" s="17">
        <f>[18]Março!$F$17</f>
        <v>87</v>
      </c>
      <c r="O22" s="17">
        <f>[18]Março!$F$18</f>
        <v>91</v>
      </c>
      <c r="P22" s="17">
        <f>[18]Março!$F$19</f>
        <v>92</v>
      </c>
      <c r="Q22" s="17">
        <f>[18]Março!$F$20</f>
        <v>93</v>
      </c>
      <c r="R22" s="17">
        <f>[18]Março!$F$21</f>
        <v>91</v>
      </c>
      <c r="S22" s="17">
        <f>[18]Março!$F$22</f>
        <v>93</v>
      </c>
      <c r="T22" s="17">
        <f>[18]Março!$F$23</f>
        <v>92</v>
      </c>
      <c r="U22" s="17">
        <f>[18]Março!$F$24</f>
        <v>93</v>
      </c>
      <c r="V22" s="17">
        <f>[18]Março!$F$25</f>
        <v>92</v>
      </c>
      <c r="W22" s="17">
        <f>[18]Março!$F$26</f>
        <v>94</v>
      </c>
      <c r="X22" s="17">
        <f>[18]Março!$F$27</f>
        <v>94</v>
      </c>
      <c r="Y22" s="17">
        <f>[18]Março!$F$28</f>
        <v>96</v>
      </c>
      <c r="Z22" s="17">
        <f>[18]Março!$F$29</f>
        <v>96</v>
      </c>
      <c r="AA22" s="17">
        <f>[18]Março!$F$30</f>
        <v>93</v>
      </c>
      <c r="AB22" s="17">
        <f>[18]Março!$F$31</f>
        <v>88</v>
      </c>
      <c r="AC22" s="17">
        <f>[18]Março!$F$32</f>
        <v>93</v>
      </c>
      <c r="AD22" s="17">
        <f>[18]Março!$F$33</f>
        <v>91</v>
      </c>
      <c r="AE22" s="17">
        <f>[18]Março!$F$34</f>
        <v>93</v>
      </c>
      <c r="AF22" s="17">
        <f>[18]Março!$F$35</f>
        <v>91</v>
      </c>
      <c r="AG22" s="33">
        <f t="shared" si="6"/>
        <v>96</v>
      </c>
      <c r="AH22" s="36">
        <f t="shared" si="7"/>
        <v>92.258064516129039</v>
      </c>
    </row>
    <row r="23" spans="1:34" ht="17.100000000000001" customHeight="1" x14ac:dyDescent="0.2">
      <c r="A23" s="14" t="s">
        <v>13</v>
      </c>
      <c r="B23" s="17">
        <f>[19]Março!$F$5</f>
        <v>95</v>
      </c>
      <c r="C23" s="17">
        <f>[19]Março!$F$6</f>
        <v>95</v>
      </c>
      <c r="D23" s="17">
        <f>[19]Março!$F$7</f>
        <v>96</v>
      </c>
      <c r="E23" s="17">
        <f>[19]Março!$F$8</f>
        <v>95</v>
      </c>
      <c r="F23" s="17">
        <f>[19]Março!$F$9</f>
        <v>97</v>
      </c>
      <c r="G23" s="17">
        <f>[19]Março!$F$10</f>
        <v>96</v>
      </c>
      <c r="H23" s="17">
        <f>[19]Março!$F$11</f>
        <v>96</v>
      </c>
      <c r="I23" s="17">
        <f>[19]Março!$F$12</f>
        <v>95</v>
      </c>
      <c r="J23" s="17">
        <f>[19]Março!$F$13</f>
        <v>96</v>
      </c>
      <c r="K23" s="17">
        <f>[19]Março!$F$14</f>
        <v>95</v>
      </c>
      <c r="L23" s="17">
        <f>[19]Março!$F$15</f>
        <v>96</v>
      </c>
      <c r="M23" s="17">
        <f>[19]Março!$F$16</f>
        <v>96</v>
      </c>
      <c r="N23" s="17">
        <f>[19]Março!$F$17</f>
        <v>97</v>
      </c>
      <c r="O23" s="17">
        <f>[19]Março!$F$18</f>
        <v>96</v>
      </c>
      <c r="P23" s="17">
        <f>[19]Março!$F$19</f>
        <v>96</v>
      </c>
      <c r="Q23" s="17">
        <f>[19]Março!$F$20</f>
        <v>94</v>
      </c>
      <c r="R23" s="17">
        <f>[19]Março!$F$21</f>
        <v>97</v>
      </c>
      <c r="S23" s="17">
        <f>[19]Março!$F$22</f>
        <v>96</v>
      </c>
      <c r="T23" s="17">
        <f>[19]Março!$F$23</f>
        <v>96</v>
      </c>
      <c r="U23" s="17">
        <f>[19]Março!$F$24</f>
        <v>96</v>
      </c>
      <c r="V23" s="17">
        <f>[19]Março!$F$25</f>
        <v>97</v>
      </c>
      <c r="W23" s="17">
        <f>[19]Março!$F$26</f>
        <v>96</v>
      </c>
      <c r="X23" s="17">
        <f>[19]Março!$F$27</f>
        <v>96</v>
      </c>
      <c r="Y23" s="17">
        <f>[19]Março!$F$28</f>
        <v>97</v>
      </c>
      <c r="Z23" s="17">
        <f>[19]Março!$F$29</f>
        <v>96</v>
      </c>
      <c r="AA23" s="17">
        <f>[19]Março!$F$30</f>
        <v>96</v>
      </c>
      <c r="AB23" s="17">
        <f>[19]Março!$F$31</f>
        <v>96</v>
      </c>
      <c r="AC23" s="17">
        <f>[19]Março!$F$32</f>
        <v>97</v>
      </c>
      <c r="AD23" s="16">
        <f>[19]Março!$F$33</f>
        <v>96</v>
      </c>
      <c r="AE23" s="16">
        <f>[19]Março!$F$34</f>
        <v>97</v>
      </c>
      <c r="AF23" s="17">
        <f>[19]Março!$F$35</f>
        <v>97</v>
      </c>
      <c r="AG23" s="33">
        <f t="shared" si="6"/>
        <v>97</v>
      </c>
      <c r="AH23" s="36">
        <f t="shared" si="7"/>
        <v>96.032258064516128</v>
      </c>
    </row>
    <row r="24" spans="1:34" ht="17.100000000000001" customHeight="1" x14ac:dyDescent="0.2">
      <c r="A24" s="14" t="s">
        <v>14</v>
      </c>
      <c r="B24" s="17">
        <f>[20]Março!$F$5</f>
        <v>92</v>
      </c>
      <c r="C24" s="17">
        <f>[20]Março!$F$6</f>
        <v>93</v>
      </c>
      <c r="D24" s="17">
        <f>[20]Março!$F$7</f>
        <v>94</v>
      </c>
      <c r="E24" s="17">
        <f>[20]Março!$F$8</f>
        <v>92</v>
      </c>
      <c r="F24" s="17">
        <f>[20]Março!$F$9</f>
        <v>94</v>
      </c>
      <c r="G24" s="17">
        <f>[20]Março!$F$10</f>
        <v>95</v>
      </c>
      <c r="H24" s="17">
        <f>[20]Março!$F$11</f>
        <v>93</v>
      </c>
      <c r="I24" s="17">
        <f>[20]Março!$F$12</f>
        <v>89</v>
      </c>
      <c r="J24" s="17">
        <f>[20]Março!$F$13</f>
        <v>92</v>
      </c>
      <c r="K24" s="17">
        <f>[20]Março!$F$14</f>
        <v>93</v>
      </c>
      <c r="L24" s="17">
        <f>[20]Março!$F$15</f>
        <v>92</v>
      </c>
      <c r="M24" s="17">
        <f>[20]Março!$F$16</f>
        <v>93</v>
      </c>
      <c r="N24" s="17">
        <f>[20]Março!$F$17</f>
        <v>91</v>
      </c>
      <c r="O24" s="17">
        <f>[20]Março!$F$18</f>
        <v>90</v>
      </c>
      <c r="P24" s="17">
        <f>[20]Março!$F$19</f>
        <v>92</v>
      </c>
      <c r="Q24" s="17">
        <f>[20]Março!$F$20</f>
        <v>93</v>
      </c>
      <c r="R24" s="17">
        <f>[20]Março!$F$21</f>
        <v>92</v>
      </c>
      <c r="S24" s="17">
        <f>[20]Março!$F$22</f>
        <v>87</v>
      </c>
      <c r="T24" s="17">
        <f>[20]Março!$F$23</f>
        <v>92</v>
      </c>
      <c r="U24" s="17">
        <f>[20]Março!$F$24</f>
        <v>93</v>
      </c>
      <c r="V24" s="17">
        <f>[20]Março!$F$25</f>
        <v>92</v>
      </c>
      <c r="W24" s="17">
        <f>[20]Março!$F$26</f>
        <v>90</v>
      </c>
      <c r="X24" s="17">
        <f>[20]Março!$F$27</f>
        <v>93</v>
      </c>
      <c r="Y24" s="17">
        <f>[20]Março!$F$28</f>
        <v>95</v>
      </c>
      <c r="Z24" s="17">
        <f>[20]Março!$F$29</f>
        <v>95</v>
      </c>
      <c r="AA24" s="17">
        <f>[20]Março!$F$30</f>
        <v>92</v>
      </c>
      <c r="AB24" s="17">
        <f>[20]Março!$F$31</f>
        <v>94</v>
      </c>
      <c r="AC24" s="17">
        <f>[20]Março!$F$32</f>
        <v>93</v>
      </c>
      <c r="AD24" s="17">
        <f>[20]Março!$F$33</f>
        <v>92</v>
      </c>
      <c r="AE24" s="17">
        <f>[20]Março!$F$34</f>
        <v>91</v>
      </c>
      <c r="AF24" s="17">
        <f>[20]Março!$F$35</f>
        <v>93</v>
      </c>
      <c r="AG24" s="33">
        <f t="shared" si="6"/>
        <v>95</v>
      </c>
      <c r="AH24" s="36">
        <f t="shared" si="7"/>
        <v>92.322580645161295</v>
      </c>
    </row>
    <row r="25" spans="1:34" ht="17.100000000000001" customHeight="1" x14ac:dyDescent="0.2">
      <c r="A25" s="14" t="s">
        <v>15</v>
      </c>
      <c r="B25" s="17">
        <f>[21]Março!$F$5</f>
        <v>95</v>
      </c>
      <c r="C25" s="17">
        <f>[21]Março!$F$6</f>
        <v>96</v>
      </c>
      <c r="D25" s="17">
        <f>[21]Março!$F$7</f>
        <v>96</v>
      </c>
      <c r="E25" s="17">
        <f>[21]Março!$F$8</f>
        <v>92</v>
      </c>
      <c r="F25" s="17">
        <f>[21]Março!$F$9</f>
        <v>96</v>
      </c>
      <c r="G25" s="17">
        <f>[21]Março!$F$10</f>
        <v>84</v>
      </c>
      <c r="H25" s="17">
        <f>[21]Março!$F$11</f>
        <v>81</v>
      </c>
      <c r="I25" s="17">
        <f>[21]Março!$F$12</f>
        <v>78</v>
      </c>
      <c r="J25" s="17">
        <f>[21]Março!$F$13</f>
        <v>94</v>
      </c>
      <c r="K25" s="17">
        <f>[21]Março!$F$14</f>
        <v>97</v>
      </c>
      <c r="L25" s="17">
        <f>[21]Março!$F$15</f>
        <v>95</v>
      </c>
      <c r="M25" s="17">
        <f>[21]Março!$F$16</f>
        <v>92</v>
      </c>
      <c r="N25" s="17">
        <f>[21]Março!$F$17</f>
        <v>93</v>
      </c>
      <c r="O25" s="17">
        <f>[21]Março!$F$18</f>
        <v>77</v>
      </c>
      <c r="P25" s="17">
        <f>[21]Março!$F$19</f>
        <v>95</v>
      </c>
      <c r="Q25" s="17">
        <f>[21]Março!$F$20</f>
        <v>95</v>
      </c>
      <c r="R25" s="17">
        <f>[21]Março!$F$21</f>
        <v>92</v>
      </c>
      <c r="S25" s="17">
        <f>[21]Março!$F$22</f>
        <v>87</v>
      </c>
      <c r="T25" s="17">
        <f>[21]Março!$F$23</f>
        <v>90</v>
      </c>
      <c r="U25" s="17">
        <f>[21]Março!$F$24</f>
        <v>91</v>
      </c>
      <c r="V25" s="17">
        <f>[21]Março!$F$25</f>
        <v>85</v>
      </c>
      <c r="W25" s="17">
        <f>[21]Março!$F$26</f>
        <v>96</v>
      </c>
      <c r="X25" s="17">
        <f>[21]Março!$F$27</f>
        <v>94</v>
      </c>
      <c r="Y25" s="17">
        <f>[21]Março!$F$28</f>
        <v>96</v>
      </c>
      <c r="Z25" s="17">
        <f>[21]Março!$F$29</f>
        <v>97</v>
      </c>
      <c r="AA25" s="17">
        <f>[21]Março!$F$30</f>
        <v>96</v>
      </c>
      <c r="AB25" s="17">
        <f>[21]Março!$F$31</f>
        <v>85</v>
      </c>
      <c r="AC25" s="17">
        <f>[21]Março!$F$32</f>
        <v>83</v>
      </c>
      <c r="AD25" s="17">
        <f>[21]Março!$F$33</f>
        <v>85</v>
      </c>
      <c r="AE25" s="17">
        <f>[21]Março!$F$34</f>
        <v>77</v>
      </c>
      <c r="AF25" s="17">
        <f>[21]Março!$F$35</f>
        <v>93</v>
      </c>
      <c r="AG25" s="33">
        <f t="shared" si="6"/>
        <v>97</v>
      </c>
      <c r="AH25" s="36">
        <f t="shared" si="7"/>
        <v>90.41935483870968</v>
      </c>
    </row>
    <row r="26" spans="1:34" ht="17.100000000000001" customHeight="1" x14ac:dyDescent="0.2">
      <c r="A26" s="14" t="s">
        <v>16</v>
      </c>
      <c r="B26" s="17">
        <f>[22]Março!$F$5</f>
        <v>92</v>
      </c>
      <c r="C26" s="17">
        <f>[22]Março!$F$6</f>
        <v>94</v>
      </c>
      <c r="D26" s="17">
        <f>[22]Março!$F$7</f>
        <v>94</v>
      </c>
      <c r="E26" s="17">
        <f>[22]Março!$F$8</f>
        <v>92</v>
      </c>
      <c r="F26" s="17">
        <f>[22]Março!$F$9</f>
        <v>93</v>
      </c>
      <c r="G26" s="17">
        <f>[22]Março!$F$10</f>
        <v>89</v>
      </c>
      <c r="H26" s="17">
        <f>[22]Março!$F$11</f>
        <v>91</v>
      </c>
      <c r="I26" s="17">
        <f>[22]Março!$F$12</f>
        <v>88</v>
      </c>
      <c r="J26" s="17">
        <f>[22]Março!$F$13</f>
        <v>90</v>
      </c>
      <c r="K26" s="17">
        <f>[22]Março!$F$14</f>
        <v>90</v>
      </c>
      <c r="L26" s="17">
        <f>[22]Março!$F$15</f>
        <v>93</v>
      </c>
      <c r="M26" s="17">
        <f>[22]Março!$F$16</f>
        <v>90</v>
      </c>
      <c r="N26" s="17">
        <f>[22]Março!$F$17</f>
        <v>92</v>
      </c>
      <c r="O26" s="17">
        <f>[22]Março!$F$18</f>
        <v>90</v>
      </c>
      <c r="P26" s="17">
        <f>[22]Março!$F$19</f>
        <v>90</v>
      </c>
      <c r="Q26" s="17">
        <f>[22]Março!$F$20</f>
        <v>91</v>
      </c>
      <c r="R26" s="17">
        <f>[22]Março!$F$21</f>
        <v>90</v>
      </c>
      <c r="S26" s="17">
        <f>[22]Março!$F$22</f>
        <v>85</v>
      </c>
      <c r="T26" s="17">
        <f>[22]Março!$F$23</f>
        <v>86</v>
      </c>
      <c r="U26" s="17">
        <f>[22]Março!$F$24</f>
        <v>94</v>
      </c>
      <c r="V26" s="17">
        <f>[22]Março!$F$25</f>
        <v>91</v>
      </c>
      <c r="W26" s="17">
        <f>[22]Março!$F$26</f>
        <v>91</v>
      </c>
      <c r="X26" s="17">
        <f>[22]Março!$F$27</f>
        <v>93</v>
      </c>
      <c r="Y26" s="17">
        <f>[22]Março!$F$28</f>
        <v>97</v>
      </c>
      <c r="Z26" s="17">
        <f>[22]Março!$F$29</f>
        <v>94</v>
      </c>
      <c r="AA26" s="17">
        <f>[22]Março!$F$30</f>
        <v>95</v>
      </c>
      <c r="AB26" s="17">
        <f>[22]Março!$F$31</f>
        <v>92</v>
      </c>
      <c r="AC26" s="17">
        <f>[22]Março!$F$32</f>
        <v>90</v>
      </c>
      <c r="AD26" s="17">
        <f>[22]Março!$F$33</f>
        <v>87</v>
      </c>
      <c r="AE26" s="17">
        <f>[22]Março!$F$34</f>
        <v>88</v>
      </c>
      <c r="AF26" s="17">
        <f>[22]Março!$F$35</f>
        <v>89</v>
      </c>
      <c r="AG26" s="33">
        <f t="shared" si="6"/>
        <v>97</v>
      </c>
      <c r="AH26" s="36">
        <f t="shared" si="7"/>
        <v>91</v>
      </c>
    </row>
    <row r="27" spans="1:34" ht="17.100000000000001" customHeight="1" x14ac:dyDescent="0.2">
      <c r="A27" s="14" t="s">
        <v>17</v>
      </c>
      <c r="B27" s="17" t="str">
        <f>[23]Março!$F$5</f>
        <v>*</v>
      </c>
      <c r="C27" s="17" t="str">
        <f>[23]Março!$F$6</f>
        <v>*</v>
      </c>
      <c r="D27" s="17" t="str">
        <f>[23]Março!$F$7</f>
        <v>*</v>
      </c>
      <c r="E27" s="17" t="str">
        <f>[23]Março!$F$8</f>
        <v>*</v>
      </c>
      <c r="F27" s="17" t="str">
        <f>[23]Março!$F$9</f>
        <v>*</v>
      </c>
      <c r="G27" s="17" t="str">
        <f>[23]Março!$F$10</f>
        <v>*</v>
      </c>
      <c r="H27" s="17" t="str">
        <f>[23]Março!$F$11</f>
        <v>*</v>
      </c>
      <c r="I27" s="17" t="str">
        <f>[23]Março!$F$12</f>
        <v>*</v>
      </c>
      <c r="J27" s="17" t="str">
        <f>[23]Março!$F$13</f>
        <v>*</v>
      </c>
      <c r="K27" s="17" t="str">
        <f>[23]Março!$F$14</f>
        <v>*</v>
      </c>
      <c r="L27" s="17" t="str">
        <f>[23]Março!$F$15</f>
        <v>*</v>
      </c>
      <c r="M27" s="17" t="str">
        <f>[23]Março!$F$16</f>
        <v>*</v>
      </c>
      <c r="N27" s="17" t="str">
        <f>[23]Março!$F$17</f>
        <v>*</v>
      </c>
      <c r="O27" s="17" t="str">
        <f>[23]Março!$F$18</f>
        <v>*</v>
      </c>
      <c r="P27" s="17" t="str">
        <f>[23]Março!$F$19</f>
        <v>*</v>
      </c>
      <c r="Q27" s="17" t="str">
        <f>[23]Março!$F$20</f>
        <v>*</v>
      </c>
      <c r="R27" s="17" t="str">
        <f>[23]Março!$F$21</f>
        <v>*</v>
      </c>
      <c r="S27" s="17" t="str">
        <f>[23]Março!$F$22</f>
        <v>*</v>
      </c>
      <c r="T27" s="17" t="str">
        <f>[23]Março!$F$23</f>
        <v>*</v>
      </c>
      <c r="U27" s="17" t="str">
        <f>[23]Março!$F$24</f>
        <v>*</v>
      </c>
      <c r="V27" s="17" t="str">
        <f>[23]Março!$F$25</f>
        <v>*</v>
      </c>
      <c r="W27" s="17" t="str">
        <f>[23]Março!$F$26</f>
        <v>*</v>
      </c>
      <c r="X27" s="17" t="str">
        <f>[23]Março!$F$27</f>
        <v>*</v>
      </c>
      <c r="Y27" s="17" t="str">
        <f>[23]Março!$F$28</f>
        <v>*</v>
      </c>
      <c r="Z27" s="17" t="str">
        <f>[23]Março!$F$29</f>
        <v>*</v>
      </c>
      <c r="AA27" s="17" t="str">
        <f>[23]Março!$F$30</f>
        <v>*</v>
      </c>
      <c r="AB27" s="17" t="str">
        <f>[23]Março!$F$31</f>
        <v>*</v>
      </c>
      <c r="AC27" s="17" t="str">
        <f>[23]Março!$F$32</f>
        <v>*</v>
      </c>
      <c r="AD27" s="17" t="str">
        <f>[23]Março!$F$33</f>
        <v>*</v>
      </c>
      <c r="AE27" s="17" t="str">
        <f>[23]Março!$F$34</f>
        <v>*</v>
      </c>
      <c r="AF27" s="17" t="str">
        <f>[23]Março!$F$35</f>
        <v>*</v>
      </c>
      <c r="AG27" s="33" t="s">
        <v>140</v>
      </c>
      <c r="AH27" s="36" t="s">
        <v>140</v>
      </c>
    </row>
    <row r="28" spans="1:34" ht="17.100000000000001" customHeight="1" x14ac:dyDescent="0.2">
      <c r="A28" s="14" t="s">
        <v>18</v>
      </c>
      <c r="B28" s="16">
        <f>[24]Março!$F$5</f>
        <v>96</v>
      </c>
      <c r="C28" s="16">
        <f>[24]Março!$F$6</f>
        <v>96</v>
      </c>
      <c r="D28" s="16">
        <f>[24]Março!$F$7</f>
        <v>97</v>
      </c>
      <c r="E28" s="16">
        <f>[24]Março!$F$8</f>
        <v>95</v>
      </c>
      <c r="F28" s="17">
        <f>[24]Março!$F$9</f>
        <v>97</v>
      </c>
      <c r="G28" s="17">
        <f>[24]Março!$F$10</f>
        <v>95</v>
      </c>
      <c r="H28" s="17">
        <f>[24]Março!$F$11</f>
        <v>95</v>
      </c>
      <c r="I28" s="17">
        <f>[24]Março!$F$12</f>
        <v>97</v>
      </c>
      <c r="J28" s="17">
        <f>[24]Março!$F$13</f>
        <v>94</v>
      </c>
      <c r="K28" s="17">
        <f>[24]Março!$F$14</f>
        <v>92</v>
      </c>
      <c r="L28" s="17">
        <f>[24]Março!$F$15</f>
        <v>79</v>
      </c>
      <c r="M28" s="17">
        <f>[24]Março!$F$16</f>
        <v>91</v>
      </c>
      <c r="N28" s="17">
        <f>[24]Março!$F$17</f>
        <v>80</v>
      </c>
      <c r="O28" s="17">
        <f>[24]Março!$F$18</f>
        <v>95</v>
      </c>
      <c r="P28" s="17">
        <f>[24]Março!$F$19</f>
        <v>95</v>
      </c>
      <c r="Q28" s="17">
        <f>[24]Março!$F$20</f>
        <v>96</v>
      </c>
      <c r="R28" s="17">
        <f>[24]Março!$F$21</f>
        <v>92</v>
      </c>
      <c r="S28" s="17">
        <f>[24]Março!$F$22</f>
        <v>89</v>
      </c>
      <c r="T28" s="17">
        <f>[24]Março!$F$23</f>
        <v>89</v>
      </c>
      <c r="U28" s="17">
        <f>[24]Março!$F$24</f>
        <v>95</v>
      </c>
      <c r="V28" s="17">
        <f>[24]Março!$F$25</f>
        <v>86</v>
      </c>
      <c r="W28" s="17">
        <f>[24]Março!$F$26</f>
        <v>95</v>
      </c>
      <c r="X28" s="17">
        <f>[24]Março!$F$27</f>
        <v>95</v>
      </c>
      <c r="Y28" s="17" t="str">
        <f>[24]Março!$F$28</f>
        <v>*</v>
      </c>
      <c r="Z28" s="17" t="str">
        <f>[24]Março!$F$29</f>
        <v>*</v>
      </c>
      <c r="AA28" s="17">
        <f>[24]Março!$F$30</f>
        <v>91</v>
      </c>
      <c r="AB28" s="17">
        <f>[24]Março!$F$31</f>
        <v>93</v>
      </c>
      <c r="AC28" s="17">
        <f>[24]Março!$F$32</f>
        <v>90</v>
      </c>
      <c r="AD28" s="17">
        <f>[24]Março!$F$33</f>
        <v>88</v>
      </c>
      <c r="AE28" s="17">
        <f>[24]Março!$F$34</f>
        <v>91</v>
      </c>
      <c r="AF28" s="17">
        <f>[24]Março!$F$35</f>
        <v>91</v>
      </c>
      <c r="AG28" s="33">
        <f t="shared" si="6"/>
        <v>97</v>
      </c>
      <c r="AH28" s="36">
        <f t="shared" si="7"/>
        <v>92.241379310344826</v>
      </c>
    </row>
    <row r="29" spans="1:34" ht="17.100000000000001" customHeight="1" x14ac:dyDescent="0.2">
      <c r="A29" s="14" t="s">
        <v>19</v>
      </c>
      <c r="B29" s="17">
        <f>[25]Março!$F$5</f>
        <v>94</v>
      </c>
      <c r="C29" s="17">
        <f>[25]Março!$F$6</f>
        <v>95</v>
      </c>
      <c r="D29" s="17">
        <f>[25]Março!$F$7</f>
        <v>95</v>
      </c>
      <c r="E29" s="17">
        <f>[25]Março!$F$8</f>
        <v>95</v>
      </c>
      <c r="F29" s="17">
        <f>[25]Março!$F$9</f>
        <v>95</v>
      </c>
      <c r="G29" s="17">
        <f>[25]Março!$F$10</f>
        <v>86</v>
      </c>
      <c r="H29" s="17">
        <f>[25]Março!$F$11</f>
        <v>84</v>
      </c>
      <c r="I29" s="17">
        <f>[25]Março!$F$12</f>
        <v>77</v>
      </c>
      <c r="J29" s="17">
        <f>[25]Março!$F$13</f>
        <v>96</v>
      </c>
      <c r="K29" s="17">
        <f>[25]Março!$F$14</f>
        <v>95</v>
      </c>
      <c r="L29" s="17">
        <f>[25]Março!$F$15</f>
        <v>96</v>
      </c>
      <c r="M29" s="17">
        <f>[25]Março!$F$16</f>
        <v>95</v>
      </c>
      <c r="N29" s="17">
        <f>[25]Março!$F$17</f>
        <v>96</v>
      </c>
      <c r="O29" s="17">
        <f>[25]Março!$F$18</f>
        <v>89</v>
      </c>
      <c r="P29" s="17">
        <f>[25]Março!$F$19</f>
        <v>90</v>
      </c>
      <c r="Q29" s="17">
        <f>[25]Março!$F$20</f>
        <v>89</v>
      </c>
      <c r="R29" s="17">
        <f>[25]Março!$F$21</f>
        <v>87</v>
      </c>
      <c r="S29" s="17">
        <f>[25]Março!$F$22</f>
        <v>86</v>
      </c>
      <c r="T29" s="17">
        <f>[25]Março!$F$23</f>
        <v>89</v>
      </c>
      <c r="U29" s="17">
        <f>[25]Março!$F$24</f>
        <v>93</v>
      </c>
      <c r="V29" s="17">
        <f>[25]Março!$F$25</f>
        <v>93</v>
      </c>
      <c r="W29" s="17">
        <f>[25]Março!$F$26</f>
        <v>94</v>
      </c>
      <c r="X29" s="17">
        <f>[25]Março!$F$27</f>
        <v>94</v>
      </c>
      <c r="Y29" s="17">
        <f>[25]Março!$F$28</f>
        <v>96</v>
      </c>
      <c r="Z29" s="17">
        <f>[25]Março!$F$29</f>
        <v>96</v>
      </c>
      <c r="AA29" s="17">
        <f>[25]Março!$F$30</f>
        <v>94</v>
      </c>
      <c r="AB29" s="17">
        <f>[25]Março!$F$31</f>
        <v>96</v>
      </c>
      <c r="AC29" s="17">
        <f>[25]Março!$F$32</f>
        <v>94</v>
      </c>
      <c r="AD29" s="17">
        <f>[25]Março!$F$33</f>
        <v>90</v>
      </c>
      <c r="AE29" s="17">
        <f>[25]Março!$F$34</f>
        <v>90</v>
      </c>
      <c r="AF29" s="17">
        <f>[25]Março!$F$35</f>
        <v>89</v>
      </c>
      <c r="AG29" s="33">
        <f t="shared" si="6"/>
        <v>96</v>
      </c>
      <c r="AH29" s="36">
        <f>AVERAGE(B29:AF29)</f>
        <v>91.870967741935488</v>
      </c>
    </row>
    <row r="30" spans="1:34" ht="17.100000000000001" customHeight="1" x14ac:dyDescent="0.2">
      <c r="A30" s="14" t="s">
        <v>31</v>
      </c>
      <c r="B30" s="17">
        <f>[26]Março!$F$5</f>
        <v>94</v>
      </c>
      <c r="C30" s="17">
        <f>[26]Março!$F$6</f>
        <v>93</v>
      </c>
      <c r="D30" s="17">
        <f>[26]Março!$F$7</f>
        <v>95</v>
      </c>
      <c r="E30" s="17">
        <f>[26]Março!$F$8</f>
        <v>93</v>
      </c>
      <c r="F30" s="17">
        <f>[26]Março!$F$9</f>
        <v>92</v>
      </c>
      <c r="G30" s="17">
        <f>[26]Março!$F$10</f>
        <v>89</v>
      </c>
      <c r="H30" s="17">
        <f>[26]Março!$F$11</f>
        <v>93</v>
      </c>
      <c r="I30" s="17">
        <f>[26]Março!$F$12</f>
        <v>88</v>
      </c>
      <c r="J30" s="17">
        <f>[26]Março!$F$13</f>
        <v>91</v>
      </c>
      <c r="K30" s="17">
        <f>[26]Março!$F$14</f>
        <v>96</v>
      </c>
      <c r="L30" s="17">
        <f>[26]Março!$F$15</f>
        <v>95</v>
      </c>
      <c r="M30" s="17">
        <f>[26]Março!$F$16</f>
        <v>88</v>
      </c>
      <c r="N30" s="17">
        <f>[26]Março!$F$17</f>
        <v>89</v>
      </c>
      <c r="O30" s="17">
        <f>[26]Março!$F$18</f>
        <v>87</v>
      </c>
      <c r="P30" s="17">
        <f>[26]Março!$F$19</f>
        <v>93</v>
      </c>
      <c r="Q30" s="17">
        <f>[26]Março!$F$20</f>
        <v>92</v>
      </c>
      <c r="R30" s="17">
        <f>[26]Março!$F$21</f>
        <v>92</v>
      </c>
      <c r="S30" s="17">
        <f>[26]Março!$F$22</f>
        <v>77</v>
      </c>
      <c r="T30" s="17">
        <f>[26]Março!$F$23</f>
        <v>90</v>
      </c>
      <c r="U30" s="17">
        <f>[26]Março!$F$24</f>
        <v>94</v>
      </c>
      <c r="V30" s="17">
        <f>[26]Março!$F$25</f>
        <v>79</v>
      </c>
      <c r="W30" s="17">
        <f>[26]Março!$F$26</f>
        <v>86</v>
      </c>
      <c r="X30" s="17">
        <f>[26]Março!$F$27</f>
        <v>95</v>
      </c>
      <c r="Y30" s="17">
        <f>[26]Março!$F$28</f>
        <v>96</v>
      </c>
      <c r="Z30" s="17">
        <f>[26]Março!$F$29</f>
        <v>96</v>
      </c>
      <c r="AA30" s="17">
        <f>[26]Março!$F$30</f>
        <v>94</v>
      </c>
      <c r="AB30" s="17">
        <f>[26]Março!$F$31</f>
        <v>92</v>
      </c>
      <c r="AC30" s="17">
        <f>[26]Março!$F$32</f>
        <v>92</v>
      </c>
      <c r="AD30" s="17">
        <f>[26]Março!$F$33</f>
        <v>92</v>
      </c>
      <c r="AE30" s="17">
        <f>[26]Março!$F$34</f>
        <v>94</v>
      </c>
      <c r="AF30" s="17">
        <f>[26]Março!$F$35</f>
        <v>91</v>
      </c>
      <c r="AG30" s="33">
        <f>MAX(B30:AF30)</f>
        <v>96</v>
      </c>
      <c r="AH30" s="36">
        <f t="shared" si="7"/>
        <v>91.225806451612897</v>
      </c>
    </row>
    <row r="31" spans="1:34" ht="17.100000000000001" customHeight="1" x14ac:dyDescent="0.2">
      <c r="A31" s="14" t="s">
        <v>49</v>
      </c>
      <c r="B31" s="17">
        <f>[27]Março!$F$5</f>
        <v>88</v>
      </c>
      <c r="C31" s="17">
        <f>[27]Março!$F$6</f>
        <v>96</v>
      </c>
      <c r="D31" s="17">
        <f>[27]Março!$F$7</f>
        <v>95</v>
      </c>
      <c r="E31" s="17">
        <f>[27]Março!$F$8</f>
        <v>91</v>
      </c>
      <c r="F31" s="17">
        <f>[27]Março!$F$9</f>
        <v>95</v>
      </c>
      <c r="G31" s="17">
        <f>[27]Março!$F$10</f>
        <v>97</v>
      </c>
      <c r="H31" s="17">
        <f>[27]Março!$F$11</f>
        <v>93</v>
      </c>
      <c r="I31" s="17">
        <f>[27]Março!$F$12</f>
        <v>94</v>
      </c>
      <c r="J31" s="17">
        <f>[27]Março!$F$13</f>
        <v>93</v>
      </c>
      <c r="K31" s="17">
        <f>[27]Março!$F$14</f>
        <v>95</v>
      </c>
      <c r="L31" s="17">
        <f>[27]Março!$F$15</f>
        <v>96</v>
      </c>
      <c r="M31" s="17">
        <f>[27]Março!$F$16</f>
        <v>86</v>
      </c>
      <c r="N31" s="17">
        <f>[27]Março!$F$17</f>
        <v>91</v>
      </c>
      <c r="O31" s="17">
        <f>[27]Março!$F$18</f>
        <v>94</v>
      </c>
      <c r="P31" s="17">
        <f>[27]Março!$F$19</f>
        <v>94</v>
      </c>
      <c r="Q31" s="17">
        <f>[27]Março!$F$20</f>
        <v>92</v>
      </c>
      <c r="R31" s="17">
        <f>[27]Março!$F$21</f>
        <v>90</v>
      </c>
      <c r="S31" s="17">
        <f>[27]Março!$F$22</f>
        <v>85</v>
      </c>
      <c r="T31" s="17">
        <f>[27]Março!$F$23</f>
        <v>90</v>
      </c>
      <c r="U31" s="17">
        <f>[27]Março!$F$24</f>
        <v>96</v>
      </c>
      <c r="V31" s="17">
        <f>[27]Março!$F$25</f>
        <v>91</v>
      </c>
      <c r="W31" s="17">
        <f>[27]Março!$F$26</f>
        <v>93</v>
      </c>
      <c r="X31" s="17">
        <f>[27]Março!$F$27</f>
        <v>93</v>
      </c>
      <c r="Y31" s="17">
        <f>[27]Março!$F$28</f>
        <v>92</v>
      </c>
      <c r="Z31" s="17">
        <f>[27]Março!$F$29</f>
        <v>96</v>
      </c>
      <c r="AA31" s="17">
        <f>[27]Março!$F$30</f>
        <v>97</v>
      </c>
      <c r="AB31" s="17">
        <f>[27]Março!$F$31</f>
        <v>92</v>
      </c>
      <c r="AC31" s="17">
        <f>[27]Março!$F$32</f>
        <v>93</v>
      </c>
      <c r="AD31" s="17">
        <f>[27]Março!$F$33</f>
        <v>94</v>
      </c>
      <c r="AE31" s="17">
        <f>[27]Março!$F$34</f>
        <v>92</v>
      </c>
      <c r="AF31" s="17">
        <f>[27]Março!$F$35</f>
        <v>87</v>
      </c>
      <c r="AG31" s="33">
        <f>MAX(B31:AF31)</f>
        <v>97</v>
      </c>
      <c r="AH31" s="36">
        <f>AVERAGE(B31:AF31)</f>
        <v>92.612903225806448</v>
      </c>
    </row>
    <row r="32" spans="1:34" ht="17.100000000000001" customHeight="1" x14ac:dyDescent="0.2">
      <c r="A32" s="14" t="s">
        <v>20</v>
      </c>
      <c r="B32" s="17">
        <f>[28]Março!$F$5</f>
        <v>88</v>
      </c>
      <c r="C32" s="17">
        <f>[28]Março!$F$6</f>
        <v>96</v>
      </c>
      <c r="D32" s="17">
        <f>[28]Março!$F$7</f>
        <v>94</v>
      </c>
      <c r="E32" s="17">
        <f>[28]Março!$F$8</f>
        <v>86</v>
      </c>
      <c r="F32" s="17">
        <f>[28]Março!$F$9</f>
        <v>87</v>
      </c>
      <c r="G32" s="17">
        <f>[28]Março!$F$10</f>
        <v>87</v>
      </c>
      <c r="H32" s="17">
        <f>[28]Março!$F$11</f>
        <v>91</v>
      </c>
      <c r="I32" s="17">
        <f>[28]Março!$F$12</f>
        <v>89</v>
      </c>
      <c r="J32" s="17">
        <f>[28]Março!$F$13</f>
        <v>92</v>
      </c>
      <c r="K32" s="17">
        <f>[28]Março!$F$14</f>
        <v>95</v>
      </c>
      <c r="L32" s="17">
        <f>[28]Março!$F$15</f>
        <v>88</v>
      </c>
      <c r="M32" s="17">
        <f>[28]Março!$F$16</f>
        <v>86</v>
      </c>
      <c r="N32" s="17">
        <f>[28]Março!$F$17</f>
        <v>89</v>
      </c>
      <c r="O32" s="17">
        <f>[28]Março!$F$18</f>
        <v>84</v>
      </c>
      <c r="P32" s="17">
        <f>[28]Março!$F$19</f>
        <v>86</v>
      </c>
      <c r="Q32" s="17">
        <f>[28]Março!$F$20</f>
        <v>92</v>
      </c>
      <c r="R32" s="17">
        <f>[28]Março!$F$21</f>
        <v>89</v>
      </c>
      <c r="S32" s="17">
        <f>[28]Março!$F$22</f>
        <v>83</v>
      </c>
      <c r="T32" s="17">
        <f>[28]Março!$F$23</f>
        <v>89</v>
      </c>
      <c r="U32" s="17">
        <f>[28]Março!$F$24</f>
        <v>86</v>
      </c>
      <c r="V32" s="17">
        <f>[28]Março!$F$25</f>
        <v>84</v>
      </c>
      <c r="W32" s="17">
        <f>[28]Março!$F$26</f>
        <v>86</v>
      </c>
      <c r="X32" s="17">
        <f>[28]Março!$F$27</f>
        <v>90</v>
      </c>
      <c r="Y32" s="17">
        <f>[28]Março!$F$28</f>
        <v>96</v>
      </c>
      <c r="Z32" s="17">
        <f>[28]Março!$F$29</f>
        <v>95</v>
      </c>
      <c r="AA32" s="17">
        <f>[28]Março!$F$30</f>
        <v>94</v>
      </c>
      <c r="AB32" s="17">
        <f>[28]Março!$F$31</f>
        <v>90</v>
      </c>
      <c r="AC32" s="17">
        <f>[28]Março!$F$32</f>
        <v>85</v>
      </c>
      <c r="AD32" s="17">
        <f>[28]Março!$F$33</f>
        <v>87</v>
      </c>
      <c r="AE32" s="17">
        <f>[28]Março!$F$34</f>
        <v>88</v>
      </c>
      <c r="AF32" s="17">
        <f>[28]Março!$F$35</f>
        <v>87</v>
      </c>
      <c r="AG32" s="33">
        <f>MAX(B32:AF32)</f>
        <v>96</v>
      </c>
      <c r="AH32" s="36">
        <f>AVERAGE(B32:AF32)</f>
        <v>89</v>
      </c>
    </row>
    <row r="33" spans="1:35" s="5" customFormat="1" ht="17.100000000000001" customHeight="1" thickBot="1" x14ac:dyDescent="0.25">
      <c r="A33" s="79" t="s">
        <v>33</v>
      </c>
      <c r="B33" s="80">
        <f t="shared" ref="B33:AG33" si="10">MAX(B5:B32)</f>
        <v>100</v>
      </c>
      <c r="C33" s="80">
        <f t="shared" si="10"/>
        <v>100</v>
      </c>
      <c r="D33" s="80">
        <f t="shared" si="10"/>
        <v>100</v>
      </c>
      <c r="E33" s="80">
        <f t="shared" si="10"/>
        <v>100</v>
      </c>
      <c r="F33" s="80">
        <f t="shared" si="10"/>
        <v>100</v>
      </c>
      <c r="G33" s="80">
        <f t="shared" si="10"/>
        <v>100</v>
      </c>
      <c r="H33" s="80">
        <f t="shared" si="10"/>
        <v>100</v>
      </c>
      <c r="I33" s="80">
        <f t="shared" si="10"/>
        <v>100</v>
      </c>
      <c r="J33" s="80">
        <f t="shared" si="10"/>
        <v>100</v>
      </c>
      <c r="K33" s="80">
        <f t="shared" si="10"/>
        <v>100</v>
      </c>
      <c r="L33" s="80">
        <f t="shared" si="10"/>
        <v>100</v>
      </c>
      <c r="M33" s="80">
        <f t="shared" si="10"/>
        <v>100</v>
      </c>
      <c r="N33" s="80">
        <f t="shared" si="10"/>
        <v>100</v>
      </c>
      <c r="O33" s="80">
        <f t="shared" si="10"/>
        <v>100</v>
      </c>
      <c r="P33" s="80">
        <f t="shared" si="10"/>
        <v>100</v>
      </c>
      <c r="Q33" s="80">
        <f t="shared" si="10"/>
        <v>100</v>
      </c>
      <c r="R33" s="80">
        <f t="shared" si="10"/>
        <v>100</v>
      </c>
      <c r="S33" s="80">
        <f t="shared" si="10"/>
        <v>99</v>
      </c>
      <c r="T33" s="80">
        <f t="shared" si="10"/>
        <v>100</v>
      </c>
      <c r="U33" s="80">
        <f t="shared" si="10"/>
        <v>100</v>
      </c>
      <c r="V33" s="80">
        <f t="shared" si="10"/>
        <v>100</v>
      </c>
      <c r="W33" s="80">
        <f t="shared" si="10"/>
        <v>100</v>
      </c>
      <c r="X33" s="80">
        <f t="shared" si="10"/>
        <v>100</v>
      </c>
      <c r="Y33" s="80">
        <f t="shared" si="10"/>
        <v>100</v>
      </c>
      <c r="Z33" s="80">
        <f t="shared" si="10"/>
        <v>100</v>
      </c>
      <c r="AA33" s="80">
        <f t="shared" si="10"/>
        <v>100</v>
      </c>
      <c r="AB33" s="80">
        <f t="shared" si="10"/>
        <v>100</v>
      </c>
      <c r="AC33" s="80">
        <f t="shared" si="10"/>
        <v>100</v>
      </c>
      <c r="AD33" s="80">
        <f t="shared" si="10"/>
        <v>100</v>
      </c>
      <c r="AE33" s="80">
        <f t="shared" si="10"/>
        <v>100</v>
      </c>
      <c r="AF33" s="80">
        <f t="shared" si="10"/>
        <v>100</v>
      </c>
      <c r="AG33" s="81">
        <f t="shared" si="10"/>
        <v>100</v>
      </c>
      <c r="AH33" s="107">
        <f>AVERAGE(AH5:AH32)</f>
        <v>91.632790850232439</v>
      </c>
      <c r="AI33" s="8"/>
    </row>
    <row r="34" spans="1:35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8"/>
      <c r="AF34" s="89"/>
      <c r="AG34" s="89"/>
      <c r="AH34" s="90"/>
      <c r="AI34"/>
    </row>
    <row r="35" spans="1:35" x14ac:dyDescent="0.2">
      <c r="A35" s="82"/>
      <c r="B35" s="83"/>
      <c r="C35" s="83"/>
      <c r="D35" s="84"/>
      <c r="E35" s="84" t="s">
        <v>137</v>
      </c>
      <c r="F35" s="84"/>
      <c r="G35" s="84"/>
      <c r="H35" s="84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59</v>
      </c>
      <c r="W35" s="83"/>
      <c r="X35" s="83"/>
      <c r="Y35" s="83"/>
      <c r="Z35" s="83"/>
      <c r="AA35" s="83"/>
      <c r="AB35" s="83"/>
      <c r="AC35" s="83"/>
      <c r="AD35" s="91"/>
      <c r="AE35" s="83"/>
      <c r="AF35" s="83"/>
      <c r="AG35" s="91"/>
      <c r="AH35" s="96"/>
      <c r="AI35"/>
    </row>
    <row r="36" spans="1:35" x14ac:dyDescent="0.2">
      <c r="A36" s="83"/>
      <c r="B36" s="84"/>
      <c r="C36" s="84"/>
      <c r="D36" s="84" t="s">
        <v>139</v>
      </c>
      <c r="E36" s="84"/>
      <c r="F36" s="84"/>
      <c r="G36" s="84"/>
      <c r="H36" s="83"/>
      <c r="I36" s="83"/>
      <c r="J36" s="93"/>
      <c r="K36" s="93"/>
      <c r="L36" s="93"/>
      <c r="M36" s="93" t="s">
        <v>52</v>
      </c>
      <c r="N36" s="93"/>
      <c r="O36" s="93"/>
      <c r="P36" s="93"/>
      <c r="Q36" s="83"/>
      <c r="R36" s="83"/>
      <c r="S36" s="83"/>
      <c r="T36" s="83"/>
      <c r="U36" s="83"/>
      <c r="V36" s="93" t="s">
        <v>60</v>
      </c>
      <c r="W36" s="93"/>
      <c r="X36" s="83"/>
      <c r="Y36" s="83"/>
      <c r="Z36" s="83"/>
      <c r="AA36" s="83"/>
      <c r="AB36" s="83"/>
      <c r="AC36" s="83"/>
      <c r="AD36" s="91"/>
      <c r="AE36" s="94"/>
      <c r="AF36" s="95"/>
      <c r="AG36" s="83"/>
      <c r="AH36" s="96"/>
      <c r="AI36" s="2"/>
    </row>
    <row r="37" spans="1:35" ht="13.5" thickBot="1" x14ac:dyDescent="0.25">
      <c r="A37" s="105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100"/>
      <c r="AE37" s="101"/>
      <c r="AF37" s="102"/>
      <c r="AG37" s="106"/>
      <c r="AH37" s="103"/>
      <c r="AI37" s="2"/>
    </row>
    <row r="40" spans="1:35" x14ac:dyDescent="0.2">
      <c r="W40" s="2" t="s">
        <v>50</v>
      </c>
    </row>
    <row r="42" spans="1:35" x14ac:dyDescent="0.2">
      <c r="F42" s="2" t="s">
        <v>50</v>
      </c>
      <c r="K42" s="2" t="s">
        <v>50</v>
      </c>
    </row>
  </sheetData>
  <sheetProtection algorithmName="SHA-512" hashValue="hYTHj6qyJAjVR+s8Rwb8k01UgL8+xO3K8PqJXEzM0zn54qN9XUPNBp/Ax8wpBXorcB9AsAdJjKQ8QEzW5Z+fCw==" saltValue="xdHKt4oiLsXUHbgvnPiIew==" spinCount="100000" sheet="1" objects="1" scenarios="1"/>
  <mergeCells count="34"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G41" sqref="G41"/>
    </sheetView>
  </sheetViews>
  <sheetFormatPr defaultRowHeight="12.75" x14ac:dyDescent="0.2"/>
  <cols>
    <col min="1" max="1" width="18.85546875" style="2" customWidth="1"/>
    <col min="2" max="2" width="6.42578125" style="2" customWidth="1"/>
    <col min="3" max="3" width="6.140625" style="2" customWidth="1"/>
    <col min="4" max="4" width="5.140625" style="2" customWidth="1"/>
    <col min="5" max="5" width="5" style="2" customWidth="1"/>
    <col min="6" max="9" width="5.140625" style="2" customWidth="1"/>
    <col min="10" max="10" width="5" style="2" customWidth="1"/>
    <col min="11" max="12" width="5.140625" style="2" customWidth="1"/>
    <col min="13" max="13" width="5" style="2" customWidth="1"/>
    <col min="14" max="14" width="5.7109375" style="2" customWidth="1"/>
    <col min="15" max="15" width="5" style="2" customWidth="1"/>
    <col min="16" max="16" width="5.28515625" style="2" customWidth="1"/>
    <col min="17" max="17" width="5.140625" style="2" customWidth="1"/>
    <col min="18" max="20" width="5.28515625" style="2" customWidth="1"/>
    <col min="21" max="21" width="5.140625" style="2" customWidth="1"/>
    <col min="22" max="22" width="5" style="2" customWidth="1"/>
    <col min="23" max="24" width="5.140625" style="2" customWidth="1"/>
    <col min="25" max="25" width="5.7109375" style="2" customWidth="1"/>
    <col min="26" max="26" width="5" style="2" customWidth="1"/>
    <col min="27" max="28" width="5.140625" style="2" customWidth="1"/>
    <col min="29" max="29" width="5.42578125" style="2" bestFit="1" customWidth="1"/>
    <col min="30" max="32" width="5.140625" style="2" customWidth="1"/>
    <col min="33" max="33" width="6.85546875" style="6" customWidth="1"/>
    <col min="34" max="34" width="7.140625" style="1" customWidth="1"/>
  </cols>
  <sheetData>
    <row r="1" spans="1:34" ht="20.100000000000001" customHeight="1" x14ac:dyDescent="0.2">
      <c r="A1" s="143" t="s">
        <v>27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</row>
    <row r="2" spans="1:34" s="4" customFormat="1" ht="20.100000000000001" customHeight="1" x14ac:dyDescent="0.2">
      <c r="A2" s="144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</row>
    <row r="3" spans="1:34" s="5" customFormat="1" ht="20.100000000000001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31" t="s">
        <v>42</v>
      </c>
      <c r="AH3" s="34" t="s">
        <v>40</v>
      </c>
    </row>
    <row r="4" spans="1:34" s="5" customFormat="1" ht="20.100000000000001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31" t="s">
        <v>39</v>
      </c>
      <c r="AH4" s="34" t="s">
        <v>39</v>
      </c>
    </row>
    <row r="5" spans="1:34" s="5" customFormat="1" ht="20.100000000000001" customHeight="1" x14ac:dyDescent="0.2">
      <c r="A5" s="14" t="s">
        <v>45</v>
      </c>
      <c r="B5" s="15">
        <f>[1]Março!$G$5</f>
        <v>46</v>
      </c>
      <c r="C5" s="15">
        <f>[1]Março!$G$6</f>
        <v>40</v>
      </c>
      <c r="D5" s="15">
        <f>[1]Março!$G$7</f>
        <v>41</v>
      </c>
      <c r="E5" s="15">
        <f>[1]Março!$G$8</f>
        <v>36</v>
      </c>
      <c r="F5" s="15">
        <f>[1]Março!$G$9</f>
        <v>38</v>
      </c>
      <c r="G5" s="15">
        <f>[1]Março!$G$10</f>
        <v>41</v>
      </c>
      <c r="H5" s="15">
        <f>[1]Março!$G$11</f>
        <v>36</v>
      </c>
      <c r="I5" s="15">
        <f>[1]Março!$G$12</f>
        <v>38</v>
      </c>
      <c r="J5" s="15">
        <f>[1]Março!$G$13</f>
        <v>39</v>
      </c>
      <c r="K5" s="15">
        <f>[1]Março!$G$14</f>
        <v>52</v>
      </c>
      <c r="L5" s="15">
        <f>[1]Março!$G$15</f>
        <v>41</v>
      </c>
      <c r="M5" s="15">
        <f>[1]Março!$G$16</f>
        <v>28</v>
      </c>
      <c r="N5" s="15">
        <f>[1]Março!$G$17</f>
        <v>37</v>
      </c>
      <c r="O5" s="15">
        <f>[1]Março!$G$18</f>
        <v>45</v>
      </c>
      <c r="P5" s="15">
        <f>[1]Março!$G$19</f>
        <v>52</v>
      </c>
      <c r="Q5" s="15">
        <f>[1]Março!$G$20</f>
        <v>43</v>
      </c>
      <c r="R5" s="15">
        <f>[1]Março!$G$21</f>
        <v>34</v>
      </c>
      <c r="S5" s="15">
        <f>[1]Março!$G$22</f>
        <v>30</v>
      </c>
      <c r="T5" s="15">
        <f>[1]Março!$G$23</f>
        <v>31</v>
      </c>
      <c r="U5" s="15">
        <f>[1]Março!$G$24</f>
        <v>25</v>
      </c>
      <c r="V5" s="15">
        <f>[1]Março!$G$25</f>
        <v>22</v>
      </c>
      <c r="W5" s="15">
        <f>[1]Março!$G$26</f>
        <v>31</v>
      </c>
      <c r="X5" s="15">
        <f>[1]Março!$G$27</f>
        <v>36</v>
      </c>
      <c r="Y5" s="15">
        <f>[1]Março!$G$28</f>
        <v>53</v>
      </c>
      <c r="Z5" s="15">
        <f>[1]Março!$G$29</f>
        <v>56</v>
      </c>
      <c r="AA5" s="15">
        <f>[1]Março!$G$30</f>
        <v>61</v>
      </c>
      <c r="AB5" s="15">
        <f>[1]Março!$G$31</f>
        <v>48</v>
      </c>
      <c r="AC5" s="15">
        <f>[1]Março!$G$32</f>
        <v>44</v>
      </c>
      <c r="AD5" s="15">
        <f>[1]Março!$G$33</f>
        <v>37</v>
      </c>
      <c r="AE5" s="15">
        <f>[1]Março!$G$34</f>
        <v>32</v>
      </c>
      <c r="AF5" s="15">
        <f>[1]Março!$G$35</f>
        <v>37</v>
      </c>
      <c r="AG5" s="32">
        <f>MIN(B5:AF5)</f>
        <v>22</v>
      </c>
      <c r="AH5" s="43">
        <f>AVERAGE(B5:AF5)</f>
        <v>39.677419354838712</v>
      </c>
    </row>
    <row r="6" spans="1:34" ht="17.100000000000001" customHeight="1" x14ac:dyDescent="0.2">
      <c r="A6" s="14" t="s">
        <v>0</v>
      </c>
      <c r="B6" s="16">
        <f>[2]Março!$G$5</f>
        <v>67</v>
      </c>
      <c r="C6" s="16">
        <f>[2]Março!$G$6</f>
        <v>53</v>
      </c>
      <c r="D6" s="16">
        <f>[2]Março!$G$7</f>
        <v>47</v>
      </c>
      <c r="E6" s="16">
        <f>[2]Março!$G$8</f>
        <v>40</v>
      </c>
      <c r="F6" s="16">
        <f>[2]Março!$G$9</f>
        <v>33</v>
      </c>
      <c r="G6" s="16">
        <f>[2]Março!$G$10</f>
        <v>31</v>
      </c>
      <c r="H6" s="16">
        <f>[2]Março!$G$11</f>
        <v>35</v>
      </c>
      <c r="I6" s="16">
        <f>[2]Março!$G$12</f>
        <v>44</v>
      </c>
      <c r="J6" s="16">
        <f>[2]Março!$G$13</f>
        <v>72</v>
      </c>
      <c r="K6" s="16">
        <f>[2]Março!$G$14</f>
        <v>49</v>
      </c>
      <c r="L6" s="16">
        <f>[2]Março!$G$15</f>
        <v>37</v>
      </c>
      <c r="M6" s="16">
        <f>[2]Março!$G$16</f>
        <v>36</v>
      </c>
      <c r="N6" s="16">
        <f>[2]Março!$G$17</f>
        <v>29</v>
      </c>
      <c r="O6" s="16">
        <f>[2]Março!$G$18</f>
        <v>43</v>
      </c>
      <c r="P6" s="16">
        <f>[2]Março!$G$19</f>
        <v>42</v>
      </c>
      <c r="Q6" s="16">
        <f>[2]Março!$G$20</f>
        <v>39</v>
      </c>
      <c r="R6" s="16">
        <f>[2]Março!$G$21</f>
        <v>37</v>
      </c>
      <c r="S6" s="16">
        <f>[2]Março!$G$22</f>
        <v>30</v>
      </c>
      <c r="T6" s="16">
        <f>[2]Março!$G$23</f>
        <v>43</v>
      </c>
      <c r="U6" s="16">
        <f>[2]Março!$G$24</f>
        <v>32</v>
      </c>
      <c r="V6" s="16">
        <f>[2]Março!$G$25</f>
        <v>29</v>
      </c>
      <c r="W6" s="16">
        <f>[2]Março!$G$26</f>
        <v>42</v>
      </c>
      <c r="X6" s="16">
        <f>[2]Março!$G$27</f>
        <v>47</v>
      </c>
      <c r="Y6" s="16">
        <f>[2]Março!$G$28</f>
        <v>80</v>
      </c>
      <c r="Z6" s="16">
        <f>[2]Março!$G$29</f>
        <v>66</v>
      </c>
      <c r="AA6" s="16">
        <f>[2]Março!$G$30</f>
        <v>45</v>
      </c>
      <c r="AB6" s="16">
        <f>[2]Março!$G$31</f>
        <v>34</v>
      </c>
      <c r="AC6" s="16">
        <f>[2]Março!$G$32</f>
        <v>39</v>
      </c>
      <c r="AD6" s="16">
        <f>[2]Março!$G$33</f>
        <v>33</v>
      </c>
      <c r="AE6" s="16">
        <f>[2]Março!$G$34</f>
        <v>37</v>
      </c>
      <c r="AF6" s="16">
        <f>[2]Março!$G$35</f>
        <v>32</v>
      </c>
      <c r="AG6" s="33">
        <f>MIN(B6:AF6)</f>
        <v>29</v>
      </c>
      <c r="AH6" s="36">
        <f t="shared" ref="AH6:AH16" si="1">AVERAGE(B6:AF6)</f>
        <v>42.677419354838712</v>
      </c>
    </row>
    <row r="7" spans="1:34" ht="17.100000000000001" customHeight="1" x14ac:dyDescent="0.2">
      <c r="A7" s="14" t="s">
        <v>1</v>
      </c>
      <c r="B7" s="16">
        <f>[3]Março!$G$5</f>
        <v>50</v>
      </c>
      <c r="C7" s="16">
        <f>[3]Março!$G$6</f>
        <v>61</v>
      </c>
      <c r="D7" s="16">
        <f>[3]Março!$G$7</f>
        <v>47</v>
      </c>
      <c r="E7" s="16">
        <f>[3]Março!$G$8</f>
        <v>49</v>
      </c>
      <c r="F7" s="16">
        <f>[3]Março!$G$9</f>
        <v>44</v>
      </c>
      <c r="G7" s="16">
        <f>[3]Março!$G$10</f>
        <v>53</v>
      </c>
      <c r="H7" s="16">
        <f>[3]Março!$G$11</f>
        <v>43</v>
      </c>
      <c r="I7" s="16">
        <f>[3]Março!$G$12</f>
        <v>49</v>
      </c>
      <c r="J7" s="16">
        <f>[3]Março!$G$13</f>
        <v>64</v>
      </c>
      <c r="K7" s="16">
        <f>[3]Março!$G$14</f>
        <v>55</v>
      </c>
      <c r="L7" s="16">
        <f>[3]Março!$G$15</f>
        <v>43</v>
      </c>
      <c r="M7" s="16">
        <f>[3]Março!$G$16</f>
        <v>27</v>
      </c>
      <c r="N7" s="16">
        <f>[3]Março!$G$17</f>
        <v>31</v>
      </c>
      <c r="O7" s="16">
        <f>[3]Março!$G$18</f>
        <v>44</v>
      </c>
      <c r="P7" s="16">
        <f>[3]Março!$G$19</f>
        <v>40</v>
      </c>
      <c r="Q7" s="16">
        <f>[3]Março!$G$20</f>
        <v>44</v>
      </c>
      <c r="R7" s="16">
        <f>[3]Março!$G$21</f>
        <v>40</v>
      </c>
      <c r="S7" s="16">
        <f>[3]Março!$G$22</f>
        <v>37</v>
      </c>
      <c r="T7" s="16">
        <f>[3]Março!$G$23</f>
        <v>42</v>
      </c>
      <c r="U7" s="16">
        <f>[3]Março!$G$24</f>
        <v>34</v>
      </c>
      <c r="V7" s="16">
        <f>[3]Março!$G$25</f>
        <v>31</v>
      </c>
      <c r="W7" s="16">
        <f>[3]Março!$G$26</f>
        <v>58</v>
      </c>
      <c r="X7" s="16">
        <f>[3]Março!$G$27</f>
        <v>45</v>
      </c>
      <c r="Y7" s="16">
        <f>[3]Março!$G$28</f>
        <v>71</v>
      </c>
      <c r="Z7" s="16">
        <f>[3]Março!$G$29</f>
        <v>62</v>
      </c>
      <c r="AA7" s="16">
        <f>[3]Março!$G$30</f>
        <v>42</v>
      </c>
      <c r="AB7" s="16">
        <f>[3]Março!$G$31</f>
        <v>46</v>
      </c>
      <c r="AC7" s="16">
        <f>[3]Março!$G$32</f>
        <v>47</v>
      </c>
      <c r="AD7" s="16">
        <f>[3]Março!$G$33</f>
        <v>45</v>
      </c>
      <c r="AE7" s="16">
        <f>[3]Março!$G$34</f>
        <v>46</v>
      </c>
      <c r="AF7" s="16">
        <f>[3]Março!$G$35</f>
        <v>35</v>
      </c>
      <c r="AG7" s="33">
        <f t="shared" ref="AG7:AG16" si="2">MIN(B7:AF7)</f>
        <v>27</v>
      </c>
      <c r="AH7" s="36">
        <f t="shared" si="1"/>
        <v>45.967741935483872</v>
      </c>
    </row>
    <row r="8" spans="1:34" ht="17.100000000000001" customHeight="1" x14ac:dyDescent="0.2">
      <c r="A8" s="14" t="s">
        <v>58</v>
      </c>
      <c r="B8" s="16">
        <f>[4]Março!$G$5</f>
        <v>57</v>
      </c>
      <c r="C8" s="16">
        <f>[4]Março!$G$6</f>
        <v>67</v>
      </c>
      <c r="D8" s="16">
        <f>[4]Março!$G$7</f>
        <v>52</v>
      </c>
      <c r="E8" s="16">
        <f>[4]Março!$G$8</f>
        <v>48</v>
      </c>
      <c r="F8" s="16">
        <f>[4]Março!$G$9</f>
        <v>40</v>
      </c>
      <c r="G8" s="16">
        <f>[4]Março!$G$10</f>
        <v>44</v>
      </c>
      <c r="H8" s="16">
        <f>[4]Março!$G$11</f>
        <v>47</v>
      </c>
      <c r="I8" s="16">
        <f>[4]Março!$G$12</f>
        <v>46</v>
      </c>
      <c r="J8" s="16">
        <f>[4]Março!$G$13</f>
        <v>55</v>
      </c>
      <c r="K8" s="16">
        <f>[4]Março!$G$14</f>
        <v>61</v>
      </c>
      <c r="L8" s="16">
        <f>[4]Março!$G$15</f>
        <v>45</v>
      </c>
      <c r="M8" s="16">
        <f>[4]Março!$G$16</f>
        <v>26</v>
      </c>
      <c r="N8" s="16">
        <f>[4]Março!$G$17</f>
        <v>39</v>
      </c>
      <c r="O8" s="16">
        <f>[4]Março!$G$18</f>
        <v>49</v>
      </c>
      <c r="P8" s="16">
        <f>[4]Março!$G$19</f>
        <v>54</v>
      </c>
      <c r="Q8" s="16">
        <f>[4]Março!$G$20</f>
        <v>47</v>
      </c>
      <c r="R8" s="16">
        <f>[4]Março!$G$21</f>
        <v>41</v>
      </c>
      <c r="S8" s="16">
        <f>[4]Março!$G$22</f>
        <v>43</v>
      </c>
      <c r="T8" s="16">
        <f>[4]Março!$G$23</f>
        <v>34</v>
      </c>
      <c r="U8" s="16">
        <f>[4]Março!$G$24</f>
        <v>33</v>
      </c>
      <c r="V8" s="16">
        <f>[4]Março!$G$25</f>
        <v>31</v>
      </c>
      <c r="W8" s="16">
        <f>[4]Março!$G$26</f>
        <v>36</v>
      </c>
      <c r="X8" s="16">
        <f>[4]Março!$G$27</f>
        <v>40</v>
      </c>
      <c r="Y8" s="16">
        <f>[4]Março!$G$28</f>
        <v>60</v>
      </c>
      <c r="Z8" s="16">
        <f>[4]Março!$G$29</f>
        <v>61</v>
      </c>
      <c r="AA8" s="16">
        <f>[4]Março!$G$30</f>
        <v>55</v>
      </c>
      <c r="AB8" s="16">
        <f>[4]Março!$G$31</f>
        <v>47</v>
      </c>
      <c r="AC8" s="16">
        <f>[4]Março!$G$32</f>
        <v>44</v>
      </c>
      <c r="AD8" s="16">
        <f>[4]Março!$G$33</f>
        <v>40</v>
      </c>
      <c r="AE8" s="16">
        <f>[4]Março!$G$34</f>
        <v>43</v>
      </c>
      <c r="AF8" s="16">
        <f>[4]Março!$G$35</f>
        <v>40</v>
      </c>
      <c r="AG8" s="33">
        <f t="shared" si="2"/>
        <v>26</v>
      </c>
      <c r="AH8" s="36">
        <f t="shared" si="1"/>
        <v>45.967741935483872</v>
      </c>
    </row>
    <row r="9" spans="1:34" ht="17.100000000000001" customHeight="1" x14ac:dyDescent="0.2">
      <c r="A9" s="14" t="s">
        <v>46</v>
      </c>
      <c r="B9" s="16">
        <f>[5]Março!$G$5</f>
        <v>55</v>
      </c>
      <c r="C9" s="16">
        <f>[5]Março!$G$6</f>
        <v>53</v>
      </c>
      <c r="D9" s="16">
        <f>[5]Março!$G$7</f>
        <v>48</v>
      </c>
      <c r="E9" s="16">
        <f>[5]Março!$G$8</f>
        <v>41</v>
      </c>
      <c r="F9" s="16">
        <f>[5]Março!$G$9</f>
        <v>39</v>
      </c>
      <c r="G9" s="16">
        <f>[5]Março!$G$10</f>
        <v>42</v>
      </c>
      <c r="H9" s="16">
        <f>[5]Março!$G$11</f>
        <v>42</v>
      </c>
      <c r="I9" s="16">
        <f>[5]Março!$G$12</f>
        <v>55</v>
      </c>
      <c r="J9" s="16">
        <f>[5]Março!$G$13</f>
        <v>81</v>
      </c>
      <c r="K9" s="16">
        <f>[5]Março!$G$14</f>
        <v>50</v>
      </c>
      <c r="L9" s="16">
        <f>[5]Março!$G$15</f>
        <v>44</v>
      </c>
      <c r="M9" s="16">
        <f>[5]Março!$G$16</f>
        <v>37</v>
      </c>
      <c r="N9" s="16">
        <f>[5]Março!$G$17</f>
        <v>36</v>
      </c>
      <c r="O9" s="16">
        <f>[5]Março!$G$18</f>
        <v>42</v>
      </c>
      <c r="P9" s="16">
        <f>[5]Março!$G$19</f>
        <v>41</v>
      </c>
      <c r="Q9" s="16">
        <f>[5]Março!$G$20</f>
        <v>44</v>
      </c>
      <c r="R9" s="16">
        <f>[5]Março!$G$21</f>
        <v>41</v>
      </c>
      <c r="S9" s="16">
        <f>[5]Março!$G$22</f>
        <v>39</v>
      </c>
      <c r="T9" s="16">
        <f>[5]Março!$G$23</f>
        <v>52</v>
      </c>
      <c r="U9" s="16">
        <f>[5]Março!$G$24</f>
        <v>44</v>
      </c>
      <c r="V9" s="16">
        <f>[5]Março!$G$25</f>
        <v>42</v>
      </c>
      <c r="W9" s="16">
        <f>[5]Março!$G$26</f>
        <v>55</v>
      </c>
      <c r="X9" s="16">
        <f>[5]Março!$G$27</f>
        <v>51</v>
      </c>
      <c r="Y9" s="16">
        <f>[5]Março!$G$28</f>
        <v>75</v>
      </c>
      <c r="Z9" s="16">
        <f>[5]Março!$G$29</f>
        <v>65</v>
      </c>
      <c r="AA9" s="16">
        <f>[5]Março!$G$30</f>
        <v>49</v>
      </c>
      <c r="AB9" s="16">
        <f>[5]Março!$G$31</f>
        <v>39</v>
      </c>
      <c r="AC9" s="16">
        <f>[5]Março!$G$32</f>
        <v>43</v>
      </c>
      <c r="AD9" s="16">
        <f>[5]Março!$G$33</f>
        <v>44</v>
      </c>
      <c r="AE9" s="16">
        <f>[5]Março!$G$34</f>
        <v>39</v>
      </c>
      <c r="AF9" s="16">
        <f>[5]Março!$G$35</f>
        <v>43</v>
      </c>
      <c r="AG9" s="33">
        <f t="shared" ref="AG9" si="3">MIN(B9:AF9)</f>
        <v>36</v>
      </c>
      <c r="AH9" s="36">
        <f t="shared" ref="AH9" si="4">AVERAGE(B9:AF9)</f>
        <v>47.451612903225808</v>
      </c>
    </row>
    <row r="10" spans="1:34" ht="17.100000000000001" customHeight="1" x14ac:dyDescent="0.2">
      <c r="A10" s="14" t="s">
        <v>2</v>
      </c>
      <c r="B10" s="16">
        <f>[6]Março!$G$5</f>
        <v>45</v>
      </c>
      <c r="C10" s="16">
        <f>[6]Março!$G$6</f>
        <v>61</v>
      </c>
      <c r="D10" s="16">
        <f>[6]Março!$G$7</f>
        <v>54</v>
      </c>
      <c r="E10" s="16">
        <f>[6]Março!$G$8</f>
        <v>55</v>
      </c>
      <c r="F10" s="16">
        <f>[6]Março!$G$9</f>
        <v>48</v>
      </c>
      <c r="G10" s="16">
        <f>[6]Março!$G$10</f>
        <v>47</v>
      </c>
      <c r="H10" s="16">
        <f>[6]Março!$G$11</f>
        <v>48</v>
      </c>
      <c r="I10" s="16">
        <f>[6]Março!$G$12</f>
        <v>50</v>
      </c>
      <c r="J10" s="16">
        <f>[6]Março!$G$13</f>
        <v>70</v>
      </c>
      <c r="K10" s="16">
        <f>[6]Março!$G$14</f>
        <v>64</v>
      </c>
      <c r="L10" s="16">
        <f>[6]Março!$G$15</f>
        <v>46</v>
      </c>
      <c r="M10" s="16">
        <f>[6]Março!$G$16</f>
        <v>30</v>
      </c>
      <c r="N10" s="16">
        <f>[6]Março!$G$17</f>
        <v>29</v>
      </c>
      <c r="O10" s="16">
        <f>[6]Março!$G$18</f>
        <v>45</v>
      </c>
      <c r="P10" s="16">
        <f>[6]Março!$G$19</f>
        <v>44</v>
      </c>
      <c r="Q10" s="16">
        <f>[6]Março!$G$20</f>
        <v>44</v>
      </c>
      <c r="R10" s="16">
        <f>[6]Março!$G$21</f>
        <v>37</v>
      </c>
      <c r="S10" s="16">
        <f>[6]Março!$G$22</f>
        <v>40</v>
      </c>
      <c r="T10" s="16">
        <f>[6]Março!$G$23</f>
        <v>43</v>
      </c>
      <c r="U10" s="16">
        <f>[6]Março!$G$24</f>
        <v>30</v>
      </c>
      <c r="V10" s="16">
        <f>[6]Março!$G$25</f>
        <v>31</v>
      </c>
      <c r="W10" s="16">
        <f>[6]Março!$G$26</f>
        <v>47</v>
      </c>
      <c r="X10" s="16">
        <f>[6]Março!$G$27</f>
        <v>45</v>
      </c>
      <c r="Y10" s="16">
        <f>[6]Março!$G$28</f>
        <v>57</v>
      </c>
      <c r="Z10" s="16">
        <f>[6]Março!$G$29</f>
        <v>75</v>
      </c>
      <c r="AA10" s="16">
        <f>[6]Março!$G$30</f>
        <v>55</v>
      </c>
      <c r="AB10" s="16">
        <f>[6]Março!$G$31</f>
        <v>49</v>
      </c>
      <c r="AC10" s="16">
        <f>[6]Março!$G$32</f>
        <v>51</v>
      </c>
      <c r="AD10" s="16">
        <f>[6]Março!$G$33</f>
        <v>46</v>
      </c>
      <c r="AE10" s="16">
        <f>[6]Março!$G$34</f>
        <v>43</v>
      </c>
      <c r="AF10" s="16">
        <f>[6]Março!$G$35</f>
        <v>41</v>
      </c>
      <c r="AG10" s="33">
        <f t="shared" si="2"/>
        <v>29</v>
      </c>
      <c r="AH10" s="36">
        <f t="shared" si="1"/>
        <v>47.41935483870968</v>
      </c>
    </row>
    <row r="11" spans="1:34" ht="17.100000000000001" customHeight="1" x14ac:dyDescent="0.2">
      <c r="A11" s="14" t="s">
        <v>3</v>
      </c>
      <c r="B11" s="16">
        <f>[7]Março!$G$5</f>
        <v>46</v>
      </c>
      <c r="C11" s="16">
        <f>[7]Março!$G$6</f>
        <v>40</v>
      </c>
      <c r="D11" s="16">
        <f>[7]Março!$G$7</f>
        <v>45</v>
      </c>
      <c r="E11" s="16">
        <f>[7]Março!$G$8</f>
        <v>53</v>
      </c>
      <c r="F11" s="16">
        <f>[7]Março!$G$9</f>
        <v>50</v>
      </c>
      <c r="G11" s="16">
        <f>[7]Março!$G$10</f>
        <v>51</v>
      </c>
      <c r="H11" s="16">
        <f>[7]Março!$G$11</f>
        <v>39</v>
      </c>
      <c r="I11" s="16">
        <f>[7]Março!$G$12</f>
        <v>41</v>
      </c>
      <c r="J11" s="16">
        <f>[7]Março!$G$13</f>
        <v>43</v>
      </c>
      <c r="K11" s="16">
        <f>[7]Março!$G$14</f>
        <v>46</v>
      </c>
      <c r="L11" s="16">
        <f>[7]Março!$G$15</f>
        <v>59</v>
      </c>
      <c r="M11" s="16">
        <f>[7]Março!$G$16</f>
        <v>46</v>
      </c>
      <c r="N11" s="16">
        <f>[7]Março!$G$17</f>
        <v>41</v>
      </c>
      <c r="O11" s="16">
        <f>[7]Março!$G$18</f>
        <v>43</v>
      </c>
      <c r="P11" s="16">
        <f>[7]Março!$G$19</f>
        <v>68</v>
      </c>
      <c r="Q11" s="16">
        <f>[7]Março!$G$20</f>
        <v>40</v>
      </c>
      <c r="R11" s="16">
        <f>[7]Março!$G$21</f>
        <v>34</v>
      </c>
      <c r="S11" s="16">
        <f>[7]Março!$G$22</f>
        <v>35</v>
      </c>
      <c r="T11" s="16">
        <f>[7]Março!$G$23</f>
        <v>32</v>
      </c>
      <c r="U11" s="16">
        <f>[7]Março!$G$24</f>
        <v>26</v>
      </c>
      <c r="V11" s="16">
        <f>[7]Março!$G$25</f>
        <v>28</v>
      </c>
      <c r="W11" s="16">
        <f>[7]Março!$G$26</f>
        <v>35</v>
      </c>
      <c r="X11" s="16">
        <f>[7]Março!$G$27</f>
        <v>40</v>
      </c>
      <c r="Y11" s="16">
        <f>[7]Março!$G$28</f>
        <v>55</v>
      </c>
      <c r="Z11" s="16">
        <f>[7]Março!$G$29</f>
        <v>54</v>
      </c>
      <c r="AA11" s="16">
        <f>[7]Março!$G$30</f>
        <v>47</v>
      </c>
      <c r="AB11" s="16">
        <f>[7]Março!$G$31</f>
        <v>52</v>
      </c>
      <c r="AC11" s="16">
        <f>[7]Março!$G$32</f>
        <v>48</v>
      </c>
      <c r="AD11" s="16">
        <f>[7]Março!$G$33</f>
        <v>47</v>
      </c>
      <c r="AE11" s="16">
        <f>[7]Março!$G$34</f>
        <v>36</v>
      </c>
      <c r="AF11" s="16">
        <f>[7]Março!$G$35</f>
        <v>36</v>
      </c>
      <c r="AG11" s="33">
        <f t="shared" si="2"/>
        <v>26</v>
      </c>
      <c r="AH11" s="36">
        <f>AVERAGE(B11:AF11)</f>
        <v>43.741935483870968</v>
      </c>
    </row>
    <row r="12" spans="1:34" ht="17.100000000000001" customHeight="1" x14ac:dyDescent="0.2">
      <c r="A12" s="14" t="s">
        <v>4</v>
      </c>
      <c r="B12" s="16">
        <f>[8]Março!$G$5</f>
        <v>48</v>
      </c>
      <c r="C12" s="16">
        <f>[8]Março!$G$6</f>
        <v>50</v>
      </c>
      <c r="D12" s="16">
        <f>[8]Março!$G$7</f>
        <v>51</v>
      </c>
      <c r="E12" s="16">
        <f>[8]Março!$G$8</f>
        <v>61</v>
      </c>
      <c r="F12" s="16">
        <f>[8]Março!$G$9</f>
        <v>52</v>
      </c>
      <c r="G12" s="16">
        <f>[8]Março!$G$10</f>
        <v>53</v>
      </c>
      <c r="H12" s="16">
        <f>[8]Março!$G$11</f>
        <v>43</v>
      </c>
      <c r="I12" s="16">
        <f>[8]Março!$G$12</f>
        <v>43</v>
      </c>
      <c r="J12" s="16">
        <f>[8]Março!$G$13</f>
        <v>50</v>
      </c>
      <c r="K12" s="16">
        <f>[8]Março!$G$14</f>
        <v>58</v>
      </c>
      <c r="L12" s="16">
        <f>[8]Março!$G$15</f>
        <v>68</v>
      </c>
      <c r="M12" s="16">
        <f>[8]Março!$G$16</f>
        <v>57</v>
      </c>
      <c r="N12" s="16">
        <f>[8]Março!$G$17</f>
        <v>54</v>
      </c>
      <c r="O12" s="16">
        <f>[8]Março!$G$18</f>
        <v>53</v>
      </c>
      <c r="P12" s="16">
        <f>[8]Março!$G$19</f>
        <v>70</v>
      </c>
      <c r="Q12" s="16">
        <f>[8]Março!$G$20</f>
        <v>50</v>
      </c>
      <c r="R12" s="16">
        <f>[8]Março!$G$21</f>
        <v>35</v>
      </c>
      <c r="S12" s="16">
        <f>[8]Março!$G$22</f>
        <v>32</v>
      </c>
      <c r="T12" s="16">
        <f>[8]Março!$G$23</f>
        <v>35</v>
      </c>
      <c r="U12" s="16">
        <f>[8]Março!$G$24</f>
        <v>35</v>
      </c>
      <c r="V12" s="16">
        <f>[8]Março!$G$25</f>
        <v>31</v>
      </c>
      <c r="W12" s="16">
        <f>[8]Março!$G$26</f>
        <v>45</v>
      </c>
      <c r="X12" s="16">
        <f>[8]Março!$G$27</f>
        <v>49</v>
      </c>
      <c r="Y12" s="16">
        <f>[8]Março!$G$28</f>
        <v>56</v>
      </c>
      <c r="Z12" s="16">
        <f>[8]Março!$G$29</f>
        <v>68</v>
      </c>
      <c r="AA12" s="16">
        <f>[8]Março!$G$30</f>
        <v>57</v>
      </c>
      <c r="AB12" s="16">
        <f>[8]Março!$G$31</f>
        <v>59</v>
      </c>
      <c r="AC12" s="16">
        <f>[8]Março!$G$32</f>
        <v>58</v>
      </c>
      <c r="AD12" s="16">
        <f>[8]Março!$G$33</f>
        <v>50</v>
      </c>
      <c r="AE12" s="16">
        <f>[8]Março!$G$34</f>
        <v>43</v>
      </c>
      <c r="AF12" s="16">
        <f>[8]Março!$G$35</f>
        <v>37</v>
      </c>
      <c r="AG12" s="33">
        <f t="shared" si="2"/>
        <v>31</v>
      </c>
      <c r="AH12" s="36">
        <f t="shared" si="1"/>
        <v>50.032258064516128</v>
      </c>
    </row>
    <row r="13" spans="1:34" ht="17.100000000000001" customHeight="1" x14ac:dyDescent="0.2">
      <c r="A13" s="14" t="s">
        <v>5</v>
      </c>
      <c r="B13" s="17" t="str">
        <f>[9]Março!$G$5</f>
        <v>*</v>
      </c>
      <c r="C13" s="17" t="str">
        <f>[9]Março!$G$6</f>
        <v>*</v>
      </c>
      <c r="D13" s="17" t="str">
        <f>[9]Março!$G$7</f>
        <v>*</v>
      </c>
      <c r="E13" s="17" t="str">
        <f>[9]Março!$G$8</f>
        <v>*</v>
      </c>
      <c r="F13" s="17" t="str">
        <f>[9]Março!$G$9</f>
        <v>*</v>
      </c>
      <c r="G13" s="17" t="str">
        <f>[9]Março!$G$10</f>
        <v>*</v>
      </c>
      <c r="H13" s="17" t="str">
        <f>[9]Março!$G$11</f>
        <v>*</v>
      </c>
      <c r="I13" s="17" t="str">
        <f>[9]Março!$G$12</f>
        <v>*</v>
      </c>
      <c r="J13" s="17" t="str">
        <f>[9]Março!$G$13</f>
        <v>*</v>
      </c>
      <c r="K13" s="17" t="str">
        <f>[9]Março!$G$14</f>
        <v>*</v>
      </c>
      <c r="L13" s="17" t="str">
        <f>[9]Março!$G$15</f>
        <v>*</v>
      </c>
      <c r="M13" s="17" t="str">
        <f>[9]Março!$G$16</f>
        <v>*</v>
      </c>
      <c r="N13" s="17" t="str">
        <f>[9]Março!$G$17</f>
        <v>*</v>
      </c>
      <c r="O13" s="17" t="str">
        <f>[9]Março!$G$18</f>
        <v>*</v>
      </c>
      <c r="P13" s="17" t="str">
        <f>[9]Março!$G$19</f>
        <v>*</v>
      </c>
      <c r="Q13" s="17" t="str">
        <f>[9]Março!$G$20</f>
        <v>*</v>
      </c>
      <c r="R13" s="17" t="str">
        <f>[9]Março!$G$21</f>
        <v>*</v>
      </c>
      <c r="S13" s="17" t="str">
        <f>[9]Março!$G$22</f>
        <v>*</v>
      </c>
      <c r="T13" s="17" t="str">
        <f>[9]Março!$G$23</f>
        <v>*</v>
      </c>
      <c r="U13" s="17" t="str">
        <f>[9]Março!$G$24</f>
        <v>*</v>
      </c>
      <c r="V13" s="17" t="str">
        <f>[9]Março!$G$25</f>
        <v>*</v>
      </c>
      <c r="W13" s="17" t="str">
        <f>[9]Março!$G$26</f>
        <v>*</v>
      </c>
      <c r="X13" s="17" t="str">
        <f>[9]Março!$G$27</f>
        <v>*</v>
      </c>
      <c r="Y13" s="17" t="str">
        <f>[9]Março!$G$28</f>
        <v>*</v>
      </c>
      <c r="Z13" s="17" t="str">
        <f>[9]Março!$G$29</f>
        <v>*</v>
      </c>
      <c r="AA13" s="17" t="str">
        <f>[9]Março!$G$30</f>
        <v>*</v>
      </c>
      <c r="AB13" s="17" t="str">
        <f>[9]Março!$G$31</f>
        <v>*</v>
      </c>
      <c r="AC13" s="17" t="str">
        <f>[9]Março!$G$32</f>
        <v>*</v>
      </c>
      <c r="AD13" s="17" t="str">
        <f>[9]Março!$G$33</f>
        <v>*</v>
      </c>
      <c r="AE13" s="17" t="str">
        <f>[9]Março!$G$34</f>
        <v>*</v>
      </c>
      <c r="AF13" s="17" t="str">
        <f>[9]Março!$G$35</f>
        <v>*</v>
      </c>
      <c r="AG13" s="33" t="s">
        <v>140</v>
      </c>
      <c r="AH13" s="36" t="s">
        <v>140</v>
      </c>
    </row>
    <row r="14" spans="1:34" ht="17.100000000000001" customHeight="1" x14ac:dyDescent="0.2">
      <c r="A14" s="14" t="s">
        <v>48</v>
      </c>
      <c r="B14" s="17">
        <f>[10]Março!$G$5</f>
        <v>45</v>
      </c>
      <c r="C14" s="17">
        <f>[10]Março!$G$6</f>
        <v>45</v>
      </c>
      <c r="D14" s="17">
        <f>[10]Março!$G$7</f>
        <v>53</v>
      </c>
      <c r="E14" s="17">
        <f>[10]Março!$G$8</f>
        <v>66</v>
      </c>
      <c r="F14" s="17">
        <f>[10]Março!$G$9</f>
        <v>55</v>
      </c>
      <c r="G14" s="17">
        <f>[10]Março!$G$10</f>
        <v>59</v>
      </c>
      <c r="H14" s="17">
        <f>[10]Março!$G$11</f>
        <v>47</v>
      </c>
      <c r="I14" s="17">
        <f>[10]Março!$G$12</f>
        <v>44</v>
      </c>
      <c r="J14" s="17">
        <f>[10]Março!$G$13</f>
        <v>57</v>
      </c>
      <c r="K14" s="17">
        <f>[10]Março!$G$14</f>
        <v>63</v>
      </c>
      <c r="L14" s="17">
        <f>[10]Março!$G$15</f>
        <v>71</v>
      </c>
      <c r="M14" s="17">
        <f>[10]Março!$G$16</f>
        <v>54</v>
      </c>
      <c r="N14" s="17">
        <f>[10]Março!$G$17</f>
        <v>59</v>
      </c>
      <c r="O14" s="17">
        <f>[10]Março!$G$18</f>
        <v>46</v>
      </c>
      <c r="P14" s="17">
        <f>[10]Março!$G$19</f>
        <v>77</v>
      </c>
      <c r="Q14" s="17">
        <f>[10]Março!$G$20</f>
        <v>48</v>
      </c>
      <c r="R14" s="17">
        <f>[10]Março!$G$21</f>
        <v>40</v>
      </c>
      <c r="S14" s="17">
        <f>[10]Março!$G$22</f>
        <v>37</v>
      </c>
      <c r="T14" s="17">
        <f>[10]Março!$G$23</f>
        <v>41</v>
      </c>
      <c r="U14" s="17">
        <f>[10]Março!$G$24</f>
        <v>35</v>
      </c>
      <c r="V14" s="17">
        <f>[10]Março!$G$25</f>
        <v>34</v>
      </c>
      <c r="W14" s="17">
        <f>[10]Março!$G$26</f>
        <v>51</v>
      </c>
      <c r="X14" s="17">
        <f>[10]Março!$G$27</f>
        <v>47</v>
      </c>
      <c r="Y14" s="17">
        <f>[10]Março!$G$28</f>
        <v>60</v>
      </c>
      <c r="Z14" s="17">
        <f>[10]Março!$G$29</f>
        <v>73</v>
      </c>
      <c r="AA14" s="17">
        <f>[10]Março!$G$30</f>
        <v>62</v>
      </c>
      <c r="AB14" s="17">
        <f>[10]Março!$G$31</f>
        <v>56</v>
      </c>
      <c r="AC14" s="17">
        <f>[10]Março!$G$32</f>
        <v>53</v>
      </c>
      <c r="AD14" s="17">
        <f>[10]Março!$G$33</f>
        <v>48</v>
      </c>
      <c r="AE14" s="17">
        <f>[10]Março!$G$34</f>
        <v>29</v>
      </c>
      <c r="AF14" s="17">
        <f>[10]Março!$G$35</f>
        <v>35</v>
      </c>
      <c r="AG14" s="33">
        <f>MIN(B14:AF14)</f>
        <v>29</v>
      </c>
      <c r="AH14" s="36">
        <f>AVERAGE(B14:AF14)</f>
        <v>51.29032258064516</v>
      </c>
    </row>
    <row r="15" spans="1:34" ht="17.100000000000001" customHeight="1" x14ac:dyDescent="0.2">
      <c r="A15" s="14" t="s">
        <v>6</v>
      </c>
      <c r="B15" s="17">
        <f>[11]Março!$G$5</f>
        <v>47</v>
      </c>
      <c r="C15" s="17">
        <f>[11]Março!$G$6</f>
        <v>59</v>
      </c>
      <c r="D15" s="17">
        <f>[11]Março!$G$7</f>
        <v>49</v>
      </c>
      <c r="E15" s="17">
        <f>[11]Março!$G$8</f>
        <v>58</v>
      </c>
      <c r="F15" s="17">
        <f>[11]Março!$G$9</f>
        <v>52</v>
      </c>
      <c r="G15" s="17">
        <f>[11]Março!$G$10</f>
        <v>55</v>
      </c>
      <c r="H15" s="17" t="str">
        <f>[11]Março!$G$11</f>
        <v>*</v>
      </c>
      <c r="I15" s="17" t="str">
        <f>[11]Março!$G$12</f>
        <v>*</v>
      </c>
      <c r="J15" s="17" t="str">
        <f>[11]Março!$G$13</f>
        <v>*</v>
      </c>
      <c r="K15" s="17" t="str">
        <f>[11]Março!$G$14</f>
        <v>*</v>
      </c>
      <c r="L15" s="17" t="str">
        <f>[11]Março!$G$15</f>
        <v>*</v>
      </c>
      <c r="M15" s="17" t="str">
        <f>[11]Março!$G$16</f>
        <v>*</v>
      </c>
      <c r="N15" s="17" t="str">
        <f>[11]Março!$G$17</f>
        <v>*</v>
      </c>
      <c r="O15" s="17" t="str">
        <f>[11]Março!$G$18</f>
        <v>*</v>
      </c>
      <c r="P15" s="17" t="str">
        <f>[11]Março!$G$19</f>
        <v>*</v>
      </c>
      <c r="Q15" s="17" t="str">
        <f>[11]Março!$G$20</f>
        <v>*</v>
      </c>
      <c r="R15" s="17" t="str">
        <f>[11]Março!$G$21</f>
        <v>*</v>
      </c>
      <c r="S15" s="17" t="str">
        <f>[11]Março!$G$22</f>
        <v>*</v>
      </c>
      <c r="T15" s="17" t="str">
        <f>[11]Março!$G$23</f>
        <v>*</v>
      </c>
      <c r="U15" s="17" t="str">
        <f>[11]Março!$G$24</f>
        <v>*</v>
      </c>
      <c r="V15" s="17" t="str">
        <f>[11]Março!$G$25</f>
        <v>*</v>
      </c>
      <c r="W15" s="17" t="str">
        <f>[11]Março!$G$26</f>
        <v>*</v>
      </c>
      <c r="X15" s="17" t="str">
        <f>[11]Março!$G$27</f>
        <v>*</v>
      </c>
      <c r="Y15" s="17" t="str">
        <f>[11]Março!$G$28</f>
        <v>*</v>
      </c>
      <c r="Z15" s="17" t="str">
        <f>[11]Março!$G$29</f>
        <v>*</v>
      </c>
      <c r="AA15" s="17" t="str">
        <f>[11]Março!$G$30</f>
        <v>*</v>
      </c>
      <c r="AB15" s="17" t="str">
        <f>[11]Março!$G$31</f>
        <v>*</v>
      </c>
      <c r="AC15" s="17" t="str">
        <f>[11]Março!$G$32</f>
        <v>*</v>
      </c>
      <c r="AD15" s="17" t="str">
        <f>[11]Março!$G$33</f>
        <v>*</v>
      </c>
      <c r="AE15" s="17" t="str">
        <f>[11]Março!$G$34</f>
        <v>*</v>
      </c>
      <c r="AF15" s="17" t="str">
        <f>[11]Março!$G$35</f>
        <v>*</v>
      </c>
      <c r="AG15" s="33">
        <f t="shared" si="2"/>
        <v>47</v>
      </c>
      <c r="AH15" s="36">
        <f t="shared" si="1"/>
        <v>53.333333333333336</v>
      </c>
    </row>
    <row r="16" spans="1:34" ht="17.100000000000001" customHeight="1" x14ac:dyDescent="0.2">
      <c r="A16" s="14" t="s">
        <v>7</v>
      </c>
      <c r="B16" s="17">
        <f>[12]Março!$G$5</f>
        <v>64</v>
      </c>
      <c r="C16" s="17">
        <f>[12]Março!$G$6</f>
        <v>58</v>
      </c>
      <c r="D16" s="17">
        <f>[12]Março!$G$7</f>
        <v>48</v>
      </c>
      <c r="E16" s="17">
        <f>[12]Março!$G$8</f>
        <v>35</v>
      </c>
      <c r="F16" s="17">
        <f>[12]Março!$G$9</f>
        <v>42</v>
      </c>
      <c r="G16" s="17">
        <f>[12]Março!$G$10</f>
        <v>36</v>
      </c>
      <c r="H16" s="17">
        <f>[12]Março!$G$11</f>
        <v>40</v>
      </c>
      <c r="I16" s="17">
        <f>[12]Março!$G$12</f>
        <v>43</v>
      </c>
      <c r="J16" s="17">
        <f>[12]Março!$G$13</f>
        <v>64</v>
      </c>
      <c r="K16" s="17">
        <f>[12]Março!$G$14</f>
        <v>52</v>
      </c>
      <c r="L16" s="17">
        <f>[12]Março!$G$15</f>
        <v>42</v>
      </c>
      <c r="M16" s="17">
        <f>[12]Março!$G$16</f>
        <v>37</v>
      </c>
      <c r="N16" s="17">
        <f>[12]Março!$G$17</f>
        <v>32</v>
      </c>
      <c r="O16" s="17">
        <f>[12]Março!$G$18</f>
        <v>40</v>
      </c>
      <c r="P16" s="17">
        <f>[12]Março!$G$19</f>
        <v>47</v>
      </c>
      <c r="Q16" s="17">
        <f>[12]Março!$G$20</f>
        <v>44</v>
      </c>
      <c r="R16" s="17">
        <f>[12]Março!$G$21</f>
        <v>40</v>
      </c>
      <c r="S16" s="17">
        <f>[12]Março!$G$22</f>
        <v>38</v>
      </c>
      <c r="T16" s="17">
        <f>[12]Março!$G$23</f>
        <v>44</v>
      </c>
      <c r="U16" s="17">
        <f>[12]Março!$G$24</f>
        <v>30</v>
      </c>
      <c r="V16" s="17">
        <f>[12]Março!$G$25</f>
        <v>34</v>
      </c>
      <c r="W16" s="17">
        <f>[12]Março!$G$26</f>
        <v>45</v>
      </c>
      <c r="X16" s="17">
        <f>[12]Março!$G$27</f>
        <v>57</v>
      </c>
      <c r="Y16" s="17">
        <f>[12]Março!$G$28</f>
        <v>73</v>
      </c>
      <c r="Z16" s="17">
        <f>[12]Março!$G$29</f>
        <v>65</v>
      </c>
      <c r="AA16" s="17">
        <f>[12]Março!$G$30</f>
        <v>43</v>
      </c>
      <c r="AB16" s="17">
        <f>[12]Março!$G$31</f>
        <v>44</v>
      </c>
      <c r="AC16" s="17">
        <f>[12]Março!$G$32</f>
        <v>50</v>
      </c>
      <c r="AD16" s="17">
        <f>[12]Março!$G$33</f>
        <v>44</v>
      </c>
      <c r="AE16" s="17">
        <f>[12]Março!$G$34</f>
        <v>42</v>
      </c>
      <c r="AF16" s="17">
        <f>[12]Março!$G$35</f>
        <v>43</v>
      </c>
      <c r="AG16" s="33">
        <f t="shared" si="2"/>
        <v>30</v>
      </c>
      <c r="AH16" s="36">
        <f t="shared" si="1"/>
        <v>45.677419354838712</v>
      </c>
    </row>
    <row r="17" spans="1:34" ht="17.100000000000001" customHeight="1" x14ac:dyDescent="0.2">
      <c r="A17" s="14" t="s">
        <v>8</v>
      </c>
      <c r="B17" s="17">
        <f>[13]Março!$G$5</f>
        <v>64</v>
      </c>
      <c r="C17" s="17">
        <f>[13]Março!$G$6</f>
        <v>72</v>
      </c>
      <c r="D17" s="17">
        <f>[13]Março!$G$7</f>
        <v>55</v>
      </c>
      <c r="E17" s="17">
        <f>[13]Março!$G$8</f>
        <v>50</v>
      </c>
      <c r="F17" s="17">
        <f>[13]Março!$G$9</f>
        <v>50</v>
      </c>
      <c r="G17" s="17">
        <f>[13]Março!$G$10</f>
        <v>40</v>
      </c>
      <c r="H17" s="17">
        <f>[13]Março!$G$11</f>
        <v>33</v>
      </c>
      <c r="I17" s="17">
        <f>[13]Março!$G$12</f>
        <v>49</v>
      </c>
      <c r="J17" s="17">
        <f>[13]Março!$G$13</f>
        <v>77</v>
      </c>
      <c r="K17" s="17">
        <f>[13]Março!$G$14</f>
        <v>63</v>
      </c>
      <c r="L17" s="17">
        <f>[13]Março!$G$15</f>
        <v>44</v>
      </c>
      <c r="M17" s="17">
        <f>[13]Março!$G$16</f>
        <v>49</v>
      </c>
      <c r="N17" s="17">
        <f>[13]Março!$G$17</f>
        <v>37</v>
      </c>
      <c r="O17" s="17">
        <f>[13]Março!$G$18</f>
        <v>52</v>
      </c>
      <c r="P17" s="17">
        <f>[13]Março!$G$19</f>
        <v>54</v>
      </c>
      <c r="Q17" s="17">
        <f>[13]Março!$G$20</f>
        <v>46</v>
      </c>
      <c r="R17" s="17">
        <f>[13]Março!$G$21</f>
        <v>48</v>
      </c>
      <c r="S17" s="17">
        <f>[13]Março!$G$22</f>
        <v>50</v>
      </c>
      <c r="T17" s="17">
        <f>[13]Março!$G$23</f>
        <v>41</v>
      </c>
      <c r="U17" s="17">
        <f>[13]Março!$G$24</f>
        <v>40</v>
      </c>
      <c r="V17" s="17">
        <f>[13]Março!$G$25</f>
        <v>33</v>
      </c>
      <c r="W17" s="17">
        <f>[13]Março!$G$26</f>
        <v>57</v>
      </c>
      <c r="X17" s="17">
        <f>[13]Março!$G$27</f>
        <v>52</v>
      </c>
      <c r="Y17" s="17">
        <f>[13]Março!$G$28</f>
        <v>76</v>
      </c>
      <c r="Z17" s="17">
        <f>[13]Março!$G$29</f>
        <v>80</v>
      </c>
      <c r="AA17" s="17">
        <f>[13]Março!$G$30</f>
        <v>49</v>
      </c>
      <c r="AB17" s="17">
        <f>[13]Março!$G$31</f>
        <v>45</v>
      </c>
      <c r="AC17" s="17">
        <f>[13]Março!$G$32</f>
        <v>47</v>
      </c>
      <c r="AD17" s="17">
        <f>[13]Março!$G$33</f>
        <v>37</v>
      </c>
      <c r="AE17" s="17">
        <f>[13]Março!$G$34</f>
        <v>41</v>
      </c>
      <c r="AF17" s="17">
        <f>[13]Março!$G$35</f>
        <v>49</v>
      </c>
      <c r="AG17" s="33">
        <f>MIN(B17:AF17)</f>
        <v>33</v>
      </c>
      <c r="AH17" s="36">
        <f>AVERAGE(B17:AF17)</f>
        <v>50.967741935483872</v>
      </c>
    </row>
    <row r="18" spans="1:34" ht="17.100000000000001" customHeight="1" x14ac:dyDescent="0.2">
      <c r="A18" s="14" t="s">
        <v>9</v>
      </c>
      <c r="B18" s="17">
        <f>[14]Março!$G$5</f>
        <v>61</v>
      </c>
      <c r="C18" s="17">
        <f>[14]Março!$G$6</f>
        <v>58</v>
      </c>
      <c r="D18" s="17">
        <f>[14]Março!$G$7</f>
        <v>48</v>
      </c>
      <c r="E18" s="17">
        <f>[14]Março!$G$8</f>
        <v>38</v>
      </c>
      <c r="F18" s="17">
        <f>[14]Março!$G$9</f>
        <v>40</v>
      </c>
      <c r="G18" s="17">
        <f>[14]Março!$G$10</f>
        <v>31</v>
      </c>
      <c r="H18" s="17">
        <f>[14]Março!$G$11</f>
        <v>39</v>
      </c>
      <c r="I18" s="17">
        <f>[14]Março!$G$12</f>
        <v>47</v>
      </c>
      <c r="J18" s="17">
        <f>[14]Março!$G$13</f>
        <v>66</v>
      </c>
      <c r="K18" s="17">
        <f>[14]Março!$G$14</f>
        <v>53</v>
      </c>
      <c r="L18" s="17">
        <f>[14]Março!$G$15</f>
        <v>44</v>
      </c>
      <c r="M18" s="17">
        <f>[14]Março!$G$16</f>
        <v>36</v>
      </c>
      <c r="N18" s="17">
        <f>[14]Março!$G$17</f>
        <v>31</v>
      </c>
      <c r="O18" s="17">
        <f>[14]Março!$G$18</f>
        <v>45</v>
      </c>
      <c r="P18" s="17">
        <f>[14]Março!$G$19</f>
        <v>51</v>
      </c>
      <c r="Q18" s="17">
        <f>[14]Março!$G$20</f>
        <v>45</v>
      </c>
      <c r="R18" s="17">
        <f>[14]Março!$G$21</f>
        <v>42</v>
      </c>
      <c r="S18" s="17">
        <f>[14]Março!$G$22</f>
        <v>39</v>
      </c>
      <c r="T18" s="17">
        <f>[14]Março!$G$23</f>
        <v>33</v>
      </c>
      <c r="U18" s="17">
        <f>[14]Março!$G$24</f>
        <v>31</v>
      </c>
      <c r="V18" s="17">
        <f>[14]Março!$G$25</f>
        <v>26</v>
      </c>
      <c r="W18" s="17">
        <f>[14]Março!$G$26</f>
        <v>50</v>
      </c>
      <c r="X18" s="17">
        <f>[14]Março!$G$27</f>
        <v>47</v>
      </c>
      <c r="Y18" s="17">
        <f>[14]Março!$G$28</f>
        <v>74</v>
      </c>
      <c r="Z18" s="17">
        <f>[14]Março!$G$29</f>
        <v>79</v>
      </c>
      <c r="AA18" s="17">
        <f>[14]Março!$G$30</f>
        <v>41</v>
      </c>
      <c r="AB18" s="17">
        <f>[14]Março!$G$31</f>
        <v>44</v>
      </c>
      <c r="AC18" s="17">
        <f>[14]Março!$G$32</f>
        <v>47</v>
      </c>
      <c r="AD18" s="17">
        <f>[14]Março!$G$33</f>
        <v>38</v>
      </c>
      <c r="AE18" s="17">
        <f>[14]Março!$G$34</f>
        <v>43</v>
      </c>
      <c r="AF18" s="17">
        <f>[14]Março!$G$35</f>
        <v>43</v>
      </c>
      <c r="AG18" s="33">
        <f t="shared" ref="AG18:AG30" si="5">MIN(B18:AF18)</f>
        <v>26</v>
      </c>
      <c r="AH18" s="36">
        <f t="shared" ref="AH18:AH29" si="6">AVERAGE(B18:AF18)</f>
        <v>45.483870967741936</v>
      </c>
    </row>
    <row r="19" spans="1:34" ht="17.100000000000001" customHeight="1" x14ac:dyDescent="0.2">
      <c r="A19" s="14" t="s">
        <v>47</v>
      </c>
      <c r="B19" s="17">
        <f>[15]Março!$G$5</f>
        <v>53</v>
      </c>
      <c r="C19" s="17">
        <f>[15]Março!$G$6</f>
        <v>59</v>
      </c>
      <c r="D19" s="17">
        <f>[15]Março!$G$7</f>
        <v>41</v>
      </c>
      <c r="E19" s="17">
        <f>[15]Março!$G$8</f>
        <v>36</v>
      </c>
      <c r="F19" s="17">
        <f>[15]Março!$G$9</f>
        <v>30</v>
      </c>
      <c r="G19" s="17">
        <f>[15]Março!$G$10</f>
        <v>47</v>
      </c>
      <c r="H19" s="17">
        <f>[15]Março!$G$11</f>
        <v>43</v>
      </c>
      <c r="I19" s="17">
        <f>[15]Março!$G$12</f>
        <v>54</v>
      </c>
      <c r="J19" s="17">
        <f>[15]Março!$G$13</f>
        <v>67</v>
      </c>
      <c r="K19" s="17">
        <f>[15]Março!$G$14</f>
        <v>46</v>
      </c>
      <c r="L19" s="17">
        <f>[15]Março!$G$15</f>
        <v>37</v>
      </c>
      <c r="M19" s="17">
        <f>[15]Março!$G$16</f>
        <v>27</v>
      </c>
      <c r="N19" s="17">
        <f>[15]Março!$G$17</f>
        <v>26</v>
      </c>
      <c r="O19" s="17">
        <f>[15]Março!$G$18</f>
        <v>40</v>
      </c>
      <c r="P19" s="17">
        <f>[15]Março!$G$19</f>
        <v>35</v>
      </c>
      <c r="Q19" s="17">
        <f>[15]Março!$G$20</f>
        <v>43</v>
      </c>
      <c r="R19" s="17">
        <f>[15]Março!$G$21</f>
        <v>39</v>
      </c>
      <c r="S19" s="17">
        <f>[15]Março!$G$22</f>
        <v>38</v>
      </c>
      <c r="T19" s="17">
        <f>[15]Março!$G$23</f>
        <v>61</v>
      </c>
      <c r="U19" s="17">
        <f>[15]Março!$G$24</f>
        <v>39</v>
      </c>
      <c r="V19" s="17">
        <f>[15]Março!$G$25</f>
        <v>38</v>
      </c>
      <c r="W19" s="17">
        <f>[15]Março!$G$26</f>
        <v>46</v>
      </c>
      <c r="X19" s="17">
        <f>[15]Março!$G$27</f>
        <v>47</v>
      </c>
      <c r="Y19" s="17">
        <f>[15]Março!$G$28</f>
        <v>70</v>
      </c>
      <c r="Z19" s="17">
        <f>[15]Março!$G$29</f>
        <v>61</v>
      </c>
      <c r="AA19" s="17">
        <f>[15]Março!$G$30</f>
        <v>43</v>
      </c>
      <c r="AB19" s="17">
        <f>[15]Março!$G$31</f>
        <v>34</v>
      </c>
      <c r="AC19" s="17">
        <f>[15]Março!$G$32</f>
        <v>42</v>
      </c>
      <c r="AD19" s="17">
        <f>[15]Março!$G$33</f>
        <v>44</v>
      </c>
      <c r="AE19" s="17">
        <f>[15]Março!$G$34</f>
        <v>43</v>
      </c>
      <c r="AF19" s="17">
        <f>[15]Março!$G$35</f>
        <v>35</v>
      </c>
      <c r="AG19" s="33">
        <f t="shared" ref="AG19" si="7">MIN(B19:AF19)</f>
        <v>26</v>
      </c>
      <c r="AH19" s="36">
        <f t="shared" ref="AH19" si="8">AVERAGE(B19:AF19)</f>
        <v>44</v>
      </c>
    </row>
    <row r="20" spans="1:34" ht="17.100000000000001" customHeight="1" x14ac:dyDescent="0.2">
      <c r="A20" s="14" t="s">
        <v>10</v>
      </c>
      <c r="B20" s="17">
        <f>[16]Março!$G$5</f>
        <v>63</v>
      </c>
      <c r="C20" s="17">
        <f>[16]Março!$G$6</f>
        <v>62</v>
      </c>
      <c r="D20" s="17">
        <f>[16]Março!$G$7</f>
        <v>51</v>
      </c>
      <c r="E20" s="17">
        <f>[16]Março!$G$8</f>
        <v>40</v>
      </c>
      <c r="F20" s="17">
        <f>[16]Março!$G$9</f>
        <v>39</v>
      </c>
      <c r="G20" s="17">
        <f>[16]Março!$G$10</f>
        <v>35</v>
      </c>
      <c r="H20" s="17">
        <f>[16]Março!$G$11</f>
        <v>35</v>
      </c>
      <c r="I20" s="17">
        <f>[16]Março!$G$12</f>
        <v>45</v>
      </c>
      <c r="J20" s="17">
        <f>[16]Março!$G$13</f>
        <v>67</v>
      </c>
      <c r="K20" s="17">
        <f>[16]Março!$G$14</f>
        <v>54</v>
      </c>
      <c r="L20" s="17">
        <f>[16]Março!$G$15</f>
        <v>40</v>
      </c>
      <c r="M20" s="17">
        <f>[16]Março!$G$16</f>
        <v>40</v>
      </c>
      <c r="N20" s="17">
        <f>[16]Março!$G$17</f>
        <v>32</v>
      </c>
      <c r="O20" s="17">
        <f>[16]Março!$G$18</f>
        <v>45</v>
      </c>
      <c r="P20" s="17">
        <f>[16]Março!$G$19</f>
        <v>47</v>
      </c>
      <c r="Q20" s="17">
        <f>[16]Março!$G$20</f>
        <v>41</v>
      </c>
      <c r="R20" s="17">
        <f>[16]Março!$G$21</f>
        <v>42</v>
      </c>
      <c r="S20" s="17">
        <f>[16]Março!$G$22</f>
        <v>38</v>
      </c>
      <c r="T20" s="17">
        <f>[16]Março!$G$23</f>
        <v>33</v>
      </c>
      <c r="U20" s="17">
        <f>[16]Março!$G$24</f>
        <v>31</v>
      </c>
      <c r="V20" s="17">
        <f>[16]Março!$G$25</f>
        <v>31</v>
      </c>
      <c r="W20" s="17">
        <f>[16]Março!$G$26</f>
        <v>46</v>
      </c>
      <c r="X20" s="17">
        <f>[16]Março!$G$27</f>
        <v>49</v>
      </c>
      <c r="Y20" s="17">
        <f>[16]Março!$G$28</f>
        <v>79</v>
      </c>
      <c r="Z20" s="17">
        <f>[16]Março!$G$29</f>
        <v>71</v>
      </c>
      <c r="AA20" s="17">
        <f>[16]Março!$G$30</f>
        <v>45</v>
      </c>
      <c r="AB20" s="17">
        <f>[16]Março!$G$31</f>
        <v>41</v>
      </c>
      <c r="AC20" s="17">
        <f>[16]Março!$G$32</f>
        <v>44</v>
      </c>
      <c r="AD20" s="17">
        <f>[16]Março!$G$33</f>
        <v>40</v>
      </c>
      <c r="AE20" s="17">
        <f>[16]Março!$G$34</f>
        <v>38</v>
      </c>
      <c r="AF20" s="17">
        <f>[16]Março!$G$35</f>
        <v>34</v>
      </c>
      <c r="AG20" s="33">
        <f t="shared" si="5"/>
        <v>31</v>
      </c>
      <c r="AH20" s="36">
        <f t="shared" si="6"/>
        <v>45.096774193548384</v>
      </c>
    </row>
    <row r="21" spans="1:34" ht="17.100000000000001" customHeight="1" x14ac:dyDescent="0.2">
      <c r="A21" s="14" t="s">
        <v>11</v>
      </c>
      <c r="B21" s="17">
        <f>[17]Março!$G$5</f>
        <v>61</v>
      </c>
      <c r="C21" s="17" t="str">
        <f>[17]Março!$G$6</f>
        <v>*</v>
      </c>
      <c r="D21" s="17">
        <f>[17]Março!$G$7</f>
        <v>45</v>
      </c>
      <c r="E21" s="17">
        <f>[17]Março!$G$8</f>
        <v>43</v>
      </c>
      <c r="F21" s="17">
        <f>[17]Março!$G$9</f>
        <v>56</v>
      </c>
      <c r="G21" s="17">
        <f>[17]Março!$G$10</f>
        <v>43</v>
      </c>
      <c r="H21" s="17">
        <f>[17]Março!$G$11</f>
        <v>44</v>
      </c>
      <c r="I21" s="17">
        <f>[17]Março!$G$12</f>
        <v>46</v>
      </c>
      <c r="J21" s="17" t="str">
        <f>[17]Março!$G$13</f>
        <v>*</v>
      </c>
      <c r="K21" s="17" t="str">
        <f>[17]Março!$G$14</f>
        <v>*</v>
      </c>
      <c r="L21" s="17" t="str">
        <f>[17]Março!$G$15</f>
        <v>*</v>
      </c>
      <c r="M21" s="17">
        <f>[17]Março!$G$16</f>
        <v>38</v>
      </c>
      <c r="N21" s="17">
        <f>[17]Março!$G$17</f>
        <v>30</v>
      </c>
      <c r="O21" s="17" t="str">
        <f>[17]Março!$G$18</f>
        <v>*</v>
      </c>
      <c r="P21" s="17">
        <f>[17]Março!$G$19</f>
        <v>42</v>
      </c>
      <c r="Q21" s="17">
        <f>[17]Março!$G$20</f>
        <v>41</v>
      </c>
      <c r="R21" s="17">
        <f>[17]Março!$G$21</f>
        <v>40</v>
      </c>
      <c r="S21" s="17">
        <f>[17]Março!$G$22</f>
        <v>37</v>
      </c>
      <c r="T21" s="17">
        <f>[17]Março!$G$23</f>
        <v>51</v>
      </c>
      <c r="U21" s="17">
        <f>[17]Março!$G$24</f>
        <v>46</v>
      </c>
      <c r="V21" s="17">
        <f>[17]Março!$G$25</f>
        <v>30</v>
      </c>
      <c r="W21" s="17">
        <f>[17]Março!$G$26</f>
        <v>47</v>
      </c>
      <c r="X21" s="17">
        <f>[17]Março!$G$27</f>
        <v>56</v>
      </c>
      <c r="Y21" s="17" t="str">
        <f>[17]Março!$G$28</f>
        <v>*</v>
      </c>
      <c r="Z21" s="17">
        <f>[17]Março!$G$29</f>
        <v>66</v>
      </c>
      <c r="AA21" s="17">
        <f>[17]Março!$G$30</f>
        <v>47</v>
      </c>
      <c r="AB21" s="17">
        <f>[17]Março!$G$31</f>
        <v>51</v>
      </c>
      <c r="AC21" s="17">
        <f>[17]Março!$G$32</f>
        <v>50</v>
      </c>
      <c r="AD21" s="17">
        <f>[17]Março!$G$33</f>
        <v>50</v>
      </c>
      <c r="AE21" s="17">
        <f>[17]Março!$G$34</f>
        <v>50</v>
      </c>
      <c r="AF21" s="17">
        <f>[17]Março!$G$35</f>
        <v>34</v>
      </c>
      <c r="AG21" s="33">
        <f t="shared" si="5"/>
        <v>30</v>
      </c>
      <c r="AH21" s="36">
        <f t="shared" si="6"/>
        <v>45.76</v>
      </c>
    </row>
    <row r="22" spans="1:34" ht="17.100000000000001" customHeight="1" x14ac:dyDescent="0.2">
      <c r="A22" s="14" t="s">
        <v>12</v>
      </c>
      <c r="B22" s="17">
        <f>[18]Março!$G$5</f>
        <v>61</v>
      </c>
      <c r="C22" s="17">
        <f>[18]Março!$G$6</f>
        <v>74</v>
      </c>
      <c r="D22" s="17">
        <f>[18]Março!$G$7</f>
        <v>46</v>
      </c>
      <c r="E22" s="17">
        <f>[18]Março!$G$8</f>
        <v>49</v>
      </c>
      <c r="F22" s="17">
        <f>[18]Março!$G$9</f>
        <v>35</v>
      </c>
      <c r="G22" s="17">
        <f>[18]Março!$G$10</f>
        <v>55</v>
      </c>
      <c r="H22" s="17">
        <f>[18]Março!$G$11</f>
        <v>47</v>
      </c>
      <c r="I22" s="17">
        <f>[18]Março!$G$12</f>
        <v>51</v>
      </c>
      <c r="J22" s="17">
        <f>[18]Março!$G$13</f>
        <v>65</v>
      </c>
      <c r="K22" s="17">
        <f>[18]Março!$G$14</f>
        <v>52</v>
      </c>
      <c r="L22" s="17">
        <f>[18]Março!$G$15</f>
        <v>43</v>
      </c>
      <c r="M22" s="17">
        <f>[18]Março!$G$16</f>
        <v>31</v>
      </c>
      <c r="N22" s="17">
        <f>[18]Março!$G$17</f>
        <v>33</v>
      </c>
      <c r="O22" s="17">
        <f>[18]Março!$G$18</f>
        <v>47</v>
      </c>
      <c r="P22" s="17">
        <f>[18]Março!$G$19</f>
        <v>44</v>
      </c>
      <c r="Q22" s="17">
        <f>[18]Março!$G$20</f>
        <v>50</v>
      </c>
      <c r="R22" s="17">
        <f>[18]Março!$G$21</f>
        <v>45</v>
      </c>
      <c r="S22" s="17">
        <f>[18]Março!$G$22</f>
        <v>44</v>
      </c>
      <c r="T22" s="17">
        <f>[18]Março!$G$23</f>
        <v>45</v>
      </c>
      <c r="U22" s="17">
        <f>[18]Março!$G$24</f>
        <v>43</v>
      </c>
      <c r="V22" s="17">
        <f>[18]Março!$G$25</f>
        <v>41</v>
      </c>
      <c r="W22" s="17">
        <f>[18]Março!$G$26</f>
        <v>51</v>
      </c>
      <c r="X22" s="17">
        <f>[18]Março!$G$27</f>
        <v>44</v>
      </c>
      <c r="Y22" s="17">
        <f>[18]Março!$G$28</f>
        <v>76</v>
      </c>
      <c r="Z22" s="17">
        <f>[18]Março!$G$29</f>
        <v>65</v>
      </c>
      <c r="AA22" s="17">
        <f>[18]Março!$G$30</f>
        <v>44</v>
      </c>
      <c r="AB22" s="17">
        <f>[18]Março!$G$31</f>
        <v>42</v>
      </c>
      <c r="AC22" s="17">
        <f>[18]Março!$G$32</f>
        <v>49</v>
      </c>
      <c r="AD22" s="17">
        <f>[18]Março!$G$33</f>
        <v>48</v>
      </c>
      <c r="AE22" s="17">
        <f>[18]Março!$G$34</f>
        <v>44</v>
      </c>
      <c r="AF22" s="17">
        <f>[18]Março!$G$35</f>
        <v>44</v>
      </c>
      <c r="AG22" s="33">
        <f t="shared" si="5"/>
        <v>31</v>
      </c>
      <c r="AH22" s="36">
        <f t="shared" si="6"/>
        <v>48.645161290322584</v>
      </c>
    </row>
    <row r="23" spans="1:34" ht="17.100000000000001" customHeight="1" x14ac:dyDescent="0.2">
      <c r="A23" s="14" t="s">
        <v>13</v>
      </c>
      <c r="B23" s="17">
        <f>[19]Março!$G$5</f>
        <v>42</v>
      </c>
      <c r="C23" s="17">
        <f>[19]Março!$G$6</f>
        <v>63</v>
      </c>
      <c r="D23" s="17">
        <f>[19]Março!$G$7</f>
        <v>50</v>
      </c>
      <c r="E23" s="17">
        <f>[19]Março!$G$8</f>
        <v>64</v>
      </c>
      <c r="F23" s="17">
        <f>[19]Março!$G$9</f>
        <v>57</v>
      </c>
      <c r="G23" s="17">
        <f>[19]Março!$G$10</f>
        <v>54</v>
      </c>
      <c r="H23" s="17">
        <f>[19]Março!$G$11</f>
        <v>50</v>
      </c>
      <c r="I23" s="17">
        <f>[19]Março!$G$12</f>
        <v>48</v>
      </c>
      <c r="J23" s="17">
        <f>[19]Março!$G$13</f>
        <v>53</v>
      </c>
      <c r="K23" s="17">
        <f>[19]Março!$G$14</f>
        <v>71</v>
      </c>
      <c r="L23" s="17">
        <f>[19]Março!$G$15</f>
        <v>47</v>
      </c>
      <c r="M23" s="17">
        <f>[19]Março!$G$16</f>
        <v>35</v>
      </c>
      <c r="N23" s="17">
        <f>[19]Março!$G$17</f>
        <v>41</v>
      </c>
      <c r="O23" s="17">
        <f>[19]Março!$G$18</f>
        <v>44</v>
      </c>
      <c r="P23" s="17">
        <f>[19]Março!$G$19</f>
        <v>49</v>
      </c>
      <c r="Q23" s="17">
        <f>[19]Março!$G$20</f>
        <v>52</v>
      </c>
      <c r="R23" s="17">
        <f>[19]Março!$G$21</f>
        <v>40</v>
      </c>
      <c r="S23" s="17">
        <f>[19]Março!$G$22</f>
        <v>43</v>
      </c>
      <c r="T23" s="17">
        <f>[19]Março!$G$23</f>
        <v>48</v>
      </c>
      <c r="U23" s="17">
        <f>[19]Março!$G$24</f>
        <v>47</v>
      </c>
      <c r="V23" s="17">
        <f>[19]Março!$G$25</f>
        <v>48</v>
      </c>
      <c r="W23" s="17">
        <f>[19]Março!$G$26</f>
        <v>60</v>
      </c>
      <c r="X23" s="17">
        <f>[19]Março!$G$27</f>
        <v>61</v>
      </c>
      <c r="Y23" s="17">
        <f>[19]Março!$G$28</f>
        <v>75</v>
      </c>
      <c r="Z23" s="17">
        <f>[19]Março!$G$29</f>
        <v>71</v>
      </c>
      <c r="AA23" s="17">
        <f>[19]Março!$G$30</f>
        <v>52</v>
      </c>
      <c r="AB23" s="17">
        <f>[19]Março!$G$31</f>
        <v>49</v>
      </c>
      <c r="AC23" s="17">
        <f>[19]Março!$G$32</f>
        <v>48</v>
      </c>
      <c r="AD23" s="16">
        <f>[19]Março!$G$33</f>
        <v>48</v>
      </c>
      <c r="AE23" s="16">
        <f>[19]Março!$G$34</f>
        <v>43</v>
      </c>
      <c r="AF23" s="17">
        <f>[19]Março!$G$35</f>
        <v>39</v>
      </c>
      <c r="AG23" s="33">
        <f t="shared" si="5"/>
        <v>35</v>
      </c>
      <c r="AH23" s="36">
        <f t="shared" si="6"/>
        <v>51.354838709677416</v>
      </c>
    </row>
    <row r="24" spans="1:34" ht="17.100000000000001" customHeight="1" x14ac:dyDescent="0.2">
      <c r="A24" s="14" t="s">
        <v>14</v>
      </c>
      <c r="B24" s="17">
        <f>[20]Março!$G$5</f>
        <v>53</v>
      </c>
      <c r="C24" s="17">
        <f>[20]Março!$G$6</f>
        <v>57</v>
      </c>
      <c r="D24" s="17">
        <f>[20]Março!$G$7</f>
        <v>49</v>
      </c>
      <c r="E24" s="17">
        <f>[20]Março!$G$8</f>
        <v>67</v>
      </c>
      <c r="F24" s="17">
        <f>[20]Março!$G$9</f>
        <v>53</v>
      </c>
      <c r="G24" s="17">
        <f>[20]Março!$G$10</f>
        <v>85</v>
      </c>
      <c r="H24" s="17">
        <f>[20]Março!$G$11</f>
        <v>43</v>
      </c>
      <c r="I24" s="17">
        <f>[20]Março!$G$12</f>
        <v>43</v>
      </c>
      <c r="J24" s="17">
        <f>[20]Março!$G$13</f>
        <v>50</v>
      </c>
      <c r="K24" s="17">
        <f>[20]Março!$G$14</f>
        <v>69</v>
      </c>
      <c r="L24" s="17">
        <f>[20]Março!$G$15</f>
        <v>62</v>
      </c>
      <c r="M24" s="17">
        <f>[20]Março!$G$16</f>
        <v>58</v>
      </c>
      <c r="N24" s="17">
        <f>[20]Março!$G$17</f>
        <v>51</v>
      </c>
      <c r="O24" s="17">
        <f>[20]Março!$G$18</f>
        <v>52</v>
      </c>
      <c r="P24" s="17">
        <f>[20]Março!$G$19</f>
        <v>63</v>
      </c>
      <c r="Q24" s="17">
        <f>[20]Março!$G$20</f>
        <v>56</v>
      </c>
      <c r="R24" s="17">
        <f>[20]Março!$G$21</f>
        <v>45</v>
      </c>
      <c r="S24" s="17">
        <f>[20]Março!$G$22</f>
        <v>35</v>
      </c>
      <c r="T24" s="17">
        <f>[20]Março!$G$23</f>
        <v>33</v>
      </c>
      <c r="U24" s="17">
        <f>[20]Março!$G$24</f>
        <v>26</v>
      </c>
      <c r="V24" s="17">
        <f>[20]Março!$G$25</f>
        <v>29</v>
      </c>
      <c r="W24" s="17">
        <f>[20]Março!$G$26</f>
        <v>32</v>
      </c>
      <c r="X24" s="17">
        <f>[20]Março!$G$27</f>
        <v>38</v>
      </c>
      <c r="Y24" s="17">
        <f>[20]Março!$G$28</f>
        <v>45</v>
      </c>
      <c r="Z24" s="17">
        <f>[20]Março!$G$29</f>
        <v>65</v>
      </c>
      <c r="AA24" s="17">
        <f>[20]Março!$G$30</f>
        <v>76</v>
      </c>
      <c r="AB24" s="17">
        <f>[20]Março!$G$31</f>
        <v>76</v>
      </c>
      <c r="AC24" s="17">
        <f>[20]Março!$G$32</f>
        <v>59</v>
      </c>
      <c r="AD24" s="17">
        <f>[20]Março!$G$33</f>
        <v>54</v>
      </c>
      <c r="AE24" s="17">
        <f>[20]Março!$G$34</f>
        <v>44</v>
      </c>
      <c r="AF24" s="17">
        <f>[20]Março!$G$35</f>
        <v>38</v>
      </c>
      <c r="AG24" s="33">
        <f t="shared" si="5"/>
        <v>26</v>
      </c>
      <c r="AH24" s="36">
        <f t="shared" si="6"/>
        <v>51.806451612903224</v>
      </c>
    </row>
    <row r="25" spans="1:34" ht="17.100000000000001" customHeight="1" x14ac:dyDescent="0.2">
      <c r="A25" s="14" t="s">
        <v>15</v>
      </c>
      <c r="B25" s="17">
        <f>[21]Março!$G$5</f>
        <v>67</v>
      </c>
      <c r="C25" s="17">
        <f>[21]Março!$G$6</f>
        <v>57</v>
      </c>
      <c r="D25" s="17">
        <f>[21]Março!$G$7</f>
        <v>51</v>
      </c>
      <c r="E25" s="17">
        <f>[21]Março!$G$8</f>
        <v>46</v>
      </c>
      <c r="F25" s="17">
        <f>[21]Março!$G$9</f>
        <v>42</v>
      </c>
      <c r="G25" s="17">
        <f>[21]Março!$G$10</f>
        <v>41</v>
      </c>
      <c r="H25" s="17">
        <f>[21]Março!$G$11</f>
        <v>44</v>
      </c>
      <c r="I25" s="17">
        <f>[21]Março!$G$12</f>
        <v>52</v>
      </c>
      <c r="J25" s="17">
        <f>[21]Março!$G$13</f>
        <v>71</v>
      </c>
      <c r="K25" s="17">
        <f>[21]Março!$G$14</f>
        <v>58</v>
      </c>
      <c r="L25" s="17">
        <f>[21]Março!$G$15</f>
        <v>49</v>
      </c>
      <c r="M25" s="17">
        <f>[21]Março!$G$16</f>
        <v>44</v>
      </c>
      <c r="N25" s="17">
        <f>[21]Março!$G$17</f>
        <v>31</v>
      </c>
      <c r="O25" s="17">
        <f>[21]Março!$G$18</f>
        <v>44</v>
      </c>
      <c r="P25" s="17">
        <f>[21]Março!$G$19</f>
        <v>40</v>
      </c>
      <c r="Q25" s="17">
        <f>[21]Março!$G$20</f>
        <v>45</v>
      </c>
      <c r="R25" s="17">
        <f>[21]Março!$G$21</f>
        <v>42</v>
      </c>
      <c r="S25" s="17">
        <f>[21]Março!$G$22</f>
        <v>39</v>
      </c>
      <c r="T25" s="17">
        <f>[21]Março!$G$23</f>
        <v>50</v>
      </c>
      <c r="U25" s="17">
        <f>[21]Março!$G$24</f>
        <v>45</v>
      </c>
      <c r="V25" s="17">
        <f>[21]Março!$G$25</f>
        <v>38</v>
      </c>
      <c r="W25" s="17">
        <f>[21]Março!$G$26</f>
        <v>52</v>
      </c>
      <c r="X25" s="17">
        <f>[21]Março!$G$27</f>
        <v>54</v>
      </c>
      <c r="Y25" s="17">
        <f>[21]Março!$G$28</f>
        <v>78</v>
      </c>
      <c r="Z25" s="17">
        <f>[21]Março!$G$29</f>
        <v>77</v>
      </c>
      <c r="AA25" s="17">
        <f>[21]Março!$G$30</f>
        <v>55</v>
      </c>
      <c r="AB25" s="17">
        <f>[21]Março!$G$31</f>
        <v>42</v>
      </c>
      <c r="AC25" s="17">
        <f>[21]Março!$G$32</f>
        <v>47</v>
      </c>
      <c r="AD25" s="17">
        <f>[21]Março!$G$33</f>
        <v>46</v>
      </c>
      <c r="AE25" s="17">
        <f>[21]Março!$G$34</f>
        <v>44</v>
      </c>
      <c r="AF25" s="17">
        <f>[21]Março!$G$35</f>
        <v>41</v>
      </c>
      <c r="AG25" s="33">
        <f t="shared" si="5"/>
        <v>31</v>
      </c>
      <c r="AH25" s="36">
        <f t="shared" si="6"/>
        <v>49.41935483870968</v>
      </c>
    </row>
    <row r="26" spans="1:34" ht="17.100000000000001" customHeight="1" x14ac:dyDescent="0.2">
      <c r="A26" s="14" t="s">
        <v>16</v>
      </c>
      <c r="B26" s="17">
        <f>[22]Março!$G$5</f>
        <v>61</v>
      </c>
      <c r="C26" s="17">
        <f>[22]Março!$G$6</f>
        <v>58</v>
      </c>
      <c r="D26" s="17">
        <f>[22]Março!$G$7</f>
        <v>48</v>
      </c>
      <c r="E26" s="17">
        <f>[22]Março!$G$8</f>
        <v>47</v>
      </c>
      <c r="F26" s="17">
        <f>[22]Março!$G$9</f>
        <v>41</v>
      </c>
      <c r="G26" s="17">
        <f>[22]Março!$G$10</f>
        <v>39</v>
      </c>
      <c r="H26" s="17">
        <f>[22]Março!$G$11</f>
        <v>42</v>
      </c>
      <c r="I26" s="17">
        <f>[22]Março!$G$12</f>
        <v>54</v>
      </c>
      <c r="J26" s="17">
        <f>[22]Março!$G$13</f>
        <v>67</v>
      </c>
      <c r="K26" s="17">
        <f>[22]Março!$G$14</f>
        <v>51</v>
      </c>
      <c r="L26" s="17">
        <f>[22]Março!$G$15</f>
        <v>45</v>
      </c>
      <c r="M26" s="17">
        <f>[22]Março!$G$16</f>
        <v>37</v>
      </c>
      <c r="N26" s="17">
        <f>[22]Março!$G$17</f>
        <v>39</v>
      </c>
      <c r="O26" s="17">
        <f>[22]Março!$G$18</f>
        <v>34</v>
      </c>
      <c r="P26" s="17">
        <f>[22]Março!$G$19</f>
        <v>41</v>
      </c>
      <c r="Q26" s="17">
        <f>[22]Março!$G$20</f>
        <v>43</v>
      </c>
      <c r="R26" s="17">
        <f>[22]Março!$G$21</f>
        <v>37</v>
      </c>
      <c r="S26" s="17">
        <f>[22]Março!$G$22</f>
        <v>39</v>
      </c>
      <c r="T26" s="17">
        <f>[22]Março!$G$23</f>
        <v>56</v>
      </c>
      <c r="U26" s="17">
        <f>[22]Março!$G$24</f>
        <v>47</v>
      </c>
      <c r="V26" s="17">
        <f>[22]Março!$G$25</f>
        <v>62</v>
      </c>
      <c r="W26" s="17">
        <f>[22]Março!$G$26</f>
        <v>56</v>
      </c>
      <c r="X26" s="17">
        <f>[22]Março!$G$27</f>
        <v>53</v>
      </c>
      <c r="Y26" s="17">
        <f>[22]Março!$G$28</f>
        <v>88</v>
      </c>
      <c r="Z26" s="17">
        <f>[22]Março!$G$29</f>
        <v>55</v>
      </c>
      <c r="AA26" s="17">
        <f>[22]Março!$G$30</f>
        <v>54</v>
      </c>
      <c r="AB26" s="17">
        <f>[22]Março!$G$31</f>
        <v>41</v>
      </c>
      <c r="AC26" s="17">
        <f>[22]Março!$G$32</f>
        <v>50</v>
      </c>
      <c r="AD26" s="17">
        <f>[22]Março!$G$33</f>
        <v>48</v>
      </c>
      <c r="AE26" s="17">
        <f>[22]Março!$G$34</f>
        <v>49</v>
      </c>
      <c r="AF26" s="17">
        <f>[22]Março!$G$35</f>
        <v>57</v>
      </c>
      <c r="AG26" s="33">
        <f t="shared" si="5"/>
        <v>34</v>
      </c>
      <c r="AH26" s="36">
        <f t="shared" si="6"/>
        <v>49.645161290322584</v>
      </c>
    </row>
    <row r="27" spans="1:34" ht="17.100000000000001" customHeight="1" x14ac:dyDescent="0.2">
      <c r="A27" s="14" t="s">
        <v>17</v>
      </c>
      <c r="B27" s="17" t="str">
        <f>[23]Março!$G$5</f>
        <v>*</v>
      </c>
      <c r="C27" s="17" t="str">
        <f>[23]Março!$G$6</f>
        <v>*</v>
      </c>
      <c r="D27" s="17" t="str">
        <f>[23]Março!$G$7</f>
        <v>*</v>
      </c>
      <c r="E27" s="17" t="str">
        <f>[23]Março!$G$8</f>
        <v>*</v>
      </c>
      <c r="F27" s="17" t="str">
        <f>[23]Março!$G$9</f>
        <v>*</v>
      </c>
      <c r="G27" s="17" t="str">
        <f>[23]Março!$G$10</f>
        <v>*</v>
      </c>
      <c r="H27" s="17" t="str">
        <f>[23]Março!$G$11</f>
        <v>*</v>
      </c>
      <c r="I27" s="17" t="str">
        <f>[23]Março!$G$12</f>
        <v>*</v>
      </c>
      <c r="J27" s="17" t="str">
        <f>[23]Março!$G$13</f>
        <v>*</v>
      </c>
      <c r="K27" s="17" t="str">
        <f>[23]Março!$G$14</f>
        <v>*</v>
      </c>
      <c r="L27" s="17" t="str">
        <f>[23]Março!$G$15</f>
        <v>*</v>
      </c>
      <c r="M27" s="17" t="str">
        <f>[23]Março!$G$16</f>
        <v>*</v>
      </c>
      <c r="N27" s="17" t="str">
        <f>[23]Março!$G$17</f>
        <v>*</v>
      </c>
      <c r="O27" s="17" t="str">
        <f>[23]Março!$G$18</f>
        <v>*</v>
      </c>
      <c r="P27" s="17" t="str">
        <f>[23]Março!$G$19</f>
        <v>*</v>
      </c>
      <c r="Q27" s="17" t="str">
        <f>[23]Março!$G$20</f>
        <v>*</v>
      </c>
      <c r="R27" s="17" t="str">
        <f>[23]Março!$G$21</f>
        <v>*</v>
      </c>
      <c r="S27" s="17" t="str">
        <f>[23]Março!$G$22</f>
        <v>*</v>
      </c>
      <c r="T27" s="17" t="str">
        <f>[23]Março!$G$23</f>
        <v>*</v>
      </c>
      <c r="U27" s="17" t="str">
        <f>[23]Março!$G$24</f>
        <v>*</v>
      </c>
      <c r="V27" s="17" t="str">
        <f>[23]Março!$G$25</f>
        <v>*</v>
      </c>
      <c r="W27" s="17" t="str">
        <f>[23]Março!$G$26</f>
        <v>*</v>
      </c>
      <c r="X27" s="17" t="str">
        <f>[23]Março!$G$27</f>
        <v>*</v>
      </c>
      <c r="Y27" s="17" t="str">
        <f>[23]Março!$G$28</f>
        <v>*</v>
      </c>
      <c r="Z27" s="17" t="str">
        <f>[23]Março!$G$29</f>
        <v>*</v>
      </c>
      <c r="AA27" s="17" t="str">
        <f>[23]Março!$G$30</f>
        <v>*</v>
      </c>
      <c r="AB27" s="17" t="str">
        <f>[23]Março!$G$31</f>
        <v>*</v>
      </c>
      <c r="AC27" s="17" t="str">
        <f>[23]Março!$G$32</f>
        <v>*</v>
      </c>
      <c r="AD27" s="17" t="str">
        <f>[23]Março!$G$33</f>
        <v>*</v>
      </c>
      <c r="AE27" s="17" t="str">
        <f>[23]Março!$G$34</f>
        <v>*</v>
      </c>
      <c r="AF27" s="17" t="str">
        <f>[23]Março!$G$35</f>
        <v>*</v>
      </c>
      <c r="AG27" s="33" t="s">
        <v>140</v>
      </c>
      <c r="AH27" s="36" t="s">
        <v>140</v>
      </c>
    </row>
    <row r="28" spans="1:34" ht="17.100000000000001" customHeight="1" x14ac:dyDescent="0.2">
      <c r="A28" s="14" t="s">
        <v>18</v>
      </c>
      <c r="B28" s="16">
        <f>[24]Março!$G$5</f>
        <v>43</v>
      </c>
      <c r="C28" s="16">
        <f>[24]Março!$G$6</f>
        <v>65</v>
      </c>
      <c r="D28" s="16">
        <f>[24]Março!$G$7</f>
        <v>52</v>
      </c>
      <c r="E28" s="16">
        <f>[24]Março!$G$8</f>
        <v>72</v>
      </c>
      <c r="F28" s="17">
        <f>[24]Março!$G$9</f>
        <v>55</v>
      </c>
      <c r="G28" s="17">
        <f>[24]Março!$G$10</f>
        <v>58</v>
      </c>
      <c r="H28" s="17">
        <f>[24]Março!$G$11</f>
        <v>51</v>
      </c>
      <c r="I28" s="17">
        <f>[24]Março!$G$12</f>
        <v>46</v>
      </c>
      <c r="J28" s="17">
        <f>[24]Março!$G$13</f>
        <v>64</v>
      </c>
      <c r="K28" s="17">
        <f>[24]Março!$G$14</f>
        <v>73</v>
      </c>
      <c r="L28" s="17">
        <f>[24]Março!$G$15</f>
        <v>49</v>
      </c>
      <c r="M28" s="17">
        <f>[24]Março!$G$16</f>
        <v>35</v>
      </c>
      <c r="N28" s="17">
        <f>[24]Março!$G$17</f>
        <v>45</v>
      </c>
      <c r="O28" s="17">
        <f>[24]Março!$G$18</f>
        <v>48</v>
      </c>
      <c r="P28" s="17">
        <f>[24]Março!$G$19</f>
        <v>55</v>
      </c>
      <c r="Q28" s="17">
        <f>[24]Março!$G$20</f>
        <v>51</v>
      </c>
      <c r="R28" s="17">
        <f>[24]Março!$G$21</f>
        <v>43</v>
      </c>
      <c r="S28" s="17">
        <f>[24]Março!$G$22</f>
        <v>42</v>
      </c>
      <c r="T28" s="17">
        <f>[24]Março!$G$23</f>
        <v>42</v>
      </c>
      <c r="U28" s="17">
        <f>[24]Março!$G$24</f>
        <v>35</v>
      </c>
      <c r="V28" s="17">
        <f>[24]Março!$G$25</f>
        <v>34</v>
      </c>
      <c r="W28" s="17">
        <f>[24]Março!$G$26</f>
        <v>53</v>
      </c>
      <c r="X28" s="17">
        <f>[24]Março!$G$27</f>
        <v>54</v>
      </c>
      <c r="Y28" s="17" t="str">
        <f>[24]Março!$G$28</f>
        <v>*</v>
      </c>
      <c r="Z28" s="17" t="str">
        <f>[24]Março!$G$29</f>
        <v>*</v>
      </c>
      <c r="AA28" s="17">
        <f>[24]Março!$G$30</f>
        <v>70</v>
      </c>
      <c r="AB28" s="17">
        <f>[24]Março!$G$31</f>
        <v>58</v>
      </c>
      <c r="AC28" s="17">
        <f>[24]Março!$G$32</f>
        <v>53</v>
      </c>
      <c r="AD28" s="17">
        <f>[24]Março!$G$33</f>
        <v>49</v>
      </c>
      <c r="AE28" s="17">
        <f>[24]Março!$G$34</f>
        <v>41</v>
      </c>
      <c r="AF28" s="17">
        <f>[24]Março!$G$35</f>
        <v>34</v>
      </c>
      <c r="AG28" s="33">
        <f>MIN(B28:AF28)</f>
        <v>34</v>
      </c>
      <c r="AH28" s="36">
        <f t="shared" si="6"/>
        <v>50.689655172413794</v>
      </c>
    </row>
    <row r="29" spans="1:34" ht="17.100000000000001" customHeight="1" x14ac:dyDescent="0.2">
      <c r="A29" s="14" t="s">
        <v>19</v>
      </c>
      <c r="B29" s="17">
        <f>[25]Março!$G$5</f>
        <v>63</v>
      </c>
      <c r="C29" s="17">
        <f>[25]Março!$G$6</f>
        <v>63</v>
      </c>
      <c r="D29" s="17">
        <f>[25]Março!$G$7</f>
        <v>60</v>
      </c>
      <c r="E29" s="17">
        <f>[25]Março!$G$8</f>
        <v>63</v>
      </c>
      <c r="F29" s="17">
        <f>[25]Março!$G$9</f>
        <v>45</v>
      </c>
      <c r="G29" s="17">
        <f>[25]Março!$G$10</f>
        <v>38</v>
      </c>
      <c r="H29" s="17">
        <f>[25]Março!$G$11</f>
        <v>36</v>
      </c>
      <c r="I29" s="17">
        <f>[25]Março!$G$12</f>
        <v>47</v>
      </c>
      <c r="J29" s="17">
        <f>[25]Março!$G$13</f>
        <v>73</v>
      </c>
      <c r="K29" s="17">
        <f>[25]Março!$G$14</f>
        <v>63</v>
      </c>
      <c r="L29" s="17">
        <f>[25]Março!$G$15</f>
        <v>41</v>
      </c>
      <c r="M29" s="17">
        <f>[25]Março!$G$16</f>
        <v>49</v>
      </c>
      <c r="N29" s="17">
        <f>[25]Março!$G$17</f>
        <v>39</v>
      </c>
      <c r="O29" s="17">
        <f>[25]Março!$G$18</f>
        <v>46</v>
      </c>
      <c r="P29" s="17">
        <f>[25]Março!$G$19</f>
        <v>48</v>
      </c>
      <c r="Q29" s="17">
        <f>[25]Março!$G$20</f>
        <v>46</v>
      </c>
      <c r="R29" s="17">
        <f>[25]Março!$G$21</f>
        <v>46</v>
      </c>
      <c r="S29" s="17">
        <f>[25]Março!$G$22</f>
        <v>43</v>
      </c>
      <c r="T29" s="17">
        <f>[25]Março!$G$23</f>
        <v>46</v>
      </c>
      <c r="U29" s="17">
        <f>[25]Março!$G$24</f>
        <v>33</v>
      </c>
      <c r="V29" s="17">
        <f>[25]Março!$G$25</f>
        <v>38</v>
      </c>
      <c r="W29" s="17">
        <f>[25]Março!$G$26</f>
        <v>59</v>
      </c>
      <c r="X29" s="17">
        <f>[25]Março!$G$27</f>
        <v>65</v>
      </c>
      <c r="Y29" s="17">
        <f>[25]Março!$G$28</f>
        <v>85</v>
      </c>
      <c r="Z29" s="17">
        <f>[25]Março!$G$29</f>
        <v>72</v>
      </c>
      <c r="AA29" s="17">
        <f>[25]Março!$G$30</f>
        <v>52</v>
      </c>
      <c r="AB29" s="17">
        <f>[25]Março!$G$31</f>
        <v>45</v>
      </c>
      <c r="AC29" s="17">
        <f>[25]Março!$G$32</f>
        <v>40</v>
      </c>
      <c r="AD29" s="17">
        <f>[25]Março!$G$33</f>
        <v>38</v>
      </c>
      <c r="AE29" s="17">
        <f>[25]Março!$G$34</f>
        <v>41</v>
      </c>
      <c r="AF29" s="17">
        <f>[25]Março!$G$35</f>
        <v>44</v>
      </c>
      <c r="AG29" s="33">
        <f t="shared" si="5"/>
        <v>33</v>
      </c>
      <c r="AH29" s="36">
        <f t="shared" si="6"/>
        <v>50.548387096774192</v>
      </c>
    </row>
    <row r="30" spans="1:34" ht="17.100000000000001" customHeight="1" x14ac:dyDescent="0.2">
      <c r="A30" s="14" t="s">
        <v>31</v>
      </c>
      <c r="B30" s="17">
        <f>[26]Março!$G$5</f>
        <v>46</v>
      </c>
      <c r="C30" s="17">
        <f>[26]Março!$G$6</f>
        <v>59</v>
      </c>
      <c r="D30" s="17">
        <f>[26]Março!$G$7</f>
        <v>47</v>
      </c>
      <c r="E30" s="17">
        <f>[26]Março!$G$8</f>
        <v>50</v>
      </c>
      <c r="F30" s="17">
        <f>[26]Março!$G$9</f>
        <v>43</v>
      </c>
      <c r="G30" s="17">
        <f>[26]Março!$G$10</f>
        <v>53</v>
      </c>
      <c r="H30" s="17">
        <f>[26]Março!$G$11</f>
        <v>39</v>
      </c>
      <c r="I30" s="17">
        <f>[26]Março!$G$12</f>
        <v>50</v>
      </c>
      <c r="J30" s="17">
        <f>[26]Março!$G$13</f>
        <v>68</v>
      </c>
      <c r="K30" s="17">
        <f>[26]Março!$G$14</f>
        <v>49</v>
      </c>
      <c r="L30" s="17">
        <f>[26]Março!$G$15</f>
        <v>40</v>
      </c>
      <c r="M30" s="17">
        <f>[26]Março!$G$16</f>
        <v>30</v>
      </c>
      <c r="N30" s="17">
        <f>[26]Março!$G$17</f>
        <v>32</v>
      </c>
      <c r="O30" s="17">
        <f>[26]Março!$G$18</f>
        <v>42</v>
      </c>
      <c r="P30" s="17">
        <f>[26]Março!$G$19</f>
        <v>44</v>
      </c>
      <c r="Q30" s="17">
        <f>[26]Março!$G$20</f>
        <v>39</v>
      </c>
      <c r="R30" s="17">
        <f>[26]Março!$G$21</f>
        <v>40</v>
      </c>
      <c r="S30" s="17">
        <f>[26]Março!$G$22</f>
        <v>39</v>
      </c>
      <c r="T30" s="17">
        <f>[26]Março!$G$23</f>
        <v>49</v>
      </c>
      <c r="U30" s="17">
        <f>[26]Março!$G$24</f>
        <v>31</v>
      </c>
      <c r="V30" s="17">
        <f>[26]Março!$G$25</f>
        <v>33</v>
      </c>
      <c r="W30" s="17">
        <f>[26]Março!$G$26</f>
        <v>50</v>
      </c>
      <c r="X30" s="17">
        <f>[26]Março!$G$27</f>
        <v>47</v>
      </c>
      <c r="Y30" s="17">
        <f>[26]Março!$G$28</f>
        <v>67</v>
      </c>
      <c r="Z30" s="17">
        <f>[26]Março!$G$29</f>
        <v>76</v>
      </c>
      <c r="AA30" s="17">
        <f>[26]Março!$G$30</f>
        <v>46</v>
      </c>
      <c r="AB30" s="17">
        <f>[26]Março!$G$31</f>
        <v>49</v>
      </c>
      <c r="AC30" s="17">
        <f>[26]Março!$G$32</f>
        <v>49</v>
      </c>
      <c r="AD30" s="17">
        <f>[26]Março!$G$33</f>
        <v>45</v>
      </c>
      <c r="AE30" s="17">
        <f>[26]Março!$G$34</f>
        <v>42</v>
      </c>
      <c r="AF30" s="17">
        <f>[26]Março!$G$35</f>
        <v>47</v>
      </c>
      <c r="AG30" s="33">
        <f t="shared" si="5"/>
        <v>30</v>
      </c>
      <c r="AH30" s="36">
        <f>AVERAGE(B30:AF30)</f>
        <v>46.483870967741936</v>
      </c>
    </row>
    <row r="31" spans="1:34" ht="17.100000000000001" customHeight="1" x14ac:dyDescent="0.2">
      <c r="A31" s="14" t="s">
        <v>49</v>
      </c>
      <c r="B31" s="17">
        <f>[27]Março!$G$5</f>
        <v>40</v>
      </c>
      <c r="C31" s="17">
        <f>[27]Março!$G$6</f>
        <v>54</v>
      </c>
      <c r="D31" s="17">
        <f>[27]Março!$G$7</f>
        <v>53</v>
      </c>
      <c r="E31" s="17">
        <f>[27]Março!$G$8</f>
        <v>57</v>
      </c>
      <c r="F31" s="17">
        <f>[27]Março!$G$9</f>
        <v>63</v>
      </c>
      <c r="G31" s="17">
        <f>[27]Março!$G$10</f>
        <v>55</v>
      </c>
      <c r="H31" s="17">
        <f>[27]Março!$G$11</f>
        <v>47</v>
      </c>
      <c r="I31" s="17">
        <f>[27]Março!$G$12</f>
        <v>41</v>
      </c>
      <c r="J31" s="17">
        <f>[27]Março!$G$13</f>
        <v>55</v>
      </c>
      <c r="K31" s="17">
        <f>[27]Março!$G$14</f>
        <v>62</v>
      </c>
      <c r="L31" s="17">
        <f>[27]Março!$G$15</f>
        <v>61</v>
      </c>
      <c r="M31" s="17">
        <f>[27]Março!$G$16</f>
        <v>51</v>
      </c>
      <c r="N31" s="17">
        <f>[27]Março!$G$17</f>
        <v>62</v>
      </c>
      <c r="O31" s="17">
        <f>[27]Março!$G$18</f>
        <v>42</v>
      </c>
      <c r="P31" s="17">
        <f>[27]Março!$G$19</f>
        <v>52</v>
      </c>
      <c r="Q31" s="17">
        <f>[27]Março!$G$20</f>
        <v>53</v>
      </c>
      <c r="R31" s="17">
        <f>[27]Março!$G$21</f>
        <v>33</v>
      </c>
      <c r="S31" s="17">
        <f>[27]Março!$G$22</f>
        <v>32</v>
      </c>
      <c r="T31" s="17">
        <f>[27]Março!$G$23</f>
        <v>42</v>
      </c>
      <c r="U31" s="17">
        <f>[27]Março!$G$24</f>
        <v>48</v>
      </c>
      <c r="V31" s="17">
        <f>[27]Março!$G$25</f>
        <v>33</v>
      </c>
      <c r="W31" s="17">
        <f>[27]Março!$G$26</f>
        <v>57</v>
      </c>
      <c r="X31" s="17">
        <f>[27]Março!$G$27</f>
        <v>44</v>
      </c>
      <c r="Y31" s="17">
        <f>[27]Março!$G$28</f>
        <v>72</v>
      </c>
      <c r="Z31" s="17">
        <f>[27]Março!$G$29</f>
        <v>71</v>
      </c>
      <c r="AA31" s="17">
        <f>[27]Março!$G$30</f>
        <v>67</v>
      </c>
      <c r="AB31" s="17">
        <f>[27]Março!$G$31</f>
        <v>53</v>
      </c>
      <c r="AC31" s="17">
        <f>[27]Março!$G$32</f>
        <v>55</v>
      </c>
      <c r="AD31" s="17">
        <f>[27]Março!$G$33</f>
        <v>46</v>
      </c>
      <c r="AE31" s="17">
        <f>[27]Março!$G$34</f>
        <v>34</v>
      </c>
      <c r="AF31" s="17">
        <f>[27]Março!$G$35</f>
        <v>27</v>
      </c>
      <c r="AG31" s="33">
        <f>MIN(B31:AF31)</f>
        <v>27</v>
      </c>
      <c r="AH31" s="36">
        <f>AVERAGE(B31:AF31)</f>
        <v>50.387096774193552</v>
      </c>
    </row>
    <row r="32" spans="1:34" ht="17.100000000000001" customHeight="1" x14ac:dyDescent="0.2">
      <c r="A32" s="14" t="s">
        <v>20</v>
      </c>
      <c r="B32" s="17">
        <f>[28]Março!$G$5</f>
        <v>50</v>
      </c>
      <c r="C32" s="17">
        <f>[28]Março!$G$6</f>
        <v>62</v>
      </c>
      <c r="D32" s="17">
        <f>[28]Março!$G$7</f>
        <v>52</v>
      </c>
      <c r="E32" s="17">
        <f>[28]Março!$G$8</f>
        <v>46</v>
      </c>
      <c r="F32" s="17">
        <f>[28]Março!$G$9</f>
        <v>45</v>
      </c>
      <c r="G32" s="17">
        <f>[28]Março!$G$10</f>
        <v>46</v>
      </c>
      <c r="H32" s="17">
        <f>[28]Março!$G$11</f>
        <v>36</v>
      </c>
      <c r="I32" s="17">
        <f>[28]Março!$G$12</f>
        <v>37</v>
      </c>
      <c r="J32" s="17">
        <f>[28]Março!$G$13</f>
        <v>44</v>
      </c>
      <c r="K32" s="17">
        <f>[28]Março!$G$14</f>
        <v>60</v>
      </c>
      <c r="L32" s="17">
        <f>[28]Março!$G$15</f>
        <v>46</v>
      </c>
      <c r="M32" s="17">
        <f>[28]Março!$G$16</f>
        <v>36</v>
      </c>
      <c r="N32" s="17">
        <f>[28]Março!$G$17</f>
        <v>43</v>
      </c>
      <c r="O32" s="17">
        <f>[28]Março!$G$18</f>
        <v>45</v>
      </c>
      <c r="P32" s="17">
        <f>[28]Março!$G$19</f>
        <v>53</v>
      </c>
      <c r="Q32" s="17">
        <f>[28]Março!$G$20</f>
        <v>38</v>
      </c>
      <c r="R32" s="17">
        <f>[28]Março!$G$21</f>
        <v>36</v>
      </c>
      <c r="S32" s="17">
        <f>[28]Março!$G$22</f>
        <v>30</v>
      </c>
      <c r="T32" s="17">
        <f>[28]Março!$G$23</f>
        <v>32</v>
      </c>
      <c r="U32" s="17">
        <f>[28]Março!$G$24</f>
        <v>25</v>
      </c>
      <c r="V32" s="17">
        <f>[28]Março!$G$25</f>
        <v>29</v>
      </c>
      <c r="W32" s="17">
        <f>[28]Março!$G$26</f>
        <v>31</v>
      </c>
      <c r="X32" s="17">
        <f>[28]Março!$G$27</f>
        <v>39</v>
      </c>
      <c r="Y32" s="17">
        <f>[28]Março!$G$28</f>
        <v>44</v>
      </c>
      <c r="Z32" s="17">
        <f>[28]Março!$G$29</f>
        <v>73</v>
      </c>
      <c r="AA32" s="17">
        <f>[28]Março!$G$30</f>
        <v>66</v>
      </c>
      <c r="AB32" s="17">
        <f>[28]Março!$G$31</f>
        <v>50</v>
      </c>
      <c r="AC32" s="17">
        <f>[28]Março!$G$32</f>
        <v>45</v>
      </c>
      <c r="AD32" s="17">
        <f>[28]Março!$G$33</f>
        <v>40</v>
      </c>
      <c r="AE32" s="17">
        <f>[28]Março!$G$34</f>
        <v>40</v>
      </c>
      <c r="AF32" s="17">
        <f>[28]Março!$G$35</f>
        <v>39</v>
      </c>
      <c r="AG32" s="33">
        <f>MIN(B32:AF32)</f>
        <v>25</v>
      </c>
      <c r="AH32" s="36">
        <f>AVERAGE(B32:AF32)</f>
        <v>43.806451612903224</v>
      </c>
    </row>
    <row r="33" spans="1:35" s="5" customFormat="1" ht="17.100000000000001" customHeight="1" thickBot="1" x14ac:dyDescent="0.25">
      <c r="A33" s="108" t="s">
        <v>35</v>
      </c>
      <c r="B33" s="80">
        <f t="shared" ref="B33:AG33" si="9">MIN(B5:B32)</f>
        <v>40</v>
      </c>
      <c r="C33" s="80">
        <f t="shared" si="9"/>
        <v>40</v>
      </c>
      <c r="D33" s="80">
        <f t="shared" si="9"/>
        <v>41</v>
      </c>
      <c r="E33" s="80">
        <f t="shared" si="9"/>
        <v>35</v>
      </c>
      <c r="F33" s="80">
        <f t="shared" si="9"/>
        <v>30</v>
      </c>
      <c r="G33" s="80">
        <f t="shared" si="9"/>
        <v>31</v>
      </c>
      <c r="H33" s="80">
        <f t="shared" si="9"/>
        <v>33</v>
      </c>
      <c r="I33" s="80">
        <f t="shared" si="9"/>
        <v>37</v>
      </c>
      <c r="J33" s="80">
        <f t="shared" si="9"/>
        <v>39</v>
      </c>
      <c r="K33" s="80">
        <f t="shared" si="9"/>
        <v>46</v>
      </c>
      <c r="L33" s="80">
        <f t="shared" si="9"/>
        <v>37</v>
      </c>
      <c r="M33" s="80">
        <f t="shared" si="9"/>
        <v>26</v>
      </c>
      <c r="N33" s="80">
        <f t="shared" si="9"/>
        <v>26</v>
      </c>
      <c r="O33" s="80">
        <f t="shared" si="9"/>
        <v>34</v>
      </c>
      <c r="P33" s="80">
        <f t="shared" si="9"/>
        <v>35</v>
      </c>
      <c r="Q33" s="80">
        <f t="shared" si="9"/>
        <v>38</v>
      </c>
      <c r="R33" s="80">
        <f t="shared" si="9"/>
        <v>33</v>
      </c>
      <c r="S33" s="80">
        <f t="shared" si="9"/>
        <v>30</v>
      </c>
      <c r="T33" s="80">
        <f t="shared" si="9"/>
        <v>31</v>
      </c>
      <c r="U33" s="80">
        <f t="shared" si="9"/>
        <v>25</v>
      </c>
      <c r="V33" s="80">
        <f t="shared" si="9"/>
        <v>22</v>
      </c>
      <c r="W33" s="80">
        <f t="shared" si="9"/>
        <v>31</v>
      </c>
      <c r="X33" s="80">
        <f t="shared" si="9"/>
        <v>36</v>
      </c>
      <c r="Y33" s="80">
        <f t="shared" si="9"/>
        <v>44</v>
      </c>
      <c r="Z33" s="80">
        <f t="shared" si="9"/>
        <v>54</v>
      </c>
      <c r="AA33" s="80">
        <f t="shared" si="9"/>
        <v>41</v>
      </c>
      <c r="AB33" s="80">
        <f t="shared" si="9"/>
        <v>34</v>
      </c>
      <c r="AC33" s="80">
        <f t="shared" si="9"/>
        <v>39</v>
      </c>
      <c r="AD33" s="80">
        <f t="shared" si="9"/>
        <v>33</v>
      </c>
      <c r="AE33" s="80">
        <f t="shared" si="9"/>
        <v>29</v>
      </c>
      <c r="AF33" s="80">
        <f t="shared" si="9"/>
        <v>27</v>
      </c>
      <c r="AG33" s="109">
        <f t="shared" si="9"/>
        <v>22</v>
      </c>
      <c r="AH33" s="104">
        <f>AVERAGE(AH5:AH32)</f>
        <v>47.589668292404667</v>
      </c>
    </row>
    <row r="34" spans="1:35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8"/>
      <c r="AF34" s="89"/>
      <c r="AG34" s="89"/>
      <c r="AH34" s="90"/>
    </row>
    <row r="35" spans="1:35" x14ac:dyDescent="0.2">
      <c r="A35" s="82"/>
      <c r="B35" s="83"/>
      <c r="C35" s="83"/>
      <c r="D35" s="84"/>
      <c r="E35" s="84" t="s">
        <v>137</v>
      </c>
      <c r="F35" s="84"/>
      <c r="G35" s="84"/>
      <c r="H35" s="84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59</v>
      </c>
      <c r="W35" s="83"/>
      <c r="X35" s="83"/>
      <c r="Y35" s="83"/>
      <c r="Z35" s="83"/>
      <c r="AA35" s="83"/>
      <c r="AB35" s="83"/>
      <c r="AC35" s="83"/>
      <c r="AD35" s="91"/>
      <c r="AE35" s="83"/>
      <c r="AF35" s="83"/>
      <c r="AG35" s="91"/>
      <c r="AH35" s="96"/>
    </row>
    <row r="36" spans="1:35" x14ac:dyDescent="0.2">
      <c r="A36" s="83"/>
      <c r="B36" s="84"/>
      <c r="C36" s="84"/>
      <c r="D36" s="84" t="s">
        <v>139</v>
      </c>
      <c r="E36" s="84"/>
      <c r="F36" s="84"/>
      <c r="G36" s="84"/>
      <c r="H36" s="83"/>
      <c r="I36" s="83"/>
      <c r="J36" s="93"/>
      <c r="K36" s="93"/>
      <c r="L36" s="93"/>
      <c r="M36" s="93" t="s">
        <v>52</v>
      </c>
      <c r="N36" s="93"/>
      <c r="O36" s="93"/>
      <c r="P36" s="93"/>
      <c r="Q36" s="83"/>
      <c r="R36" s="83"/>
      <c r="S36" s="83"/>
      <c r="T36" s="83"/>
      <c r="U36" s="83"/>
      <c r="V36" s="93" t="s">
        <v>60</v>
      </c>
      <c r="W36" s="93"/>
      <c r="X36" s="83"/>
      <c r="Y36" s="83"/>
      <c r="Z36" s="83"/>
      <c r="AA36" s="83"/>
      <c r="AB36" s="83"/>
      <c r="AC36" s="83"/>
      <c r="AD36" s="91"/>
      <c r="AE36" s="94"/>
      <c r="AF36" s="95"/>
      <c r="AG36" s="83"/>
      <c r="AH36" s="96"/>
      <c r="AI36" s="2"/>
    </row>
    <row r="37" spans="1:35" ht="13.5" thickBot="1" x14ac:dyDescent="0.25">
      <c r="A37" s="105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100"/>
      <c r="AE37" s="101"/>
      <c r="AF37" s="102"/>
      <c r="AG37" s="106"/>
      <c r="AH37" s="103"/>
      <c r="AI37" s="2"/>
    </row>
    <row r="42" spans="1:35" x14ac:dyDescent="0.2">
      <c r="K42" s="2" t="s">
        <v>50</v>
      </c>
      <c r="W42" s="2" t="s">
        <v>50</v>
      </c>
    </row>
    <row r="43" spans="1:35" x14ac:dyDescent="0.2">
      <c r="M43" s="2" t="s">
        <v>50</v>
      </c>
    </row>
  </sheetData>
  <sheetProtection algorithmName="SHA-512" hashValue="Ai0YkbleSGMxoYDZNt5570g1Sl2t8o6SzLVaW4uGTLGZHdFP6gpPxIumXw1Xvlvl6l1nqJsw6Ga9LcRaXqpi0w==" saltValue="uB4tvKzmMwyVTpVwoONZLQ==" spinCount="100000" sheet="1" objects="1" scenarios="1"/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zoomScale="90" zoomScaleNormal="90" workbookViewId="0">
      <selection activeCell="H40" sqref="H40"/>
    </sheetView>
  </sheetViews>
  <sheetFormatPr defaultRowHeight="12.75" x14ac:dyDescent="0.2"/>
  <cols>
    <col min="1" max="1" width="18.85546875" style="2" customWidth="1"/>
    <col min="2" max="3" width="5.85546875" style="3" customWidth="1"/>
    <col min="4" max="4" width="6.28515625" style="3" customWidth="1"/>
    <col min="5" max="5" width="5.7109375" style="3" customWidth="1"/>
    <col min="6" max="7" width="5.85546875" style="3" customWidth="1"/>
    <col min="8" max="8" width="6.28515625" style="3" customWidth="1"/>
    <col min="9" max="9" width="5.85546875" style="3" customWidth="1"/>
    <col min="10" max="10" width="5.5703125" style="3" customWidth="1"/>
    <col min="11" max="11" width="5.85546875" style="3" customWidth="1"/>
    <col min="12" max="13" width="5.140625" style="3" customWidth="1"/>
    <col min="14" max="14" width="5.28515625" style="3" customWidth="1"/>
    <col min="15" max="15" width="5.140625" style="3" customWidth="1"/>
    <col min="16" max="16" width="5" style="3" customWidth="1"/>
    <col min="17" max="17" width="5.140625" style="3" customWidth="1"/>
    <col min="18" max="18" width="5" style="3" customWidth="1"/>
    <col min="19" max="19" width="5.140625" style="3" customWidth="1"/>
    <col min="20" max="20" width="5.28515625" style="3" customWidth="1"/>
    <col min="21" max="21" width="5.140625" style="3" customWidth="1"/>
    <col min="22" max="22" width="5.28515625" style="3" customWidth="1"/>
    <col min="23" max="23" width="5" style="3" customWidth="1"/>
    <col min="24" max="26" width="5.140625" style="3" customWidth="1"/>
    <col min="27" max="27" width="5" style="3" customWidth="1"/>
    <col min="28" max="28" width="5.42578125" style="3" bestFit="1" customWidth="1"/>
    <col min="29" max="29" width="5" style="3" customWidth="1"/>
    <col min="30" max="30" width="5.42578125" style="3" bestFit="1" customWidth="1"/>
    <col min="31" max="31" width="5.140625" style="3" customWidth="1"/>
    <col min="32" max="32" width="5.28515625" style="3" customWidth="1"/>
    <col min="33" max="33" width="7.42578125" style="9" bestFit="1" customWidth="1"/>
  </cols>
  <sheetData>
    <row r="1" spans="1:33" ht="20.100000000000001" customHeight="1" x14ac:dyDescent="0.2">
      <c r="A1" s="143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</row>
    <row r="2" spans="1:33" s="4" customFormat="1" ht="20.100000000000001" customHeight="1" x14ac:dyDescent="0.2">
      <c r="A2" s="144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</row>
    <row r="3" spans="1:33" s="5" customFormat="1" ht="20.100000000000001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31" t="s">
        <v>41</v>
      </c>
    </row>
    <row r="4" spans="1:33" s="5" customFormat="1" ht="20.100000000000001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31" t="s">
        <v>39</v>
      </c>
    </row>
    <row r="5" spans="1:33" s="5" customFormat="1" ht="20.100000000000001" customHeight="1" x14ac:dyDescent="0.2">
      <c r="A5" s="14" t="s">
        <v>45</v>
      </c>
      <c r="B5" s="15">
        <f>[1]Março!$H$5</f>
        <v>12.96</v>
      </c>
      <c r="C5" s="15">
        <f>[1]Março!$H$6</f>
        <v>7.9200000000000008</v>
      </c>
      <c r="D5" s="15">
        <f>[1]Março!$H$7</f>
        <v>8.2799999999999994</v>
      </c>
      <c r="E5" s="15">
        <f>[1]Março!$H$8</f>
        <v>9.7200000000000006</v>
      </c>
      <c r="F5" s="15">
        <f>[1]Março!$H$9</f>
        <v>8.2799999999999994</v>
      </c>
      <c r="G5" s="15">
        <f>[1]Março!$H$10</f>
        <v>8.2799999999999994</v>
      </c>
      <c r="H5" s="15">
        <f>[1]Março!$H$11</f>
        <v>9.7200000000000006</v>
      </c>
      <c r="I5" s="15">
        <f>[1]Março!$H$12</f>
        <v>8.2799999999999994</v>
      </c>
      <c r="J5" s="15">
        <f>[1]Março!$H$13</f>
        <v>13.68</v>
      </c>
      <c r="K5" s="15">
        <f>[1]Março!$H$14</f>
        <v>12.24</v>
      </c>
      <c r="L5" s="15">
        <f>[1]Março!$H$15</f>
        <v>12.24</v>
      </c>
      <c r="M5" s="15">
        <f>[1]Março!$H$16</f>
        <v>10.44</v>
      </c>
      <c r="N5" s="15">
        <f>[1]Março!$H$17</f>
        <v>7.5600000000000005</v>
      </c>
      <c r="O5" s="15">
        <f>[1]Março!$H$18</f>
        <v>10.8</v>
      </c>
      <c r="P5" s="15">
        <f>[1]Março!$H$19</f>
        <v>16.920000000000002</v>
      </c>
      <c r="Q5" s="15">
        <f>[1]Março!$H$20</f>
        <v>10.8</v>
      </c>
      <c r="R5" s="15">
        <f>[1]Março!$H$21</f>
        <v>9.3600000000000012</v>
      </c>
      <c r="S5" s="15">
        <f>[1]Março!$H$22</f>
        <v>9.7200000000000006</v>
      </c>
      <c r="T5" s="15">
        <f>[1]Março!$H$23</f>
        <v>6.84</v>
      </c>
      <c r="U5" s="15">
        <f>[1]Março!$H$24</f>
        <v>9</v>
      </c>
      <c r="V5" s="15">
        <f>[1]Março!$H$25</f>
        <v>7.9200000000000008</v>
      </c>
      <c r="W5" s="15">
        <f>[1]Março!$H$26</f>
        <v>12.24</v>
      </c>
      <c r="X5" s="15">
        <f>[1]Março!$H$27</f>
        <v>8.64</v>
      </c>
      <c r="Y5" s="15">
        <f>[1]Março!$H$28</f>
        <v>14.4</v>
      </c>
      <c r="Z5" s="15">
        <f>[1]Março!$H$29</f>
        <v>12.96</v>
      </c>
      <c r="AA5" s="15">
        <f>[1]Março!$H$30</f>
        <v>7.5600000000000005</v>
      </c>
      <c r="AB5" s="15">
        <f>[1]Março!$H$31</f>
        <v>9.3600000000000012</v>
      </c>
      <c r="AC5" s="15">
        <f>[1]Março!$H$32</f>
        <v>7.2</v>
      </c>
      <c r="AD5" s="15">
        <f>[1]Março!$H$33</f>
        <v>7.9200000000000008</v>
      </c>
      <c r="AE5" s="15">
        <f>[1]Março!$H$34</f>
        <v>16.559999999999999</v>
      </c>
      <c r="AF5" s="15">
        <f>[1]Março!$H$35</f>
        <v>7.5600000000000005</v>
      </c>
      <c r="AG5" s="32">
        <f>MAX(B5:AF5)</f>
        <v>16.920000000000002</v>
      </c>
    </row>
    <row r="6" spans="1:33" ht="17.100000000000001" customHeight="1" x14ac:dyDescent="0.2">
      <c r="A6" s="14" t="s">
        <v>0</v>
      </c>
      <c r="B6" s="16">
        <f>[2]Março!$H$5</f>
        <v>24.48</v>
      </c>
      <c r="C6" s="16">
        <f>[2]Março!$H$6</f>
        <v>15.120000000000001</v>
      </c>
      <c r="D6" s="16">
        <f>[2]Março!$H$7</f>
        <v>12.6</v>
      </c>
      <c r="E6" s="16">
        <f>[2]Março!$H$8</f>
        <v>10.08</v>
      </c>
      <c r="F6" s="16">
        <f>[2]Março!$H$9</f>
        <v>8.2799999999999994</v>
      </c>
      <c r="G6" s="16">
        <f>[2]Março!$H$10</f>
        <v>9.7200000000000006</v>
      </c>
      <c r="H6" s="16">
        <f>[2]Março!$H$11</f>
        <v>8.64</v>
      </c>
      <c r="I6" s="16">
        <f>[2]Março!$H$12</f>
        <v>13.32</v>
      </c>
      <c r="J6" s="16">
        <f>[2]Março!$H$13</f>
        <v>14.4</v>
      </c>
      <c r="K6" s="16">
        <f>[2]Março!$H$14</f>
        <v>15.48</v>
      </c>
      <c r="L6" s="16">
        <f>[2]Março!$H$15</f>
        <v>10.44</v>
      </c>
      <c r="M6" s="16">
        <f>[2]Março!$H$16</f>
        <v>10.8</v>
      </c>
      <c r="N6" s="16">
        <f>[2]Março!$H$17</f>
        <v>9.7200000000000006</v>
      </c>
      <c r="O6" s="16">
        <f>[2]Março!$H$18</f>
        <v>14.76</v>
      </c>
      <c r="P6" s="16">
        <f>[2]Março!$H$19</f>
        <v>17.28</v>
      </c>
      <c r="Q6" s="16">
        <f>[2]Março!$H$20</f>
        <v>14.04</v>
      </c>
      <c r="R6" s="16">
        <f>[2]Março!$H$21</f>
        <v>19.440000000000001</v>
      </c>
      <c r="S6" s="16">
        <f>[2]Março!$H$22</f>
        <v>18</v>
      </c>
      <c r="T6" s="16">
        <f>[2]Março!$H$23</f>
        <v>17.28</v>
      </c>
      <c r="U6" s="16">
        <f>[2]Março!$H$24</f>
        <v>14.76</v>
      </c>
      <c r="V6" s="16">
        <f>[2]Março!$H$25</f>
        <v>10.8</v>
      </c>
      <c r="W6" s="16">
        <f>[2]Março!$H$26</f>
        <v>12.24</v>
      </c>
      <c r="X6" s="16">
        <f>[2]Março!$H$27</f>
        <v>10.8</v>
      </c>
      <c r="Y6" s="16">
        <f>[2]Março!$H$28</f>
        <v>13.32</v>
      </c>
      <c r="Z6" s="16">
        <f>[2]Março!$H$29</f>
        <v>24.840000000000003</v>
      </c>
      <c r="AA6" s="16">
        <f>[2]Março!$H$30</f>
        <v>9.7200000000000006</v>
      </c>
      <c r="AB6" s="16">
        <f>[2]Março!$H$31</f>
        <v>8.64</v>
      </c>
      <c r="AC6" s="16">
        <f>[2]Março!$H$32</f>
        <v>7.9200000000000008</v>
      </c>
      <c r="AD6" s="16">
        <f>[2]Março!$H$33</f>
        <v>6.84</v>
      </c>
      <c r="AE6" s="16">
        <f>[2]Março!$H$34</f>
        <v>9.7200000000000006</v>
      </c>
      <c r="AF6" s="16">
        <f>[2]Março!$H$35</f>
        <v>12.6</v>
      </c>
      <c r="AG6" s="33">
        <f>MAX(B6:AF6)</f>
        <v>24.840000000000003</v>
      </c>
    </row>
    <row r="7" spans="1:33" ht="17.100000000000001" customHeight="1" x14ac:dyDescent="0.2">
      <c r="A7" s="14" t="s">
        <v>1</v>
      </c>
      <c r="B7" s="16">
        <f>[3]Março!$H$5</f>
        <v>8.64</v>
      </c>
      <c r="C7" s="16">
        <f>[3]Março!$H$6</f>
        <v>11.16</v>
      </c>
      <c r="D7" s="16">
        <f>[3]Março!$H$7</f>
        <v>9</v>
      </c>
      <c r="E7" s="16">
        <f>[3]Março!$H$8</f>
        <v>6.84</v>
      </c>
      <c r="F7" s="16">
        <f>[3]Março!$H$9</f>
        <v>8.64</v>
      </c>
      <c r="G7" s="16">
        <f>[3]Março!$H$10</f>
        <v>7.5600000000000005</v>
      </c>
      <c r="H7" s="16">
        <f>[3]Março!$H$11</f>
        <v>3.6</v>
      </c>
      <c r="I7" s="16">
        <f>[3]Março!$H$12</f>
        <v>8.64</v>
      </c>
      <c r="J7" s="16">
        <f>[3]Março!$H$13</f>
        <v>13.32</v>
      </c>
      <c r="K7" s="16">
        <f>[3]Março!$H$14</f>
        <v>7.2</v>
      </c>
      <c r="L7" s="16">
        <f>[3]Março!$H$15</f>
        <v>5.4</v>
      </c>
      <c r="M7" s="16">
        <f>[3]Março!$H$16</f>
        <v>14.4</v>
      </c>
      <c r="N7" s="16">
        <f>[3]Março!$H$17</f>
        <v>8.2799999999999994</v>
      </c>
      <c r="O7" s="16">
        <f>[3]Março!$H$18</f>
        <v>9.7200000000000006</v>
      </c>
      <c r="P7" s="16">
        <f>[3]Março!$H$19</f>
        <v>9.3600000000000012</v>
      </c>
      <c r="Q7" s="16">
        <f>[3]Março!$H$20</f>
        <v>19.440000000000001</v>
      </c>
      <c r="R7" s="16">
        <f>[3]Março!$H$21</f>
        <v>6.84</v>
      </c>
      <c r="S7" s="16">
        <f>[3]Março!$H$22</f>
        <v>10.8</v>
      </c>
      <c r="T7" s="16">
        <f>[3]Março!$H$23</f>
        <v>11.16</v>
      </c>
      <c r="U7" s="16">
        <f>[3]Março!$H$24</f>
        <v>6.12</v>
      </c>
      <c r="V7" s="16">
        <f>[3]Março!$H$25</f>
        <v>12.24</v>
      </c>
      <c r="W7" s="16">
        <f>[3]Março!$H$26</f>
        <v>6.48</v>
      </c>
      <c r="X7" s="16">
        <f>[3]Março!$H$27</f>
        <v>5.7600000000000007</v>
      </c>
      <c r="Y7" s="16">
        <f>[3]Março!$H$28</f>
        <v>22.32</v>
      </c>
      <c r="Z7" s="16">
        <f>[3]Março!$H$29</f>
        <v>20.88</v>
      </c>
      <c r="AA7" s="16">
        <f>[3]Março!$H$30</f>
        <v>11.16</v>
      </c>
      <c r="AB7" s="16">
        <f>[3]Março!$H$31</f>
        <v>10.08</v>
      </c>
      <c r="AC7" s="16">
        <f>[3]Março!$H$32</f>
        <v>12.24</v>
      </c>
      <c r="AD7" s="16">
        <f>[3]Março!$H$33</f>
        <v>10.8</v>
      </c>
      <c r="AE7" s="16">
        <f>[3]Março!$H$34</f>
        <v>9</v>
      </c>
      <c r="AF7" s="16">
        <f>[3]Março!$H$35</f>
        <v>20.52</v>
      </c>
      <c r="AG7" s="33">
        <f t="shared" ref="AG7:AG19" si="1">MAX(B7:AF7)</f>
        <v>22.32</v>
      </c>
    </row>
    <row r="8" spans="1:33" ht="17.100000000000001" customHeight="1" x14ac:dyDescent="0.2">
      <c r="A8" s="14" t="s">
        <v>58</v>
      </c>
      <c r="B8" s="16">
        <f>[4]Março!$H$5</f>
        <v>20.16</v>
      </c>
      <c r="C8" s="16">
        <f>[4]Março!$H$6</f>
        <v>20.52</v>
      </c>
      <c r="D8" s="16">
        <f>[4]Março!$H$7</f>
        <v>17.28</v>
      </c>
      <c r="E8" s="16">
        <f>[4]Março!$H$8</f>
        <v>14.4</v>
      </c>
      <c r="F8" s="16">
        <f>[4]Março!$H$9</f>
        <v>12.24</v>
      </c>
      <c r="G8" s="16">
        <f>[4]Março!$H$10</f>
        <v>12.96</v>
      </c>
      <c r="H8" s="16">
        <f>[4]Março!$H$11</f>
        <v>14.4</v>
      </c>
      <c r="I8" s="16">
        <f>[4]Março!$H$12</f>
        <v>14.76</v>
      </c>
      <c r="J8" s="16">
        <f>[4]Março!$H$13</f>
        <v>20.16</v>
      </c>
      <c r="K8" s="16">
        <f>[4]Março!$H$14</f>
        <v>20.88</v>
      </c>
      <c r="L8" s="16">
        <f>[4]Março!$H$15</f>
        <v>15.840000000000002</v>
      </c>
      <c r="M8" s="16">
        <f>[4]Março!$H$16</f>
        <v>13.68</v>
      </c>
      <c r="N8" s="16">
        <f>[4]Março!$H$17</f>
        <v>19.440000000000001</v>
      </c>
      <c r="O8" s="16">
        <f>[4]Março!$H$18</f>
        <v>19.079999999999998</v>
      </c>
      <c r="P8" s="16">
        <f>[4]Março!$H$19</f>
        <v>24.48</v>
      </c>
      <c r="Q8" s="16">
        <f>[4]Março!$H$20</f>
        <v>32.76</v>
      </c>
      <c r="R8" s="16">
        <f>[4]Março!$H$21</f>
        <v>18</v>
      </c>
      <c r="S8" s="16">
        <f>[4]Março!$H$22</f>
        <v>20.88</v>
      </c>
      <c r="T8" s="16">
        <f>[4]Março!$H$23</f>
        <v>16.559999999999999</v>
      </c>
      <c r="U8" s="16">
        <f>[4]Março!$H$24</f>
        <v>15.840000000000002</v>
      </c>
      <c r="V8" s="16">
        <f>[4]Março!$H$25</f>
        <v>16.2</v>
      </c>
      <c r="W8" s="16">
        <f>[4]Março!$H$26</f>
        <v>19.079999999999998</v>
      </c>
      <c r="X8" s="16">
        <f>[4]Março!$H$27</f>
        <v>11.16</v>
      </c>
      <c r="Y8" s="16">
        <f>[4]Março!$H$28</f>
        <v>23.040000000000003</v>
      </c>
      <c r="Z8" s="16">
        <f>[4]Março!$H$29</f>
        <v>19.8</v>
      </c>
      <c r="AA8" s="16">
        <f>[4]Março!$H$30</f>
        <v>10.8</v>
      </c>
      <c r="AB8" s="16">
        <f>[4]Março!$H$31</f>
        <v>15.48</v>
      </c>
      <c r="AC8" s="16">
        <f>[4]Março!$H$32</f>
        <v>12.96</v>
      </c>
      <c r="AD8" s="16">
        <f>[4]Março!$H$33</f>
        <v>12.24</v>
      </c>
      <c r="AE8" s="16">
        <f>[4]Março!$H$34</f>
        <v>16.920000000000002</v>
      </c>
      <c r="AF8" s="16">
        <f>[4]Março!$H$35</f>
        <v>17.28</v>
      </c>
      <c r="AG8" s="33">
        <f t="shared" ref="AG8" si="2">MAX(B8:AF8)</f>
        <v>32.76</v>
      </c>
    </row>
    <row r="9" spans="1:33" ht="17.100000000000001" customHeight="1" x14ac:dyDescent="0.2">
      <c r="A9" s="14" t="s">
        <v>46</v>
      </c>
      <c r="B9" s="16">
        <f>[5]Março!$H$5</f>
        <v>13.32</v>
      </c>
      <c r="C9" s="16">
        <f>[5]Março!$H$6</f>
        <v>18</v>
      </c>
      <c r="D9" s="16">
        <f>[5]Março!$H$7</f>
        <v>11.16</v>
      </c>
      <c r="E9" s="16">
        <f>[5]Março!$H$8</f>
        <v>12.6</v>
      </c>
      <c r="F9" s="16">
        <f>[5]Março!$H$9</f>
        <v>10.8</v>
      </c>
      <c r="G9" s="16">
        <f>[5]Março!$H$10</f>
        <v>11.16</v>
      </c>
      <c r="H9" s="16">
        <f>[5]Março!$H$11</f>
        <v>7.5600000000000005</v>
      </c>
      <c r="I9" s="16">
        <f>[5]Março!$H$12</f>
        <v>13.68</v>
      </c>
      <c r="J9" s="16">
        <f>[5]Março!$H$13</f>
        <v>8.64</v>
      </c>
      <c r="K9" s="16">
        <f>[5]Março!$H$14</f>
        <v>17.64</v>
      </c>
      <c r="L9" s="16">
        <f>[5]Março!$H$15</f>
        <v>13.32</v>
      </c>
      <c r="M9" s="16">
        <f>[5]Março!$H$16</f>
        <v>11.879999999999999</v>
      </c>
      <c r="N9" s="16">
        <f>[5]Março!$H$17</f>
        <v>10.44</v>
      </c>
      <c r="O9" s="16">
        <f>[5]Março!$H$18</f>
        <v>8.2799999999999994</v>
      </c>
      <c r="P9" s="16">
        <f>[5]Março!$H$19</f>
        <v>11.879999999999999</v>
      </c>
      <c r="Q9" s="16">
        <f>[5]Março!$H$20</f>
        <v>11.879999999999999</v>
      </c>
      <c r="R9" s="16">
        <f>[5]Março!$H$21</f>
        <v>14.76</v>
      </c>
      <c r="S9" s="16">
        <f>[5]Março!$H$22</f>
        <v>16.2</v>
      </c>
      <c r="T9" s="16">
        <f>[5]Março!$H$23</f>
        <v>15.48</v>
      </c>
      <c r="U9" s="16">
        <f>[5]Março!$H$24</f>
        <v>18.720000000000002</v>
      </c>
      <c r="V9" s="16">
        <f>[5]Março!$H$25</f>
        <v>12.6</v>
      </c>
      <c r="W9" s="16">
        <f>[5]Março!$H$26</f>
        <v>13.32</v>
      </c>
      <c r="X9" s="16">
        <f>[5]Março!$H$27</f>
        <v>8.64</v>
      </c>
      <c r="Y9" s="16">
        <f>[5]Março!$H$28</f>
        <v>11.520000000000001</v>
      </c>
      <c r="Z9" s="16">
        <f>[5]Março!$H$29</f>
        <v>14.04</v>
      </c>
      <c r="AA9" s="16">
        <f>[5]Março!$H$30</f>
        <v>15.120000000000001</v>
      </c>
      <c r="AB9" s="16">
        <f>[5]Março!$H$31</f>
        <v>8.64</v>
      </c>
      <c r="AC9" s="16">
        <f>[5]Março!$H$32</f>
        <v>8.64</v>
      </c>
      <c r="AD9" s="16">
        <f>[5]Março!$H$33</f>
        <v>7.5600000000000005</v>
      </c>
      <c r="AE9" s="16">
        <f>[5]Março!$H$34</f>
        <v>15.840000000000002</v>
      </c>
      <c r="AF9" s="16">
        <f>[5]Março!$H$35</f>
        <v>12.24</v>
      </c>
      <c r="AG9" s="33">
        <f t="shared" si="1"/>
        <v>18.720000000000002</v>
      </c>
    </row>
    <row r="10" spans="1:33" ht="17.100000000000001" customHeight="1" x14ac:dyDescent="0.2">
      <c r="A10" s="14" t="s">
        <v>2</v>
      </c>
      <c r="B10" s="16">
        <f>[6]Março!$H$5</f>
        <v>20.88</v>
      </c>
      <c r="C10" s="16">
        <f>[6]Março!$H$6</f>
        <v>22.32</v>
      </c>
      <c r="D10" s="16">
        <f>[6]Março!$H$7</f>
        <v>14.76</v>
      </c>
      <c r="E10" s="16">
        <f>[6]Março!$H$8</f>
        <v>11.16</v>
      </c>
      <c r="F10" s="16">
        <f>[6]Março!$H$9</f>
        <v>14.76</v>
      </c>
      <c r="G10" s="16">
        <f>[6]Março!$H$10</f>
        <v>16.2</v>
      </c>
      <c r="H10" s="16">
        <f>[6]Março!$H$11</f>
        <v>17.64</v>
      </c>
      <c r="I10" s="16">
        <f>[6]Março!$H$12</f>
        <v>13.68</v>
      </c>
      <c r="J10" s="16">
        <f>[6]Março!$H$13</f>
        <v>14.4</v>
      </c>
      <c r="K10" s="16">
        <f>[6]Março!$H$14</f>
        <v>15.120000000000001</v>
      </c>
      <c r="L10" s="16">
        <f>[6]Março!$H$15</f>
        <v>14.76</v>
      </c>
      <c r="M10" s="16">
        <f>[6]Março!$H$16</f>
        <v>21.6</v>
      </c>
      <c r="N10" s="16">
        <f>[6]Março!$H$17</f>
        <v>14.76</v>
      </c>
      <c r="O10" s="16">
        <f>[6]Março!$H$18</f>
        <v>23.759999999999998</v>
      </c>
      <c r="P10" s="16">
        <f>[6]Março!$H$19</f>
        <v>21.6</v>
      </c>
      <c r="Q10" s="16">
        <f>[6]Março!$H$20</f>
        <v>15.48</v>
      </c>
      <c r="R10" s="16">
        <f>[6]Março!$H$21</f>
        <v>18.720000000000002</v>
      </c>
      <c r="S10" s="16">
        <f>[6]Março!$H$22</f>
        <v>13.32</v>
      </c>
      <c r="T10" s="16">
        <f>[6]Março!$H$23</f>
        <v>19.079999999999998</v>
      </c>
      <c r="U10" s="16">
        <f>[6]Março!$H$24</f>
        <v>14.4</v>
      </c>
      <c r="V10" s="16">
        <f>[6]Março!$H$25</f>
        <v>12.96</v>
      </c>
      <c r="W10" s="16">
        <f>[6]Março!$H$26</f>
        <v>15.840000000000002</v>
      </c>
      <c r="X10" s="16">
        <f>[6]Março!$H$27</f>
        <v>9</v>
      </c>
      <c r="Y10" s="16">
        <f>[6]Março!$H$28</f>
        <v>33.480000000000004</v>
      </c>
      <c r="Z10" s="16">
        <f>[6]Março!$H$29</f>
        <v>17.64</v>
      </c>
      <c r="AA10" s="16">
        <f>[6]Março!$H$30</f>
        <v>13.32</v>
      </c>
      <c r="AB10" s="16">
        <f>[6]Março!$H$31</f>
        <v>14.76</v>
      </c>
      <c r="AC10" s="16">
        <f>[6]Março!$H$32</f>
        <v>16.2</v>
      </c>
      <c r="AD10" s="16">
        <f>[6]Março!$H$33</f>
        <v>16.2</v>
      </c>
      <c r="AE10" s="16">
        <f>[6]Março!$H$34</f>
        <v>19.8</v>
      </c>
      <c r="AF10" s="16">
        <f>[6]Março!$H$35</f>
        <v>21.240000000000002</v>
      </c>
      <c r="AG10" s="33">
        <f t="shared" si="1"/>
        <v>33.480000000000004</v>
      </c>
    </row>
    <row r="11" spans="1:33" ht="17.100000000000001" customHeight="1" x14ac:dyDescent="0.2">
      <c r="A11" s="14" t="s">
        <v>3</v>
      </c>
      <c r="B11" s="16">
        <f>[7]Março!$H$5</f>
        <v>10.08</v>
      </c>
      <c r="C11" s="16">
        <f>[7]Março!$H$6</f>
        <v>12.6</v>
      </c>
      <c r="D11" s="16">
        <f>[7]Março!$H$7</f>
        <v>14.04</v>
      </c>
      <c r="E11" s="16">
        <f>[7]Março!$H$8</f>
        <v>12.24</v>
      </c>
      <c r="F11" s="16">
        <f>[7]Março!$H$9</f>
        <v>8.2799999999999994</v>
      </c>
      <c r="G11" s="16">
        <f>[7]Março!$H$10</f>
        <v>10.08</v>
      </c>
      <c r="H11" s="16">
        <f>[7]Março!$H$11</f>
        <v>10.44</v>
      </c>
      <c r="I11" s="16">
        <f>[7]Março!$H$12</f>
        <v>9.3600000000000012</v>
      </c>
      <c r="J11" s="16">
        <f>[7]Março!$H$13</f>
        <v>17.28</v>
      </c>
      <c r="K11" s="16">
        <f>[7]Março!$H$14</f>
        <v>18.36</v>
      </c>
      <c r="L11" s="16">
        <f>[7]Março!$H$15</f>
        <v>16.2</v>
      </c>
      <c r="M11" s="16">
        <f>[7]Março!$H$16</f>
        <v>7.5600000000000005</v>
      </c>
      <c r="N11" s="16">
        <f>[7]Março!$H$17</f>
        <v>6.48</v>
      </c>
      <c r="O11" s="16">
        <f>[7]Março!$H$18</f>
        <v>12.6</v>
      </c>
      <c r="P11" s="16">
        <f>[7]Março!$H$19</f>
        <v>16.920000000000002</v>
      </c>
      <c r="Q11" s="16">
        <f>[7]Março!$H$20</f>
        <v>12.96</v>
      </c>
      <c r="R11" s="16">
        <f>[7]Março!$H$21</f>
        <v>12.24</v>
      </c>
      <c r="S11" s="16">
        <f>[7]Março!$H$22</f>
        <v>10.44</v>
      </c>
      <c r="T11" s="16">
        <f>[7]Março!$H$23</f>
        <v>9</v>
      </c>
      <c r="U11" s="16">
        <f>[7]Março!$H$24</f>
        <v>10.44</v>
      </c>
      <c r="V11" s="16">
        <f>[7]Março!$H$25</f>
        <v>8.2799999999999994</v>
      </c>
      <c r="W11" s="16">
        <f>[7]Março!$H$26</f>
        <v>13.68</v>
      </c>
      <c r="X11" s="16">
        <f>[7]Março!$H$27</f>
        <v>12.96</v>
      </c>
      <c r="Y11" s="16">
        <f>[7]Março!$H$28</f>
        <v>18.720000000000002</v>
      </c>
      <c r="Z11" s="16">
        <f>[7]Março!$H$29</f>
        <v>15.840000000000002</v>
      </c>
      <c r="AA11" s="16">
        <f>[7]Março!$H$30</f>
        <v>13.32</v>
      </c>
      <c r="AB11" s="16">
        <f>[7]Março!$H$31</f>
        <v>6.84</v>
      </c>
      <c r="AC11" s="16">
        <f>[7]Março!$H$32</f>
        <v>12.24</v>
      </c>
      <c r="AD11" s="16">
        <f>[7]Março!$H$33</f>
        <v>10.08</v>
      </c>
      <c r="AE11" s="16">
        <f>[7]Março!$H$34</f>
        <v>10.44</v>
      </c>
      <c r="AF11" s="16">
        <f>[7]Março!$H$35</f>
        <v>14.04</v>
      </c>
      <c r="AG11" s="33">
        <f>MAX(B11:AF11)</f>
        <v>18.720000000000002</v>
      </c>
    </row>
    <row r="12" spans="1:33" ht="17.100000000000001" customHeight="1" x14ac:dyDescent="0.2">
      <c r="A12" s="14" t="s">
        <v>4</v>
      </c>
      <c r="B12" s="16">
        <f>[8]Março!$H$5</f>
        <v>17.28</v>
      </c>
      <c r="C12" s="16">
        <f>[8]Março!$H$6</f>
        <v>16.2</v>
      </c>
      <c r="D12" s="16">
        <f>[8]Março!$H$7</f>
        <v>20.16</v>
      </c>
      <c r="E12" s="16">
        <f>[8]Março!$H$8</f>
        <v>16.920000000000002</v>
      </c>
      <c r="F12" s="16">
        <f>[8]Março!$H$9</f>
        <v>24.12</v>
      </c>
      <c r="G12" s="16">
        <f>[8]Março!$H$10</f>
        <v>9.3600000000000012</v>
      </c>
      <c r="H12" s="16">
        <f>[8]Março!$H$11</f>
        <v>18</v>
      </c>
      <c r="I12" s="16">
        <f>[8]Março!$H$12</f>
        <v>15.840000000000002</v>
      </c>
      <c r="J12" s="16">
        <f>[8]Março!$H$13</f>
        <v>13.68</v>
      </c>
      <c r="K12" s="16">
        <f>[8]Março!$H$14</f>
        <v>22.32</v>
      </c>
      <c r="L12" s="16">
        <f>[8]Março!$H$15</f>
        <v>11.520000000000001</v>
      </c>
      <c r="M12" s="16">
        <f>[8]Março!$H$16</f>
        <v>13.32</v>
      </c>
      <c r="N12" s="16">
        <f>[8]Março!$H$17</f>
        <v>16.559999999999999</v>
      </c>
      <c r="O12" s="16">
        <f>[8]Março!$H$18</f>
        <v>16.920000000000002</v>
      </c>
      <c r="P12" s="16">
        <f>[8]Março!$H$19</f>
        <v>25.2</v>
      </c>
      <c r="Q12" s="16">
        <f>[8]Março!$H$20</f>
        <v>15.840000000000002</v>
      </c>
      <c r="R12" s="16">
        <f>[8]Março!$H$21</f>
        <v>17.28</v>
      </c>
      <c r="S12" s="16">
        <f>[8]Março!$H$22</f>
        <v>13.32</v>
      </c>
      <c r="T12" s="16">
        <f>[8]Março!$H$23</f>
        <v>12.6</v>
      </c>
      <c r="U12" s="16">
        <f>[8]Março!$H$24</f>
        <v>11.16</v>
      </c>
      <c r="V12" s="16">
        <f>[8]Março!$H$25</f>
        <v>18</v>
      </c>
      <c r="W12" s="16">
        <f>[8]Março!$H$26</f>
        <v>21.6</v>
      </c>
      <c r="X12" s="16">
        <f>[8]Março!$H$27</f>
        <v>15.120000000000001</v>
      </c>
      <c r="Y12" s="16">
        <f>[8]Março!$H$28</f>
        <v>18.720000000000002</v>
      </c>
      <c r="Z12" s="16">
        <f>[8]Março!$H$29</f>
        <v>14.76</v>
      </c>
      <c r="AA12" s="16">
        <f>[8]Março!$H$30</f>
        <v>16.2</v>
      </c>
      <c r="AB12" s="16">
        <f>[8]Março!$H$31</f>
        <v>23.400000000000002</v>
      </c>
      <c r="AC12" s="16">
        <f>[8]Março!$H$32</f>
        <v>15.48</v>
      </c>
      <c r="AD12" s="16">
        <f>[8]Março!$H$33</f>
        <v>15.840000000000002</v>
      </c>
      <c r="AE12" s="16">
        <f>[8]Março!$H$34</f>
        <v>14.76</v>
      </c>
      <c r="AF12" s="16">
        <f>[8]Março!$H$35</f>
        <v>15.840000000000002</v>
      </c>
      <c r="AG12" s="33">
        <f t="shared" si="1"/>
        <v>25.2</v>
      </c>
    </row>
    <row r="13" spans="1:33" ht="17.100000000000001" customHeight="1" x14ac:dyDescent="0.2">
      <c r="A13" s="14" t="s">
        <v>5</v>
      </c>
      <c r="B13" s="16" t="str">
        <f>[9]Março!$H$5</f>
        <v>*</v>
      </c>
      <c r="C13" s="16" t="str">
        <f>[9]Março!$H$6</f>
        <v>*</v>
      </c>
      <c r="D13" s="16" t="str">
        <f>[9]Março!$H$7</f>
        <v>*</v>
      </c>
      <c r="E13" s="16" t="str">
        <f>[9]Março!$H$8</f>
        <v>*</v>
      </c>
      <c r="F13" s="16" t="str">
        <f>[9]Março!$H$9</f>
        <v>*</v>
      </c>
      <c r="G13" s="16" t="str">
        <f>[9]Março!$H$10</f>
        <v>*</v>
      </c>
      <c r="H13" s="16" t="str">
        <f>[9]Março!$H$11</f>
        <v>*</v>
      </c>
      <c r="I13" s="16" t="str">
        <f>[9]Março!$H$12</f>
        <v>*</v>
      </c>
      <c r="J13" s="16" t="str">
        <f>[9]Março!$H$13</f>
        <v>*</v>
      </c>
      <c r="K13" s="16" t="str">
        <f>[9]Março!$H$14</f>
        <v>*</v>
      </c>
      <c r="L13" s="16" t="str">
        <f>[9]Março!$H$15</f>
        <v>*</v>
      </c>
      <c r="M13" s="16" t="str">
        <f>[9]Março!$H$16</f>
        <v>*</v>
      </c>
      <c r="N13" s="16" t="str">
        <f>[9]Março!$H$17</f>
        <v>*</v>
      </c>
      <c r="O13" s="16" t="str">
        <f>[9]Março!$H$18</f>
        <v>*</v>
      </c>
      <c r="P13" s="16" t="str">
        <f>[9]Março!$H$19</f>
        <v>*</v>
      </c>
      <c r="Q13" s="16" t="str">
        <f>[9]Março!$H$20</f>
        <v>*</v>
      </c>
      <c r="R13" s="16" t="str">
        <f>[9]Março!$H$21</f>
        <v>*</v>
      </c>
      <c r="S13" s="16" t="str">
        <f>[9]Março!$H$22</f>
        <v>*</v>
      </c>
      <c r="T13" s="16" t="str">
        <f>[9]Março!$H$23</f>
        <v>*</v>
      </c>
      <c r="U13" s="16" t="str">
        <f>[9]Março!$H$24</f>
        <v>*</v>
      </c>
      <c r="V13" s="16" t="str">
        <f>[9]Março!$H$25</f>
        <v>*</v>
      </c>
      <c r="W13" s="16" t="str">
        <f>[9]Março!$H$26</f>
        <v>*</v>
      </c>
      <c r="X13" s="16" t="str">
        <f>[9]Março!$H$27</f>
        <v>*</v>
      </c>
      <c r="Y13" s="16" t="str">
        <f>[9]Março!$H$28</f>
        <v>*</v>
      </c>
      <c r="Z13" s="16" t="str">
        <f>[9]Março!$H$29</f>
        <v>*</v>
      </c>
      <c r="AA13" s="16" t="str">
        <f>[9]Março!$H$30</f>
        <v>*</v>
      </c>
      <c r="AB13" s="16" t="str">
        <f>[9]Março!$H$31</f>
        <v>*</v>
      </c>
      <c r="AC13" s="16" t="str">
        <f>[9]Março!$H$32</f>
        <v>*</v>
      </c>
      <c r="AD13" s="16" t="str">
        <f>[9]Março!$H$33</f>
        <v>*</v>
      </c>
      <c r="AE13" s="16" t="str">
        <f>[9]Março!$H$34</f>
        <v>*</v>
      </c>
      <c r="AF13" s="16" t="str">
        <f>[9]Março!$H$35</f>
        <v>*</v>
      </c>
      <c r="AG13" s="33" t="s">
        <v>140</v>
      </c>
    </row>
    <row r="14" spans="1:33" ht="17.100000000000001" customHeight="1" x14ac:dyDescent="0.2">
      <c r="A14" s="14" t="s">
        <v>48</v>
      </c>
      <c r="B14" s="16">
        <f>[10]Março!$H$5</f>
        <v>33.480000000000004</v>
      </c>
      <c r="C14" s="16">
        <f>[10]Março!$H$6</f>
        <v>21.240000000000002</v>
      </c>
      <c r="D14" s="16">
        <f>[10]Março!$H$7</f>
        <v>28.08</v>
      </c>
      <c r="E14" s="16">
        <f>[10]Março!$H$8</f>
        <v>19.079999999999998</v>
      </c>
      <c r="F14" s="16">
        <f>[10]Março!$H$9</f>
        <v>26.28</v>
      </c>
      <c r="G14" s="16">
        <f>[10]Março!$H$10</f>
        <v>11.16</v>
      </c>
      <c r="H14" s="16">
        <f>[10]Março!$H$11</f>
        <v>27</v>
      </c>
      <c r="I14" s="16">
        <f>[10]Março!$H$12</f>
        <v>18.36</v>
      </c>
      <c r="J14" s="16">
        <f>[10]Março!$H$13</f>
        <v>20.16</v>
      </c>
      <c r="K14" s="16">
        <f>[10]Março!$H$14</f>
        <v>22.32</v>
      </c>
      <c r="L14" s="16">
        <f>[10]Março!$H$15</f>
        <v>14.76</v>
      </c>
      <c r="M14" s="16">
        <f>[10]Março!$H$16</f>
        <v>18.36</v>
      </c>
      <c r="N14" s="16">
        <f>[10]Março!$H$17</f>
        <v>30.96</v>
      </c>
      <c r="O14" s="16">
        <f>[10]Março!$H$18</f>
        <v>20.16</v>
      </c>
      <c r="P14" s="16">
        <f>[10]Março!$H$19</f>
        <v>24.12</v>
      </c>
      <c r="Q14" s="16">
        <f>[10]Março!$H$20</f>
        <v>15.48</v>
      </c>
      <c r="R14" s="16">
        <f>[10]Março!$H$21</f>
        <v>17.64</v>
      </c>
      <c r="S14" s="16">
        <f>[10]Março!$H$22</f>
        <v>26.28</v>
      </c>
      <c r="T14" s="16">
        <f>[10]Março!$H$23</f>
        <v>23.040000000000003</v>
      </c>
      <c r="U14" s="16">
        <f>[10]Março!$H$24</f>
        <v>15.48</v>
      </c>
      <c r="V14" s="16">
        <f>[10]Março!$H$25</f>
        <v>14.76</v>
      </c>
      <c r="W14" s="16">
        <f>[10]Março!$H$26</f>
        <v>21.96</v>
      </c>
      <c r="X14" s="16">
        <f>[10]Março!$H$27</f>
        <v>15.120000000000001</v>
      </c>
      <c r="Y14" s="16">
        <f>[10]Março!$H$28</f>
        <v>33.480000000000004</v>
      </c>
      <c r="Z14" s="16">
        <f>[10]Março!$H$29</f>
        <v>21.96</v>
      </c>
      <c r="AA14" s="16">
        <f>[10]Março!$H$30</f>
        <v>20.52</v>
      </c>
      <c r="AB14" s="16">
        <f>[10]Março!$H$31</f>
        <v>17.64</v>
      </c>
      <c r="AC14" s="16">
        <f>[10]Março!$H$32</f>
        <v>15.120000000000001</v>
      </c>
      <c r="AD14" s="16">
        <f>[10]Março!$H$33</f>
        <v>16.2</v>
      </c>
      <c r="AE14" s="16">
        <f>[10]Março!$H$34</f>
        <v>20.52</v>
      </c>
      <c r="AF14" s="16">
        <f>[10]Março!$H$35</f>
        <v>17.28</v>
      </c>
      <c r="AG14" s="33">
        <f>MAX(B14:AF14)</f>
        <v>33.480000000000004</v>
      </c>
    </row>
    <row r="15" spans="1:33" ht="17.100000000000001" customHeight="1" x14ac:dyDescent="0.2">
      <c r="A15" s="14" t="s">
        <v>6</v>
      </c>
      <c r="B15" s="16">
        <f>[11]Março!$H$5</f>
        <v>6.84</v>
      </c>
      <c r="C15" s="16">
        <f>[11]Março!$H$6</f>
        <v>15.840000000000002</v>
      </c>
      <c r="D15" s="16">
        <f>[11]Março!$H$7</f>
        <v>11.16</v>
      </c>
      <c r="E15" s="16">
        <f>[11]Março!$H$8</f>
        <v>11.879999999999999</v>
      </c>
      <c r="F15" s="16">
        <f>[11]Março!$H$9</f>
        <v>6.48</v>
      </c>
      <c r="G15" s="16">
        <f>[11]Março!$H$10</f>
        <v>12.96</v>
      </c>
      <c r="H15" s="16" t="str">
        <f>[11]Março!$H$11</f>
        <v>*</v>
      </c>
      <c r="I15" s="16" t="str">
        <f>[11]Março!$H$12</f>
        <v>*</v>
      </c>
      <c r="J15" s="16" t="str">
        <f>[11]Março!$H$13</f>
        <v>*</v>
      </c>
      <c r="K15" s="16" t="str">
        <f>[11]Março!$H$14</f>
        <v>*</v>
      </c>
      <c r="L15" s="16" t="str">
        <f>[11]Março!$H$15</f>
        <v>*</v>
      </c>
      <c r="M15" s="16" t="str">
        <f>[11]Março!$H$16</f>
        <v>*</v>
      </c>
      <c r="N15" s="16" t="str">
        <f>[11]Março!$H$17</f>
        <v>*</v>
      </c>
      <c r="O15" s="16" t="str">
        <f>[11]Março!$H$18</f>
        <v>*</v>
      </c>
      <c r="P15" s="16" t="str">
        <f>[11]Março!$H$19</f>
        <v>*</v>
      </c>
      <c r="Q15" s="16" t="str">
        <f>[11]Março!$H$20</f>
        <v>*</v>
      </c>
      <c r="R15" s="16" t="str">
        <f>[11]Março!$H$21</f>
        <v>*</v>
      </c>
      <c r="S15" s="16" t="str">
        <f>[11]Março!$H$22</f>
        <v>*</v>
      </c>
      <c r="T15" s="16" t="str">
        <f>[11]Março!$H$23</f>
        <v>*</v>
      </c>
      <c r="U15" s="16" t="str">
        <f>[11]Março!$H$24</f>
        <v>*</v>
      </c>
      <c r="V15" s="16" t="str">
        <f>[11]Março!$H$25</f>
        <v>*</v>
      </c>
      <c r="W15" s="16" t="str">
        <f>[11]Março!$H$26</f>
        <v>*</v>
      </c>
      <c r="X15" s="16" t="str">
        <f>[11]Março!$H$27</f>
        <v>*</v>
      </c>
      <c r="Y15" s="16" t="str">
        <f>[11]Março!$H$28</f>
        <v>*</v>
      </c>
      <c r="Z15" s="16" t="str">
        <f>[11]Março!$H$29</f>
        <v>*</v>
      </c>
      <c r="AA15" s="16" t="str">
        <f>[11]Março!$H$30</f>
        <v>*</v>
      </c>
      <c r="AB15" s="16" t="str">
        <f>[11]Março!$H$31</f>
        <v>*</v>
      </c>
      <c r="AC15" s="16" t="str">
        <f>[11]Março!$H$32</f>
        <v>*</v>
      </c>
      <c r="AD15" s="16" t="str">
        <f>[11]Março!$H$33</f>
        <v>*</v>
      </c>
      <c r="AE15" s="16" t="str">
        <f>[11]Março!$H$34</f>
        <v>*</v>
      </c>
      <c r="AF15" s="16" t="str">
        <f>[11]Março!$H$35</f>
        <v>*</v>
      </c>
      <c r="AG15" s="33">
        <f t="shared" si="1"/>
        <v>15.840000000000002</v>
      </c>
    </row>
    <row r="16" spans="1:33" ht="17.100000000000001" customHeight="1" x14ac:dyDescent="0.2">
      <c r="A16" s="14" t="s">
        <v>7</v>
      </c>
      <c r="B16" s="16">
        <f>[12]Março!$H$5</f>
        <v>14.04</v>
      </c>
      <c r="C16" s="16">
        <f>[12]Março!$H$6</f>
        <v>20.88</v>
      </c>
      <c r="D16" s="16">
        <f>[12]Março!$H$7</f>
        <v>15.48</v>
      </c>
      <c r="E16" s="16">
        <f>[12]Março!$H$8</f>
        <v>11.520000000000001</v>
      </c>
      <c r="F16" s="16">
        <f>[12]Março!$H$9</f>
        <v>12.6</v>
      </c>
      <c r="G16" s="16">
        <f>[12]Março!$H$10</f>
        <v>12.96</v>
      </c>
      <c r="H16" s="16">
        <f>[12]Março!$H$11</f>
        <v>9.3600000000000012</v>
      </c>
      <c r="I16" s="16">
        <f>[12]Março!$H$12</f>
        <v>15.120000000000001</v>
      </c>
      <c r="J16" s="16">
        <f>[12]Março!$H$13</f>
        <v>14.76</v>
      </c>
      <c r="K16" s="16">
        <f>[12]Março!$H$14</f>
        <v>16.2</v>
      </c>
      <c r="L16" s="16">
        <f>[12]Março!$H$15</f>
        <v>17.28</v>
      </c>
      <c r="M16" s="16">
        <f>[12]Março!$H$16</f>
        <v>15.120000000000001</v>
      </c>
      <c r="N16" s="16">
        <f>[12]Março!$H$17</f>
        <v>10.44</v>
      </c>
      <c r="O16" s="16">
        <f>[12]Março!$H$18</f>
        <v>12.96</v>
      </c>
      <c r="P16" s="16">
        <f>[12]Março!$H$19</f>
        <v>13.32</v>
      </c>
      <c r="Q16" s="16">
        <f>[12]Março!$H$20</f>
        <v>15.48</v>
      </c>
      <c r="R16" s="16">
        <f>[12]Março!$H$21</f>
        <v>17.64</v>
      </c>
      <c r="S16" s="16">
        <f>[12]Março!$H$22</f>
        <v>18.720000000000002</v>
      </c>
      <c r="T16" s="16">
        <f>[12]Março!$H$23</f>
        <v>13.68</v>
      </c>
      <c r="U16" s="16">
        <f>[12]Março!$H$24</f>
        <v>10.8</v>
      </c>
      <c r="V16" s="16">
        <f>[12]Março!$H$25</f>
        <v>12.6</v>
      </c>
      <c r="W16" s="16">
        <f>[12]Março!$H$26</f>
        <v>17.64</v>
      </c>
      <c r="X16" s="16">
        <f>[12]Março!$H$27</f>
        <v>12.24</v>
      </c>
      <c r="Y16" s="16">
        <f>[12]Março!$H$28</f>
        <v>15.120000000000001</v>
      </c>
      <c r="Z16" s="16">
        <f>[12]Março!$H$29</f>
        <v>18.36</v>
      </c>
      <c r="AA16" s="16">
        <f>[12]Março!$H$30</f>
        <v>11.16</v>
      </c>
      <c r="AB16" s="16">
        <f>[12]Março!$H$31</f>
        <v>10.8</v>
      </c>
      <c r="AC16" s="16">
        <f>[12]Março!$H$32</f>
        <v>9.7200000000000006</v>
      </c>
      <c r="AD16" s="16">
        <f>[12]Março!$H$33</f>
        <v>10.44</v>
      </c>
      <c r="AE16" s="16">
        <f>[12]Março!$H$34</f>
        <v>11.879999999999999</v>
      </c>
      <c r="AF16" s="16">
        <f>[12]Março!$H$35</f>
        <v>17.28</v>
      </c>
      <c r="AG16" s="33">
        <f t="shared" si="1"/>
        <v>20.88</v>
      </c>
    </row>
    <row r="17" spans="1:33" ht="17.100000000000001" customHeight="1" x14ac:dyDescent="0.2">
      <c r="A17" s="14" t="s">
        <v>8</v>
      </c>
      <c r="B17" s="16">
        <f>[13]Março!$H$5</f>
        <v>19.8</v>
      </c>
      <c r="C17" s="16">
        <f>[13]Março!$H$6</f>
        <v>3.24</v>
      </c>
      <c r="D17" s="16">
        <f>[13]Março!$H$7</f>
        <v>13.68</v>
      </c>
      <c r="E17" s="16">
        <f>[13]Março!$H$8</f>
        <v>5.7600000000000007</v>
      </c>
      <c r="F17" s="16">
        <f>[13]Março!$H$9</f>
        <v>1.08</v>
      </c>
      <c r="G17" s="16">
        <f>[13]Março!$H$10</f>
        <v>12.6</v>
      </c>
      <c r="H17" s="16">
        <f>[13]Março!$H$11</f>
        <v>0.36000000000000004</v>
      </c>
      <c r="I17" s="16">
        <f>[13]Março!$H$12</f>
        <v>1.4400000000000002</v>
      </c>
      <c r="J17" s="16">
        <f>[13]Março!$H$13</f>
        <v>12.24</v>
      </c>
      <c r="K17" s="16">
        <f>[13]Março!$H$14</f>
        <v>18.720000000000002</v>
      </c>
      <c r="L17" s="16">
        <f>[13]Março!$H$15</f>
        <v>12.24</v>
      </c>
      <c r="M17" s="16">
        <f>[13]Março!$H$16</f>
        <v>15.48</v>
      </c>
      <c r="N17" s="16">
        <f>[13]Março!$H$17</f>
        <v>14.4</v>
      </c>
      <c r="O17" s="16">
        <f>[13]Março!$H$18</f>
        <v>15.120000000000001</v>
      </c>
      <c r="P17" s="16">
        <f>[13]Março!$H$19</f>
        <v>24.48</v>
      </c>
      <c r="Q17" s="16">
        <f>[13]Março!$H$20</f>
        <v>18.36</v>
      </c>
      <c r="R17" s="16">
        <f>[13]Março!$H$21</f>
        <v>22.32</v>
      </c>
      <c r="S17" s="16">
        <f>[13]Março!$H$22</f>
        <v>18.720000000000002</v>
      </c>
      <c r="T17" s="16">
        <f>[13]Março!$H$23</f>
        <v>14.76</v>
      </c>
      <c r="U17" s="16">
        <f>[13]Março!$H$24</f>
        <v>10.44</v>
      </c>
      <c r="V17" s="16">
        <f>[13]Março!$H$25</f>
        <v>8.64</v>
      </c>
      <c r="W17" s="16">
        <f>[13]Março!$H$26</f>
        <v>14.4</v>
      </c>
      <c r="X17" s="16">
        <f>[13]Março!$H$27</f>
        <v>17.28</v>
      </c>
      <c r="Y17" s="16">
        <f>[13]Março!$H$28</f>
        <v>21.96</v>
      </c>
      <c r="Z17" s="16">
        <f>[13]Março!$H$29</f>
        <v>20.88</v>
      </c>
      <c r="AA17" s="16">
        <f>[13]Março!$H$30</f>
        <v>12.6</v>
      </c>
      <c r="AB17" s="16">
        <f>[13]Março!$H$31</f>
        <v>9</v>
      </c>
      <c r="AC17" s="16">
        <f>[13]Março!$H$32</f>
        <v>12.96</v>
      </c>
      <c r="AD17" s="16">
        <f>[13]Março!$H$33</f>
        <v>5.04</v>
      </c>
      <c r="AE17" s="16">
        <f>[13]Março!$H$34</f>
        <v>0.72000000000000008</v>
      </c>
      <c r="AF17" s="16">
        <f>[13]Março!$H$35</f>
        <v>2.16</v>
      </c>
      <c r="AG17" s="33">
        <f t="shared" si="1"/>
        <v>24.48</v>
      </c>
    </row>
    <row r="18" spans="1:33" ht="17.100000000000001" customHeight="1" x14ac:dyDescent="0.2">
      <c r="A18" s="14" t="s">
        <v>9</v>
      </c>
      <c r="B18" s="16">
        <f>[14]Março!$H$5</f>
        <v>16.920000000000002</v>
      </c>
      <c r="C18" s="16">
        <f>[14]Março!$H$6</f>
        <v>16.2</v>
      </c>
      <c r="D18" s="16">
        <f>[14]Março!$H$7</f>
        <v>18.36</v>
      </c>
      <c r="E18" s="16">
        <f>[14]Março!$H$8</f>
        <v>12.6</v>
      </c>
      <c r="F18" s="16">
        <f>[14]Março!$H$9</f>
        <v>15.120000000000001</v>
      </c>
      <c r="G18" s="16">
        <f>[14]Março!$H$10</f>
        <v>14.76</v>
      </c>
      <c r="H18" s="16">
        <f>[14]Março!$H$11</f>
        <v>14.76</v>
      </c>
      <c r="I18" s="16">
        <f>[14]Março!$H$12</f>
        <v>11.16</v>
      </c>
      <c r="J18" s="16">
        <f>[14]Março!$H$13</f>
        <v>15.120000000000001</v>
      </c>
      <c r="K18" s="16">
        <f>[14]Março!$H$14</f>
        <v>16.920000000000002</v>
      </c>
      <c r="L18" s="16">
        <f>[14]Março!$H$15</f>
        <v>14.76</v>
      </c>
      <c r="M18" s="16">
        <f>[14]Março!$H$16</f>
        <v>16.920000000000002</v>
      </c>
      <c r="N18" s="16">
        <f>[14]Março!$H$17</f>
        <v>11.520000000000001</v>
      </c>
      <c r="O18" s="16">
        <f>[14]Março!$H$18</f>
        <v>12.6</v>
      </c>
      <c r="P18" s="16">
        <f>[14]Março!$H$19</f>
        <v>15.120000000000001</v>
      </c>
      <c r="Q18" s="16">
        <f>[14]Março!$H$20</f>
        <v>13.32</v>
      </c>
      <c r="R18" s="16">
        <f>[14]Março!$H$21</f>
        <v>13.68</v>
      </c>
      <c r="S18" s="16">
        <f>[14]Março!$H$22</f>
        <v>14.04</v>
      </c>
      <c r="T18" s="16">
        <f>[14]Março!$H$23</f>
        <v>10.8</v>
      </c>
      <c r="U18" s="16">
        <f>[14]Março!$H$24</f>
        <v>11.16</v>
      </c>
      <c r="V18" s="16">
        <f>[14]Março!$H$25</f>
        <v>10.44</v>
      </c>
      <c r="W18" s="16">
        <f>[14]Março!$H$26</f>
        <v>18.720000000000002</v>
      </c>
      <c r="X18" s="16">
        <f>[14]Março!$H$27</f>
        <v>8.64</v>
      </c>
      <c r="Y18" s="16">
        <f>[14]Março!$H$28</f>
        <v>15.48</v>
      </c>
      <c r="Z18" s="16">
        <f>[14]Março!$H$29</f>
        <v>16.559999999999999</v>
      </c>
      <c r="AA18" s="16">
        <f>[14]Março!$H$30</f>
        <v>11.879999999999999</v>
      </c>
      <c r="AB18" s="16">
        <f>[14]Março!$H$31</f>
        <v>11.520000000000001</v>
      </c>
      <c r="AC18" s="16">
        <f>[14]Março!$H$32</f>
        <v>11.16</v>
      </c>
      <c r="AD18" s="16">
        <f>[14]Março!$H$33</f>
        <v>11.16</v>
      </c>
      <c r="AE18" s="16">
        <f>[14]Março!$H$34</f>
        <v>26.64</v>
      </c>
      <c r="AF18" s="16">
        <f>[14]Março!$H$35</f>
        <v>16.559999999999999</v>
      </c>
      <c r="AG18" s="33">
        <f t="shared" si="1"/>
        <v>26.64</v>
      </c>
    </row>
    <row r="19" spans="1:33" ht="17.100000000000001" customHeight="1" x14ac:dyDescent="0.2">
      <c r="A19" s="14" t="s">
        <v>47</v>
      </c>
      <c r="B19" s="16">
        <f>[15]Março!$H$5</f>
        <v>12.6</v>
      </c>
      <c r="C19" s="16">
        <f>[15]Março!$H$6</f>
        <v>7.9200000000000008</v>
      </c>
      <c r="D19" s="16">
        <f>[15]Março!$H$7</f>
        <v>11.879999999999999</v>
      </c>
      <c r="E19" s="16">
        <f>[15]Março!$H$8</f>
        <v>8.2799999999999994</v>
      </c>
      <c r="F19" s="16">
        <f>[15]Março!$H$9</f>
        <v>7.2</v>
      </c>
      <c r="G19" s="16">
        <f>[15]Março!$H$10</f>
        <v>7.2</v>
      </c>
      <c r="H19" s="16">
        <f>[15]Março!$H$11</f>
        <v>6.12</v>
      </c>
      <c r="I19" s="16">
        <f>[15]Março!$H$12</f>
        <v>15.48</v>
      </c>
      <c r="J19" s="16">
        <f>[15]Março!$H$13</f>
        <v>14.04</v>
      </c>
      <c r="K19" s="16">
        <f>[15]Março!$H$14</f>
        <v>8.64</v>
      </c>
      <c r="L19" s="16">
        <f>[15]Março!$H$15</f>
        <v>9.7200000000000006</v>
      </c>
      <c r="M19" s="16">
        <f>[15]Março!$H$16</f>
        <v>7.9200000000000008</v>
      </c>
      <c r="N19" s="16">
        <f>[15]Março!$H$17</f>
        <v>9</v>
      </c>
      <c r="O19" s="16">
        <f>[15]Março!$H$18</f>
        <v>7.2</v>
      </c>
      <c r="P19" s="16">
        <f>[15]Março!$H$19</f>
        <v>12.24</v>
      </c>
      <c r="Q19" s="16">
        <f>[15]Março!$H$20</f>
        <v>11.879999999999999</v>
      </c>
      <c r="R19" s="16">
        <f>[15]Março!$H$21</f>
        <v>16.920000000000002</v>
      </c>
      <c r="S19" s="16">
        <f>[15]Março!$H$22</f>
        <v>13.68</v>
      </c>
      <c r="T19" s="16">
        <f>[15]Março!$H$23</f>
        <v>10.08</v>
      </c>
      <c r="U19" s="16">
        <f>[15]Março!$H$24</f>
        <v>9.7200000000000006</v>
      </c>
      <c r="V19" s="16">
        <f>[15]Março!$H$25</f>
        <v>9</v>
      </c>
      <c r="W19" s="16">
        <f>[15]Março!$H$26</f>
        <v>10.08</v>
      </c>
      <c r="X19" s="16">
        <f>[15]Março!$H$27</f>
        <v>8.2799999999999994</v>
      </c>
      <c r="Y19" s="16">
        <f>[15]Março!$H$28</f>
        <v>14.04</v>
      </c>
      <c r="Z19" s="16">
        <f>[15]Março!$H$29</f>
        <v>18</v>
      </c>
      <c r="AA19" s="16">
        <f>[15]Março!$H$30</f>
        <v>9.7200000000000006</v>
      </c>
      <c r="AB19" s="16">
        <f>[15]Março!$H$31</f>
        <v>7.9200000000000008</v>
      </c>
      <c r="AC19" s="16">
        <f>[15]Março!$H$32</f>
        <v>7.5600000000000005</v>
      </c>
      <c r="AD19" s="16">
        <f>[15]Março!$H$33</f>
        <v>8.2799999999999994</v>
      </c>
      <c r="AE19" s="16">
        <f>[15]Março!$H$34</f>
        <v>11.879999999999999</v>
      </c>
      <c r="AF19" s="16">
        <f>[15]Março!$H$35</f>
        <v>9</v>
      </c>
      <c r="AG19" s="33">
        <f t="shared" si="1"/>
        <v>18</v>
      </c>
    </row>
    <row r="20" spans="1:33" ht="17.100000000000001" customHeight="1" x14ac:dyDescent="0.2">
      <c r="A20" s="14" t="s">
        <v>10</v>
      </c>
      <c r="B20" s="16">
        <f>[16]Março!$H$5</f>
        <v>16.559999999999999</v>
      </c>
      <c r="C20" s="16">
        <f>[16]Março!$H$6</f>
        <v>10.08</v>
      </c>
      <c r="D20" s="16">
        <f>[16]Março!$H$7</f>
        <v>18.36</v>
      </c>
      <c r="E20" s="16">
        <f>[16]Março!$H$8</f>
        <v>11.16</v>
      </c>
      <c r="F20" s="16">
        <f>[16]Março!$H$9</f>
        <v>7.9200000000000008</v>
      </c>
      <c r="G20" s="16">
        <f>[16]Março!$H$10</f>
        <v>7.9200000000000008</v>
      </c>
      <c r="H20" s="16">
        <f>[16]Março!$H$11</f>
        <v>7.5600000000000005</v>
      </c>
      <c r="I20" s="16">
        <f>[16]Março!$H$12</f>
        <v>11.520000000000001</v>
      </c>
      <c r="J20" s="16">
        <f>[16]Março!$H$13</f>
        <v>13.32</v>
      </c>
      <c r="K20" s="16">
        <f>[16]Março!$H$14</f>
        <v>13.68</v>
      </c>
      <c r="L20" s="16">
        <f>[16]Março!$H$15</f>
        <v>11.16</v>
      </c>
      <c r="M20" s="16">
        <f>[16]Março!$H$16</f>
        <v>12.6</v>
      </c>
      <c r="N20" s="16">
        <f>[16]Março!$H$17</f>
        <v>6.48</v>
      </c>
      <c r="O20" s="16">
        <f>[16]Março!$H$18</f>
        <v>10.08</v>
      </c>
      <c r="P20" s="16">
        <f>[16]Março!$H$19</f>
        <v>12.6</v>
      </c>
      <c r="Q20" s="16">
        <f>[16]Março!$H$20</f>
        <v>13.32</v>
      </c>
      <c r="R20" s="16">
        <f>[16]Março!$H$21</f>
        <v>15.120000000000001</v>
      </c>
      <c r="S20" s="16">
        <f>[16]Março!$H$22</f>
        <v>15.120000000000001</v>
      </c>
      <c r="T20" s="16">
        <f>[16]Março!$H$23</f>
        <v>11.879999999999999</v>
      </c>
      <c r="U20" s="16">
        <f>[16]Março!$H$24</f>
        <v>7.9200000000000008</v>
      </c>
      <c r="V20" s="16">
        <f>[16]Março!$H$25</f>
        <v>11.16</v>
      </c>
      <c r="W20" s="16">
        <f>[16]Março!$H$26</f>
        <v>13.68</v>
      </c>
      <c r="X20" s="16">
        <f>[16]Março!$H$27</f>
        <v>7.5600000000000005</v>
      </c>
      <c r="Y20" s="16">
        <f>[16]Março!$H$28</f>
        <v>13.68</v>
      </c>
      <c r="Z20" s="16">
        <f>[16]Março!$H$29</f>
        <v>18.720000000000002</v>
      </c>
      <c r="AA20" s="16">
        <f>[16]Março!$H$30</f>
        <v>10.8</v>
      </c>
      <c r="AB20" s="16">
        <f>[16]Março!$H$31</f>
        <v>7.2</v>
      </c>
      <c r="AC20" s="16">
        <f>[16]Março!$H$32</f>
        <v>6.84</v>
      </c>
      <c r="AD20" s="16">
        <f>[16]Março!$H$33</f>
        <v>7.9200000000000008</v>
      </c>
      <c r="AE20" s="16">
        <f>[16]Março!$H$34</f>
        <v>8.2799999999999994</v>
      </c>
      <c r="AF20" s="16">
        <f>[16]Março!$H$35</f>
        <v>17.28</v>
      </c>
      <c r="AG20" s="33">
        <f>MAX(B20:AF20)</f>
        <v>18.720000000000002</v>
      </c>
    </row>
    <row r="21" spans="1:33" ht="17.100000000000001" customHeight="1" x14ac:dyDescent="0.2">
      <c r="A21" s="14" t="s">
        <v>11</v>
      </c>
      <c r="B21" s="16">
        <f>[17]Março!$H$5</f>
        <v>5.04</v>
      </c>
      <c r="C21" s="16">
        <f>[17]Março!$H$6</f>
        <v>4.32</v>
      </c>
      <c r="D21" s="16">
        <f>[17]Março!$H$7</f>
        <v>12.6</v>
      </c>
      <c r="E21" s="16">
        <f>[17]Março!$H$8</f>
        <v>5.04</v>
      </c>
      <c r="F21" s="16">
        <f>[17]Março!$H$9</f>
        <v>7.9200000000000008</v>
      </c>
      <c r="G21" s="16">
        <f>[17]Março!$H$10</f>
        <v>9</v>
      </c>
      <c r="H21" s="16">
        <f>[17]Março!$H$11</f>
        <v>7.9200000000000008</v>
      </c>
      <c r="I21" s="16">
        <f>[17]Março!$H$12</f>
        <v>4.6800000000000006</v>
      </c>
      <c r="J21" s="16" t="str">
        <f>[17]Março!$H$13</f>
        <v>*</v>
      </c>
      <c r="K21" s="16" t="str">
        <f>[17]Março!$H$14</f>
        <v>*</v>
      </c>
      <c r="L21" s="16" t="str">
        <f>[17]Março!$H$15</f>
        <v>*</v>
      </c>
      <c r="M21" s="16">
        <f>[17]Março!$H$16</f>
        <v>11.16</v>
      </c>
      <c r="N21" s="16">
        <f>[17]Março!$H$17</f>
        <v>4.6800000000000006</v>
      </c>
      <c r="O21" s="16" t="str">
        <f>[17]Março!$H$18</f>
        <v>*</v>
      </c>
      <c r="P21" s="16">
        <f>[17]Março!$H$19</f>
        <v>6.12</v>
      </c>
      <c r="Q21" s="16">
        <f>[17]Março!$H$20</f>
        <v>8.2799999999999994</v>
      </c>
      <c r="R21" s="16">
        <f>[17]Março!$H$21</f>
        <v>6.12</v>
      </c>
      <c r="S21" s="16">
        <f>[17]Março!$H$22</f>
        <v>5.04</v>
      </c>
      <c r="T21" s="16">
        <f>[17]Março!$H$23</f>
        <v>12.96</v>
      </c>
      <c r="U21" s="16">
        <f>[17]Março!$H$24</f>
        <v>5.7600000000000007</v>
      </c>
      <c r="V21" s="16">
        <f>[17]Março!$H$25</f>
        <v>5.04</v>
      </c>
      <c r="W21" s="16">
        <f>[17]Março!$H$26</f>
        <v>16.2</v>
      </c>
      <c r="X21" s="16">
        <f>[17]Março!$H$27</f>
        <v>6.84</v>
      </c>
      <c r="Y21" s="16" t="str">
        <f>[17]Março!$H$28</f>
        <v>*</v>
      </c>
      <c r="Z21" s="16">
        <f>[17]Março!$H$29</f>
        <v>19.8</v>
      </c>
      <c r="AA21" s="16">
        <f>[17]Março!$H$30</f>
        <v>4.6800000000000006</v>
      </c>
      <c r="AB21" s="16">
        <f>[17]Março!$H$31</f>
        <v>5.7600000000000007</v>
      </c>
      <c r="AC21" s="16">
        <f>[17]Março!$H$32</f>
        <v>8.64</v>
      </c>
      <c r="AD21" s="16">
        <f>[17]Março!$H$33</f>
        <v>7.9200000000000008</v>
      </c>
      <c r="AE21" s="16">
        <f>[17]Março!$H$34</f>
        <v>6.48</v>
      </c>
      <c r="AF21" s="16">
        <f>[17]Março!$H$35</f>
        <v>5.7600000000000007</v>
      </c>
      <c r="AG21" s="33">
        <f>MAX(B21:AF21)</f>
        <v>19.8</v>
      </c>
    </row>
    <row r="22" spans="1:33" ht="17.100000000000001" customHeight="1" x14ac:dyDescent="0.2">
      <c r="A22" s="14" t="s">
        <v>12</v>
      </c>
      <c r="B22" s="16">
        <f>[18]Março!$H$5</f>
        <v>5.04</v>
      </c>
      <c r="C22" s="16">
        <f>[18]Março!$H$6</f>
        <v>6.12</v>
      </c>
      <c r="D22" s="16">
        <f>[18]Março!$H$7</f>
        <v>9</v>
      </c>
      <c r="E22" s="16">
        <f>[18]Março!$H$8</f>
        <v>7.9200000000000008</v>
      </c>
      <c r="F22" s="16">
        <f>[18]Março!$H$9</f>
        <v>6.12</v>
      </c>
      <c r="G22" s="16">
        <f>[18]Março!$H$10</f>
        <v>8.2799999999999994</v>
      </c>
      <c r="H22" s="16">
        <f>[18]Março!$H$11</f>
        <v>6.12</v>
      </c>
      <c r="I22" s="16">
        <f>[18]Março!$H$12</f>
        <v>10.08</v>
      </c>
      <c r="J22" s="16">
        <f>[18]Março!$H$13</f>
        <v>8.64</v>
      </c>
      <c r="K22" s="16">
        <f>[18]Março!$H$14</f>
        <v>11.879999999999999</v>
      </c>
      <c r="L22" s="16">
        <f>[18]Março!$H$15</f>
        <v>7.2</v>
      </c>
      <c r="M22" s="16">
        <f>[18]Março!$H$16</f>
        <v>9</v>
      </c>
      <c r="N22" s="16">
        <f>[18]Março!$H$17</f>
        <v>5.7600000000000007</v>
      </c>
      <c r="O22" s="16">
        <f>[18]Março!$H$18</f>
        <v>7.2</v>
      </c>
      <c r="P22" s="16">
        <f>[18]Março!$H$19</f>
        <v>5.4</v>
      </c>
      <c r="Q22" s="16">
        <f>[18]Março!$H$20</f>
        <v>19.440000000000001</v>
      </c>
      <c r="R22" s="16">
        <f>[18]Março!$H$21</f>
        <v>9.7200000000000006</v>
      </c>
      <c r="S22" s="16">
        <f>[18]Março!$H$22</f>
        <v>10.08</v>
      </c>
      <c r="T22" s="16">
        <f>[18]Março!$H$23</f>
        <v>13.32</v>
      </c>
      <c r="U22" s="16">
        <f>[18]Março!$H$24</f>
        <v>9.3600000000000012</v>
      </c>
      <c r="V22" s="16">
        <f>[18]Março!$H$25</f>
        <v>10.08</v>
      </c>
      <c r="W22" s="16">
        <f>[18]Março!$H$26</f>
        <v>8.64</v>
      </c>
      <c r="X22" s="16">
        <f>[18]Março!$H$27</f>
        <v>11.520000000000001</v>
      </c>
      <c r="Y22" s="16">
        <f>[18]Março!$H$28</f>
        <v>9.7200000000000006</v>
      </c>
      <c r="Z22" s="16">
        <f>[18]Março!$H$29</f>
        <v>9.7200000000000006</v>
      </c>
      <c r="AA22" s="16">
        <f>[18]Março!$H$30</f>
        <v>5.7600000000000007</v>
      </c>
      <c r="AB22" s="16">
        <f>[18]Março!$H$31</f>
        <v>7.9200000000000008</v>
      </c>
      <c r="AC22" s="16">
        <f>[18]Março!$H$32</f>
        <v>8.2799999999999994</v>
      </c>
      <c r="AD22" s="16">
        <f>[18]Março!$H$33</f>
        <v>5.7600000000000007</v>
      </c>
      <c r="AE22" s="16">
        <f>[18]Março!$H$34</f>
        <v>8.2799999999999994</v>
      </c>
      <c r="AF22" s="16">
        <f>[18]Março!$H$35</f>
        <v>9</v>
      </c>
      <c r="AG22" s="33">
        <f>MAX(B22:AF22)</f>
        <v>19.440000000000001</v>
      </c>
    </row>
    <row r="23" spans="1:33" ht="17.100000000000001" customHeight="1" x14ac:dyDescent="0.2">
      <c r="A23" s="14" t="s">
        <v>13</v>
      </c>
      <c r="B23" s="16">
        <f>[19]Março!$H$5</f>
        <v>14.76</v>
      </c>
      <c r="C23" s="16">
        <f>[19]Março!$H$6</f>
        <v>14.76</v>
      </c>
      <c r="D23" s="16">
        <f>[19]Março!$H$7</f>
        <v>13.32</v>
      </c>
      <c r="E23" s="16">
        <f>[19]Março!$H$8</f>
        <v>19.440000000000001</v>
      </c>
      <c r="F23" s="16">
        <f>[19]Março!$H$9</f>
        <v>10.08</v>
      </c>
      <c r="G23" s="16">
        <f>[19]Março!$H$10</f>
        <v>10.08</v>
      </c>
      <c r="H23" s="16">
        <f>[19]Março!$H$11</f>
        <v>9</v>
      </c>
      <c r="I23" s="16">
        <f>[19]Março!$H$12</f>
        <v>17.64</v>
      </c>
      <c r="J23" s="16">
        <f>[19]Março!$H$13</f>
        <v>12.96</v>
      </c>
      <c r="K23" s="16">
        <f>[19]Março!$H$14</f>
        <v>19.079999999999998</v>
      </c>
      <c r="L23" s="16">
        <f>[19]Março!$H$15</f>
        <v>15.48</v>
      </c>
      <c r="M23" s="16">
        <f>[19]Março!$H$16</f>
        <v>19.8</v>
      </c>
      <c r="N23" s="16">
        <f>[19]Março!$H$17</f>
        <v>12.6</v>
      </c>
      <c r="O23" s="16">
        <f>[19]Março!$H$18</f>
        <v>13.68</v>
      </c>
      <c r="P23" s="16">
        <f>[19]Março!$H$19</f>
        <v>9.3600000000000012</v>
      </c>
      <c r="Q23" s="16">
        <f>[19]Março!$H$20</f>
        <v>10.8</v>
      </c>
      <c r="R23" s="16">
        <f>[19]Março!$H$21</f>
        <v>14.04</v>
      </c>
      <c r="S23" s="16">
        <f>[19]Março!$H$22</f>
        <v>19.8</v>
      </c>
      <c r="T23" s="16">
        <f>[19]Março!$H$23</f>
        <v>12.6</v>
      </c>
      <c r="U23" s="16">
        <f>[19]Março!$H$24</f>
        <v>29.880000000000003</v>
      </c>
      <c r="V23" s="16">
        <f>[19]Março!$H$25</f>
        <v>30.6</v>
      </c>
      <c r="W23" s="16">
        <f>[19]Março!$H$26</f>
        <v>15.120000000000001</v>
      </c>
      <c r="X23" s="16">
        <f>[19]Março!$H$27</f>
        <v>11.520000000000001</v>
      </c>
      <c r="Y23" s="16">
        <f>[19]Março!$H$28</f>
        <v>20.16</v>
      </c>
      <c r="Z23" s="16">
        <f>[19]Março!$H$29</f>
        <v>14.76</v>
      </c>
      <c r="AA23" s="16">
        <f>[19]Março!$H$30</f>
        <v>15.48</v>
      </c>
      <c r="AB23" s="16">
        <f>[19]Março!$H$31</f>
        <v>14.4</v>
      </c>
      <c r="AC23" s="16">
        <f>[19]Março!$H$32</f>
        <v>10.44</v>
      </c>
      <c r="AD23" s="16">
        <f>[19]Março!$H$33</f>
        <v>11.16</v>
      </c>
      <c r="AE23" s="16">
        <f>[19]Março!$H$34</f>
        <v>10.8</v>
      </c>
      <c r="AF23" s="16">
        <f>[19]Março!$H$35</f>
        <v>10.8</v>
      </c>
      <c r="AG23" s="33">
        <f>MAX(B23:AF23)</f>
        <v>30.6</v>
      </c>
    </row>
    <row r="24" spans="1:33" ht="17.100000000000001" customHeight="1" x14ac:dyDescent="0.2">
      <c r="A24" s="14" t="s">
        <v>14</v>
      </c>
      <c r="B24" s="16">
        <f>[20]Março!$H$5</f>
        <v>9</v>
      </c>
      <c r="C24" s="16">
        <f>[20]Março!$H$6</f>
        <v>18.36</v>
      </c>
      <c r="D24" s="16">
        <f>[20]Março!$H$7</f>
        <v>12.6</v>
      </c>
      <c r="E24" s="16">
        <f>[20]Março!$H$8</f>
        <v>10.08</v>
      </c>
      <c r="F24" s="16">
        <f>[20]Março!$H$9</f>
        <v>16.559999999999999</v>
      </c>
      <c r="G24" s="16">
        <f>[20]Março!$H$10</f>
        <v>10.08</v>
      </c>
      <c r="H24" s="16">
        <f>[20]Março!$H$11</f>
        <v>23.400000000000002</v>
      </c>
      <c r="I24" s="16">
        <f>[20]Março!$H$12</f>
        <v>12.6</v>
      </c>
      <c r="J24" s="16">
        <f>[20]Março!$H$13</f>
        <v>13.32</v>
      </c>
      <c r="K24" s="16">
        <f>[20]Março!$H$14</f>
        <v>14.4</v>
      </c>
      <c r="L24" s="16">
        <f>[20]Março!$H$15</f>
        <v>14.4</v>
      </c>
      <c r="M24" s="16">
        <f>[20]Março!$H$16</f>
        <v>10.8</v>
      </c>
      <c r="N24" s="16">
        <f>[20]Março!$H$17</f>
        <v>10.8</v>
      </c>
      <c r="O24" s="16">
        <f>[20]Março!$H$18</f>
        <v>11.16</v>
      </c>
      <c r="P24" s="16">
        <f>[20]Março!$H$19</f>
        <v>15.48</v>
      </c>
      <c r="Q24" s="16">
        <f>[20]Março!$H$20</f>
        <v>9</v>
      </c>
      <c r="R24" s="16">
        <f>[20]Março!$H$21</f>
        <v>10.8</v>
      </c>
      <c r="S24" s="16">
        <f>[20]Março!$H$22</f>
        <v>15.840000000000002</v>
      </c>
      <c r="T24" s="16">
        <f>[20]Março!$H$23</f>
        <v>14.76</v>
      </c>
      <c r="U24" s="16">
        <f>[20]Março!$H$24</f>
        <v>13.32</v>
      </c>
      <c r="V24" s="16">
        <f>[20]Março!$H$25</f>
        <v>12.24</v>
      </c>
      <c r="W24" s="16">
        <f>[20]Março!$H$26</f>
        <v>15.120000000000001</v>
      </c>
      <c r="X24" s="16">
        <f>[20]Março!$H$27</f>
        <v>21.96</v>
      </c>
      <c r="Y24" s="16">
        <f>[20]Março!$H$28</f>
        <v>31.680000000000003</v>
      </c>
      <c r="Z24" s="16">
        <f>[20]Março!$H$29</f>
        <v>21.240000000000002</v>
      </c>
      <c r="AA24" s="16">
        <f>[20]Março!$H$30</f>
        <v>11.520000000000001</v>
      </c>
      <c r="AB24" s="16">
        <f>[20]Março!$H$31</f>
        <v>6.12</v>
      </c>
      <c r="AC24" s="16">
        <f>[20]Março!$H$32</f>
        <v>8.2799999999999994</v>
      </c>
      <c r="AD24" s="16">
        <f>[20]Março!$H$33</f>
        <v>10.44</v>
      </c>
      <c r="AE24" s="16">
        <f>[20]Março!$H$34</f>
        <v>9.3600000000000012</v>
      </c>
      <c r="AF24" s="16">
        <f>[20]Março!$H$35</f>
        <v>6.12</v>
      </c>
      <c r="AG24" s="33">
        <f>MAX(B24:AF24)</f>
        <v>31.680000000000003</v>
      </c>
    </row>
    <row r="25" spans="1:33" ht="17.100000000000001" customHeight="1" x14ac:dyDescent="0.2">
      <c r="A25" s="14" t="s">
        <v>15</v>
      </c>
      <c r="B25" s="16">
        <f>[21]Março!$H$5</f>
        <v>23.759999999999998</v>
      </c>
      <c r="C25" s="16">
        <f>[21]Março!$H$6</f>
        <v>15.48</v>
      </c>
      <c r="D25" s="16">
        <f>[21]Março!$H$7</f>
        <v>18.36</v>
      </c>
      <c r="E25" s="16">
        <f>[21]Março!$H$8</f>
        <v>14.04</v>
      </c>
      <c r="F25" s="16">
        <f>[21]Março!$H$9</f>
        <v>10.08</v>
      </c>
      <c r="G25" s="16">
        <f>[21]Março!$H$10</f>
        <v>8.64</v>
      </c>
      <c r="H25" s="16">
        <f>[21]Março!$H$11</f>
        <v>10.44</v>
      </c>
      <c r="I25" s="16">
        <f>[21]Março!$H$12</f>
        <v>17.28</v>
      </c>
      <c r="J25" s="16">
        <f>[21]Março!$H$13</f>
        <v>14.4</v>
      </c>
      <c r="K25" s="16">
        <f>[21]Março!$H$14</f>
        <v>17.28</v>
      </c>
      <c r="L25" s="16">
        <f>[21]Março!$H$15</f>
        <v>11.16</v>
      </c>
      <c r="M25" s="16">
        <f>[21]Março!$H$16</f>
        <v>11.879999999999999</v>
      </c>
      <c r="N25" s="16">
        <f>[21]Março!$H$17</f>
        <v>11.879999999999999</v>
      </c>
      <c r="O25" s="16">
        <f>[21]Março!$H$18</f>
        <v>14.04</v>
      </c>
      <c r="P25" s="16">
        <f>[21]Março!$H$19</f>
        <v>18.36</v>
      </c>
      <c r="Q25" s="16">
        <f>[21]Março!$H$20</f>
        <v>20.88</v>
      </c>
      <c r="R25" s="16">
        <f>[21]Março!$H$21</f>
        <v>21.240000000000002</v>
      </c>
      <c r="S25" s="16">
        <f>[21]Março!$H$22</f>
        <v>18.36</v>
      </c>
      <c r="T25" s="16">
        <f>[21]Março!$H$23</f>
        <v>15.840000000000002</v>
      </c>
      <c r="U25" s="16">
        <f>[21]Março!$H$24</f>
        <v>10.08</v>
      </c>
      <c r="V25" s="16">
        <f>[21]Março!$H$25</f>
        <v>11.879999999999999</v>
      </c>
      <c r="W25" s="16">
        <f>[21]Março!$H$26</f>
        <v>15.48</v>
      </c>
      <c r="X25" s="16">
        <f>[21]Março!$H$27</f>
        <v>11.520000000000001</v>
      </c>
      <c r="Y25" s="16">
        <f>[21]Março!$H$28</f>
        <v>19.440000000000001</v>
      </c>
      <c r="Z25" s="16">
        <f>[21]Março!$H$29</f>
        <v>20.88</v>
      </c>
      <c r="AA25" s="16">
        <f>[21]Março!$H$30</f>
        <v>20.52</v>
      </c>
      <c r="AB25" s="16">
        <f>[21]Março!$H$31</f>
        <v>10.44</v>
      </c>
      <c r="AC25" s="16">
        <f>[21]Março!$H$32</f>
        <v>8.2799999999999994</v>
      </c>
      <c r="AD25" s="16">
        <f>[21]Março!$H$33</f>
        <v>9.3600000000000012</v>
      </c>
      <c r="AE25" s="16">
        <f>[21]Março!$H$34</f>
        <v>13.32</v>
      </c>
      <c r="AF25" s="16">
        <f>[21]Março!$H$35</f>
        <v>14.4</v>
      </c>
      <c r="AG25" s="33">
        <f t="shared" ref="AG25:AG32" si="3">MAX(B25:AF25)</f>
        <v>23.759999999999998</v>
      </c>
    </row>
    <row r="26" spans="1:33" ht="17.100000000000001" customHeight="1" x14ac:dyDescent="0.2">
      <c r="A26" s="14" t="s">
        <v>16</v>
      </c>
      <c r="B26" s="16">
        <f>[22]Março!$H$5</f>
        <v>12.24</v>
      </c>
      <c r="C26" s="16">
        <f>[22]Março!$H$6</f>
        <v>15.840000000000002</v>
      </c>
      <c r="D26" s="16">
        <f>[22]Março!$H$7</f>
        <v>11.879999999999999</v>
      </c>
      <c r="E26" s="16">
        <f>[22]Março!$H$8</f>
        <v>12.24</v>
      </c>
      <c r="F26" s="16">
        <f>[22]Março!$H$9</f>
        <v>12.6</v>
      </c>
      <c r="G26" s="16">
        <f>[22]Março!$H$10</f>
        <v>11.16</v>
      </c>
      <c r="H26" s="16">
        <f>[22]Março!$H$11</f>
        <v>10.08</v>
      </c>
      <c r="I26" s="16">
        <f>[22]Março!$H$12</f>
        <v>8.64</v>
      </c>
      <c r="J26" s="16">
        <f>[22]Março!$H$13</f>
        <v>11.879999999999999</v>
      </c>
      <c r="K26" s="16">
        <f>[22]Março!$H$14</f>
        <v>16.2</v>
      </c>
      <c r="L26" s="16">
        <f>[22]Março!$H$15</f>
        <v>14.04</v>
      </c>
      <c r="M26" s="16">
        <f>[22]Março!$H$16</f>
        <v>12.96</v>
      </c>
      <c r="N26" s="16">
        <f>[22]Março!$H$17</f>
        <v>9.7200000000000006</v>
      </c>
      <c r="O26" s="16">
        <f>[22]Março!$H$18</f>
        <v>11.16</v>
      </c>
      <c r="P26" s="16">
        <f>[22]Março!$H$19</f>
        <v>7.9200000000000008</v>
      </c>
      <c r="Q26" s="16">
        <f>[22]Março!$H$20</f>
        <v>9.3600000000000012</v>
      </c>
      <c r="R26" s="16">
        <f>[22]Março!$H$21</f>
        <v>12.96</v>
      </c>
      <c r="S26" s="16">
        <f>[22]Março!$H$22</f>
        <v>13.32</v>
      </c>
      <c r="T26" s="16">
        <f>[22]Março!$H$23</f>
        <v>19.8</v>
      </c>
      <c r="U26" s="16">
        <f>[22]Março!$H$24</f>
        <v>7.5600000000000005</v>
      </c>
      <c r="V26" s="16">
        <f>[22]Março!$H$25</f>
        <v>11.879999999999999</v>
      </c>
      <c r="W26" s="16">
        <f>[22]Março!$H$26</f>
        <v>10.8</v>
      </c>
      <c r="X26" s="16">
        <f>[22]Março!$H$27</f>
        <v>16.2</v>
      </c>
      <c r="Y26" s="16">
        <f>[22]Março!$H$28</f>
        <v>16.920000000000002</v>
      </c>
      <c r="Z26" s="16">
        <f>[22]Março!$H$29</f>
        <v>10.8</v>
      </c>
      <c r="AA26" s="16">
        <f>[22]Março!$H$30</f>
        <v>11.16</v>
      </c>
      <c r="AB26" s="16">
        <f>[22]Março!$H$31</f>
        <v>10.08</v>
      </c>
      <c r="AC26" s="16">
        <f>[22]Março!$H$32</f>
        <v>9.7200000000000006</v>
      </c>
      <c r="AD26" s="16">
        <f>[22]Março!$H$33</f>
        <v>6.84</v>
      </c>
      <c r="AE26" s="16">
        <f>[22]Março!$H$34</f>
        <v>9.7200000000000006</v>
      </c>
      <c r="AF26" s="16">
        <f>[22]Março!$H$35</f>
        <v>9.3600000000000012</v>
      </c>
      <c r="AG26" s="33">
        <f t="shared" si="3"/>
        <v>19.8</v>
      </c>
    </row>
    <row r="27" spans="1:33" ht="17.100000000000001" customHeight="1" x14ac:dyDescent="0.2">
      <c r="A27" s="14" t="s">
        <v>17</v>
      </c>
      <c r="B27" s="16">
        <f>[23]Março!$H$5</f>
        <v>10.8</v>
      </c>
      <c r="C27" s="16">
        <f>[23]Março!$H$6</f>
        <v>19.8</v>
      </c>
      <c r="D27" s="16">
        <f>[23]Março!$H$7</f>
        <v>15.120000000000001</v>
      </c>
      <c r="E27" s="16">
        <f>[23]Março!$H$8</f>
        <v>12.6</v>
      </c>
      <c r="F27" s="16">
        <f>[23]Março!$H$9</f>
        <v>13.68</v>
      </c>
      <c r="G27" s="16">
        <f>[23]Março!$H$10</f>
        <v>8.64</v>
      </c>
      <c r="H27" s="16">
        <f>[23]Março!$H$11</f>
        <v>9.3600000000000012</v>
      </c>
      <c r="I27" s="16">
        <f>[23]Março!$H$12</f>
        <v>14.4</v>
      </c>
      <c r="J27" s="16">
        <f>[23]Março!$H$13</f>
        <v>14.04</v>
      </c>
      <c r="K27" s="16">
        <f>[23]Março!$H$14</f>
        <v>16.920000000000002</v>
      </c>
      <c r="L27" s="16">
        <f>[23]Março!$H$15</f>
        <v>11.879999999999999</v>
      </c>
      <c r="M27" s="16">
        <f>[23]Março!$H$16</f>
        <v>11.879999999999999</v>
      </c>
      <c r="N27" s="16">
        <f>[23]Março!$H$17</f>
        <v>9.3600000000000012</v>
      </c>
      <c r="O27" s="16">
        <f>[23]Março!$H$18</f>
        <v>10.8</v>
      </c>
      <c r="P27" s="16">
        <f>[23]Março!$H$19</f>
        <v>12.6</v>
      </c>
      <c r="Q27" s="16">
        <f>[23]Março!$H$20</f>
        <v>9.7200000000000006</v>
      </c>
      <c r="R27" s="16">
        <f>[23]Março!$H$21</f>
        <v>11.879999999999999</v>
      </c>
      <c r="S27" s="16">
        <f>[23]Março!$H$22</f>
        <v>15.120000000000001</v>
      </c>
      <c r="T27" s="16">
        <f>[23]Março!$H$23</f>
        <v>16.920000000000002</v>
      </c>
      <c r="U27" s="16">
        <f>[23]Março!$H$24</f>
        <v>9</v>
      </c>
      <c r="V27" s="16">
        <f>[23]Março!$H$25</f>
        <v>7.9200000000000008</v>
      </c>
      <c r="W27" s="16">
        <f>[23]Março!$H$26</f>
        <v>19.079999999999998</v>
      </c>
      <c r="X27" s="16">
        <f>[23]Março!$H$27</f>
        <v>8.2799999999999994</v>
      </c>
      <c r="Y27" s="16">
        <f>[23]Março!$H$28</f>
        <v>20.52</v>
      </c>
      <c r="Z27" s="16">
        <f>[23]Março!$H$29</f>
        <v>19.079999999999998</v>
      </c>
      <c r="AA27" s="16">
        <f>[23]Março!$H$30</f>
        <v>11.16</v>
      </c>
      <c r="AB27" s="16">
        <f>[23]Março!$H$31</f>
        <v>9</v>
      </c>
      <c r="AC27" s="16">
        <f>[23]Março!$H$32</f>
        <v>9.7200000000000006</v>
      </c>
      <c r="AD27" s="16">
        <f>[23]Março!$H$33</f>
        <v>7.9200000000000008</v>
      </c>
      <c r="AE27" s="16">
        <f>[23]Março!$H$34</f>
        <v>8.64</v>
      </c>
      <c r="AF27" s="16">
        <f>[23]Março!$H$35</f>
        <v>10.08</v>
      </c>
      <c r="AG27" s="33">
        <f t="shared" si="3"/>
        <v>20.52</v>
      </c>
    </row>
    <row r="28" spans="1:33" ht="17.100000000000001" customHeight="1" x14ac:dyDescent="0.2">
      <c r="A28" s="14" t="s">
        <v>18</v>
      </c>
      <c r="B28" s="16">
        <f>[24]Março!$H$5</f>
        <v>12.96</v>
      </c>
      <c r="C28" s="16">
        <f>[24]Março!$H$6</f>
        <v>33.119999999999997</v>
      </c>
      <c r="D28" s="16">
        <f>[24]Março!$H$7</f>
        <v>20.88</v>
      </c>
      <c r="E28" s="16">
        <f>[24]Março!$H$8</f>
        <v>13.68</v>
      </c>
      <c r="F28" s="16">
        <f>[24]Março!$H$9</f>
        <v>4.6800000000000006</v>
      </c>
      <c r="G28" s="16">
        <f>[24]Março!$H$10</f>
        <v>4.32</v>
      </c>
      <c r="H28" s="16">
        <f>[24]Março!$H$11</f>
        <v>0.72000000000000008</v>
      </c>
      <c r="I28" s="16">
        <f>[24]Março!$H$12</f>
        <v>10.8</v>
      </c>
      <c r="J28" s="16">
        <f>[24]Março!$H$13</f>
        <v>19.079999999999998</v>
      </c>
      <c r="K28" s="16">
        <f>[24]Março!$H$14</f>
        <v>16.920000000000002</v>
      </c>
      <c r="L28" s="16">
        <f>[24]Março!$H$15</f>
        <v>12.24</v>
      </c>
      <c r="M28" s="16">
        <f>[24]Março!$H$16</f>
        <v>10.8</v>
      </c>
      <c r="N28" s="16">
        <f>[24]Março!$H$17</f>
        <v>9</v>
      </c>
      <c r="O28" s="16">
        <f>[24]Março!$H$18</f>
        <v>18.720000000000002</v>
      </c>
      <c r="P28" s="16">
        <f>[24]Março!$H$19</f>
        <v>9.7200000000000006</v>
      </c>
      <c r="Q28" s="16">
        <f>[24]Março!$H$20</f>
        <v>5.04</v>
      </c>
      <c r="R28" s="16">
        <f>[24]Março!$H$21</f>
        <v>19.440000000000001</v>
      </c>
      <c r="S28" s="16">
        <f>[24]Março!$H$22</f>
        <v>14.4</v>
      </c>
      <c r="T28" s="16">
        <f>[24]Março!$H$23</f>
        <v>14.76</v>
      </c>
      <c r="U28" s="16">
        <f>[24]Março!$H$24</f>
        <v>6.48</v>
      </c>
      <c r="V28" s="16">
        <f>[24]Março!$H$25</f>
        <v>8.2799999999999994</v>
      </c>
      <c r="W28" s="16">
        <f>[24]Março!$H$26</f>
        <v>15.840000000000002</v>
      </c>
      <c r="X28" s="16">
        <f>[24]Março!$H$27</f>
        <v>16.2</v>
      </c>
      <c r="Y28" s="16" t="str">
        <f>[24]Março!$H$28</f>
        <v>*</v>
      </c>
      <c r="Z28" s="16" t="str">
        <f>[24]Março!$H$29</f>
        <v>*</v>
      </c>
      <c r="AA28" s="16">
        <f>[24]Março!$H$30</f>
        <v>0.36000000000000004</v>
      </c>
      <c r="AB28" s="16">
        <f>[24]Março!$H$31</f>
        <v>0.72000000000000008</v>
      </c>
      <c r="AC28" s="16">
        <f>[24]Março!$H$32</f>
        <v>5.4</v>
      </c>
      <c r="AD28" s="16">
        <f>[24]Março!$H$33</f>
        <v>22.68</v>
      </c>
      <c r="AE28" s="16">
        <f>[24]Março!$H$34</f>
        <v>15.120000000000001</v>
      </c>
      <c r="AF28" s="16">
        <f>[24]Março!$H$35</f>
        <v>7.2</v>
      </c>
      <c r="AG28" s="33">
        <f t="shared" si="3"/>
        <v>33.119999999999997</v>
      </c>
    </row>
    <row r="29" spans="1:33" ht="17.100000000000001" customHeight="1" x14ac:dyDescent="0.2">
      <c r="A29" s="14" t="s">
        <v>19</v>
      </c>
      <c r="B29" s="16">
        <f>[25]Março!$H$5</f>
        <v>24.48</v>
      </c>
      <c r="C29" s="16">
        <f>[25]Março!$H$6</f>
        <v>14.76</v>
      </c>
      <c r="D29" s="16">
        <f>[25]Março!$H$7</f>
        <v>15.840000000000002</v>
      </c>
      <c r="E29" s="16">
        <f>[25]Março!$H$8</f>
        <v>8.64</v>
      </c>
      <c r="F29" s="16">
        <f>[25]Março!$H$9</f>
        <v>11.879999999999999</v>
      </c>
      <c r="G29" s="16">
        <f>[25]Março!$H$10</f>
        <v>9.7200000000000006</v>
      </c>
      <c r="H29" s="16">
        <f>[25]Março!$H$11</f>
        <v>10.08</v>
      </c>
      <c r="I29" s="16">
        <f>[25]Março!$H$12</f>
        <v>14.04</v>
      </c>
      <c r="J29" s="16">
        <f>[25]Março!$H$13</f>
        <v>13.68</v>
      </c>
      <c r="K29" s="16">
        <f>[25]Março!$H$14</f>
        <v>15.48</v>
      </c>
      <c r="L29" s="16">
        <f>[25]Março!$H$15</f>
        <v>14.04</v>
      </c>
      <c r="M29" s="16">
        <f>[25]Março!$H$16</f>
        <v>14.04</v>
      </c>
      <c r="N29" s="16">
        <f>[25]Março!$H$17</f>
        <v>9.7200000000000006</v>
      </c>
      <c r="O29" s="16">
        <f>[25]Março!$H$18</f>
        <v>16.559999999999999</v>
      </c>
      <c r="P29" s="16">
        <f>[25]Março!$H$19</f>
        <v>19.8</v>
      </c>
      <c r="Q29" s="16">
        <f>[25]Março!$H$20</f>
        <v>18.36</v>
      </c>
      <c r="R29" s="16">
        <f>[25]Março!$H$21</f>
        <v>19.440000000000001</v>
      </c>
      <c r="S29" s="16">
        <f>[25]Março!$H$22</f>
        <v>18.36</v>
      </c>
      <c r="T29" s="16">
        <f>[25]Março!$H$23</f>
        <v>18</v>
      </c>
      <c r="U29" s="16">
        <f>[25]Março!$H$24</f>
        <v>8.64</v>
      </c>
      <c r="V29" s="16">
        <f>[25]Março!$H$25</f>
        <v>11.16</v>
      </c>
      <c r="W29" s="16">
        <f>[25]Março!$H$26</f>
        <v>14.04</v>
      </c>
      <c r="X29" s="16">
        <f>[25]Março!$H$27</f>
        <v>10.8</v>
      </c>
      <c r="Y29" s="16">
        <f>[25]Março!$H$28</f>
        <v>12.24</v>
      </c>
      <c r="Z29" s="16">
        <f>[25]Março!$H$29</f>
        <v>20.88</v>
      </c>
      <c r="AA29" s="16">
        <f>[25]Março!$H$30</f>
        <v>14.76</v>
      </c>
      <c r="AB29" s="16">
        <f>[25]Março!$H$31</f>
        <v>8.64</v>
      </c>
      <c r="AC29" s="16">
        <f>[25]Março!$H$32</f>
        <v>8.64</v>
      </c>
      <c r="AD29" s="16">
        <f>[25]Março!$H$33</f>
        <v>9.7200000000000006</v>
      </c>
      <c r="AE29" s="16">
        <f>[25]Março!$H$34</f>
        <v>7.5600000000000005</v>
      </c>
      <c r="AF29" s="16">
        <f>[25]Março!$H$35</f>
        <v>0.72000000000000008</v>
      </c>
      <c r="AG29" s="33">
        <f t="shared" si="3"/>
        <v>24.48</v>
      </c>
    </row>
    <row r="30" spans="1:33" ht="17.100000000000001" customHeight="1" x14ac:dyDescent="0.2">
      <c r="A30" s="14" t="s">
        <v>31</v>
      </c>
      <c r="B30" s="16" t="str">
        <f>[26]Março!$H$5</f>
        <v>*</v>
      </c>
      <c r="C30" s="16" t="str">
        <f>[26]Março!$H$6</f>
        <v>*</v>
      </c>
      <c r="D30" s="16" t="str">
        <f>[26]Março!$H$7</f>
        <v>*</v>
      </c>
      <c r="E30" s="16" t="str">
        <f>[26]Março!$H$8</f>
        <v>*</v>
      </c>
      <c r="F30" s="16" t="str">
        <f>[26]Março!$H$9</f>
        <v>*</v>
      </c>
      <c r="G30" s="16" t="str">
        <f>[26]Março!$H$10</f>
        <v>*</v>
      </c>
      <c r="H30" s="16" t="str">
        <f>[26]Março!$H$11</f>
        <v>*</v>
      </c>
      <c r="I30" s="16" t="str">
        <f>[26]Março!$H$12</f>
        <v>*</v>
      </c>
      <c r="J30" s="16" t="str">
        <f>[26]Março!$H$13</f>
        <v>*</v>
      </c>
      <c r="K30" s="16" t="str">
        <f>[26]Março!$H$14</f>
        <v>*</v>
      </c>
      <c r="L30" s="16" t="str">
        <f>[26]Março!$H$15</f>
        <v>*</v>
      </c>
      <c r="M30" s="16" t="str">
        <f>[26]Março!$H$16</f>
        <v>*</v>
      </c>
      <c r="N30" s="16" t="str">
        <f>[26]Março!$H$17</f>
        <v>*</v>
      </c>
      <c r="O30" s="16" t="str">
        <f>[26]Março!$H$18</f>
        <v>*</v>
      </c>
      <c r="P30" s="16" t="str">
        <f>[26]Março!$H$19</f>
        <v>*</v>
      </c>
      <c r="Q30" s="16" t="str">
        <f>[26]Março!$H$20</f>
        <v>*</v>
      </c>
      <c r="R30" s="16" t="str">
        <f>[26]Março!$H$21</f>
        <v>*</v>
      </c>
      <c r="S30" s="16" t="str">
        <f>[26]Março!$H$22</f>
        <v>*</v>
      </c>
      <c r="T30" s="16" t="str">
        <f>[26]Março!$H$23</f>
        <v>*</v>
      </c>
      <c r="U30" s="16" t="str">
        <f>[26]Março!$H$24</f>
        <v>*</v>
      </c>
      <c r="V30" s="16" t="str">
        <f>[26]Março!$H$25</f>
        <v>*</v>
      </c>
      <c r="W30" s="16" t="str">
        <f>[26]Março!$H$26</f>
        <v>*</v>
      </c>
      <c r="X30" s="16" t="str">
        <f>[26]Março!$H$27</f>
        <v>*</v>
      </c>
      <c r="Y30" s="16" t="str">
        <f>[26]Março!$H$28</f>
        <v>*</v>
      </c>
      <c r="Z30" s="16" t="str">
        <f>[26]Março!$H$29</f>
        <v>*</v>
      </c>
      <c r="AA30" s="16" t="str">
        <f>[26]Março!$H$30</f>
        <v>*</v>
      </c>
      <c r="AB30" s="16" t="str">
        <f>[26]Março!$H$31</f>
        <v>*</v>
      </c>
      <c r="AC30" s="16" t="str">
        <f>[26]Março!$H$32</f>
        <v>*</v>
      </c>
      <c r="AD30" s="16" t="str">
        <f>[26]Março!$H$33</f>
        <v>*</v>
      </c>
      <c r="AE30" s="16" t="str">
        <f>[26]Março!$H$34</f>
        <v>*</v>
      </c>
      <c r="AF30" s="16" t="str">
        <f>[26]Março!$H$35</f>
        <v>*</v>
      </c>
      <c r="AG30" s="33">
        <f t="shared" si="3"/>
        <v>0</v>
      </c>
    </row>
    <row r="31" spans="1:33" ht="17.100000000000001" customHeight="1" x14ac:dyDescent="0.2">
      <c r="A31" s="14" t="s">
        <v>49</v>
      </c>
      <c r="B31" s="16">
        <f>[27]Março!$H$5</f>
        <v>16.559999999999999</v>
      </c>
      <c r="C31" s="16">
        <f>[27]Março!$H$6</f>
        <v>20.16</v>
      </c>
      <c r="D31" s="16">
        <f>[27]Março!$H$7</f>
        <v>13.68</v>
      </c>
      <c r="E31" s="16">
        <f>[27]Março!$H$8</f>
        <v>16.559999999999999</v>
      </c>
      <c r="F31" s="16">
        <f>[27]Março!$H$9</f>
        <v>14.76</v>
      </c>
      <c r="G31" s="16">
        <f>[27]Março!$H$10</f>
        <v>28.44</v>
      </c>
      <c r="H31" s="16">
        <f>[27]Março!$H$11</f>
        <v>22.32</v>
      </c>
      <c r="I31" s="16">
        <f>[27]Março!$H$12</f>
        <v>19.079999999999998</v>
      </c>
      <c r="J31" s="16">
        <f>[27]Março!$H$13</f>
        <v>19.8</v>
      </c>
      <c r="K31" s="16">
        <f>[27]Março!$H$14</f>
        <v>19.8</v>
      </c>
      <c r="L31" s="16">
        <f>[27]Março!$H$15</f>
        <v>18</v>
      </c>
      <c r="M31" s="16">
        <f>[27]Março!$H$16</f>
        <v>28.08</v>
      </c>
      <c r="N31" s="16">
        <f>[27]Março!$H$17</f>
        <v>16.2</v>
      </c>
      <c r="O31" s="16">
        <f>[27]Março!$H$18</f>
        <v>22.68</v>
      </c>
      <c r="P31" s="16">
        <f>[27]Março!$H$19</f>
        <v>33.480000000000004</v>
      </c>
      <c r="Q31" s="16">
        <f>[27]Março!$H$20</f>
        <v>18</v>
      </c>
      <c r="R31" s="16">
        <f>[27]Março!$H$21</f>
        <v>21.96</v>
      </c>
      <c r="S31" s="16">
        <f>[27]Março!$H$22</f>
        <v>22.32</v>
      </c>
      <c r="T31" s="16">
        <f>[27]Março!$H$23</f>
        <v>19.8</v>
      </c>
      <c r="U31" s="16">
        <f>[27]Março!$H$24</f>
        <v>20.88</v>
      </c>
      <c r="V31" s="16">
        <f>[27]Março!$H$25</f>
        <v>16.920000000000002</v>
      </c>
      <c r="W31" s="16">
        <f>[27]Março!$H$26</f>
        <v>15.840000000000002</v>
      </c>
      <c r="X31" s="16">
        <f>[27]Março!$H$27</f>
        <v>17.64</v>
      </c>
      <c r="Y31" s="16">
        <f>[27]Março!$H$28</f>
        <v>25.2</v>
      </c>
      <c r="Z31" s="16">
        <f>[27]Março!$H$29</f>
        <v>31.680000000000003</v>
      </c>
      <c r="AA31" s="16">
        <f>[27]Março!$H$30</f>
        <v>12.24</v>
      </c>
      <c r="AB31" s="16">
        <f>[27]Março!$H$31</f>
        <v>13.32</v>
      </c>
      <c r="AC31" s="16">
        <f>[27]Março!$H$32</f>
        <v>23.400000000000002</v>
      </c>
      <c r="AD31" s="16">
        <f>[27]Março!$H$33</f>
        <v>20.52</v>
      </c>
      <c r="AE31" s="16">
        <f>[27]Março!$H$34</f>
        <v>24.48</v>
      </c>
      <c r="AF31" s="16">
        <f>[27]Março!$H$35</f>
        <v>17.28</v>
      </c>
      <c r="AG31" s="33">
        <f>MAX(B31:AF31)</f>
        <v>33.480000000000004</v>
      </c>
    </row>
    <row r="32" spans="1:33" ht="17.100000000000001" customHeight="1" x14ac:dyDescent="0.2">
      <c r="A32" s="14" t="s">
        <v>20</v>
      </c>
      <c r="B32" s="16">
        <f>[28]Março!$H$5</f>
        <v>7.5600000000000005</v>
      </c>
      <c r="C32" s="16">
        <f>[28]Março!$H$6</f>
        <v>12.96</v>
      </c>
      <c r="D32" s="16">
        <f>[28]Março!$H$7</f>
        <v>12.24</v>
      </c>
      <c r="E32" s="16">
        <f>[28]Março!$H$8</f>
        <v>10.44</v>
      </c>
      <c r="F32" s="16">
        <f>[28]Março!$H$9</f>
        <v>6.84</v>
      </c>
      <c r="G32" s="16">
        <f>[28]Março!$H$10</f>
        <v>10.44</v>
      </c>
      <c r="H32" s="16">
        <f>[28]Março!$H$11</f>
        <v>7.9200000000000008</v>
      </c>
      <c r="I32" s="16">
        <f>[28]Março!$H$12</f>
        <v>12.24</v>
      </c>
      <c r="J32" s="16">
        <f>[28]Março!$H$13</f>
        <v>26.64</v>
      </c>
      <c r="K32" s="16">
        <f>[28]Março!$H$14</f>
        <v>18.720000000000002</v>
      </c>
      <c r="L32" s="16">
        <f>[28]Março!$H$15</f>
        <v>10.44</v>
      </c>
      <c r="M32" s="16">
        <f>[28]Março!$H$16</f>
        <v>10.44</v>
      </c>
      <c r="N32" s="16">
        <f>[28]Março!$H$17</f>
        <v>4.32</v>
      </c>
      <c r="O32" s="16">
        <f>[28]Março!$H$18</f>
        <v>9.7200000000000006</v>
      </c>
      <c r="P32" s="16">
        <f>[28]Março!$H$19</f>
        <v>15.840000000000002</v>
      </c>
      <c r="Q32" s="16">
        <f>[28]Março!$H$20</f>
        <v>6.48</v>
      </c>
      <c r="R32" s="16">
        <f>[28]Março!$H$21</f>
        <v>11.879999999999999</v>
      </c>
      <c r="S32" s="16">
        <f>[28]Março!$H$22</f>
        <v>6.48</v>
      </c>
      <c r="T32" s="16">
        <f>[28]Março!$H$23</f>
        <v>5.7600000000000007</v>
      </c>
      <c r="U32" s="16">
        <f>[28]Março!$H$24</f>
        <v>6.84</v>
      </c>
      <c r="V32" s="16">
        <f>[28]Março!$H$25</f>
        <v>7.2</v>
      </c>
      <c r="W32" s="16">
        <f>[28]Março!$H$26</f>
        <v>8.64</v>
      </c>
      <c r="X32" s="16">
        <f>[28]Março!$H$27</f>
        <v>15.840000000000002</v>
      </c>
      <c r="Y32" s="16">
        <f>[28]Março!$H$28</f>
        <v>24.12</v>
      </c>
      <c r="Z32" s="16">
        <f>[28]Março!$H$29</f>
        <v>4.6800000000000006</v>
      </c>
      <c r="AA32" s="16">
        <f>[28]Março!$H$30</f>
        <v>5.04</v>
      </c>
      <c r="AB32" s="16">
        <f>[28]Março!$H$31</f>
        <v>4.6800000000000006</v>
      </c>
      <c r="AC32" s="16">
        <f>[28]Março!$H$32</f>
        <v>0.72000000000000008</v>
      </c>
      <c r="AD32" s="16">
        <f>[28]Março!$H$33</f>
        <v>0.72000000000000008</v>
      </c>
      <c r="AE32" s="16">
        <f>[28]Março!$H$34</f>
        <v>0</v>
      </c>
      <c r="AF32" s="16">
        <f>[28]Março!$H$35</f>
        <v>1.08</v>
      </c>
      <c r="AG32" s="33">
        <f t="shared" si="3"/>
        <v>26.64</v>
      </c>
    </row>
    <row r="33" spans="1:35" s="5" customFormat="1" ht="17.100000000000001" customHeight="1" x14ac:dyDescent="0.2">
      <c r="A33" s="79" t="s">
        <v>33</v>
      </c>
      <c r="B33" s="80">
        <f t="shared" ref="B33:AG33" si="4">MAX(B5:B32)</f>
        <v>33.480000000000004</v>
      </c>
      <c r="C33" s="80">
        <f t="shared" si="4"/>
        <v>33.119999999999997</v>
      </c>
      <c r="D33" s="80">
        <f t="shared" si="4"/>
        <v>28.08</v>
      </c>
      <c r="E33" s="80">
        <f t="shared" si="4"/>
        <v>19.440000000000001</v>
      </c>
      <c r="F33" s="80">
        <f t="shared" si="4"/>
        <v>26.28</v>
      </c>
      <c r="G33" s="80">
        <f t="shared" si="4"/>
        <v>28.44</v>
      </c>
      <c r="H33" s="80">
        <f t="shared" si="4"/>
        <v>27</v>
      </c>
      <c r="I33" s="80">
        <f t="shared" si="4"/>
        <v>19.079999999999998</v>
      </c>
      <c r="J33" s="80">
        <f t="shared" si="4"/>
        <v>26.64</v>
      </c>
      <c r="K33" s="80">
        <f t="shared" si="4"/>
        <v>22.32</v>
      </c>
      <c r="L33" s="80">
        <f t="shared" si="4"/>
        <v>18</v>
      </c>
      <c r="M33" s="80">
        <f t="shared" si="4"/>
        <v>28.08</v>
      </c>
      <c r="N33" s="80">
        <f t="shared" si="4"/>
        <v>30.96</v>
      </c>
      <c r="O33" s="80">
        <f t="shared" si="4"/>
        <v>23.759999999999998</v>
      </c>
      <c r="P33" s="80">
        <f t="shared" si="4"/>
        <v>33.480000000000004</v>
      </c>
      <c r="Q33" s="80">
        <f t="shared" si="4"/>
        <v>32.76</v>
      </c>
      <c r="R33" s="80">
        <f t="shared" si="4"/>
        <v>22.32</v>
      </c>
      <c r="S33" s="80">
        <f t="shared" si="4"/>
        <v>26.28</v>
      </c>
      <c r="T33" s="80">
        <f t="shared" si="4"/>
        <v>23.040000000000003</v>
      </c>
      <c r="U33" s="80">
        <f t="shared" si="4"/>
        <v>29.880000000000003</v>
      </c>
      <c r="V33" s="80">
        <f t="shared" si="4"/>
        <v>30.6</v>
      </c>
      <c r="W33" s="80">
        <f t="shared" si="4"/>
        <v>21.96</v>
      </c>
      <c r="X33" s="80">
        <f t="shared" si="4"/>
        <v>21.96</v>
      </c>
      <c r="Y33" s="80">
        <f t="shared" si="4"/>
        <v>33.480000000000004</v>
      </c>
      <c r="Z33" s="80">
        <f t="shared" si="4"/>
        <v>31.680000000000003</v>
      </c>
      <c r="AA33" s="80">
        <f t="shared" si="4"/>
        <v>20.52</v>
      </c>
      <c r="AB33" s="80">
        <f t="shared" si="4"/>
        <v>23.400000000000002</v>
      </c>
      <c r="AC33" s="80">
        <f t="shared" si="4"/>
        <v>23.400000000000002</v>
      </c>
      <c r="AD33" s="80">
        <f t="shared" si="4"/>
        <v>22.68</v>
      </c>
      <c r="AE33" s="80">
        <f t="shared" si="4"/>
        <v>26.64</v>
      </c>
      <c r="AF33" s="80">
        <f t="shared" si="4"/>
        <v>21.240000000000002</v>
      </c>
      <c r="AG33" s="81">
        <f t="shared" si="4"/>
        <v>33.480000000000004</v>
      </c>
    </row>
    <row r="34" spans="1:35" x14ac:dyDescent="0.2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5"/>
      <c r="AF34" s="126"/>
      <c r="AG34" s="127"/>
    </row>
    <row r="35" spans="1:35" x14ac:dyDescent="0.2">
      <c r="A35" s="128"/>
      <c r="B35" s="83"/>
      <c r="C35" s="83"/>
      <c r="D35" s="84"/>
      <c r="E35" s="84" t="s">
        <v>137</v>
      </c>
      <c r="F35" s="84"/>
      <c r="G35" s="84"/>
      <c r="H35" s="84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59</v>
      </c>
      <c r="W35" s="83"/>
      <c r="X35" s="83"/>
      <c r="Y35" s="83"/>
      <c r="Z35" s="83"/>
      <c r="AA35" s="83"/>
      <c r="AB35" s="83"/>
      <c r="AC35" s="83"/>
      <c r="AD35" s="91"/>
      <c r="AE35" s="83"/>
      <c r="AF35" s="83"/>
      <c r="AG35" s="129"/>
      <c r="AH35" s="2"/>
    </row>
    <row r="36" spans="1:35" x14ac:dyDescent="0.2">
      <c r="A36" s="128"/>
      <c r="B36" s="84"/>
      <c r="C36" s="84"/>
      <c r="D36" s="84" t="s">
        <v>139</v>
      </c>
      <c r="E36" s="84"/>
      <c r="F36" s="84"/>
      <c r="G36" s="84"/>
      <c r="H36" s="83"/>
      <c r="I36" s="83"/>
      <c r="J36" s="93"/>
      <c r="K36" s="93"/>
      <c r="L36" s="93"/>
      <c r="M36" s="93" t="s">
        <v>52</v>
      </c>
      <c r="N36" s="93"/>
      <c r="O36" s="93"/>
      <c r="P36" s="93"/>
      <c r="Q36" s="83"/>
      <c r="R36" s="83"/>
      <c r="S36" s="83"/>
      <c r="T36" s="83"/>
      <c r="U36" s="83"/>
      <c r="V36" s="93" t="s">
        <v>60</v>
      </c>
      <c r="W36" s="93"/>
      <c r="X36" s="83"/>
      <c r="Y36" s="83"/>
      <c r="Z36" s="83"/>
      <c r="AA36" s="83"/>
      <c r="AB36" s="83"/>
      <c r="AC36" s="83"/>
      <c r="AD36" s="91"/>
      <c r="AE36" s="94"/>
      <c r="AF36" s="95"/>
      <c r="AG36" s="130"/>
      <c r="AH36" s="2"/>
      <c r="AI36" s="2"/>
    </row>
    <row r="37" spans="1:35" x14ac:dyDescent="0.2">
      <c r="A37" s="138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4"/>
      <c r="AE37" s="135"/>
      <c r="AF37" s="136"/>
      <c r="AG37" s="137"/>
      <c r="AH37" s="24"/>
      <c r="AI37" s="2"/>
    </row>
    <row r="38" spans="1:35" x14ac:dyDescent="0.2">
      <c r="A38" s="77"/>
      <c r="B38" s="78"/>
      <c r="C38" s="78"/>
      <c r="D38" s="78"/>
      <c r="E38" s="78"/>
      <c r="F38" s="78"/>
      <c r="G38" s="78"/>
      <c r="H38" s="78"/>
    </row>
    <row r="44" spans="1:35" x14ac:dyDescent="0.2">
      <c r="O44" s="3" t="s">
        <v>50</v>
      </c>
      <c r="X44" s="3" t="s">
        <v>50</v>
      </c>
    </row>
    <row r="45" spans="1:35" x14ac:dyDescent="0.2">
      <c r="G45" s="3" t="s">
        <v>50</v>
      </c>
    </row>
  </sheetData>
  <sheetProtection algorithmName="SHA-512" hashValue="VETYjLTqjoHmpv7MD7DJ8Yudqk6ytLgMNF33BJByAbjEF27sQHrYKRrNqtxfgnDc1RQDv7X9Tj2BA1MEGoY44g==" saltValue="ennLd1FvPisqDdSpCvkw+w==" spinCount="100000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workbookViewId="0">
      <selection activeCell="AI25" sqref="AI25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25" customHeight="1" x14ac:dyDescent="0.2">
      <c r="A1" s="147" t="s">
        <v>29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</row>
    <row r="2" spans="1:34" s="4" customFormat="1" ht="15" customHeight="1" x14ac:dyDescent="0.2">
      <c r="A2" s="144" t="s">
        <v>21</v>
      </c>
      <c r="B2" s="146" t="s">
        <v>138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7"/>
    </row>
    <row r="3" spans="1:34" s="5" customFormat="1" ht="12.75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28" t="s">
        <v>43</v>
      </c>
      <c r="AH3" s="10"/>
    </row>
    <row r="4" spans="1:34" s="5" customFormat="1" ht="10.5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28" t="s">
        <v>39</v>
      </c>
      <c r="AH4" s="10"/>
    </row>
    <row r="5" spans="1:34" s="5" customFormat="1" ht="14.25" customHeight="1" x14ac:dyDescent="0.2">
      <c r="A5" s="14" t="s">
        <v>45</v>
      </c>
      <c r="B5" s="18" t="str">
        <f>[1]Março!$I$5</f>
        <v>NE</v>
      </c>
      <c r="C5" s="18" t="str">
        <f>[1]Março!$I$6</f>
        <v>NE</v>
      </c>
      <c r="D5" s="18" t="str">
        <f>[1]Março!$I$7</f>
        <v>NO</v>
      </c>
      <c r="E5" s="18" t="str">
        <f>[1]Março!$I$8</f>
        <v>O</v>
      </c>
      <c r="F5" s="18" t="str">
        <f>[1]Março!$I$9</f>
        <v>SE</v>
      </c>
      <c r="G5" s="18" t="str">
        <f>[1]Março!$I$10</f>
        <v>NO</v>
      </c>
      <c r="H5" s="18" t="str">
        <f>[1]Março!$I$11</f>
        <v>O</v>
      </c>
      <c r="I5" s="18" t="str">
        <f>[1]Março!$I$12</f>
        <v>SE</v>
      </c>
      <c r="J5" s="18" t="str">
        <f>[1]Março!$I$13</f>
        <v>O</v>
      </c>
      <c r="K5" s="18" t="str">
        <f>[1]Março!$I$14</f>
        <v>NE</v>
      </c>
      <c r="L5" s="18" t="str">
        <f>[1]Março!$I$15</f>
        <v>NO</v>
      </c>
      <c r="M5" s="18" t="str">
        <f>[1]Março!$I$16</f>
        <v>O</v>
      </c>
      <c r="N5" s="18" t="str">
        <f>[1]Março!$I$17</f>
        <v>O</v>
      </c>
      <c r="O5" s="18" t="str">
        <f>[1]Março!$I$18</f>
        <v>O</v>
      </c>
      <c r="P5" s="18" t="str">
        <f>[1]Março!$I$19</f>
        <v>S</v>
      </c>
      <c r="Q5" s="18" t="str">
        <f>[1]Março!$I$20</f>
        <v>O</v>
      </c>
      <c r="R5" s="18" t="str">
        <f>[1]Março!$I$21</f>
        <v>O</v>
      </c>
      <c r="S5" s="18" t="str">
        <f>[1]Março!$I$22</f>
        <v>O</v>
      </c>
      <c r="T5" s="18" t="str">
        <f>[1]Março!$I$23</f>
        <v>O</v>
      </c>
      <c r="U5" s="18" t="str">
        <f>[1]Março!$I$24</f>
        <v>O</v>
      </c>
      <c r="V5" s="18" t="str">
        <f>[1]Março!$I$25</f>
        <v>O</v>
      </c>
      <c r="W5" s="18" t="str">
        <f>[1]Março!$I$26</f>
        <v>N</v>
      </c>
      <c r="X5" s="18" t="str">
        <f>[1]Março!$I$27</f>
        <v>S</v>
      </c>
      <c r="Y5" s="18" t="str">
        <f>[1]Março!$I$28</f>
        <v>O</v>
      </c>
      <c r="Z5" s="18" t="str">
        <f>[1]Março!$I$29</f>
        <v>SE</v>
      </c>
      <c r="AA5" s="18" t="str">
        <f>[1]Março!$I$30</f>
        <v>NO</v>
      </c>
      <c r="AB5" s="18" t="str">
        <f>[1]Março!$I$31</f>
        <v>O</v>
      </c>
      <c r="AC5" s="18" t="str">
        <f>[1]Março!$I$32</f>
        <v>O</v>
      </c>
      <c r="AD5" s="18" t="str">
        <f>[1]Março!$I$33</f>
        <v>O</v>
      </c>
      <c r="AE5" s="18" t="str">
        <f>[1]Março!$I$34</f>
        <v>S</v>
      </c>
      <c r="AF5" s="18" t="str">
        <f>[1]Março!$I$35</f>
        <v>O</v>
      </c>
      <c r="AG5" s="38" t="str">
        <f>[1]Março!$I$36</f>
        <v>O</v>
      </c>
      <c r="AH5" s="10"/>
    </row>
    <row r="6" spans="1:34" s="1" customFormat="1" ht="12" customHeight="1" x14ac:dyDescent="0.2">
      <c r="A6" s="14" t="s">
        <v>0</v>
      </c>
      <c r="B6" s="16" t="str">
        <f>[2]Março!$I$5</f>
        <v>SO</v>
      </c>
      <c r="C6" s="16" t="str">
        <f>[2]Março!$I$6</f>
        <v>SO</v>
      </c>
      <c r="D6" s="16" t="str">
        <f>[2]Março!$I$7</f>
        <v>SO</v>
      </c>
      <c r="E6" s="16" t="str">
        <f>[2]Março!$I$8</f>
        <v>SO</v>
      </c>
      <c r="F6" s="16" t="str">
        <f>[2]Março!$I$9</f>
        <v>SO</v>
      </c>
      <c r="G6" s="16" t="str">
        <f>[2]Março!$I$10</f>
        <v>SO</v>
      </c>
      <c r="H6" s="16" t="str">
        <f>[2]Março!$I$11</f>
        <v>SO</v>
      </c>
      <c r="I6" s="16" t="str">
        <f>[2]Março!$I$12</f>
        <v>SO</v>
      </c>
      <c r="J6" s="16" t="str">
        <f>[2]Março!$I$13</f>
        <v>SO</v>
      </c>
      <c r="K6" s="16" t="str">
        <f>[2]Março!$I$14</f>
        <v>SO</v>
      </c>
      <c r="L6" s="16" t="str">
        <f>[2]Março!$I$15</f>
        <v>SO</v>
      </c>
      <c r="M6" s="16" t="str">
        <f>[2]Março!$I$16</f>
        <v>SO</v>
      </c>
      <c r="N6" s="16" t="str">
        <f>[2]Março!$I$17</f>
        <v>SO</v>
      </c>
      <c r="O6" s="16" t="str">
        <f>[2]Março!$I$18</f>
        <v>SO</v>
      </c>
      <c r="P6" s="16" t="str">
        <f>[2]Março!$I$19</f>
        <v>SO</v>
      </c>
      <c r="Q6" s="16" t="str">
        <f>[2]Março!$I$20</f>
        <v>SO</v>
      </c>
      <c r="R6" s="16" t="str">
        <f>[2]Março!$I$21</f>
        <v>SO</v>
      </c>
      <c r="S6" s="16" t="str">
        <f>[2]Março!$I$22</f>
        <v>SO</v>
      </c>
      <c r="T6" s="19" t="str">
        <f>[2]Março!$I$23</f>
        <v>SO</v>
      </c>
      <c r="U6" s="19" t="str">
        <f>[2]Março!$I$24</f>
        <v>SO</v>
      </c>
      <c r="V6" s="19" t="str">
        <f>[2]Março!$I$25</f>
        <v>SO</v>
      </c>
      <c r="W6" s="19" t="str">
        <f>[2]Março!$I$26</f>
        <v>SO</v>
      </c>
      <c r="X6" s="19" t="str">
        <f>[2]Março!$I$27</f>
        <v>SO</v>
      </c>
      <c r="Y6" s="19" t="str">
        <f>[2]Março!$I$28</f>
        <v>SO</v>
      </c>
      <c r="Z6" s="19" t="str">
        <f>[2]Março!$I$29</f>
        <v>SO</v>
      </c>
      <c r="AA6" s="19" t="str">
        <f>[2]Março!$I$30</f>
        <v>SO</v>
      </c>
      <c r="AB6" s="19" t="str">
        <f>[2]Março!$I$31</f>
        <v>SO</v>
      </c>
      <c r="AC6" s="19" t="str">
        <f>[2]Março!$I$32</f>
        <v>SO</v>
      </c>
      <c r="AD6" s="19" t="str">
        <f>[2]Março!$I$33</f>
        <v>SO</v>
      </c>
      <c r="AE6" s="19" t="str">
        <f>[2]Março!$I$34</f>
        <v>SO</v>
      </c>
      <c r="AF6" s="19" t="str">
        <f>[2]Março!$I$35</f>
        <v>SO</v>
      </c>
      <c r="AG6" s="39" t="str">
        <f>[2]Março!$I$36</f>
        <v>SO</v>
      </c>
      <c r="AH6" s="2"/>
    </row>
    <row r="7" spans="1:34" ht="12" customHeight="1" x14ac:dyDescent="0.2">
      <c r="A7" s="14" t="s">
        <v>1</v>
      </c>
      <c r="B7" s="16" t="str">
        <f>[3]Março!$I$5</f>
        <v>SE</v>
      </c>
      <c r="C7" s="17" t="str">
        <f>[3]Março!$I$6</f>
        <v>SE</v>
      </c>
      <c r="D7" s="16" t="str">
        <f>[3]Março!$I$7</f>
        <v>NO</v>
      </c>
      <c r="E7" s="16" t="str">
        <f>[3]Março!$I$8</f>
        <v>S</v>
      </c>
      <c r="F7" s="16" t="str">
        <f>[3]Março!$I$9</f>
        <v>SE</v>
      </c>
      <c r="G7" s="16" t="str">
        <f>[3]Março!$I$10</f>
        <v>S</v>
      </c>
      <c r="H7" s="16" t="str">
        <f>[3]Março!$I$11</f>
        <v>S</v>
      </c>
      <c r="I7" s="16" t="str">
        <f>[3]Março!$I$12</f>
        <v>NO</v>
      </c>
      <c r="J7" s="16" t="str">
        <f>[3]Março!$I$13</f>
        <v>S</v>
      </c>
      <c r="K7" s="16" t="str">
        <f>[3]Março!$I$14</f>
        <v>SO</v>
      </c>
      <c r="L7" s="16" t="str">
        <f>[3]Março!$I$15</f>
        <v>SE</v>
      </c>
      <c r="M7" s="16" t="str">
        <f>[3]Março!$I$16</f>
        <v>S</v>
      </c>
      <c r="N7" s="16" t="str">
        <f>[3]Março!$I$17</f>
        <v>SE</v>
      </c>
      <c r="O7" s="16" t="str">
        <f>[3]Março!$I$18</f>
        <v>S</v>
      </c>
      <c r="P7" s="16" t="str">
        <f>[3]Março!$I$19</f>
        <v>SE</v>
      </c>
      <c r="Q7" s="16" t="str">
        <f>[3]Março!$I$20</f>
        <v>SE</v>
      </c>
      <c r="R7" s="16" t="str">
        <f>[3]Março!$I$21</f>
        <v>L</v>
      </c>
      <c r="S7" s="16" t="str">
        <f>[3]Março!$I$22</f>
        <v>SE</v>
      </c>
      <c r="T7" s="19" t="str">
        <f>[3]Março!$I$23</f>
        <v>SE</v>
      </c>
      <c r="U7" s="19" t="str">
        <f>[3]Março!$I$24</f>
        <v>S</v>
      </c>
      <c r="V7" s="19" t="str">
        <f>[3]Março!$I$25</f>
        <v>SE</v>
      </c>
      <c r="W7" s="19" t="str">
        <f>[3]Março!$I$26</f>
        <v>S</v>
      </c>
      <c r="X7" s="19" t="str">
        <f>[3]Março!$I$27</f>
        <v>NO</v>
      </c>
      <c r="Y7" s="19" t="str">
        <f>[3]Março!$I$28</f>
        <v>L</v>
      </c>
      <c r="Z7" s="19" t="str">
        <f>[3]Março!$I$29</f>
        <v>O</v>
      </c>
      <c r="AA7" s="19" t="str">
        <f>[3]Março!$I$30</f>
        <v>S</v>
      </c>
      <c r="AB7" s="19" t="str">
        <f>[3]Março!$I$31</f>
        <v>S</v>
      </c>
      <c r="AC7" s="19" t="str">
        <f>[3]Março!$I$32</f>
        <v>SE</v>
      </c>
      <c r="AD7" s="19" t="str">
        <f>[3]Março!$I$33</f>
        <v>SE</v>
      </c>
      <c r="AE7" s="19" t="str">
        <f>[3]Março!$I$34</f>
        <v>SE</v>
      </c>
      <c r="AF7" s="19" t="str">
        <f>[3]Março!$I$35</f>
        <v>SE</v>
      </c>
      <c r="AG7" s="39" t="str">
        <f>[3]Março!$I$36</f>
        <v>SE</v>
      </c>
      <c r="AH7" s="2"/>
    </row>
    <row r="8" spans="1:34" ht="12" customHeight="1" x14ac:dyDescent="0.2">
      <c r="A8" s="14" t="s">
        <v>58</v>
      </c>
      <c r="B8" s="17" t="str">
        <f>[4]Março!$I$5</f>
        <v>L</v>
      </c>
      <c r="C8" s="17" t="str">
        <f>[4]Março!$I$6</f>
        <v>L</v>
      </c>
      <c r="D8" s="17" t="str">
        <f>[4]Março!$I$7</f>
        <v>NO</v>
      </c>
      <c r="E8" s="17" t="str">
        <f>[4]Março!$I$8</f>
        <v>O</v>
      </c>
      <c r="F8" s="17" t="str">
        <f>[4]Março!$I$9</f>
        <v>S</v>
      </c>
      <c r="G8" s="17" t="str">
        <f>[4]Março!$I$10</f>
        <v>S</v>
      </c>
      <c r="H8" s="17" t="str">
        <f>[4]Março!$I$11</f>
        <v>S</v>
      </c>
      <c r="I8" s="17" t="str">
        <f>[4]Março!$I$12</f>
        <v>SE</v>
      </c>
      <c r="J8" s="17" t="str">
        <f>[4]Março!$I$13</f>
        <v>SE</v>
      </c>
      <c r="K8" s="17" t="str">
        <f>[4]Março!$I$14</f>
        <v>O</v>
      </c>
      <c r="L8" s="17" t="str">
        <f>[4]Março!$I$15</f>
        <v>SO</v>
      </c>
      <c r="M8" s="17" t="str">
        <f>[4]Março!$I$16</f>
        <v>S</v>
      </c>
      <c r="N8" s="17" t="str">
        <f>[4]Março!$I$17</f>
        <v>SO</v>
      </c>
      <c r="O8" s="17" t="str">
        <f>[4]Março!$I$18</f>
        <v>L</v>
      </c>
      <c r="P8" s="17" t="str">
        <f>[4]Março!$I$19</f>
        <v>L</v>
      </c>
      <c r="Q8" s="17" t="str">
        <f>[4]Março!$I$20</f>
        <v>L</v>
      </c>
      <c r="R8" s="17" t="str">
        <f>[4]Março!$I$21</f>
        <v>L</v>
      </c>
      <c r="S8" s="17" t="str">
        <f>[4]Março!$I$22</f>
        <v>L</v>
      </c>
      <c r="T8" s="20" t="str">
        <f>[4]Março!$I$23</f>
        <v>SE</v>
      </c>
      <c r="U8" s="20" t="str">
        <f>[4]Março!$I$24</f>
        <v>SE</v>
      </c>
      <c r="V8" s="20" t="str">
        <f>[4]Março!$I$25</f>
        <v>L</v>
      </c>
      <c r="W8" s="20" t="str">
        <f>[4]Março!$I$26</f>
        <v>L</v>
      </c>
      <c r="X8" s="20" t="str">
        <f>[4]Março!$I$27</f>
        <v>SO</v>
      </c>
      <c r="Y8" s="20" t="str">
        <f>[4]Março!$I$28</f>
        <v>L</v>
      </c>
      <c r="Z8" s="20" t="str">
        <f>[4]Março!$I$29</f>
        <v>NE</v>
      </c>
      <c r="AA8" s="20" t="str">
        <f>[4]Março!$I$30</f>
        <v>O</v>
      </c>
      <c r="AB8" s="20" t="str">
        <f>[4]Março!$I$31</f>
        <v>S</v>
      </c>
      <c r="AC8" s="20" t="str">
        <f>[4]Março!$I$32</f>
        <v>S</v>
      </c>
      <c r="AD8" s="20" t="str">
        <f>[4]Março!$I$33</f>
        <v>S</v>
      </c>
      <c r="AE8" s="20" t="str">
        <f>[4]Março!$I$34</f>
        <v>SE</v>
      </c>
      <c r="AF8" s="20" t="str">
        <f>[4]Março!$I$35</f>
        <v>L</v>
      </c>
      <c r="AG8" s="39" t="str">
        <f>[4]Março!$I$36</f>
        <v>L</v>
      </c>
      <c r="AH8" s="2"/>
    </row>
    <row r="9" spans="1:34" ht="10.5" customHeight="1" x14ac:dyDescent="0.2">
      <c r="A9" s="14" t="s">
        <v>46</v>
      </c>
      <c r="B9" s="21" t="str">
        <f>[5]Março!$I$5</f>
        <v>NE</v>
      </c>
      <c r="C9" s="21" t="str">
        <f>[5]Março!$I$6</f>
        <v>SO</v>
      </c>
      <c r="D9" s="21" t="str">
        <f>[5]Março!$I$7</f>
        <v>SO</v>
      </c>
      <c r="E9" s="21" t="str">
        <f>[5]Março!$I$8</f>
        <v>S</v>
      </c>
      <c r="F9" s="21" t="str">
        <f>[5]Março!$I$9</f>
        <v>S</v>
      </c>
      <c r="G9" s="21" t="str">
        <f>[5]Março!$I$10</f>
        <v>S</v>
      </c>
      <c r="H9" s="21" t="str">
        <f>[5]Março!$I$11</f>
        <v>NE</v>
      </c>
      <c r="I9" s="21" t="str">
        <f>[5]Março!$I$12</f>
        <v>N</v>
      </c>
      <c r="J9" s="21" t="str">
        <f>[5]Março!$I$13</f>
        <v>NE</v>
      </c>
      <c r="K9" s="21" t="str">
        <f>[5]Março!$I$14</f>
        <v>SO</v>
      </c>
      <c r="L9" s="21" t="str">
        <f>[5]Março!$I$15</f>
        <v>S</v>
      </c>
      <c r="M9" s="21" t="str">
        <f>[5]Março!$I$16</f>
        <v>S</v>
      </c>
      <c r="N9" s="21" t="str">
        <f>[5]Março!$I$17</f>
        <v>SO</v>
      </c>
      <c r="O9" s="21" t="str">
        <f>[5]Março!$I$18</f>
        <v>SO</v>
      </c>
      <c r="P9" s="21" t="str">
        <f>[5]Março!$I$19</f>
        <v>NE</v>
      </c>
      <c r="Q9" s="21" t="str">
        <f>[5]Março!$I$20</f>
        <v>NE</v>
      </c>
      <c r="R9" s="21" t="str">
        <f>[5]Março!$I$21</f>
        <v>NE</v>
      </c>
      <c r="S9" s="21" t="str">
        <f>[5]Março!$I$22</f>
        <v>NE</v>
      </c>
      <c r="T9" s="20" t="str">
        <f>[5]Março!$I$23</f>
        <v>NE</v>
      </c>
      <c r="U9" s="20" t="str">
        <f>[5]Março!$I$24</f>
        <v>NO</v>
      </c>
      <c r="V9" s="20" t="str">
        <f>[5]Março!$I$25</f>
        <v>O</v>
      </c>
      <c r="W9" s="20" t="str">
        <f>[5]Março!$I$26</f>
        <v>SO</v>
      </c>
      <c r="X9" s="20" t="str">
        <f>[5]Março!$I$27</f>
        <v>S</v>
      </c>
      <c r="Y9" s="20" t="str">
        <f>[5]Março!$I$28</f>
        <v>NE</v>
      </c>
      <c r="Z9" s="20" t="str">
        <f>[5]Março!$I$29</f>
        <v>SO</v>
      </c>
      <c r="AA9" s="20" t="str">
        <f>[5]Março!$I$30</f>
        <v>SO</v>
      </c>
      <c r="AB9" s="20" t="str">
        <f>[5]Março!$I$31</f>
        <v>SO</v>
      </c>
      <c r="AC9" s="20" t="str">
        <f>[5]Março!$I$32</f>
        <v>SO</v>
      </c>
      <c r="AD9" s="20" t="str">
        <f>[5]Março!$I$33</f>
        <v>SO</v>
      </c>
      <c r="AE9" s="20" t="str">
        <f>[5]Março!$I$34</f>
        <v>L</v>
      </c>
      <c r="AF9" s="20" t="str">
        <f>[5]Março!$I$35</f>
        <v>NE</v>
      </c>
      <c r="AG9" s="39" t="str">
        <f>[5]Março!$I$36</f>
        <v>SO</v>
      </c>
      <c r="AH9" s="2"/>
    </row>
    <row r="10" spans="1:34" ht="13.5" customHeight="1" x14ac:dyDescent="0.2">
      <c r="A10" s="14" t="s">
        <v>2</v>
      </c>
      <c r="B10" s="22" t="str">
        <f>[6]Março!$I$5</f>
        <v>L</v>
      </c>
      <c r="C10" s="22" t="str">
        <f>[6]Março!$I$6</f>
        <v>N</v>
      </c>
      <c r="D10" s="22" t="str">
        <f>[6]Março!$I$7</f>
        <v>N</v>
      </c>
      <c r="E10" s="22" t="str">
        <f>[6]Março!$I$8</f>
        <v>N</v>
      </c>
      <c r="F10" s="22" t="str">
        <f>[6]Março!$I$9</f>
        <v>N</v>
      </c>
      <c r="G10" s="22" t="str">
        <f>[6]Março!$I$10</f>
        <v>SE</v>
      </c>
      <c r="H10" s="22" t="str">
        <f>[6]Março!$I$11</f>
        <v>SE</v>
      </c>
      <c r="I10" s="22" t="str">
        <f>[6]Março!$I$12</f>
        <v>N</v>
      </c>
      <c r="J10" s="22" t="str">
        <f>[6]Março!$I$13</f>
        <v>N</v>
      </c>
      <c r="K10" s="22" t="str">
        <f>[6]Março!$I$14</f>
        <v>N</v>
      </c>
      <c r="L10" s="22" t="str">
        <f>[6]Março!$I$15</f>
        <v>N</v>
      </c>
      <c r="M10" s="22" t="str">
        <f>[6]Março!$I$16</f>
        <v>N</v>
      </c>
      <c r="N10" s="22" t="str">
        <f>[6]Março!$I$17</f>
        <v>SE</v>
      </c>
      <c r="O10" s="22" t="str">
        <f>[6]Março!$I$18</f>
        <v>L</v>
      </c>
      <c r="P10" s="22" t="str">
        <f>[6]Março!$I$19</f>
        <v>L</v>
      </c>
      <c r="Q10" s="22" t="str">
        <f>[6]Março!$I$20</f>
        <v>L</v>
      </c>
      <c r="R10" s="22" t="str">
        <f>[6]Março!$I$21</f>
        <v>L</v>
      </c>
      <c r="S10" s="22" t="str">
        <f>[6]Março!$I$22</f>
        <v>N</v>
      </c>
      <c r="T10" s="19" t="str">
        <f>[6]Março!$I$23</f>
        <v>SE</v>
      </c>
      <c r="U10" s="19" t="str">
        <f>[6]Março!$I$24</f>
        <v>NE</v>
      </c>
      <c r="V10" s="22" t="str">
        <f>[6]Março!$I$25</f>
        <v>N</v>
      </c>
      <c r="W10" s="19" t="str">
        <f>[6]Março!$I$26</f>
        <v>N</v>
      </c>
      <c r="X10" s="19" t="str">
        <f>[6]Março!$I$27</f>
        <v>N</v>
      </c>
      <c r="Y10" s="19" t="str">
        <f>[6]Março!$I$28</f>
        <v>L</v>
      </c>
      <c r="Z10" s="19" t="str">
        <f>[6]Março!$I$29</f>
        <v>N</v>
      </c>
      <c r="AA10" s="19" t="str">
        <f>[6]Março!$I$30</f>
        <v>N</v>
      </c>
      <c r="AB10" s="19" t="str">
        <f>[6]Março!$I$31</f>
        <v>N</v>
      </c>
      <c r="AC10" s="19" t="str">
        <f>[6]Março!$I$32</f>
        <v>SE</v>
      </c>
      <c r="AD10" s="19" t="str">
        <f>[6]Março!$I$33</f>
        <v>SE</v>
      </c>
      <c r="AE10" s="19" t="str">
        <f>[6]Março!$I$34</f>
        <v>L</v>
      </c>
      <c r="AF10" s="19" t="str">
        <f>[6]Março!$I$35</f>
        <v>L</v>
      </c>
      <c r="AG10" s="39" t="str">
        <f>[6]Março!$I$36</f>
        <v>N</v>
      </c>
      <c r="AH10" s="2"/>
    </row>
    <row r="11" spans="1:34" ht="12" customHeight="1" x14ac:dyDescent="0.2">
      <c r="A11" s="14" t="s">
        <v>3</v>
      </c>
      <c r="B11" s="22" t="str">
        <f>[7]Março!$I$5</f>
        <v>L</v>
      </c>
      <c r="C11" s="22" t="str">
        <f>[7]Março!$I$6</f>
        <v>SE</v>
      </c>
      <c r="D11" s="22" t="str">
        <f>[7]Março!$I$7</f>
        <v>O</v>
      </c>
      <c r="E11" s="22" t="str">
        <f>[7]Março!$I$8</f>
        <v>O</v>
      </c>
      <c r="F11" s="22" t="str">
        <f>[7]Março!$I$9</f>
        <v>O</v>
      </c>
      <c r="G11" s="22" t="str">
        <f>[7]Março!$I$10</f>
        <v>O</v>
      </c>
      <c r="H11" s="22" t="str">
        <f>[7]Março!$I$11</f>
        <v>NE</v>
      </c>
      <c r="I11" s="22" t="str">
        <f>[7]Março!$I$12</f>
        <v>O</v>
      </c>
      <c r="J11" s="22" t="str">
        <f>[7]Março!$I$13</f>
        <v>O</v>
      </c>
      <c r="K11" s="22" t="str">
        <f>[7]Março!$I$14</f>
        <v>NO</v>
      </c>
      <c r="L11" s="22" t="str">
        <f>[7]Março!$I$15</f>
        <v>S</v>
      </c>
      <c r="M11" s="22" t="str">
        <f>[7]Março!$I$16</f>
        <v>SE</v>
      </c>
      <c r="N11" s="22" t="str">
        <f>[7]Março!$I$17</f>
        <v>SE</v>
      </c>
      <c r="O11" s="22" t="str">
        <f>[7]Março!$I$18</f>
        <v>L</v>
      </c>
      <c r="P11" s="22" t="str">
        <f>[7]Março!$I$19</f>
        <v>L</v>
      </c>
      <c r="Q11" s="22" t="str">
        <f>[7]Março!$I$20</f>
        <v>L</v>
      </c>
      <c r="R11" s="22" t="str">
        <f>[7]Março!$I$21</f>
        <v>O</v>
      </c>
      <c r="S11" s="22" t="str">
        <f>[7]Março!$I$22</f>
        <v>L</v>
      </c>
      <c r="T11" s="19" t="str">
        <f>[7]Março!$I$23</f>
        <v>SO</v>
      </c>
      <c r="U11" s="19" t="str">
        <f>[7]Março!$I$24</f>
        <v>SE</v>
      </c>
      <c r="V11" s="19" t="str">
        <f>[7]Março!$I$25</f>
        <v>SO</v>
      </c>
      <c r="W11" s="19" t="str">
        <f>[7]Março!$I$26</f>
        <v>O</v>
      </c>
      <c r="X11" s="19" t="str">
        <f>[7]Março!$I$27</f>
        <v>O</v>
      </c>
      <c r="Y11" s="19" t="str">
        <f>[7]Março!$I$28</f>
        <v>O</v>
      </c>
      <c r="Z11" s="19" t="str">
        <f>[7]Março!$I$29</f>
        <v>O</v>
      </c>
      <c r="AA11" s="19" t="str">
        <f>[7]Março!$I$30</f>
        <v>O</v>
      </c>
      <c r="AB11" s="19" t="str">
        <f>[7]Março!$I$31</f>
        <v>O</v>
      </c>
      <c r="AC11" s="19" t="str">
        <f>[7]Março!$I$32</f>
        <v>SE</v>
      </c>
      <c r="AD11" s="19" t="str">
        <f>[7]Março!$I$33</f>
        <v>L</v>
      </c>
      <c r="AE11" s="19" t="str">
        <f>[7]Março!$I$34</f>
        <v>NO</v>
      </c>
      <c r="AF11" s="19" t="str">
        <f>[7]Março!$I$35</f>
        <v>L</v>
      </c>
      <c r="AG11" s="39" t="str">
        <f>[7]Março!$I$36</f>
        <v>O</v>
      </c>
      <c r="AH11" s="2"/>
    </row>
    <row r="12" spans="1:34" ht="12" customHeight="1" x14ac:dyDescent="0.2">
      <c r="A12" s="14" t="s">
        <v>4</v>
      </c>
      <c r="B12" s="22" t="str">
        <f>[8]Março!$I$5</f>
        <v>NO</v>
      </c>
      <c r="C12" s="22" t="str">
        <f>[8]Março!$I$6</f>
        <v>O</v>
      </c>
      <c r="D12" s="22" t="str">
        <f>[8]Março!$I$7</f>
        <v>SE</v>
      </c>
      <c r="E12" s="22" t="str">
        <f>[8]Março!$I$8</f>
        <v>SE</v>
      </c>
      <c r="F12" s="22" t="str">
        <f>[8]Março!$I$9</f>
        <v>S</v>
      </c>
      <c r="G12" s="22" t="str">
        <f>[8]Março!$I$10</f>
        <v>SE</v>
      </c>
      <c r="H12" s="22" t="str">
        <f>[8]Março!$I$11</f>
        <v>O</v>
      </c>
      <c r="I12" s="22" t="str">
        <f>[8]Março!$I$12</f>
        <v>SO</v>
      </c>
      <c r="J12" s="22" t="str">
        <f>[8]Março!$I$13</f>
        <v>S</v>
      </c>
      <c r="K12" s="22" t="str">
        <f>[8]Março!$I$14</f>
        <v>S</v>
      </c>
      <c r="L12" s="22" t="str">
        <f>[8]Março!$I$15</f>
        <v>NE</v>
      </c>
      <c r="M12" s="22" t="str">
        <f>[8]Março!$I$16</f>
        <v>N</v>
      </c>
      <c r="N12" s="22" t="str">
        <f>[8]Março!$I$17</f>
        <v>NO</v>
      </c>
      <c r="O12" s="22" t="str">
        <f>[8]Março!$I$18</f>
        <v>NO</v>
      </c>
      <c r="P12" s="22" t="str">
        <f>[8]Março!$I$19</f>
        <v>NO</v>
      </c>
      <c r="Q12" s="22" t="str">
        <f>[8]Março!$I$20</f>
        <v>NO</v>
      </c>
      <c r="R12" s="22" t="str">
        <f>[8]Março!$I$21</f>
        <v>NO</v>
      </c>
      <c r="S12" s="22" t="str">
        <f>[8]Março!$I$22</f>
        <v>O</v>
      </c>
      <c r="T12" s="19" t="str">
        <f>[8]Março!$I$23</f>
        <v>O</v>
      </c>
      <c r="U12" s="19" t="str">
        <f>[8]Março!$I$24</f>
        <v>NO</v>
      </c>
      <c r="V12" s="19" t="str">
        <f>[8]Março!$I$25</f>
        <v>NO</v>
      </c>
      <c r="W12" s="19" t="str">
        <f>[8]Março!$I$26</f>
        <v>SE</v>
      </c>
      <c r="X12" s="19" t="str">
        <f>[8]Março!$I$27</f>
        <v>S</v>
      </c>
      <c r="Y12" s="19" t="str">
        <f>[8]Março!$I$28</f>
        <v>SO</v>
      </c>
      <c r="Z12" s="19" t="str">
        <f>[8]Março!$I$29</f>
        <v>SO</v>
      </c>
      <c r="AA12" s="19" t="str">
        <f>[8]Março!$I$30</f>
        <v>SE</v>
      </c>
      <c r="AB12" s="19" t="str">
        <f>[8]Março!$I$31</f>
        <v>NE</v>
      </c>
      <c r="AC12" s="19" t="str">
        <f>[8]Março!$I$32</f>
        <v>NO</v>
      </c>
      <c r="AD12" s="19" t="str">
        <f>[8]Março!$I$33</f>
        <v>NO</v>
      </c>
      <c r="AE12" s="19" t="str">
        <f>[8]Março!$I$34</f>
        <v>NO</v>
      </c>
      <c r="AF12" s="19" t="str">
        <f>[8]Março!$I$35</f>
        <v>NO</v>
      </c>
      <c r="AG12" s="39" t="str">
        <f>[8]Março!$I$36</f>
        <v>NO</v>
      </c>
      <c r="AH12" s="2"/>
    </row>
    <row r="13" spans="1:34" ht="11.25" customHeight="1" x14ac:dyDescent="0.2">
      <c r="A13" s="14" t="s">
        <v>5</v>
      </c>
      <c r="B13" s="19" t="str">
        <f>[9]Março!$I$5</f>
        <v>*</v>
      </c>
      <c r="C13" s="19" t="str">
        <f>[9]Março!$I$6</f>
        <v>*</v>
      </c>
      <c r="D13" s="19" t="str">
        <f>[9]Março!$I$7</f>
        <v>*</v>
      </c>
      <c r="E13" s="19" t="str">
        <f>[9]Março!$I$8</f>
        <v>*</v>
      </c>
      <c r="F13" s="19" t="str">
        <f>[9]Março!$I$9</f>
        <v>*</v>
      </c>
      <c r="G13" s="19" t="str">
        <f>[9]Março!$I$10</f>
        <v>*</v>
      </c>
      <c r="H13" s="19" t="str">
        <f>[9]Março!$I$11</f>
        <v>*</v>
      </c>
      <c r="I13" s="19" t="str">
        <f>[9]Março!$I$12</f>
        <v>*</v>
      </c>
      <c r="J13" s="19" t="str">
        <f>[9]Março!$I$13</f>
        <v>*</v>
      </c>
      <c r="K13" s="19" t="str">
        <f>[9]Março!$I$14</f>
        <v>*</v>
      </c>
      <c r="L13" s="19" t="str">
        <f>[9]Março!$I$15</f>
        <v>*</v>
      </c>
      <c r="M13" s="19" t="str">
        <f>[9]Março!$I$16</f>
        <v>*</v>
      </c>
      <c r="N13" s="19" t="str">
        <f>[9]Março!$I$17</f>
        <v>*</v>
      </c>
      <c r="O13" s="19" t="str">
        <f>[9]Março!$I$18</f>
        <v>*</v>
      </c>
      <c r="P13" s="19" t="str">
        <f>[9]Março!$I$19</f>
        <v>*</v>
      </c>
      <c r="Q13" s="19" t="str">
        <f>[9]Março!$I$20</f>
        <v>*</v>
      </c>
      <c r="R13" s="19" t="str">
        <f>[9]Março!$I$21</f>
        <v>*</v>
      </c>
      <c r="S13" s="19" t="str">
        <f>[9]Março!$I$22</f>
        <v>*</v>
      </c>
      <c r="T13" s="19" t="str">
        <f>[9]Março!$I$23</f>
        <v>*</v>
      </c>
      <c r="U13" s="19" t="str">
        <f>[9]Março!$I$24</f>
        <v>*</v>
      </c>
      <c r="V13" s="19" t="str">
        <f>[9]Março!$I$25</f>
        <v>*</v>
      </c>
      <c r="W13" s="19" t="str">
        <f>[9]Março!$I$26</f>
        <v>*</v>
      </c>
      <c r="X13" s="19" t="str">
        <f>[9]Março!$I$27</f>
        <v>*</v>
      </c>
      <c r="Y13" s="19" t="str">
        <f>[9]Março!$I$28</f>
        <v>*</v>
      </c>
      <c r="Z13" s="19" t="str">
        <f>[9]Março!$I$29</f>
        <v>*</v>
      </c>
      <c r="AA13" s="19" t="str">
        <f>[9]Março!$I$30</f>
        <v>*</v>
      </c>
      <c r="AB13" s="19" t="str">
        <f>[9]Março!$I$31</f>
        <v>*</v>
      </c>
      <c r="AC13" s="19" t="str">
        <f>[9]Março!$I$32</f>
        <v>*</v>
      </c>
      <c r="AD13" s="19" t="str">
        <f>[9]Março!$I$33</f>
        <v>*</v>
      </c>
      <c r="AE13" s="19" t="str">
        <f>[9]Março!$I$34</f>
        <v>*</v>
      </c>
      <c r="AF13" s="19" t="str">
        <f>[9]Março!$I$35</f>
        <v>*</v>
      </c>
      <c r="AG13" s="139" t="s">
        <v>143</v>
      </c>
      <c r="AH13" s="2"/>
    </row>
    <row r="14" spans="1:34" ht="12.75" customHeight="1" x14ac:dyDescent="0.2">
      <c r="A14" s="14" t="s">
        <v>48</v>
      </c>
      <c r="B14" s="19" t="str">
        <f>[10]Março!$I$5</f>
        <v>NE</v>
      </c>
      <c r="C14" s="19" t="str">
        <f>[10]Março!$I$6</f>
        <v>NE</v>
      </c>
      <c r="D14" s="19" t="str">
        <f>[10]Março!$I$7</f>
        <v>O</v>
      </c>
      <c r="E14" s="19" t="str">
        <f>[10]Março!$I$8</f>
        <v>N</v>
      </c>
      <c r="F14" s="19" t="str">
        <f>[10]Março!$I$9</f>
        <v>NO</v>
      </c>
      <c r="G14" s="19" t="str">
        <f>[10]Março!$I$10</f>
        <v>N</v>
      </c>
      <c r="H14" s="19" t="str">
        <f>[10]Março!$I$11</f>
        <v>NE</v>
      </c>
      <c r="I14" s="19" t="str">
        <f>[10]Março!$I$12</f>
        <v>NE</v>
      </c>
      <c r="J14" s="19" t="str">
        <f>[10]Março!$I$13</f>
        <v>NE</v>
      </c>
      <c r="K14" s="19" t="str">
        <f>[10]Março!$I$14</f>
        <v>N</v>
      </c>
      <c r="L14" s="19" t="str">
        <f>[10]Março!$I$15</f>
        <v>SE</v>
      </c>
      <c r="M14" s="19" t="str">
        <f>[10]Março!$I$16</f>
        <v>SE</v>
      </c>
      <c r="N14" s="19" t="str">
        <f>[10]Março!$I$17</f>
        <v>L</v>
      </c>
      <c r="O14" s="19" t="str">
        <f>[10]Março!$I$18</f>
        <v>NE</v>
      </c>
      <c r="P14" s="19" t="str">
        <f>[10]Março!$I$19</f>
        <v>NE</v>
      </c>
      <c r="Q14" s="19" t="str">
        <f>[10]Março!$I$20</f>
        <v>NE</v>
      </c>
      <c r="R14" s="19" t="str">
        <f>[10]Março!$I$21</f>
        <v>NE</v>
      </c>
      <c r="S14" s="19" t="str">
        <f>[10]Março!$I$22</f>
        <v>NE</v>
      </c>
      <c r="T14" s="19" t="str">
        <f>[10]Março!$I$23</f>
        <v>SE</v>
      </c>
      <c r="U14" s="19" t="str">
        <f>[10]Março!$I$24</f>
        <v>L</v>
      </c>
      <c r="V14" s="19" t="str">
        <f>[10]Março!$I$25</f>
        <v>NE</v>
      </c>
      <c r="W14" s="19" t="str">
        <f>[10]Março!$I$26</f>
        <v>O</v>
      </c>
      <c r="X14" s="19" t="str">
        <f>[10]Março!$I$27</f>
        <v>NE</v>
      </c>
      <c r="Y14" s="19" t="str">
        <f>[10]Março!$I$28</f>
        <v>N</v>
      </c>
      <c r="Z14" s="19" t="str">
        <f>[10]Março!$I$29</f>
        <v>NE</v>
      </c>
      <c r="AA14" s="19" t="str">
        <f>[10]Março!$I$30</f>
        <v>NO</v>
      </c>
      <c r="AB14" s="19" t="str">
        <f>[10]Março!$I$31</f>
        <v>O</v>
      </c>
      <c r="AC14" s="19" t="str">
        <f>[10]Março!$I$32</f>
        <v>L</v>
      </c>
      <c r="AD14" s="19" t="str">
        <f>[10]Março!$I$33</f>
        <v>L</v>
      </c>
      <c r="AE14" s="19" t="str">
        <f>[10]Março!$I$34</f>
        <v>NE</v>
      </c>
      <c r="AF14" s="19" t="str">
        <f>[10]Março!$I$35</f>
        <v>NE</v>
      </c>
      <c r="AG14" s="39" t="str">
        <f>[10]Março!$I$36</f>
        <v>NE</v>
      </c>
      <c r="AH14" s="2"/>
    </row>
    <row r="15" spans="1:34" ht="12" customHeight="1" x14ac:dyDescent="0.2">
      <c r="A15" s="14" t="s">
        <v>6</v>
      </c>
      <c r="B15" s="19" t="str">
        <f>[11]Março!$I$5</f>
        <v>L</v>
      </c>
      <c r="C15" s="19" t="str">
        <f>[11]Março!$I$6</f>
        <v>O</v>
      </c>
      <c r="D15" s="19" t="str">
        <f>[11]Março!$I$7</f>
        <v>NO</v>
      </c>
      <c r="E15" s="19" t="str">
        <f>[11]Março!$I$8</f>
        <v>NO</v>
      </c>
      <c r="F15" s="19" t="str">
        <f>[11]Março!$I$9</f>
        <v>SE</v>
      </c>
      <c r="G15" s="19" t="str">
        <f>[11]Março!$I$10</f>
        <v>NO</v>
      </c>
      <c r="H15" s="19" t="str">
        <f>[11]Março!$I$11</f>
        <v>*</v>
      </c>
      <c r="I15" s="19" t="str">
        <f>[11]Março!$I$12</f>
        <v>*</v>
      </c>
      <c r="J15" s="19" t="str">
        <f>[11]Março!$I$13</f>
        <v>*</v>
      </c>
      <c r="K15" s="19" t="str">
        <f>[11]Março!$I$14</f>
        <v>*</v>
      </c>
      <c r="L15" s="19" t="str">
        <f>[11]Março!$I$15</f>
        <v>*</v>
      </c>
      <c r="M15" s="19" t="str">
        <f>[11]Março!$I$16</f>
        <v>*</v>
      </c>
      <c r="N15" s="19" t="str">
        <f>[11]Março!$I$17</f>
        <v>*</v>
      </c>
      <c r="O15" s="19" t="str">
        <f>[11]Março!$I$18</f>
        <v>*</v>
      </c>
      <c r="P15" s="19" t="str">
        <f>[11]Março!$I$19</f>
        <v>*</v>
      </c>
      <c r="Q15" s="19" t="str">
        <f>[11]Março!$I$20</f>
        <v>*</v>
      </c>
      <c r="R15" s="19" t="str">
        <f>[11]Março!$I$21</f>
        <v>*</v>
      </c>
      <c r="S15" s="19" t="str">
        <f>[11]Março!$I$22</f>
        <v>*</v>
      </c>
      <c r="T15" s="19" t="str">
        <f>[11]Março!$I$23</f>
        <v>*</v>
      </c>
      <c r="U15" s="19" t="str">
        <f>[11]Março!$I$24</f>
        <v>*</v>
      </c>
      <c r="V15" s="19" t="str">
        <f>[11]Março!$I$25</f>
        <v>*</v>
      </c>
      <c r="W15" s="19" t="str">
        <f>[11]Março!$I$26</f>
        <v>*</v>
      </c>
      <c r="X15" s="19" t="str">
        <f>[11]Março!$I$27</f>
        <v>*</v>
      </c>
      <c r="Y15" s="19" t="str">
        <f>[11]Março!$I$28</f>
        <v>*</v>
      </c>
      <c r="Z15" s="19" t="str">
        <f>[11]Março!$I$29</f>
        <v>*</v>
      </c>
      <c r="AA15" s="19" t="str">
        <f>[11]Março!$I$30</f>
        <v>*</v>
      </c>
      <c r="AB15" s="19" t="str">
        <f>[11]Março!$I$31</f>
        <v>*</v>
      </c>
      <c r="AC15" s="19" t="str">
        <f>[11]Março!$I$32</f>
        <v>*</v>
      </c>
      <c r="AD15" s="19" t="str">
        <f>[11]Março!$I$33</f>
        <v>*</v>
      </c>
      <c r="AE15" s="19" t="str">
        <f>[11]Março!$I$34</f>
        <v>*</v>
      </c>
      <c r="AF15" s="19" t="str">
        <f>[11]Março!$I$35</f>
        <v>*</v>
      </c>
      <c r="AG15" s="39" t="str">
        <f>[11]Março!$I$36</f>
        <v>NO</v>
      </c>
      <c r="AH15" s="2"/>
    </row>
    <row r="16" spans="1:34" ht="10.5" customHeight="1" x14ac:dyDescent="0.2">
      <c r="A16" s="14" t="s">
        <v>7</v>
      </c>
      <c r="B16" s="22" t="str">
        <f>[12]Março!$I$5</f>
        <v>NE</v>
      </c>
      <c r="C16" s="22" t="str">
        <f>[12]Março!$I$6</f>
        <v>NE</v>
      </c>
      <c r="D16" s="22" t="str">
        <f>[12]Março!$I$7</f>
        <v>SO</v>
      </c>
      <c r="E16" s="22" t="str">
        <f>[12]Março!$I$8</f>
        <v>SO</v>
      </c>
      <c r="F16" s="22" t="str">
        <f>[12]Março!$I$9</f>
        <v>S</v>
      </c>
      <c r="G16" s="22" t="str">
        <f>[12]Março!$I$10</f>
        <v>S</v>
      </c>
      <c r="H16" s="22" t="str">
        <f>[12]Março!$I$11</f>
        <v>S</v>
      </c>
      <c r="I16" s="22" t="str">
        <f>[12]Março!$I$12</f>
        <v>NE</v>
      </c>
      <c r="J16" s="22" t="str">
        <f>[12]Março!$I$13</f>
        <v>NE</v>
      </c>
      <c r="K16" s="22" t="str">
        <f>[12]Março!$I$14</f>
        <v>SO</v>
      </c>
      <c r="L16" s="22" t="str">
        <f>[12]Março!$I$15</f>
        <v>S</v>
      </c>
      <c r="M16" s="22" t="str">
        <f>[12]Março!$I$16</f>
        <v>S</v>
      </c>
      <c r="N16" s="22" t="str">
        <f>[12]Março!$I$17</f>
        <v>S</v>
      </c>
      <c r="O16" s="22" t="str">
        <f>[12]Março!$I$18</f>
        <v>L</v>
      </c>
      <c r="P16" s="22" t="str">
        <f>[12]Março!$I$19</f>
        <v>L</v>
      </c>
      <c r="Q16" s="22" t="str">
        <f>[12]Março!$I$20</f>
        <v>L</v>
      </c>
      <c r="R16" s="22" t="str">
        <f>[12]Março!$I$21</f>
        <v>L</v>
      </c>
      <c r="S16" s="22" t="str">
        <f>[12]Março!$I$22</f>
        <v>NE</v>
      </c>
      <c r="T16" s="19" t="str">
        <f>[12]Março!$I$23</f>
        <v>N</v>
      </c>
      <c r="U16" s="19" t="str">
        <f>[12]Março!$I$24</f>
        <v>SO</v>
      </c>
      <c r="V16" s="19" t="str">
        <f>[12]Março!$I$25</f>
        <v>NE</v>
      </c>
      <c r="W16" s="19" t="str">
        <f>[12]Março!$I$26</f>
        <v>SO</v>
      </c>
      <c r="X16" s="19" t="str">
        <f>[12]Março!$I$27</f>
        <v>SE</v>
      </c>
      <c r="Y16" s="19" t="str">
        <f>[12]Março!$I$28</f>
        <v>L</v>
      </c>
      <c r="Z16" s="19" t="str">
        <f>[12]Março!$I$29</f>
        <v>N</v>
      </c>
      <c r="AA16" s="19" t="str">
        <f>[12]Março!$I$30</f>
        <v>SO</v>
      </c>
      <c r="AB16" s="19" t="str">
        <f>[12]Março!$I$31</f>
        <v>S</v>
      </c>
      <c r="AC16" s="19" t="str">
        <f>[12]Março!$I$32</f>
        <v>S</v>
      </c>
      <c r="AD16" s="19" t="str">
        <f>[12]Março!$I$33</f>
        <v>SE</v>
      </c>
      <c r="AE16" s="19" t="str">
        <f>[12]Março!$I$34</f>
        <v>S</v>
      </c>
      <c r="AF16" s="19" t="str">
        <f>[12]Março!$I$35</f>
        <v>NE</v>
      </c>
      <c r="AG16" s="39" t="str">
        <f>[12]Março!$I$36</f>
        <v>S</v>
      </c>
      <c r="AH16" s="2"/>
    </row>
    <row r="17" spans="1:34" ht="11.25" customHeight="1" x14ac:dyDescent="0.2">
      <c r="A17" s="14" t="s">
        <v>8</v>
      </c>
      <c r="B17" s="22" t="str">
        <f>[13]Março!$I$5</f>
        <v>NE</v>
      </c>
      <c r="C17" s="22" t="str">
        <f>[13]Março!$I$6</f>
        <v>NE</v>
      </c>
      <c r="D17" s="22" t="str">
        <f>[13]Março!$I$7</f>
        <v>O</v>
      </c>
      <c r="E17" s="22" t="str">
        <f>[13]Março!$I$8</f>
        <v>SO</v>
      </c>
      <c r="F17" s="22" t="str">
        <f>[13]Março!$I$9</f>
        <v>SE</v>
      </c>
      <c r="G17" s="22" t="str">
        <f>[13]Março!$I$10</f>
        <v>S</v>
      </c>
      <c r="H17" s="22" t="str">
        <f>[13]Março!$I$11</f>
        <v>S</v>
      </c>
      <c r="I17" s="22" t="str">
        <f>[13]Março!$I$12</f>
        <v>L</v>
      </c>
      <c r="J17" s="22" t="str">
        <f>[13]Março!$I$13</f>
        <v>NE</v>
      </c>
      <c r="K17" s="22" t="str">
        <f>[13]Março!$I$14</f>
        <v>S</v>
      </c>
      <c r="L17" s="22" t="str">
        <f>[13]Março!$I$15</f>
        <v>SO</v>
      </c>
      <c r="M17" s="22" t="str">
        <f>[13]Março!$I$16</f>
        <v>S</v>
      </c>
      <c r="N17" s="22" t="str">
        <f>[13]Março!$I$17</f>
        <v>S</v>
      </c>
      <c r="O17" s="22" t="str">
        <f>[13]Março!$I$18</f>
        <v>NE</v>
      </c>
      <c r="P17" s="22" t="str">
        <f>[13]Março!$I$19</f>
        <v>SE</v>
      </c>
      <c r="Q17" s="19" t="str">
        <f>[13]Março!$I$20</f>
        <v>L</v>
      </c>
      <c r="R17" s="19" t="str">
        <f>[13]Março!$I$21</f>
        <v>NE</v>
      </c>
      <c r="S17" s="19" t="str">
        <f>[13]Março!$I$22</f>
        <v>NE</v>
      </c>
      <c r="T17" s="19" t="str">
        <f>[13]Março!$I$23</f>
        <v>N</v>
      </c>
      <c r="U17" s="19" t="str">
        <f>[13]Março!$I$24</f>
        <v>NE</v>
      </c>
      <c r="V17" s="19" t="str">
        <f>[13]Março!$I$25</f>
        <v>N</v>
      </c>
      <c r="W17" s="19" t="str">
        <f>[13]Março!$I$26</f>
        <v>S</v>
      </c>
      <c r="X17" s="19" t="str">
        <f>[13]Março!$I$27</f>
        <v>SE</v>
      </c>
      <c r="Y17" s="19" t="str">
        <f>[13]Março!$I$28</f>
        <v>NE</v>
      </c>
      <c r="Z17" s="19" t="str">
        <f>[13]Março!$I$29</f>
        <v>N</v>
      </c>
      <c r="AA17" s="19" t="str">
        <f>[13]Março!$I$30</f>
        <v>SO</v>
      </c>
      <c r="AB17" s="19" t="str">
        <f>[13]Março!$I$31</f>
        <v>SO</v>
      </c>
      <c r="AC17" s="19" t="str">
        <f>[13]Março!$I$32</f>
        <v>S</v>
      </c>
      <c r="AD17" s="19" t="str">
        <f>[13]Março!$I$33</f>
        <v>S</v>
      </c>
      <c r="AE17" s="19" t="str">
        <f>[13]Março!$I$34</f>
        <v>SE</v>
      </c>
      <c r="AF17" s="19" t="str">
        <f>[13]Março!$I$35</f>
        <v>L</v>
      </c>
      <c r="AG17" s="39" t="str">
        <f>[13]Março!$I$36</f>
        <v>NE</v>
      </c>
      <c r="AH17" s="2"/>
    </row>
    <row r="18" spans="1:34" ht="12" customHeight="1" x14ac:dyDescent="0.2">
      <c r="A18" s="14" t="s">
        <v>9</v>
      </c>
      <c r="B18" s="22" t="str">
        <f>[14]Março!$I$5</f>
        <v>L</v>
      </c>
      <c r="C18" s="22" t="str">
        <f>[14]Março!$I$6</f>
        <v>NE</v>
      </c>
      <c r="D18" s="22" t="str">
        <f>[14]Março!$I$7</f>
        <v>O</v>
      </c>
      <c r="E18" s="22" t="str">
        <f>[14]Março!$I$8</f>
        <v>SO</v>
      </c>
      <c r="F18" s="22" t="str">
        <f>[14]Março!$I$9</f>
        <v>S</v>
      </c>
      <c r="G18" s="22" t="str">
        <f>[14]Março!$I$10</f>
        <v>S</v>
      </c>
      <c r="H18" s="22" t="str">
        <f>[14]Março!$I$11</f>
        <v>S</v>
      </c>
      <c r="I18" s="22" t="str">
        <f>[14]Março!$I$12</f>
        <v>S</v>
      </c>
      <c r="J18" s="22" t="str">
        <f>[14]Março!$I$13</f>
        <v>L</v>
      </c>
      <c r="K18" s="22" t="str">
        <f>[14]Março!$I$14</f>
        <v>SO</v>
      </c>
      <c r="L18" s="22" t="str">
        <f>[14]Março!$I$15</f>
        <v>SO</v>
      </c>
      <c r="M18" s="22" t="str">
        <f>[14]Março!$I$16</f>
        <v>S</v>
      </c>
      <c r="N18" s="22" t="str">
        <f>[14]Março!$I$17</f>
        <v>S</v>
      </c>
      <c r="O18" s="22" t="str">
        <f>[14]Março!$I$18</f>
        <v>SE</v>
      </c>
      <c r="P18" s="22" t="str">
        <f>[14]Março!$I$19</f>
        <v>L</v>
      </c>
      <c r="Q18" s="22" t="str">
        <f>[14]Março!$I$20</f>
        <v>L</v>
      </c>
      <c r="R18" s="22" t="str">
        <f>[14]Março!$I$21</f>
        <v>L</v>
      </c>
      <c r="S18" s="22" t="str">
        <f>[14]Março!$I$22</f>
        <v>NE</v>
      </c>
      <c r="T18" s="19" t="str">
        <f>[14]Março!$I$23</f>
        <v>NE</v>
      </c>
      <c r="U18" s="19" t="str">
        <f>[14]Março!$I$24</f>
        <v>S</v>
      </c>
      <c r="V18" s="19" t="str">
        <f>[14]Março!$I$25</f>
        <v>L</v>
      </c>
      <c r="W18" s="19" t="str">
        <f>[14]Março!$I$26</f>
        <v>O</v>
      </c>
      <c r="X18" s="19" t="str">
        <f>[14]Março!$I$27</f>
        <v>SE</v>
      </c>
      <c r="Y18" s="19" t="str">
        <f>[14]Março!$I$28</f>
        <v>NE</v>
      </c>
      <c r="Z18" s="19" t="str">
        <f>[14]Março!$I$29</f>
        <v>NE</v>
      </c>
      <c r="AA18" s="19" t="str">
        <f>[14]Março!$I$30</f>
        <v>SO</v>
      </c>
      <c r="AB18" s="19" t="str">
        <f>[14]Março!$I$31</f>
        <v>S</v>
      </c>
      <c r="AC18" s="19" t="str">
        <f>[14]Março!$I$32</f>
        <v>S</v>
      </c>
      <c r="AD18" s="19" t="str">
        <f>[14]Março!$I$33</f>
        <v>S</v>
      </c>
      <c r="AE18" s="19" t="str">
        <f>[14]Março!$I$34</f>
        <v>SE</v>
      </c>
      <c r="AF18" s="19" t="str">
        <f>[14]Março!$I$35</f>
        <v>L</v>
      </c>
      <c r="AG18" s="39" t="str">
        <f>[14]Março!$I$36</f>
        <v>S</v>
      </c>
      <c r="AH18" s="2"/>
    </row>
    <row r="19" spans="1:34" ht="11.25" customHeight="1" x14ac:dyDescent="0.2">
      <c r="A19" s="14" t="s">
        <v>47</v>
      </c>
      <c r="B19" s="22" t="str">
        <f>[15]Março!$I$5</f>
        <v>L</v>
      </c>
      <c r="C19" s="22" t="str">
        <f>[15]Março!$I$6</f>
        <v>S</v>
      </c>
      <c r="D19" s="22" t="str">
        <f>[15]Março!$I$7</f>
        <v>SO</v>
      </c>
      <c r="E19" s="22" t="str">
        <f>[15]Março!$I$8</f>
        <v>S</v>
      </c>
      <c r="F19" s="22" t="str">
        <f>[15]Março!$I$9</f>
        <v>S</v>
      </c>
      <c r="G19" s="22" t="str">
        <f>[15]Março!$I$10</f>
        <v>SE</v>
      </c>
      <c r="H19" s="22" t="str">
        <f>[15]Março!$I$11</f>
        <v>S</v>
      </c>
      <c r="I19" s="22" t="str">
        <f>[15]Março!$I$12</f>
        <v>N</v>
      </c>
      <c r="J19" s="22" t="str">
        <f>[15]Março!$I$13</f>
        <v>N</v>
      </c>
      <c r="K19" s="22" t="str">
        <f>[15]Março!$I$14</f>
        <v>SO</v>
      </c>
      <c r="L19" s="22" t="str">
        <f>[15]Março!$I$15</f>
        <v>S</v>
      </c>
      <c r="M19" s="22" t="str">
        <f>[15]Março!$I$16</f>
        <v>S</v>
      </c>
      <c r="N19" s="22" t="str">
        <f>[15]Março!$I$17</f>
        <v>S</v>
      </c>
      <c r="O19" s="22" t="str">
        <f>[15]Março!$I$18</f>
        <v>S</v>
      </c>
      <c r="P19" s="22" t="str">
        <f>[15]Março!$I$19</f>
        <v>SE</v>
      </c>
      <c r="Q19" s="22" t="str">
        <f>[15]Março!$I$20</f>
        <v>L</v>
      </c>
      <c r="R19" s="22" t="str">
        <f>[15]Março!$I$21</f>
        <v>SE</v>
      </c>
      <c r="S19" s="22" t="str">
        <f>[15]Março!$I$22</f>
        <v>SE</v>
      </c>
      <c r="T19" s="19" t="str">
        <f>[15]Março!$I$23</f>
        <v>S</v>
      </c>
      <c r="U19" s="19" t="str">
        <f>[15]Março!$I$24</f>
        <v>S</v>
      </c>
      <c r="V19" s="19" t="str">
        <f>[15]Março!$I$25</f>
        <v>NO</v>
      </c>
      <c r="W19" s="19" t="str">
        <f>[15]Março!$I$26</f>
        <v>SO</v>
      </c>
      <c r="X19" s="19" t="str">
        <f>[15]Março!$I$27</f>
        <v>SO</v>
      </c>
      <c r="Y19" s="19" t="str">
        <f>[15]Março!$I$28</f>
        <v>NE</v>
      </c>
      <c r="Z19" s="19" t="str">
        <f>[15]Março!$I$29</f>
        <v>SO</v>
      </c>
      <c r="AA19" s="19" t="str">
        <f>[15]Março!$I$30</f>
        <v>SO</v>
      </c>
      <c r="AB19" s="19" t="str">
        <f>[15]Março!$I$31</f>
        <v>NE</v>
      </c>
      <c r="AC19" s="19" t="str">
        <f>[15]Março!$I$32</f>
        <v>SE</v>
      </c>
      <c r="AD19" s="19" t="str">
        <f>[15]Março!$I$33</f>
        <v>L</v>
      </c>
      <c r="AE19" s="19" t="str">
        <f>[15]Março!$I$34</f>
        <v>N</v>
      </c>
      <c r="AF19" s="19" t="str">
        <f>[15]Março!$I$35</f>
        <v>L</v>
      </c>
      <c r="AG19" s="39" t="str">
        <f>[15]Março!$I$36</f>
        <v>S</v>
      </c>
      <c r="AH19" s="2"/>
    </row>
    <row r="20" spans="1:34" ht="12" customHeight="1" x14ac:dyDescent="0.2">
      <c r="A20" s="14" t="s">
        <v>10</v>
      </c>
      <c r="B20" s="16" t="str">
        <f>[16]Março!$I$5</f>
        <v>O</v>
      </c>
      <c r="C20" s="16" t="str">
        <f>[16]Março!$I$6</f>
        <v>O</v>
      </c>
      <c r="D20" s="16" t="str">
        <f>[16]Março!$I$7</f>
        <v>L</v>
      </c>
      <c r="E20" s="16" t="str">
        <f>[16]Março!$I$8</f>
        <v>L</v>
      </c>
      <c r="F20" s="16" t="str">
        <f>[16]Março!$I$9</f>
        <v>NE</v>
      </c>
      <c r="G20" s="16" t="str">
        <f>[16]Março!$I$10</f>
        <v>N</v>
      </c>
      <c r="H20" s="16" t="str">
        <f>[16]Março!$I$11</f>
        <v>N</v>
      </c>
      <c r="I20" s="16" t="str">
        <f>[16]Março!$I$12</f>
        <v>NO</v>
      </c>
      <c r="J20" s="16" t="str">
        <f>[16]Março!$I$13</f>
        <v>O</v>
      </c>
      <c r="K20" s="16" t="str">
        <f>[16]Março!$I$14</f>
        <v>NE</v>
      </c>
      <c r="L20" s="16" t="str">
        <f>[16]Março!$I$15</f>
        <v>NE</v>
      </c>
      <c r="M20" s="16" t="str">
        <f>[16]Março!$I$16</f>
        <v>NE</v>
      </c>
      <c r="N20" s="16" t="str">
        <f>[16]Março!$I$17</f>
        <v>NE</v>
      </c>
      <c r="O20" s="16" t="str">
        <f>[16]Março!$I$18</f>
        <v>NE</v>
      </c>
      <c r="P20" s="16" t="str">
        <f>[16]Março!$I$19</f>
        <v>NO</v>
      </c>
      <c r="Q20" s="16" t="str">
        <f>[16]Março!$I$20</f>
        <v>O</v>
      </c>
      <c r="R20" s="16" t="str">
        <f>[16]Março!$I$21</f>
        <v>O</v>
      </c>
      <c r="S20" s="16" t="str">
        <f>[16]Março!$I$22</f>
        <v>O</v>
      </c>
      <c r="T20" s="19" t="str">
        <f>[16]Março!$I$23</f>
        <v>O</v>
      </c>
      <c r="U20" s="19" t="str">
        <f>[16]Março!$I$24</f>
        <v>O</v>
      </c>
      <c r="V20" s="19" t="str">
        <f>[16]Março!$I$25</f>
        <v>O</v>
      </c>
      <c r="W20" s="19" t="str">
        <f>[16]Março!$I$26</f>
        <v>O</v>
      </c>
      <c r="X20" s="19" t="str">
        <f>[16]Março!$I$27</f>
        <v>O</v>
      </c>
      <c r="Y20" s="19" t="str">
        <f>[16]Março!$I$28</f>
        <v>O</v>
      </c>
      <c r="Z20" s="19" t="str">
        <f>[16]Março!$I$29</f>
        <v>O</v>
      </c>
      <c r="AA20" s="19" t="str">
        <f>[16]Março!$I$30</f>
        <v>O</v>
      </c>
      <c r="AB20" s="19" t="str">
        <f>[16]Março!$I$31</f>
        <v>O</v>
      </c>
      <c r="AC20" s="19" t="str">
        <f>[16]Março!$I$32</f>
        <v>O</v>
      </c>
      <c r="AD20" s="19" t="str">
        <f>[16]Março!$I$33</f>
        <v>O</v>
      </c>
      <c r="AE20" s="19" t="str">
        <f>[16]Março!$I$34</f>
        <v>O</v>
      </c>
      <c r="AF20" s="19" t="str">
        <f>[16]Março!$I$35</f>
        <v>O</v>
      </c>
      <c r="AG20" s="39" t="str">
        <f>[16]Março!$I$36</f>
        <v>O</v>
      </c>
      <c r="AH20" s="2"/>
    </row>
    <row r="21" spans="1:34" ht="11.25" customHeight="1" x14ac:dyDescent="0.2">
      <c r="A21" s="14" t="s">
        <v>11</v>
      </c>
      <c r="B21" s="22" t="str">
        <f>[17]Março!$I$5</f>
        <v>SO</v>
      </c>
      <c r="C21" s="22" t="str">
        <f>[17]Março!$I$6</f>
        <v>O</v>
      </c>
      <c r="D21" s="22" t="str">
        <f>[17]Março!$I$7</f>
        <v>NE</v>
      </c>
      <c r="E21" s="22" t="str">
        <f>[17]Março!$I$8</f>
        <v>O</v>
      </c>
      <c r="F21" s="22" t="str">
        <f>[17]Março!$I$9</f>
        <v>O</v>
      </c>
      <c r="G21" s="22" t="str">
        <f>[17]Março!$I$10</f>
        <v>SO</v>
      </c>
      <c r="H21" s="22" t="str">
        <f>[17]Março!$I$11</f>
        <v>SO</v>
      </c>
      <c r="I21" s="22" t="str">
        <f>[17]Março!$I$12</f>
        <v>S</v>
      </c>
      <c r="J21" s="22" t="str">
        <f>[17]Março!$I$13</f>
        <v>*</v>
      </c>
      <c r="K21" s="22" t="str">
        <f>[17]Março!$I$14</f>
        <v>*</v>
      </c>
      <c r="L21" s="22" t="str">
        <f>[17]Março!$I$15</f>
        <v>*</v>
      </c>
      <c r="M21" s="22" t="str">
        <f>[17]Março!$I$16</f>
        <v>SO</v>
      </c>
      <c r="N21" s="22" t="str">
        <f>[17]Março!$I$17</f>
        <v>SE</v>
      </c>
      <c r="O21" s="22" t="str">
        <f>[17]Março!$I$18</f>
        <v>*</v>
      </c>
      <c r="P21" s="22" t="str">
        <f>[17]Março!$I$19</f>
        <v>SO</v>
      </c>
      <c r="Q21" s="22" t="str">
        <f>[17]Março!$I$20</f>
        <v>S</v>
      </c>
      <c r="R21" s="22" t="str">
        <f>[17]Março!$I$21</f>
        <v>S</v>
      </c>
      <c r="S21" s="22" t="str">
        <f>[17]Março!$I$22</f>
        <v>SE</v>
      </c>
      <c r="T21" s="19" t="str">
        <f>[17]Março!$I$23</f>
        <v>NE</v>
      </c>
      <c r="U21" s="19" t="str">
        <f>[17]Março!$I$24</f>
        <v>S</v>
      </c>
      <c r="V21" s="19" t="str">
        <f>[17]Março!$I$25</f>
        <v>S</v>
      </c>
      <c r="W21" s="19" t="str">
        <f>[17]Março!$I$26</f>
        <v>NE</v>
      </c>
      <c r="X21" s="19" t="str">
        <f>[17]Março!$I$27</f>
        <v>SO</v>
      </c>
      <c r="Y21" s="19" t="str">
        <f>[17]Março!$I$28</f>
        <v>*</v>
      </c>
      <c r="Z21" s="19" t="str">
        <f>[17]Março!$I$29</f>
        <v>NE</v>
      </c>
      <c r="AA21" s="19" t="str">
        <f>[17]Março!$I$30</f>
        <v>O</v>
      </c>
      <c r="AB21" s="19" t="str">
        <f>[17]Março!$I$31</f>
        <v>SO</v>
      </c>
      <c r="AC21" s="19" t="str">
        <f>[17]Março!$I$32</f>
        <v>SO</v>
      </c>
      <c r="AD21" s="19" t="str">
        <f>[17]Março!$I$33</f>
        <v>SO</v>
      </c>
      <c r="AE21" s="19" t="str">
        <f>[17]Março!$I$34</f>
        <v>SO</v>
      </c>
      <c r="AF21" s="19" t="str">
        <f>[17]Março!$I$35</f>
        <v>SO</v>
      </c>
      <c r="AG21" s="39" t="str">
        <f>[17]Março!$I$36</f>
        <v>SO</v>
      </c>
      <c r="AH21" s="2"/>
    </row>
    <row r="22" spans="1:34" ht="11.25" customHeight="1" x14ac:dyDescent="0.2">
      <c r="A22" s="14" t="s">
        <v>12</v>
      </c>
      <c r="B22" s="22" t="str">
        <f>[18]Março!$I$5</f>
        <v>S</v>
      </c>
      <c r="C22" s="22" t="str">
        <f>[18]Março!$I$6</f>
        <v>SO</v>
      </c>
      <c r="D22" s="22" t="str">
        <f>[18]Março!$I$7</f>
        <v>SO</v>
      </c>
      <c r="E22" s="22" t="str">
        <f>[18]Março!$I$8</f>
        <v>S</v>
      </c>
      <c r="F22" s="22" t="str">
        <f>[18]Março!$I$9</f>
        <v>S</v>
      </c>
      <c r="G22" s="22" t="str">
        <f>[18]Março!$I$10</f>
        <v>S</v>
      </c>
      <c r="H22" s="22" t="str">
        <f>[18]Março!$I$11</f>
        <v>S</v>
      </c>
      <c r="I22" s="22" t="str">
        <f>[18]Março!$I$12</f>
        <v>NE</v>
      </c>
      <c r="J22" s="22" t="str">
        <f>[18]Março!$I$13</f>
        <v>SO</v>
      </c>
      <c r="K22" s="22" t="str">
        <f>[18]Março!$I$14</f>
        <v>S</v>
      </c>
      <c r="L22" s="22" t="str">
        <f>[18]Março!$I$15</f>
        <v>S</v>
      </c>
      <c r="M22" s="22" t="str">
        <f>[18]Março!$I$16</f>
        <v>S</v>
      </c>
      <c r="N22" s="22" t="str">
        <f>[18]Março!$I$17</f>
        <v>SO</v>
      </c>
      <c r="O22" s="22" t="str">
        <f>[18]Março!$I$18</f>
        <v>SO</v>
      </c>
      <c r="P22" s="22" t="str">
        <f>[18]Março!$I$19</f>
        <v>SE</v>
      </c>
      <c r="Q22" s="22" t="str">
        <f>[18]Março!$I$20</f>
        <v>NE</v>
      </c>
      <c r="R22" s="22" t="str">
        <f>[18]Março!$I$21</f>
        <v>S</v>
      </c>
      <c r="S22" s="22" t="str">
        <f>[18]Março!$I$22</f>
        <v>N</v>
      </c>
      <c r="T22" s="22" t="str">
        <f>[18]Março!$I$23</f>
        <v>SO</v>
      </c>
      <c r="U22" s="22" t="str">
        <f>[18]Março!$I$24</f>
        <v>O</v>
      </c>
      <c r="V22" s="22" t="str">
        <f>[18]Março!$I$25</f>
        <v>O</v>
      </c>
      <c r="W22" s="22" t="str">
        <f>[18]Março!$I$26</f>
        <v>SO</v>
      </c>
      <c r="X22" s="22" t="str">
        <f>[18]Março!$I$27</f>
        <v>S</v>
      </c>
      <c r="Y22" s="22" t="str">
        <f>[18]Março!$I$28</f>
        <v>SE</v>
      </c>
      <c r="Z22" s="22" t="str">
        <f>[18]Março!$I$29</f>
        <v>O</v>
      </c>
      <c r="AA22" s="22" t="str">
        <f>[18]Março!$I$30</f>
        <v>SO</v>
      </c>
      <c r="AB22" s="22" t="str">
        <f>[18]Março!$I$31</f>
        <v>S</v>
      </c>
      <c r="AC22" s="22" t="str">
        <f>[18]Março!$I$32</f>
        <v>S</v>
      </c>
      <c r="AD22" s="22" t="str">
        <f>[18]Março!$I$33</f>
        <v>S</v>
      </c>
      <c r="AE22" s="22" t="str">
        <f>[18]Março!$I$34</f>
        <v>S</v>
      </c>
      <c r="AF22" s="22" t="str">
        <f>[18]Março!$I$35</f>
        <v>SE</v>
      </c>
      <c r="AG22" s="38" t="str">
        <f>[18]Março!$I$36</f>
        <v>S</v>
      </c>
      <c r="AH22" s="2"/>
    </row>
    <row r="23" spans="1:34" ht="12.75" customHeight="1" x14ac:dyDescent="0.2">
      <c r="A23" s="14" t="s">
        <v>13</v>
      </c>
      <c r="B23" s="19" t="str">
        <f>[19]Março!$I$5</f>
        <v>NE</v>
      </c>
      <c r="C23" s="19" t="str">
        <f>[19]Março!$I$6</f>
        <v>O</v>
      </c>
      <c r="D23" s="19" t="str">
        <f>[19]Março!$I$7</f>
        <v>O</v>
      </c>
      <c r="E23" s="19" t="str">
        <f>[19]Março!$I$8</f>
        <v>S</v>
      </c>
      <c r="F23" s="19" t="str">
        <f>[19]Março!$I$9</f>
        <v>S</v>
      </c>
      <c r="G23" s="19" t="str">
        <f>[19]Março!$I$10</f>
        <v>SO</v>
      </c>
      <c r="H23" s="19" t="str">
        <f>[19]Março!$I$11</f>
        <v>NE</v>
      </c>
      <c r="I23" s="19" t="str">
        <f>[19]Março!$I$12</f>
        <v>N</v>
      </c>
      <c r="J23" s="19" t="str">
        <f>[19]Março!$I$13</f>
        <v>NE</v>
      </c>
      <c r="K23" s="19" t="str">
        <f>[19]Março!$I$14</f>
        <v>S</v>
      </c>
      <c r="L23" s="19" t="str">
        <f>[19]Março!$I$15</f>
        <v>S</v>
      </c>
      <c r="M23" s="19" t="str">
        <f>[19]Março!$I$16</f>
        <v>S</v>
      </c>
      <c r="N23" s="19" t="str">
        <f>[19]Março!$I$17</f>
        <v>S</v>
      </c>
      <c r="O23" s="19" t="str">
        <f>[19]Março!$I$18</f>
        <v>S</v>
      </c>
      <c r="P23" s="19" t="str">
        <f>[19]Março!$I$19</f>
        <v>N</v>
      </c>
      <c r="Q23" s="19" t="str">
        <f>[19]Março!$I$20</f>
        <v>L</v>
      </c>
      <c r="R23" s="19" t="str">
        <f>[19]Março!$I$21</f>
        <v>N</v>
      </c>
      <c r="S23" s="19" t="str">
        <f>[19]Março!$I$22</f>
        <v>N</v>
      </c>
      <c r="T23" s="19" t="str">
        <f>[19]Março!$I$23</f>
        <v>SO</v>
      </c>
      <c r="U23" s="19" t="str">
        <f>[19]Março!$I$24</f>
        <v>S</v>
      </c>
      <c r="V23" s="19" t="str">
        <f>[19]Março!$I$25</f>
        <v>O</v>
      </c>
      <c r="W23" s="19" t="str">
        <f>[19]Março!$I$26</f>
        <v>S</v>
      </c>
      <c r="X23" s="19" t="str">
        <f>[19]Março!$I$27</f>
        <v>SO</v>
      </c>
      <c r="Y23" s="19" t="str">
        <f>[19]Março!$I$28</f>
        <v>N</v>
      </c>
      <c r="Z23" s="19" t="str">
        <f>[19]Março!$I$29</f>
        <v>SO</v>
      </c>
      <c r="AA23" s="19" t="str">
        <f>[19]Março!$I$30</f>
        <v>S</v>
      </c>
      <c r="AB23" s="19" t="str">
        <f>[19]Março!$I$31</f>
        <v>SE</v>
      </c>
      <c r="AC23" s="19" t="str">
        <f>[19]Março!$I$32</f>
        <v>S</v>
      </c>
      <c r="AD23" s="19" t="str">
        <f>[19]Março!$I$33</f>
        <v>S</v>
      </c>
      <c r="AE23" s="19" t="str">
        <f>[19]Março!$I$34</f>
        <v>N</v>
      </c>
      <c r="AF23" s="19" t="str">
        <f>[19]Março!$I$35</f>
        <v>L</v>
      </c>
      <c r="AG23" s="39" t="str">
        <f>[19]Março!$I$36</f>
        <v>S</v>
      </c>
      <c r="AH23" s="2"/>
    </row>
    <row r="24" spans="1:34" ht="12" customHeight="1" x14ac:dyDescent="0.2">
      <c r="A24" s="14" t="s">
        <v>14</v>
      </c>
      <c r="B24" s="22" t="str">
        <f>[20]Março!$I$5</f>
        <v>L</v>
      </c>
      <c r="C24" s="22" t="str">
        <f>[20]Março!$I$6</f>
        <v>L</v>
      </c>
      <c r="D24" s="22" t="str">
        <f>[20]Março!$I$7</f>
        <v>O</v>
      </c>
      <c r="E24" s="22" t="str">
        <f>[20]Março!$I$8</f>
        <v>NO</v>
      </c>
      <c r="F24" s="22" t="str">
        <f>[20]Março!$I$9</f>
        <v>N</v>
      </c>
      <c r="G24" s="22" t="str">
        <f>[20]Março!$I$10</f>
        <v>S</v>
      </c>
      <c r="H24" s="22" t="str">
        <f>[20]Março!$I$11</f>
        <v>NO</v>
      </c>
      <c r="I24" s="22" t="str">
        <f>[20]Março!$I$12</f>
        <v>NE</v>
      </c>
      <c r="J24" s="22" t="str">
        <f>[20]Março!$I$13</f>
        <v>L</v>
      </c>
      <c r="K24" s="22" t="str">
        <f>[20]Março!$I$14</f>
        <v>NE</v>
      </c>
      <c r="L24" s="22" t="str">
        <f>[20]Março!$I$15</f>
        <v>SO</v>
      </c>
      <c r="M24" s="22" t="str">
        <f>[20]Março!$I$16</f>
        <v>SO</v>
      </c>
      <c r="N24" s="22" t="str">
        <f>[20]Março!$I$17</f>
        <v>S</v>
      </c>
      <c r="O24" s="22" t="str">
        <f>[20]Março!$I$18</f>
        <v>L</v>
      </c>
      <c r="P24" s="22" t="str">
        <f>[20]Março!$I$19</f>
        <v>L</v>
      </c>
      <c r="Q24" s="22" t="str">
        <f>[20]Março!$I$20</f>
        <v>SE</v>
      </c>
      <c r="R24" s="22" t="str">
        <f>[20]Março!$I$21</f>
        <v>SE</v>
      </c>
      <c r="S24" s="22" t="str">
        <f>[20]Março!$I$22</f>
        <v>L</v>
      </c>
      <c r="T24" s="22" t="str">
        <f>[20]Março!$I$23</f>
        <v>SE</v>
      </c>
      <c r="U24" s="22" t="str">
        <f>[20]Março!$I$24</f>
        <v>SE</v>
      </c>
      <c r="V24" s="22" t="str">
        <f>[20]Março!$I$25</f>
        <v>SE</v>
      </c>
      <c r="W24" s="22" t="str">
        <f>[20]Março!$I$26</f>
        <v>NO</v>
      </c>
      <c r="X24" s="22" t="str">
        <f>[20]Março!$I$27</f>
        <v>L</v>
      </c>
      <c r="Y24" s="22" t="str">
        <f>[20]Março!$I$28</f>
        <v>NE</v>
      </c>
      <c r="Z24" s="22" t="str">
        <f>[20]Março!$I$29</f>
        <v>L</v>
      </c>
      <c r="AA24" s="22" t="str">
        <f>[20]Março!$I$30</f>
        <v>O</v>
      </c>
      <c r="AB24" s="22" t="str">
        <f>[20]Março!$I$31</f>
        <v>S</v>
      </c>
      <c r="AC24" s="22" t="str">
        <f>[20]Março!$I$32</f>
        <v>S</v>
      </c>
      <c r="AD24" s="22" t="str">
        <f>[20]Março!$I$33</f>
        <v>SO</v>
      </c>
      <c r="AE24" s="22" t="str">
        <f>[20]Março!$I$34</f>
        <v>SO</v>
      </c>
      <c r="AF24" s="22" t="str">
        <f>[20]Março!$I$35</f>
        <v>SO</v>
      </c>
      <c r="AG24" s="38" t="str">
        <f>[20]Março!$I$36</f>
        <v>L</v>
      </c>
      <c r="AH24" s="2"/>
    </row>
    <row r="25" spans="1:34" ht="11.25" customHeight="1" x14ac:dyDescent="0.2">
      <c r="A25" s="14" t="s">
        <v>15</v>
      </c>
      <c r="B25" s="22" t="str">
        <f>[21]Março!$I$5</f>
        <v>NE</v>
      </c>
      <c r="C25" s="22" t="str">
        <f>[21]Março!$I$6</f>
        <v>NE</v>
      </c>
      <c r="D25" s="22" t="str">
        <f>[21]Março!$I$7</f>
        <v>O</v>
      </c>
      <c r="E25" s="22" t="str">
        <f>[21]Março!$I$8</f>
        <v>SO</v>
      </c>
      <c r="F25" s="22" t="str">
        <f>[21]Março!$I$9</f>
        <v>SO</v>
      </c>
      <c r="G25" s="22" t="str">
        <f>[21]Março!$I$10</f>
        <v>SO</v>
      </c>
      <c r="H25" s="22" t="str">
        <f>[21]Março!$I$11</f>
        <v>L</v>
      </c>
      <c r="I25" s="22" t="str">
        <f>[21]Março!$I$12</f>
        <v>NE</v>
      </c>
      <c r="J25" s="22" t="str">
        <f>[21]Março!$I$13</f>
        <v>NE</v>
      </c>
      <c r="K25" s="22" t="str">
        <f>[21]Março!$I$14</f>
        <v>SO</v>
      </c>
      <c r="L25" s="22" t="str">
        <f>[21]Março!$I$15</f>
        <v>SO</v>
      </c>
      <c r="M25" s="22" t="str">
        <f>[21]Março!$I$16</f>
        <v>SO</v>
      </c>
      <c r="N25" s="22" t="str">
        <f>[21]Março!$I$17</f>
        <v>SO</v>
      </c>
      <c r="O25" s="22" t="str">
        <f>[21]Março!$I$18</f>
        <v>O</v>
      </c>
      <c r="P25" s="22" t="str">
        <f>[21]Março!$I$19</f>
        <v>O</v>
      </c>
      <c r="Q25" s="22" t="str">
        <f>[21]Março!$I$20</f>
        <v>O</v>
      </c>
      <c r="R25" s="22" t="str">
        <f>[21]Março!$I$21</f>
        <v>NO</v>
      </c>
      <c r="S25" s="22" t="str">
        <f>[21]Março!$I$22</f>
        <v>NO</v>
      </c>
      <c r="T25" s="22" t="str">
        <f>[21]Março!$I$23</f>
        <v>SO</v>
      </c>
      <c r="U25" s="22" t="str">
        <f>[21]Março!$I$24</f>
        <v>NE</v>
      </c>
      <c r="V25" s="22" t="str">
        <f>[21]Março!$I$25</f>
        <v>O</v>
      </c>
      <c r="W25" s="22" t="str">
        <f>[21]Março!$I$26</f>
        <v>O</v>
      </c>
      <c r="X25" s="22" t="str">
        <f>[21]Março!$I$27</f>
        <v>SO</v>
      </c>
      <c r="Y25" s="22" t="str">
        <f>[21]Março!$I$28</f>
        <v>N</v>
      </c>
      <c r="Z25" s="22" t="str">
        <f>[21]Março!$I$29</f>
        <v>O</v>
      </c>
      <c r="AA25" s="22" t="str">
        <f>[21]Março!$I$30</f>
        <v>SO</v>
      </c>
      <c r="AB25" s="22" t="str">
        <f>[21]Março!$I$31</f>
        <v>SO</v>
      </c>
      <c r="AC25" s="22" t="str">
        <f>[21]Março!$I$32</f>
        <v>O</v>
      </c>
      <c r="AD25" s="22" t="str">
        <f>[21]Março!$I$33</f>
        <v>L</v>
      </c>
      <c r="AE25" s="22" t="str">
        <f>[21]Março!$I$34</f>
        <v>N</v>
      </c>
      <c r="AF25" s="22" t="str">
        <f>[21]Março!$I$35</f>
        <v>NO</v>
      </c>
      <c r="AG25" s="38" t="str">
        <f>[21]Março!$I$36</f>
        <v>SO</v>
      </c>
      <c r="AH25" s="2"/>
    </row>
    <row r="26" spans="1:34" ht="12" customHeight="1" x14ac:dyDescent="0.2">
      <c r="A26" s="14" t="s">
        <v>16</v>
      </c>
      <c r="B26" s="23" t="str">
        <f>[22]Março!$I$5</f>
        <v>NE</v>
      </c>
      <c r="C26" s="23" t="str">
        <f>[22]Março!$I$6</f>
        <v>S</v>
      </c>
      <c r="D26" s="23" t="str">
        <f>[22]Março!$I$7</f>
        <v>S</v>
      </c>
      <c r="E26" s="23" t="str">
        <f>[22]Março!$I$8</f>
        <v>SE</v>
      </c>
      <c r="F26" s="23" t="str">
        <f>[22]Março!$I$9</f>
        <v>SE</v>
      </c>
      <c r="G26" s="23" t="str">
        <f>[22]Março!$I$10</f>
        <v>S</v>
      </c>
      <c r="H26" s="23" t="str">
        <f>[22]Março!$I$11</f>
        <v>SE</v>
      </c>
      <c r="I26" s="23" t="str">
        <f>[22]Março!$I$12</f>
        <v>SE</v>
      </c>
      <c r="J26" s="23" t="str">
        <f>[22]Março!$I$13</f>
        <v>N</v>
      </c>
      <c r="K26" s="23" t="str">
        <f>[22]Março!$I$14</f>
        <v>S</v>
      </c>
      <c r="L26" s="23" t="str">
        <f>[22]Março!$I$15</f>
        <v>S</v>
      </c>
      <c r="M26" s="23" t="str">
        <f>[22]Março!$I$16</f>
        <v>S</v>
      </c>
      <c r="N26" s="23" t="str">
        <f>[22]Março!$I$17</f>
        <v>S</v>
      </c>
      <c r="O26" s="23" t="str">
        <f>[22]Março!$I$18</f>
        <v>S</v>
      </c>
      <c r="P26" s="23" t="str">
        <f>[22]Março!$I$19</f>
        <v>S</v>
      </c>
      <c r="Q26" s="23" t="str">
        <f>[22]Março!$I$20</f>
        <v>L</v>
      </c>
      <c r="R26" s="23" t="str">
        <f>[22]Março!$I$21</f>
        <v>NE</v>
      </c>
      <c r="S26" s="23" t="str">
        <f>[22]Março!$I$22</f>
        <v>NE</v>
      </c>
      <c r="T26" s="23" t="str">
        <f>[22]Março!$I$23</f>
        <v>SE</v>
      </c>
      <c r="U26" s="23" t="str">
        <f>[22]Março!$I$24</f>
        <v>NO</v>
      </c>
      <c r="V26" s="23" t="str">
        <f>[22]Março!$I$25</f>
        <v>SO</v>
      </c>
      <c r="W26" s="23" t="str">
        <f>[22]Março!$I$26</f>
        <v>SO</v>
      </c>
      <c r="X26" s="23" t="str">
        <f>[22]Março!$I$27</f>
        <v>S</v>
      </c>
      <c r="Y26" s="23" t="str">
        <f>[22]Março!$I$28</f>
        <v>L</v>
      </c>
      <c r="Z26" s="23" t="str">
        <f>[22]Março!$I$29</f>
        <v>SO</v>
      </c>
      <c r="AA26" s="23" t="str">
        <f>[22]Março!$I$30</f>
        <v>S</v>
      </c>
      <c r="AB26" s="23" t="str">
        <f>[22]Março!$I$31</f>
        <v>SE</v>
      </c>
      <c r="AC26" s="23" t="str">
        <f>[22]Março!$I$32</f>
        <v>SE</v>
      </c>
      <c r="AD26" s="23" t="str">
        <f>[22]Março!$I$33</f>
        <v>S</v>
      </c>
      <c r="AE26" s="23" t="str">
        <f>[22]Março!$I$34</f>
        <v>S</v>
      </c>
      <c r="AF26" s="23" t="str">
        <f>[22]Março!$I$35</f>
        <v>NO</v>
      </c>
      <c r="AG26" s="40" t="str">
        <f>[22]Março!$I$36</f>
        <v>S</v>
      </c>
      <c r="AH26" s="2"/>
    </row>
    <row r="27" spans="1:34" ht="12" customHeight="1" x14ac:dyDescent="0.2">
      <c r="A27" s="14" t="s">
        <v>17</v>
      </c>
      <c r="B27" s="22" t="str">
        <f>[23]Março!$I$5</f>
        <v>NE</v>
      </c>
      <c r="C27" s="22" t="str">
        <f>[23]Março!$I$6</f>
        <v>NE</v>
      </c>
      <c r="D27" s="22" t="str">
        <f>[23]Março!$I$7</f>
        <v>SO</v>
      </c>
      <c r="E27" s="22" t="str">
        <f>[23]Março!$I$8</f>
        <v>S</v>
      </c>
      <c r="F27" s="22" t="str">
        <f>[23]Março!$I$9</f>
        <v>SE</v>
      </c>
      <c r="G27" s="22" t="str">
        <f>[23]Março!$I$10</f>
        <v>NE</v>
      </c>
      <c r="H27" s="22" t="str">
        <f>[23]Março!$I$11</f>
        <v>L</v>
      </c>
      <c r="I27" s="22" t="str">
        <f>[23]Março!$I$12</f>
        <v>N</v>
      </c>
      <c r="J27" s="22" t="str">
        <f>[23]Março!$I$13</f>
        <v>N</v>
      </c>
      <c r="K27" s="22" t="str">
        <f>[23]Março!$I$14</f>
        <v>S</v>
      </c>
      <c r="L27" s="22" t="str">
        <f>[23]Março!$I$15</f>
        <v>SE</v>
      </c>
      <c r="M27" s="22" t="str">
        <f>[23]Março!$I$16</f>
        <v>SE</v>
      </c>
      <c r="N27" s="22" t="str">
        <f>[23]Março!$I$17</f>
        <v>L</v>
      </c>
      <c r="O27" s="22" t="str">
        <f>[23]Março!$I$18</f>
        <v>L</v>
      </c>
      <c r="P27" s="22" t="str">
        <f>[23]Março!$I$19</f>
        <v>NE</v>
      </c>
      <c r="Q27" s="22" t="str">
        <f>[23]Março!$I$20</f>
        <v>NE</v>
      </c>
      <c r="R27" s="22" t="str">
        <f>[23]Março!$I$21</f>
        <v>N</v>
      </c>
      <c r="S27" s="22" t="str">
        <f>[23]Março!$I$22</f>
        <v>N</v>
      </c>
      <c r="T27" s="22" t="str">
        <f>[23]Março!$I$23</f>
        <v>NO</v>
      </c>
      <c r="U27" s="22" t="str">
        <f>[23]Março!$I$24</f>
        <v>NE</v>
      </c>
      <c r="V27" s="22" t="str">
        <f>[23]Março!$I$25</f>
        <v>O</v>
      </c>
      <c r="W27" s="22" t="str">
        <f>[23]Março!$I$26</f>
        <v>SO</v>
      </c>
      <c r="X27" s="22" t="str">
        <f>[23]Março!$I$27</f>
        <v>L</v>
      </c>
      <c r="Y27" s="22" t="str">
        <f>[23]Março!$I$28</f>
        <v>NE</v>
      </c>
      <c r="Z27" s="22" t="str">
        <f>[23]Março!$I$29</f>
        <v>NO</v>
      </c>
      <c r="AA27" s="22" t="str">
        <f>[23]Março!$I$30</f>
        <v>S</v>
      </c>
      <c r="AB27" s="22" t="str">
        <f>[23]Março!$I$31</f>
        <v>SE</v>
      </c>
      <c r="AC27" s="22" t="str">
        <f>[23]Março!$I$32</f>
        <v>L</v>
      </c>
      <c r="AD27" s="22" t="str">
        <f>[23]Março!$I$33</f>
        <v>L</v>
      </c>
      <c r="AE27" s="22" t="str">
        <f>[23]Março!$I$34</f>
        <v>L</v>
      </c>
      <c r="AF27" s="22" t="str">
        <f>[23]Março!$I$35</f>
        <v>L</v>
      </c>
      <c r="AG27" s="38" t="str">
        <f>[23]Março!$I$36</f>
        <v>L</v>
      </c>
      <c r="AH27" s="2"/>
    </row>
    <row r="28" spans="1:34" ht="12" customHeight="1" x14ac:dyDescent="0.2">
      <c r="A28" s="14" t="s">
        <v>18</v>
      </c>
      <c r="B28" s="22" t="str">
        <f>[24]Março!$I$5</f>
        <v>L</v>
      </c>
      <c r="C28" s="22" t="str">
        <f>[24]Março!$I$6</f>
        <v>L</v>
      </c>
      <c r="D28" s="22" t="str">
        <f>[24]Março!$I$7</f>
        <v>O</v>
      </c>
      <c r="E28" s="22" t="str">
        <f>[24]Março!$I$8</f>
        <v>NO</v>
      </c>
      <c r="F28" s="22" t="str">
        <f>[24]Março!$I$9</f>
        <v>S</v>
      </c>
      <c r="G28" s="22" t="str">
        <f>[24]Março!$I$10</f>
        <v>L</v>
      </c>
      <c r="H28" s="22" t="str">
        <f>[24]Março!$I$11</f>
        <v>L</v>
      </c>
      <c r="I28" s="22" t="str">
        <f>[24]Março!$I$12</f>
        <v>L</v>
      </c>
      <c r="J28" s="22" t="str">
        <f>[24]Março!$I$13</f>
        <v>N</v>
      </c>
      <c r="K28" s="22" t="str">
        <f>[24]Março!$I$14</f>
        <v>SO</v>
      </c>
      <c r="L28" s="22" t="str">
        <f>[24]Março!$I$15</f>
        <v>SO</v>
      </c>
      <c r="M28" s="22" t="str">
        <f>[24]Março!$I$16</f>
        <v>S</v>
      </c>
      <c r="N28" s="22" t="str">
        <f>[24]Março!$I$17</f>
        <v>L</v>
      </c>
      <c r="O28" s="22" t="str">
        <f>[24]Março!$I$18</f>
        <v>L</v>
      </c>
      <c r="P28" s="22" t="str">
        <f>[24]Março!$I$19</f>
        <v>L</v>
      </c>
      <c r="Q28" s="22" t="str">
        <f>[24]Março!$I$20</f>
        <v>L</v>
      </c>
      <c r="R28" s="22" t="str">
        <f>[24]Março!$I$21</f>
        <v>L</v>
      </c>
      <c r="S28" s="22" t="str">
        <f>[24]Março!$I$22</f>
        <v>NE</v>
      </c>
      <c r="T28" s="22" t="str">
        <f>[24]Março!$I$23</f>
        <v>S</v>
      </c>
      <c r="U28" s="22" t="str">
        <f>[24]Março!$I$24</f>
        <v>L</v>
      </c>
      <c r="V28" s="22" t="str">
        <f>[24]Março!$I$25</f>
        <v>NE</v>
      </c>
      <c r="W28" s="22" t="str">
        <f>[24]Março!$I$26</f>
        <v>O</v>
      </c>
      <c r="X28" s="22" t="str">
        <f>[24]Março!$I$27</f>
        <v>O</v>
      </c>
      <c r="Y28" s="22" t="str">
        <f>[24]Março!$I$28</f>
        <v>*</v>
      </c>
      <c r="Z28" s="22" t="str">
        <f>[24]Março!$I$29</f>
        <v>*</v>
      </c>
      <c r="AA28" s="22" t="str">
        <f>[24]Março!$I$30</f>
        <v>SO</v>
      </c>
      <c r="AB28" s="22" t="str">
        <f>[24]Março!$I$31</f>
        <v>SO</v>
      </c>
      <c r="AC28" s="22" t="str">
        <f>[24]Março!$I$32</f>
        <v>S</v>
      </c>
      <c r="AD28" s="22" t="str">
        <f>[24]Março!$I$33</f>
        <v>L</v>
      </c>
      <c r="AE28" s="22" t="str">
        <f>[24]Março!$I$34</f>
        <v>L</v>
      </c>
      <c r="AF28" s="22" t="str">
        <f>[24]Março!$I$35</f>
        <v>L</v>
      </c>
      <c r="AG28" s="38" t="str">
        <f>[24]Março!$I$36</f>
        <v>L</v>
      </c>
      <c r="AH28" s="2"/>
    </row>
    <row r="29" spans="1:34" ht="12.75" customHeight="1" x14ac:dyDescent="0.2">
      <c r="A29" s="14" t="s">
        <v>19</v>
      </c>
      <c r="B29" s="22" t="str">
        <f>[25]Março!$I$5</f>
        <v>NE</v>
      </c>
      <c r="C29" s="22" t="str">
        <f>[25]Março!$I$6</f>
        <v>NE</v>
      </c>
      <c r="D29" s="22" t="str">
        <f>[25]Março!$I$7</f>
        <v>O</v>
      </c>
      <c r="E29" s="22" t="str">
        <f>[25]Março!$I$8</f>
        <v>SO</v>
      </c>
      <c r="F29" s="22" t="str">
        <f>[25]Março!$I$9</f>
        <v>S</v>
      </c>
      <c r="G29" s="22" t="str">
        <f>[25]Março!$I$10</f>
        <v>S</v>
      </c>
      <c r="H29" s="22" t="str">
        <f>[25]Março!$I$11</f>
        <v>SE</v>
      </c>
      <c r="I29" s="22" t="str">
        <f>[25]Março!$I$12</f>
        <v>SE</v>
      </c>
      <c r="J29" s="22" t="str">
        <f>[25]Março!$I$13</f>
        <v>NE</v>
      </c>
      <c r="K29" s="22" t="str">
        <f>[25]Março!$I$14</f>
        <v>SO</v>
      </c>
      <c r="L29" s="22" t="str">
        <f>[25]Março!$I$15</f>
        <v>SO</v>
      </c>
      <c r="M29" s="22" t="str">
        <f>[25]Março!$I$16</f>
        <v>S</v>
      </c>
      <c r="N29" s="22" t="str">
        <f>[25]Março!$I$17</f>
        <v>S</v>
      </c>
      <c r="O29" s="22" t="str">
        <f>[25]Março!$I$18</f>
        <v>SE</v>
      </c>
      <c r="P29" s="22" t="str">
        <f>[25]Março!$I$19</f>
        <v>SE</v>
      </c>
      <c r="Q29" s="22" t="str">
        <f>[25]Março!$I$20</f>
        <v>NE</v>
      </c>
      <c r="R29" s="22" t="str">
        <f>[25]Março!$I$21</f>
        <v>NE</v>
      </c>
      <c r="S29" s="22" t="str">
        <f>[25]Março!$I$22</f>
        <v>NE</v>
      </c>
      <c r="T29" s="22" t="str">
        <f>[25]Março!$I$23</f>
        <v>NE</v>
      </c>
      <c r="U29" s="22" t="str">
        <f>[25]Março!$I$24</f>
        <v>N</v>
      </c>
      <c r="V29" s="22" t="str">
        <f>[25]Março!$I$25</f>
        <v>S</v>
      </c>
      <c r="W29" s="22" t="str">
        <f>[25]Março!$I$26</f>
        <v>S</v>
      </c>
      <c r="X29" s="22" t="str">
        <f>[25]Março!$I$27</f>
        <v>S</v>
      </c>
      <c r="Y29" s="22" t="str">
        <f>[25]Março!$I$28</f>
        <v>NE</v>
      </c>
      <c r="Z29" s="22" t="str">
        <f>[25]Março!$I$29</f>
        <v>NE</v>
      </c>
      <c r="AA29" s="22" t="str">
        <f>[25]Março!$I$30</f>
        <v>O</v>
      </c>
      <c r="AB29" s="22" t="str">
        <f>[25]Março!$I$31</f>
        <v>SO</v>
      </c>
      <c r="AC29" s="22" t="str">
        <f>[25]Março!$I$32</f>
        <v>S</v>
      </c>
      <c r="AD29" s="22" t="str">
        <f>[25]Março!$I$33</f>
        <v>SE</v>
      </c>
      <c r="AE29" s="22" t="str">
        <f>[25]Março!$I$34</f>
        <v>SE</v>
      </c>
      <c r="AF29" s="22" t="str">
        <f>[25]Março!$I$35</f>
        <v>NE</v>
      </c>
      <c r="AG29" s="38" t="str">
        <f>[25]Março!$I$36</f>
        <v>NE</v>
      </c>
      <c r="AH29" s="2"/>
    </row>
    <row r="30" spans="1:34" ht="12.75" customHeight="1" x14ac:dyDescent="0.2">
      <c r="A30" s="14" t="s">
        <v>31</v>
      </c>
      <c r="B30" s="22" t="str">
        <f>[26]Março!$I$5</f>
        <v>*</v>
      </c>
      <c r="C30" s="22" t="str">
        <f>[26]Março!$I$6</f>
        <v>*</v>
      </c>
      <c r="D30" s="22" t="str">
        <f>[26]Março!$I$7</f>
        <v>*</v>
      </c>
      <c r="E30" s="22" t="str">
        <f>[26]Março!$I$8</f>
        <v>*</v>
      </c>
      <c r="F30" s="22" t="str">
        <f>[26]Março!$I$9</f>
        <v>*</v>
      </c>
      <c r="G30" s="22" t="str">
        <f>[26]Março!$I$10</f>
        <v>*</v>
      </c>
      <c r="H30" s="22" t="str">
        <f>[26]Março!$I$11</f>
        <v>*</v>
      </c>
      <c r="I30" s="22" t="str">
        <f>[26]Março!$I$12</f>
        <v>*</v>
      </c>
      <c r="J30" s="22" t="str">
        <f>[26]Março!$I$13</f>
        <v>*</v>
      </c>
      <c r="K30" s="22" t="str">
        <f>[26]Março!$I$14</f>
        <v>*</v>
      </c>
      <c r="L30" s="22" t="str">
        <f>[26]Março!$I$15</f>
        <v>*</v>
      </c>
      <c r="M30" s="22" t="str">
        <f>[26]Março!$I$16</f>
        <v>*</v>
      </c>
      <c r="N30" s="22" t="str">
        <f>[26]Março!$I$17</f>
        <v>*</v>
      </c>
      <c r="O30" s="22" t="str">
        <f>[26]Março!$I$18</f>
        <v>*</v>
      </c>
      <c r="P30" s="22" t="str">
        <f>[26]Março!$I$19</f>
        <v>*</v>
      </c>
      <c r="Q30" s="22" t="str">
        <f>[26]Março!$I$20</f>
        <v>*</v>
      </c>
      <c r="R30" s="22" t="str">
        <f>[26]Março!$I$21</f>
        <v>*</v>
      </c>
      <c r="S30" s="22" t="str">
        <f>[26]Março!$I$22</f>
        <v>*</v>
      </c>
      <c r="T30" s="22" t="str">
        <f>[26]Março!$I$23</f>
        <v>*</v>
      </c>
      <c r="U30" s="22" t="str">
        <f>[26]Março!$I$24</f>
        <v>*</v>
      </c>
      <c r="V30" s="22" t="str">
        <f>[26]Março!$I$25</f>
        <v>*</v>
      </c>
      <c r="W30" s="22" t="str">
        <f>[26]Março!$I$26</f>
        <v>*</v>
      </c>
      <c r="X30" s="22" t="str">
        <f>[26]Março!$I$27</f>
        <v>*</v>
      </c>
      <c r="Y30" s="22" t="str">
        <f>[26]Março!$I$28</f>
        <v>*</v>
      </c>
      <c r="Z30" s="22" t="str">
        <f>[26]Março!$I$29</f>
        <v>*</v>
      </c>
      <c r="AA30" s="22" t="str">
        <f>[26]Março!$I$30</f>
        <v>*</v>
      </c>
      <c r="AB30" s="22" t="str">
        <f>[26]Março!$I$31</f>
        <v>*</v>
      </c>
      <c r="AC30" s="22" t="str">
        <f>[26]Março!$I$32</f>
        <v>*</v>
      </c>
      <c r="AD30" s="22" t="str">
        <f>[26]Março!$I$33</f>
        <v>*</v>
      </c>
      <c r="AE30" s="22" t="str">
        <f>[26]Março!$I$34</f>
        <v>*</v>
      </c>
      <c r="AF30" s="22" t="str">
        <f>[26]Março!$I$35</f>
        <v>*</v>
      </c>
      <c r="AG30" s="28" t="s">
        <v>143</v>
      </c>
      <c r="AH30" s="2"/>
    </row>
    <row r="31" spans="1:34" ht="12.75" customHeight="1" x14ac:dyDescent="0.2">
      <c r="A31" s="14" t="s">
        <v>49</v>
      </c>
      <c r="B31" s="22" t="str">
        <f>[27]Março!$I$5</f>
        <v>L</v>
      </c>
      <c r="C31" s="22" t="str">
        <f>[27]Março!$I$6</f>
        <v>NE</v>
      </c>
      <c r="D31" s="22" t="str">
        <f>[27]Março!$I$7</f>
        <v>N</v>
      </c>
      <c r="E31" s="22" t="str">
        <f>[27]Março!$I$8</f>
        <v>NE</v>
      </c>
      <c r="F31" s="22" t="str">
        <f>[27]Março!$I$9</f>
        <v>NE</v>
      </c>
      <c r="G31" s="22" t="str">
        <f>[27]Março!$I$10</f>
        <v>O</v>
      </c>
      <c r="H31" s="22" t="str">
        <f>[27]Março!$I$11</f>
        <v>L</v>
      </c>
      <c r="I31" s="22" t="str">
        <f>[27]Março!$I$12</f>
        <v>NE</v>
      </c>
      <c r="J31" s="22" t="str">
        <f>[27]Março!$I$13</f>
        <v>NE</v>
      </c>
      <c r="K31" s="22" t="str">
        <f>[27]Março!$I$14</f>
        <v>NE</v>
      </c>
      <c r="L31" s="22" t="str">
        <f>[27]Março!$I$15</f>
        <v>S</v>
      </c>
      <c r="M31" s="22" t="str">
        <f>[27]Março!$I$16</f>
        <v>S</v>
      </c>
      <c r="N31" s="22" t="str">
        <f>[27]Março!$I$17</f>
        <v>SE</v>
      </c>
      <c r="O31" s="22" t="str">
        <f>[27]Março!$I$18</f>
        <v>L</v>
      </c>
      <c r="P31" s="22" t="str">
        <f>[27]Março!$I$19</f>
        <v>NE</v>
      </c>
      <c r="Q31" s="22" t="str">
        <f>[27]Março!$I$20</f>
        <v>NE</v>
      </c>
      <c r="R31" s="22" t="str">
        <f>[27]Março!$I$21</f>
        <v>L</v>
      </c>
      <c r="S31" s="22" t="str">
        <f>[27]Março!$I$22</f>
        <v>L</v>
      </c>
      <c r="T31" s="22" t="str">
        <f>[27]Março!$I$23</f>
        <v>L</v>
      </c>
      <c r="U31" s="22" t="str">
        <f>[27]Março!$I$24</f>
        <v>SO</v>
      </c>
      <c r="V31" s="22" t="str">
        <f>[27]Março!$I$25</f>
        <v>NE</v>
      </c>
      <c r="W31" s="22" t="str">
        <f>[27]Março!$I$26</f>
        <v>NE</v>
      </c>
      <c r="X31" s="22" t="str">
        <f>[27]Março!$I$27</f>
        <v>N</v>
      </c>
      <c r="Y31" s="22" t="str">
        <f>[27]Março!$I$28</f>
        <v>L</v>
      </c>
      <c r="Z31" s="22" t="str">
        <f>[27]Março!$I$29</f>
        <v>NE</v>
      </c>
      <c r="AA31" s="22" t="str">
        <f>[27]Março!$I$30</f>
        <v>SO</v>
      </c>
      <c r="AB31" s="22" t="str">
        <f>[27]Março!$I$31</f>
        <v>S</v>
      </c>
      <c r="AC31" s="22" t="str">
        <f>[27]Março!$I$32</f>
        <v>S</v>
      </c>
      <c r="AD31" s="22" t="str">
        <f>[27]Março!$I$33</f>
        <v>SE</v>
      </c>
      <c r="AE31" s="22" t="str">
        <f>[27]Março!$I$34</f>
        <v>SE</v>
      </c>
      <c r="AF31" s="22" t="str">
        <f>[27]Março!$I$35</f>
        <v>SE</v>
      </c>
      <c r="AG31" s="38" t="str">
        <f>[27]Março!$I$36</f>
        <v>NE</v>
      </c>
      <c r="AH31" s="2"/>
    </row>
    <row r="32" spans="1:34" ht="12" customHeight="1" x14ac:dyDescent="0.2">
      <c r="A32" s="14" t="s">
        <v>20</v>
      </c>
      <c r="B32" s="19" t="str">
        <f>[28]Março!$I$5</f>
        <v>SE</v>
      </c>
      <c r="C32" s="19" t="str">
        <f>[28]Março!$I$6</f>
        <v>SE</v>
      </c>
      <c r="D32" s="19" t="str">
        <f>[28]Março!$I$7</f>
        <v>NO</v>
      </c>
      <c r="E32" s="19" t="s">
        <v>142</v>
      </c>
      <c r="F32" s="19" t="str">
        <f>[28]Março!$I$9</f>
        <v>SO</v>
      </c>
      <c r="G32" s="19" t="str">
        <f>[28]Março!$I$10</f>
        <v>S</v>
      </c>
      <c r="H32" s="19" t="str">
        <f>[28]Março!$I$11</f>
        <v>NO</v>
      </c>
      <c r="I32" s="19" t="str">
        <f>[28]Março!$I$12</f>
        <v>NE</v>
      </c>
      <c r="J32" s="19" t="str">
        <f>[28]Março!$I$13</f>
        <v>NE</v>
      </c>
      <c r="K32" s="19" t="str">
        <f>[28]Março!$I$14</f>
        <v>N</v>
      </c>
      <c r="L32" s="19" t="str">
        <f>[28]Março!$I$15</f>
        <v>SO</v>
      </c>
      <c r="M32" s="19" t="str">
        <f>[28]Março!$I$16</f>
        <v>SO</v>
      </c>
      <c r="N32" s="19" t="str">
        <f>[28]Março!$I$17</f>
        <v>S</v>
      </c>
      <c r="O32" s="19" t="str">
        <f>[28]Março!$I$18</f>
        <v>SE</v>
      </c>
      <c r="P32" s="19" t="str">
        <f>[28]Março!$I$19</f>
        <v>L</v>
      </c>
      <c r="Q32" s="19" t="str">
        <f>[28]Março!$I$20</f>
        <v>L</v>
      </c>
      <c r="R32" s="19" t="str">
        <f>[28]Março!$I$21</f>
        <v>SE</v>
      </c>
      <c r="S32" s="19" t="str">
        <f>[28]Março!$I$22</f>
        <v>NE</v>
      </c>
      <c r="T32" s="19" t="str">
        <f>[28]Março!$I$23</f>
        <v>S</v>
      </c>
      <c r="U32" s="19" t="str">
        <f>[28]Março!$I$24</f>
        <v>SE</v>
      </c>
      <c r="V32" s="19" t="str">
        <f>[28]Março!$I$25</f>
        <v>SO</v>
      </c>
      <c r="W32" s="19" t="str">
        <f>[28]Março!$I$26</f>
        <v>NO</v>
      </c>
      <c r="X32" s="19" t="str">
        <f>[28]Março!$I$27</f>
        <v>NO</v>
      </c>
      <c r="Y32" s="19" t="str">
        <f>[28]Março!$I$28</f>
        <v>L</v>
      </c>
      <c r="Z32" s="19" t="str">
        <f>[28]Março!$I$29</f>
        <v>NE</v>
      </c>
      <c r="AA32" s="19" t="str">
        <f>[28]Março!$I$30</f>
        <v>SO</v>
      </c>
      <c r="AB32" s="19" t="str">
        <f>[28]Março!$I$31</f>
        <v>S</v>
      </c>
      <c r="AC32" s="19" t="str">
        <f>[28]Março!$I$32</f>
        <v>S</v>
      </c>
      <c r="AD32" s="19" t="str">
        <f>[28]Março!$I$33</f>
        <v>S</v>
      </c>
      <c r="AE32" s="19" t="str">
        <f>[28]Março!$I$34</f>
        <v>S</v>
      </c>
      <c r="AF32" s="19" t="str">
        <f>[28]Março!$I$35</f>
        <v>S</v>
      </c>
      <c r="AG32" s="39" t="str">
        <f>[28]Março!$I$36</f>
        <v>S</v>
      </c>
      <c r="AH32" s="2"/>
    </row>
    <row r="33" spans="1:35" s="5" customFormat="1" ht="12" customHeight="1" x14ac:dyDescent="0.2">
      <c r="A33" s="29" t="s">
        <v>38</v>
      </c>
      <c r="B33" s="30" t="s">
        <v>56</v>
      </c>
      <c r="C33" s="30" t="s">
        <v>56</v>
      </c>
      <c r="D33" s="30" t="s">
        <v>141</v>
      </c>
      <c r="E33" s="30" t="s">
        <v>142</v>
      </c>
      <c r="F33" s="30" t="s">
        <v>57</v>
      </c>
      <c r="G33" s="30" t="s">
        <v>57</v>
      </c>
      <c r="H33" s="30" t="s">
        <v>57</v>
      </c>
      <c r="I33" s="30" t="s">
        <v>56</v>
      </c>
      <c r="J33" s="30" t="s">
        <v>56</v>
      </c>
      <c r="K33" s="30" t="s">
        <v>142</v>
      </c>
      <c r="L33" s="30" t="s">
        <v>142</v>
      </c>
      <c r="M33" s="30" t="s">
        <v>57</v>
      </c>
      <c r="N33" s="30" t="s">
        <v>57</v>
      </c>
      <c r="O33" s="30" t="s">
        <v>145</v>
      </c>
      <c r="P33" s="37" t="s">
        <v>145</v>
      </c>
      <c r="Q33" s="37" t="s">
        <v>145</v>
      </c>
      <c r="R33" s="37" t="s">
        <v>145</v>
      </c>
      <c r="S33" s="37" t="s">
        <v>56</v>
      </c>
      <c r="T33" s="37" t="s">
        <v>146</v>
      </c>
      <c r="U33" s="37" t="s">
        <v>57</v>
      </c>
      <c r="V33" s="37" t="s">
        <v>141</v>
      </c>
      <c r="W33" s="37" t="s">
        <v>142</v>
      </c>
      <c r="X33" s="37" t="s">
        <v>57</v>
      </c>
      <c r="Y33" s="37" t="s">
        <v>56</v>
      </c>
      <c r="Z33" s="37" t="s">
        <v>56</v>
      </c>
      <c r="AA33" s="37" t="s">
        <v>142</v>
      </c>
      <c r="AB33" s="37" t="s">
        <v>57</v>
      </c>
      <c r="AC33" s="37" t="s">
        <v>57</v>
      </c>
      <c r="AD33" s="37" t="s">
        <v>57</v>
      </c>
      <c r="AE33" s="37" t="s">
        <v>146</v>
      </c>
      <c r="AF33" s="37" t="s">
        <v>145</v>
      </c>
      <c r="AG33" s="47"/>
      <c r="AH33" s="10"/>
    </row>
    <row r="34" spans="1:35" ht="13.5" thickBot="1" x14ac:dyDescent="0.25">
      <c r="A34" s="148" t="s">
        <v>37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10"/>
      <c r="AG34" s="111" t="s">
        <v>57</v>
      </c>
      <c r="AH34" s="2"/>
    </row>
    <row r="35" spans="1:35" x14ac:dyDescent="0.2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7"/>
      <c r="AE35" s="88"/>
      <c r="AF35" s="89"/>
      <c r="AG35" s="90"/>
      <c r="AH35"/>
    </row>
    <row r="36" spans="1:35" x14ac:dyDescent="0.2">
      <c r="A36" s="82"/>
      <c r="B36" s="83"/>
      <c r="C36" s="83"/>
      <c r="D36" s="84"/>
      <c r="E36" s="84" t="s">
        <v>137</v>
      </c>
      <c r="F36" s="84"/>
      <c r="G36" s="84"/>
      <c r="H36" s="84"/>
      <c r="I36" s="83"/>
      <c r="J36" s="83"/>
      <c r="K36" s="83"/>
      <c r="L36" s="83"/>
      <c r="M36" s="83"/>
      <c r="N36" s="83"/>
      <c r="O36" s="83"/>
      <c r="P36" s="83"/>
      <c r="Q36" s="83"/>
      <c r="R36" s="83" t="s">
        <v>51</v>
      </c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 t="s">
        <v>59</v>
      </c>
      <c r="AD36" s="83"/>
      <c r="AE36" s="83"/>
      <c r="AF36" s="83"/>
      <c r="AG36" s="140" t="s">
        <v>144</v>
      </c>
      <c r="AH36" s="2"/>
    </row>
    <row r="37" spans="1:35" x14ac:dyDescent="0.2">
      <c r="A37" s="83"/>
      <c r="B37" s="84"/>
      <c r="C37" s="84"/>
      <c r="D37" s="84" t="s">
        <v>139</v>
      </c>
      <c r="E37" s="84"/>
      <c r="F37" s="84"/>
      <c r="G37" s="84"/>
      <c r="H37" s="83"/>
      <c r="I37" s="83"/>
      <c r="J37" s="83"/>
      <c r="K37" s="83"/>
      <c r="L37" s="83"/>
      <c r="M37" s="83"/>
      <c r="N37" s="83"/>
      <c r="O37" s="93"/>
      <c r="P37" s="93"/>
      <c r="Q37" s="93"/>
      <c r="R37" s="93" t="s">
        <v>52</v>
      </c>
      <c r="S37" s="93"/>
      <c r="T37" s="93"/>
      <c r="U37" s="93"/>
      <c r="V37" s="83"/>
      <c r="W37" s="83"/>
      <c r="X37" s="83"/>
      <c r="Y37" s="83"/>
      <c r="Z37" s="83"/>
      <c r="AA37" s="83"/>
      <c r="AB37" s="83"/>
      <c r="AC37" s="93" t="s">
        <v>60</v>
      </c>
      <c r="AD37" s="93"/>
      <c r="AE37" s="83"/>
      <c r="AF37" s="83"/>
      <c r="AG37" s="96"/>
      <c r="AH37" s="2"/>
      <c r="AI37" s="2"/>
    </row>
    <row r="38" spans="1:35" ht="13.5" thickBot="1" x14ac:dyDescent="0.25">
      <c r="A38" s="97"/>
      <c r="B38" s="98"/>
      <c r="C38" s="98"/>
      <c r="D38" s="98"/>
      <c r="E38" s="98"/>
      <c r="F38" s="98"/>
      <c r="G38" s="98"/>
      <c r="H38" s="98"/>
      <c r="I38" s="112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113"/>
      <c r="AH38" s="2"/>
    </row>
    <row r="40" spans="1:35" x14ac:dyDescent="0.2">
      <c r="K40" s="2" t="s">
        <v>53</v>
      </c>
      <c r="Y40" s="2" t="s">
        <v>50</v>
      </c>
    </row>
    <row r="41" spans="1:35" x14ac:dyDescent="0.2">
      <c r="AG41" s="6" t="s">
        <v>50</v>
      </c>
    </row>
    <row r="43" spans="1:35" x14ac:dyDescent="0.2">
      <c r="M43" s="2" t="s">
        <v>50</v>
      </c>
    </row>
  </sheetData>
  <sheetProtection algorithmName="SHA-512" hashValue="uzhSyI9JVqd/1+UpZcf27UIuhdR7NPqGRuyml9QDPU7dV+mssZTTlj7qOgvnMFiYwzG4Nzwzbt7zk5lSu5G6Zg==" saltValue="ZZDIgj8Lf0vnxNPs6A2faw==" spinCount="100000" sheet="1" objects="1" scenarios="1"/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P42" sqref="P4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6.140625" style="2" customWidth="1"/>
    <col min="4" max="4" width="6.140625" style="2" bestFit="1" customWidth="1"/>
    <col min="5" max="8" width="6.28515625" style="2" customWidth="1"/>
    <col min="9" max="9" width="6.7109375" style="2" customWidth="1"/>
    <col min="10" max="10" width="7" style="2" customWidth="1"/>
    <col min="11" max="11" width="6.28515625" style="2" customWidth="1"/>
    <col min="12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3" t="s">
        <v>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</row>
    <row r="2" spans="1:34" s="4" customFormat="1" ht="20.100000000000001" customHeight="1" x14ac:dyDescent="0.2">
      <c r="A2" s="144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7"/>
    </row>
    <row r="3" spans="1:34" s="5" customFormat="1" ht="20.100000000000001" customHeight="1" x14ac:dyDescent="0.2">
      <c r="A3" s="144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1">
        <v>31</v>
      </c>
      <c r="AG3" s="31" t="s">
        <v>41</v>
      </c>
      <c r="AH3" s="10"/>
    </row>
    <row r="4" spans="1:34" s="5" customFormat="1" ht="20.100000000000001" customHeight="1" x14ac:dyDescent="0.2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31" t="s">
        <v>39</v>
      </c>
      <c r="AH4" s="10"/>
    </row>
    <row r="5" spans="1:34" s="5" customFormat="1" ht="20.100000000000001" customHeight="1" x14ac:dyDescent="0.2">
      <c r="A5" s="14" t="s">
        <v>45</v>
      </c>
      <c r="B5" s="15">
        <f>[1]Março!$J$5</f>
        <v>38.159999999999997</v>
      </c>
      <c r="C5" s="15">
        <f>[1]Março!$J$6</f>
        <v>24.12</v>
      </c>
      <c r="D5" s="15">
        <f>[1]Março!$J$7</f>
        <v>18</v>
      </c>
      <c r="E5" s="15">
        <f>[1]Março!$J$8</f>
        <v>19.440000000000001</v>
      </c>
      <c r="F5" s="15">
        <f>[1]Março!$J$9</f>
        <v>24.12</v>
      </c>
      <c r="G5" s="15">
        <f>[1]Março!$J$10</f>
        <v>18</v>
      </c>
      <c r="H5" s="15">
        <f>[1]Março!$J$11</f>
        <v>19.440000000000001</v>
      </c>
      <c r="I5" s="15">
        <f>[1]Março!$J$12</f>
        <v>24.12</v>
      </c>
      <c r="J5" s="15">
        <f>[1]Março!$J$13</f>
        <v>34.200000000000003</v>
      </c>
      <c r="K5" s="15">
        <f>[1]Março!$J$14</f>
        <v>49.680000000000007</v>
      </c>
      <c r="L5" s="15">
        <f>[1]Março!$J$15</f>
        <v>27.720000000000002</v>
      </c>
      <c r="M5" s="15">
        <f>[1]Março!$J$16</f>
        <v>22.68</v>
      </c>
      <c r="N5" s="15">
        <f>[1]Março!$J$17</f>
        <v>21.96</v>
      </c>
      <c r="O5" s="15">
        <f>[1]Março!$J$18</f>
        <v>23.759999999999998</v>
      </c>
      <c r="P5" s="15">
        <f>[1]Março!$J$19</f>
        <v>39.6</v>
      </c>
      <c r="Q5" s="15">
        <f>[1]Março!$J$20</f>
        <v>24.48</v>
      </c>
      <c r="R5" s="15">
        <f>[1]Março!$J$21</f>
        <v>28.08</v>
      </c>
      <c r="S5" s="15">
        <f>[1]Março!$J$22</f>
        <v>27.720000000000002</v>
      </c>
      <c r="T5" s="15">
        <f>[1]Março!$J$23</f>
        <v>20.88</v>
      </c>
      <c r="U5" s="15">
        <f>[1]Março!$J$24</f>
        <v>20.52</v>
      </c>
      <c r="V5" s="15">
        <f>[1]Março!$J$25</f>
        <v>23.759999999999998</v>
      </c>
      <c r="W5" s="15">
        <f>[1]Março!$J$26</f>
        <v>50.76</v>
      </c>
      <c r="X5" s="15">
        <f>[1]Março!$J$27</f>
        <v>15.840000000000002</v>
      </c>
      <c r="Y5" s="15">
        <f>[1]Março!$J$28</f>
        <v>65.52</v>
      </c>
      <c r="Z5" s="15">
        <f>[1]Março!$J$29</f>
        <v>32.76</v>
      </c>
      <c r="AA5" s="15">
        <f>[1]Março!$J$30</f>
        <v>21.6</v>
      </c>
      <c r="AB5" s="15">
        <f>[1]Março!$J$31</f>
        <v>21.6</v>
      </c>
      <c r="AC5" s="15">
        <f>[1]Março!$J$32</f>
        <v>17.28</v>
      </c>
      <c r="AD5" s="15">
        <f>[1]Março!$J$33</f>
        <v>17.64</v>
      </c>
      <c r="AE5" s="15">
        <f>[1]Março!$J$34</f>
        <v>39.96</v>
      </c>
      <c r="AF5" s="15">
        <f>[1]Março!$J$35</f>
        <v>20.52</v>
      </c>
      <c r="AG5" s="32">
        <f>MAX(B5:AF5)</f>
        <v>65.52</v>
      </c>
      <c r="AH5" s="10"/>
    </row>
    <row r="6" spans="1:34" s="1" customFormat="1" ht="17.100000000000001" customHeight="1" x14ac:dyDescent="0.2">
      <c r="A6" s="14" t="s">
        <v>0</v>
      </c>
      <c r="B6" s="16">
        <f>[2]Março!$J$5</f>
        <v>37.080000000000005</v>
      </c>
      <c r="C6" s="16">
        <f>[2]Março!$J$6</f>
        <v>26.64</v>
      </c>
      <c r="D6" s="16">
        <f>[2]Março!$J$7</f>
        <v>32.76</v>
      </c>
      <c r="E6" s="16">
        <f>[2]Março!$J$8</f>
        <v>30.240000000000002</v>
      </c>
      <c r="F6" s="16">
        <f>[2]Março!$J$9</f>
        <v>20.88</v>
      </c>
      <c r="G6" s="16">
        <f>[2]Março!$J$10</f>
        <v>24.12</v>
      </c>
      <c r="H6" s="16">
        <f>[2]Março!$J$11</f>
        <v>18.720000000000002</v>
      </c>
      <c r="I6" s="16">
        <f>[2]Março!$J$12</f>
        <v>27.720000000000002</v>
      </c>
      <c r="J6" s="16">
        <f>[2]Março!$J$13</f>
        <v>37.800000000000004</v>
      </c>
      <c r="K6" s="16">
        <f>[2]Março!$J$14</f>
        <v>34.56</v>
      </c>
      <c r="L6" s="16">
        <f>[2]Março!$J$15</f>
        <v>30.6</v>
      </c>
      <c r="M6" s="16">
        <f>[2]Março!$J$16</f>
        <v>29.880000000000003</v>
      </c>
      <c r="N6" s="16">
        <f>[2]Março!$J$17</f>
        <v>25.92</v>
      </c>
      <c r="O6" s="16">
        <f>[2]Março!$J$18</f>
        <v>29.52</v>
      </c>
      <c r="P6" s="16">
        <f>[2]Março!$J$19</f>
        <v>55.800000000000004</v>
      </c>
      <c r="Q6" s="16">
        <f>[2]Março!$J$20</f>
        <v>26.64</v>
      </c>
      <c r="R6" s="16">
        <f>[2]Março!$J$21</f>
        <v>36</v>
      </c>
      <c r="S6" s="16">
        <f>[2]Março!$J$22</f>
        <v>42.12</v>
      </c>
      <c r="T6" s="16">
        <f>[2]Março!$J$23</f>
        <v>41.04</v>
      </c>
      <c r="U6" s="16">
        <f>[2]Março!$J$24</f>
        <v>27.36</v>
      </c>
      <c r="V6" s="16">
        <f>[2]Março!$J$25</f>
        <v>36.36</v>
      </c>
      <c r="W6" s="16">
        <f>[2]Março!$J$26</f>
        <v>28.8</v>
      </c>
      <c r="X6" s="16">
        <f>[2]Março!$J$27</f>
        <v>32.4</v>
      </c>
      <c r="Y6" s="16">
        <f>[2]Março!$J$28</f>
        <v>30.240000000000002</v>
      </c>
      <c r="Z6" s="16">
        <f>[2]Março!$J$29</f>
        <v>45</v>
      </c>
      <c r="AA6" s="16">
        <f>[2]Março!$J$30</f>
        <v>28.8</v>
      </c>
      <c r="AB6" s="16">
        <f>[2]Março!$J$31</f>
        <v>18.720000000000002</v>
      </c>
      <c r="AC6" s="16">
        <f>[2]Março!$J$32</f>
        <v>22.68</v>
      </c>
      <c r="AD6" s="16">
        <f>[2]Março!$J$33</f>
        <v>17.64</v>
      </c>
      <c r="AE6" s="16">
        <f>[2]Março!$J$34</f>
        <v>18.720000000000002</v>
      </c>
      <c r="AF6" s="16">
        <f>[2]Março!$J$35</f>
        <v>28.44</v>
      </c>
      <c r="AG6" s="33">
        <f>MAX(B6:AF6)</f>
        <v>55.800000000000004</v>
      </c>
      <c r="AH6" s="2"/>
    </row>
    <row r="7" spans="1:34" ht="17.100000000000001" customHeight="1" x14ac:dyDescent="0.2">
      <c r="A7" s="14" t="s">
        <v>1</v>
      </c>
      <c r="B7" s="16">
        <f>[3]Março!$J$5</f>
        <v>19.079999999999998</v>
      </c>
      <c r="C7" s="17">
        <f>[3]Março!$J$6</f>
        <v>29.16</v>
      </c>
      <c r="D7" s="16">
        <f>[3]Março!$J$7</f>
        <v>24.12</v>
      </c>
      <c r="E7" s="16">
        <f>[3]Março!$J$8</f>
        <v>18</v>
      </c>
      <c r="F7" s="16">
        <f>[3]Março!$J$9</f>
        <v>25.92</v>
      </c>
      <c r="G7" s="16">
        <f>[3]Março!$J$10</f>
        <v>25.2</v>
      </c>
      <c r="H7" s="16">
        <f>[3]Março!$J$11</f>
        <v>18.36</v>
      </c>
      <c r="I7" s="16">
        <f>[3]Março!$J$12</f>
        <v>25.2</v>
      </c>
      <c r="J7" s="16">
        <f>[3]Março!$J$13</f>
        <v>31.680000000000003</v>
      </c>
      <c r="K7" s="16">
        <f>[3]Março!$J$14</f>
        <v>25.92</v>
      </c>
      <c r="L7" s="16">
        <f>[3]Março!$J$15</f>
        <v>20.88</v>
      </c>
      <c r="M7" s="16">
        <f>[3]Março!$J$16</f>
        <v>27.36</v>
      </c>
      <c r="N7" s="16">
        <f>[3]Março!$J$17</f>
        <v>17.64</v>
      </c>
      <c r="O7" s="16">
        <f>[3]Março!$J$18</f>
        <v>41.4</v>
      </c>
      <c r="P7" s="16">
        <f>[3]Março!$J$19</f>
        <v>28.44</v>
      </c>
      <c r="Q7" s="16">
        <f>[3]Março!$J$20</f>
        <v>48.24</v>
      </c>
      <c r="R7" s="16">
        <f>[3]Março!$J$21</f>
        <v>24.48</v>
      </c>
      <c r="S7" s="16">
        <f>[3]Março!$J$22</f>
        <v>25.92</v>
      </c>
      <c r="T7" s="16">
        <f>[3]Março!$J$23</f>
        <v>24.48</v>
      </c>
      <c r="U7" s="16">
        <f>[3]Março!$J$24</f>
        <v>18.36</v>
      </c>
      <c r="V7" s="16">
        <f>[3]Março!$J$25</f>
        <v>26.28</v>
      </c>
      <c r="W7" s="16">
        <f>[3]Março!$J$26</f>
        <v>30.96</v>
      </c>
      <c r="X7" s="16">
        <f>[3]Março!$J$27</f>
        <v>18.720000000000002</v>
      </c>
      <c r="Y7" s="16">
        <f>[3]Março!$J$28</f>
        <v>69.84</v>
      </c>
      <c r="Z7" s="16">
        <f>[3]Março!$J$29</f>
        <v>34.92</v>
      </c>
      <c r="AA7" s="16">
        <f>[3]Março!$J$30</f>
        <v>23.400000000000002</v>
      </c>
      <c r="AB7" s="16">
        <f>[3]Março!$J$31</f>
        <v>20.88</v>
      </c>
      <c r="AC7" s="16">
        <f>[3]Março!$J$32</f>
        <v>24.48</v>
      </c>
      <c r="AD7" s="16">
        <f>[3]Março!$J$33</f>
        <v>18.720000000000002</v>
      </c>
      <c r="AE7" s="16">
        <f>[3]Março!$J$34</f>
        <v>39.6</v>
      </c>
      <c r="AF7" s="16">
        <f>[3]Março!$J$35</f>
        <v>41.4</v>
      </c>
      <c r="AG7" s="33">
        <f t="shared" ref="AG7:AG17" si="1">MAX(B7:AF7)</f>
        <v>69.84</v>
      </c>
      <c r="AH7" s="2"/>
    </row>
    <row r="8" spans="1:34" ht="17.100000000000001" customHeight="1" x14ac:dyDescent="0.2">
      <c r="A8" s="14" t="s">
        <v>58</v>
      </c>
      <c r="B8" s="17">
        <f>[4]Março!$J$5</f>
        <v>34.200000000000003</v>
      </c>
      <c r="C8" s="17">
        <f>[4]Março!$J$6</f>
        <v>52.2</v>
      </c>
      <c r="D8" s="17">
        <f>[4]Março!$J$7</f>
        <v>33.840000000000003</v>
      </c>
      <c r="E8" s="17">
        <f>[4]Março!$J$8</f>
        <v>30.240000000000002</v>
      </c>
      <c r="F8" s="17">
        <f>[4]Março!$J$9</f>
        <v>24.840000000000003</v>
      </c>
      <c r="G8" s="17">
        <f>[4]Março!$J$10</f>
        <v>21.96</v>
      </c>
      <c r="H8" s="17">
        <f>[4]Março!$J$11</f>
        <v>29.16</v>
      </c>
      <c r="I8" s="17">
        <f>[4]Março!$J$12</f>
        <v>27.36</v>
      </c>
      <c r="J8" s="17">
        <f>[4]Março!$J$13</f>
        <v>59.760000000000005</v>
      </c>
      <c r="K8" s="17">
        <f>[4]Março!$J$14</f>
        <v>38.880000000000003</v>
      </c>
      <c r="L8" s="17">
        <f>[4]Março!$J$15</f>
        <v>31.319999999999997</v>
      </c>
      <c r="M8" s="17">
        <f>[4]Março!$J$16</f>
        <v>27</v>
      </c>
      <c r="N8" s="17">
        <f>[4]Março!$J$17</f>
        <v>31.680000000000003</v>
      </c>
      <c r="O8" s="17">
        <f>[4]Março!$J$18</f>
        <v>33.840000000000003</v>
      </c>
      <c r="P8" s="17">
        <f>[4]Março!$J$19</f>
        <v>36</v>
      </c>
      <c r="Q8" s="17">
        <f>[4]Março!$J$20</f>
        <v>47.519999999999996</v>
      </c>
      <c r="R8" s="17">
        <f>[4]Março!$J$21</f>
        <v>27.720000000000002</v>
      </c>
      <c r="S8" s="17">
        <f>[4]Março!$J$22</f>
        <v>34.200000000000003</v>
      </c>
      <c r="T8" s="17">
        <f>[4]Março!$J$23</f>
        <v>27</v>
      </c>
      <c r="U8" s="17">
        <f>[4]Março!$J$24</f>
        <v>25.56</v>
      </c>
      <c r="V8" s="17">
        <f>[4]Março!$J$25</f>
        <v>26.28</v>
      </c>
      <c r="W8" s="17">
        <f>[4]Março!$J$26</f>
        <v>28.8</v>
      </c>
      <c r="X8" s="17">
        <f>[4]Março!$J$27</f>
        <v>23.040000000000003</v>
      </c>
      <c r="Y8" s="17">
        <f>[4]Março!$J$28</f>
        <v>53.28</v>
      </c>
      <c r="Z8" s="17">
        <f>[4]Março!$J$29</f>
        <v>38.880000000000003</v>
      </c>
      <c r="AA8" s="17">
        <f>[4]Março!$J$30</f>
        <v>21.96</v>
      </c>
      <c r="AB8" s="17">
        <f>[4]Março!$J$31</f>
        <v>28.8</v>
      </c>
      <c r="AC8" s="17">
        <f>[4]Março!$J$32</f>
        <v>23.040000000000003</v>
      </c>
      <c r="AD8" s="17">
        <f>[4]Março!$J$33</f>
        <v>20.16</v>
      </c>
      <c r="AE8" s="17">
        <f>[4]Março!$J$34</f>
        <v>43.2</v>
      </c>
      <c r="AF8" s="17">
        <f>[4]Março!$J$35</f>
        <v>26.28</v>
      </c>
      <c r="AG8" s="33">
        <f t="shared" ref="AG8" si="2">MAX(B8:AF8)</f>
        <v>59.760000000000005</v>
      </c>
      <c r="AH8" s="2"/>
    </row>
    <row r="9" spans="1:34" ht="17.100000000000001" customHeight="1" x14ac:dyDescent="0.2">
      <c r="A9" s="14" t="s">
        <v>46</v>
      </c>
      <c r="B9" s="17">
        <f>[5]Março!$J$5</f>
        <v>28.44</v>
      </c>
      <c r="C9" s="17">
        <f>[5]Março!$J$6</f>
        <v>33.840000000000003</v>
      </c>
      <c r="D9" s="17">
        <f>[5]Março!$J$7</f>
        <v>26.28</v>
      </c>
      <c r="E9" s="17">
        <f>[5]Março!$J$8</f>
        <v>27</v>
      </c>
      <c r="F9" s="17">
        <f>[5]Março!$J$9</f>
        <v>23.759999999999998</v>
      </c>
      <c r="G9" s="17">
        <f>[5]Março!$J$10</f>
        <v>18.36</v>
      </c>
      <c r="H9" s="17">
        <f>[5]Março!$J$11</f>
        <v>16.920000000000002</v>
      </c>
      <c r="I9" s="17">
        <f>[5]Março!$J$12</f>
        <v>28.8</v>
      </c>
      <c r="J9" s="17">
        <f>[5]Março!$J$13</f>
        <v>23.400000000000002</v>
      </c>
      <c r="K9" s="17">
        <f>[5]Março!$J$14</f>
        <v>34.56</v>
      </c>
      <c r="L9" s="17">
        <f>[5]Março!$J$15</f>
        <v>28.08</v>
      </c>
      <c r="M9" s="17">
        <f>[5]Março!$J$16</f>
        <v>24.12</v>
      </c>
      <c r="N9" s="17">
        <f>[5]Março!$J$17</f>
        <v>21.6</v>
      </c>
      <c r="O9" s="17">
        <f>[5]Março!$J$18</f>
        <v>16.920000000000002</v>
      </c>
      <c r="P9" s="17">
        <f>[5]Março!$J$19</f>
        <v>26.64</v>
      </c>
      <c r="Q9" s="17">
        <f>[5]Março!$J$20</f>
        <v>24.12</v>
      </c>
      <c r="R9" s="17">
        <f>[5]Março!$J$21</f>
        <v>30.240000000000002</v>
      </c>
      <c r="S9" s="17">
        <f>[5]Março!$J$22</f>
        <v>33.119999999999997</v>
      </c>
      <c r="T9" s="17">
        <f>[5]Março!$J$23</f>
        <v>37.800000000000004</v>
      </c>
      <c r="U9" s="17">
        <f>[5]Março!$J$24</f>
        <v>41.4</v>
      </c>
      <c r="V9" s="17">
        <f>[5]Março!$J$25</f>
        <v>30.6</v>
      </c>
      <c r="W9" s="17">
        <f>[5]Março!$J$26</f>
        <v>35.64</v>
      </c>
      <c r="X9" s="17">
        <f>[5]Março!$J$27</f>
        <v>21.240000000000002</v>
      </c>
      <c r="Y9" s="17">
        <f>[5]Março!$J$28</f>
        <v>42.12</v>
      </c>
      <c r="Z9" s="17">
        <f>[5]Março!$J$29</f>
        <v>29.880000000000003</v>
      </c>
      <c r="AA9" s="17">
        <f>[5]Março!$J$30</f>
        <v>27.36</v>
      </c>
      <c r="AB9" s="17">
        <f>[5]Março!$J$31</f>
        <v>18.36</v>
      </c>
      <c r="AC9" s="17">
        <f>[5]Março!$J$32</f>
        <v>17.64</v>
      </c>
      <c r="AD9" s="17">
        <f>[5]Março!$J$33</f>
        <v>16.2</v>
      </c>
      <c r="AE9" s="17">
        <f>[5]Março!$J$34</f>
        <v>34.56</v>
      </c>
      <c r="AF9" s="17">
        <f>[5]Março!$J$35</f>
        <v>32.04</v>
      </c>
      <c r="AG9" s="33">
        <f t="shared" si="1"/>
        <v>42.12</v>
      </c>
      <c r="AH9" s="2"/>
    </row>
    <row r="10" spans="1:34" ht="17.100000000000001" customHeight="1" x14ac:dyDescent="0.2">
      <c r="A10" s="14" t="s">
        <v>2</v>
      </c>
      <c r="B10" s="16">
        <f>[6]Março!$J$5</f>
        <v>39.24</v>
      </c>
      <c r="C10" s="16">
        <f>[6]Março!$J$6</f>
        <v>51.480000000000004</v>
      </c>
      <c r="D10" s="16">
        <f>[6]Março!$J$7</f>
        <v>30.6</v>
      </c>
      <c r="E10" s="16">
        <f>[6]Março!$J$8</f>
        <v>23.400000000000002</v>
      </c>
      <c r="F10" s="16">
        <f>[6]Março!$J$9</f>
        <v>26.64</v>
      </c>
      <c r="G10" s="16">
        <f>[6]Março!$J$10</f>
        <v>32.4</v>
      </c>
      <c r="H10" s="16">
        <f>[6]Março!$J$11</f>
        <v>39.24</v>
      </c>
      <c r="I10" s="16">
        <f>[6]Março!$J$12</f>
        <v>28.8</v>
      </c>
      <c r="J10" s="16">
        <f>[6]Março!$J$13</f>
        <v>30.6</v>
      </c>
      <c r="K10" s="16">
        <f>[6]Março!$J$14</f>
        <v>33.119999999999997</v>
      </c>
      <c r="L10" s="16">
        <f>[6]Março!$J$15</f>
        <v>25.92</v>
      </c>
      <c r="M10" s="16">
        <f>[6]Março!$J$16</f>
        <v>35.64</v>
      </c>
      <c r="N10" s="16">
        <f>[6]Março!$J$17</f>
        <v>24.840000000000003</v>
      </c>
      <c r="O10" s="16">
        <f>[6]Março!$J$18</f>
        <v>48.96</v>
      </c>
      <c r="P10" s="16">
        <f>[6]Março!$J$19</f>
        <v>34.56</v>
      </c>
      <c r="Q10" s="16">
        <f>[6]Março!$J$20</f>
        <v>35.28</v>
      </c>
      <c r="R10" s="16">
        <f>[6]Março!$J$21</f>
        <v>29.880000000000003</v>
      </c>
      <c r="S10" s="16">
        <f>[6]Março!$J$22</f>
        <v>28.44</v>
      </c>
      <c r="T10" s="16">
        <f>[6]Março!$J$23</f>
        <v>45.72</v>
      </c>
      <c r="U10" s="16">
        <f>[6]Março!$J$24</f>
        <v>28.08</v>
      </c>
      <c r="V10" s="16">
        <f>[6]Março!$J$25</f>
        <v>33.840000000000003</v>
      </c>
      <c r="W10" s="16">
        <f>[6]Março!$J$26</f>
        <v>29.880000000000003</v>
      </c>
      <c r="X10" s="16">
        <f>[6]Março!$J$27</f>
        <v>19.8</v>
      </c>
      <c r="Y10" s="16">
        <f>[6]Março!$J$28</f>
        <v>60.12</v>
      </c>
      <c r="Z10" s="16">
        <f>[6]Março!$J$29</f>
        <v>44.64</v>
      </c>
      <c r="AA10" s="16">
        <f>[6]Março!$J$30</f>
        <v>23.759999999999998</v>
      </c>
      <c r="AB10" s="16">
        <f>[6]Março!$J$31</f>
        <v>29.52</v>
      </c>
      <c r="AC10" s="16">
        <f>[6]Março!$J$32</f>
        <v>25.56</v>
      </c>
      <c r="AD10" s="16">
        <f>[6]Março!$J$33</f>
        <v>28.8</v>
      </c>
      <c r="AE10" s="16">
        <f>[6]Março!$J$34</f>
        <v>34.56</v>
      </c>
      <c r="AF10" s="16">
        <f>[6]Março!$J$35</f>
        <v>86.4</v>
      </c>
      <c r="AG10" s="33">
        <f t="shared" si="1"/>
        <v>86.4</v>
      </c>
      <c r="AH10" s="2"/>
    </row>
    <row r="11" spans="1:34" ht="17.100000000000001" customHeight="1" x14ac:dyDescent="0.2">
      <c r="A11" s="14" t="s">
        <v>3</v>
      </c>
      <c r="B11" s="16">
        <f>[7]Março!$J$5</f>
        <v>23.040000000000003</v>
      </c>
      <c r="C11" s="16">
        <f>[7]Março!$J$6</f>
        <v>29.16</v>
      </c>
      <c r="D11" s="16">
        <f>[7]Março!$J$7</f>
        <v>36.72</v>
      </c>
      <c r="E11" s="16">
        <f>[7]Março!$J$8</f>
        <v>59.4</v>
      </c>
      <c r="F11" s="16">
        <f>[7]Março!$J$9</f>
        <v>21.96</v>
      </c>
      <c r="G11" s="16">
        <f>[7]Março!$J$10</f>
        <v>25.92</v>
      </c>
      <c r="H11" s="16">
        <f>[7]Março!$J$11</f>
        <v>40.32</v>
      </c>
      <c r="I11" s="16">
        <f>[7]Março!$J$12</f>
        <v>22.32</v>
      </c>
      <c r="J11" s="16">
        <f>[7]Março!$J$13</f>
        <v>34.56</v>
      </c>
      <c r="K11" s="16">
        <f>[7]Março!$J$14</f>
        <v>39.96</v>
      </c>
      <c r="L11" s="16">
        <f>[7]Março!$J$15</f>
        <v>29.880000000000003</v>
      </c>
      <c r="M11" s="16">
        <f>[7]Março!$J$16</f>
        <v>19.8</v>
      </c>
      <c r="N11" s="16">
        <f>[7]Março!$J$17</f>
        <v>18.720000000000002</v>
      </c>
      <c r="O11" s="16">
        <f>[7]Março!$J$18</f>
        <v>28.44</v>
      </c>
      <c r="P11" s="16">
        <f>[7]Março!$J$19</f>
        <v>25.92</v>
      </c>
      <c r="Q11" s="16">
        <f>[7]Março!$J$20</f>
        <v>24.840000000000003</v>
      </c>
      <c r="R11" s="16">
        <f>[7]Março!$J$21</f>
        <v>23.400000000000002</v>
      </c>
      <c r="S11" s="16">
        <f>[7]Março!$J$22</f>
        <v>21.96</v>
      </c>
      <c r="T11" s="16">
        <f>[7]Março!$J$23</f>
        <v>29.16</v>
      </c>
      <c r="U11" s="16">
        <f>[7]Março!$J$24</f>
        <v>23.759999999999998</v>
      </c>
      <c r="V11" s="16">
        <f>[7]Março!$J$25</f>
        <v>27.720000000000002</v>
      </c>
      <c r="W11" s="16">
        <f>[7]Março!$J$26</f>
        <v>32.4</v>
      </c>
      <c r="X11" s="16">
        <f>[7]Março!$J$27</f>
        <v>23.040000000000003</v>
      </c>
      <c r="Y11" s="16">
        <f>[7]Março!$J$28</f>
        <v>41.04</v>
      </c>
      <c r="Z11" s="16">
        <f>[7]Março!$J$29</f>
        <v>27.720000000000002</v>
      </c>
      <c r="AA11" s="16">
        <f>[7]Março!$J$30</f>
        <v>26.64</v>
      </c>
      <c r="AB11" s="16">
        <f>[7]Março!$J$31</f>
        <v>19.440000000000001</v>
      </c>
      <c r="AC11" s="16">
        <f>[7]Março!$J$32</f>
        <v>28.44</v>
      </c>
      <c r="AD11" s="16">
        <f>[7]Março!$J$33</f>
        <v>38.519999999999996</v>
      </c>
      <c r="AE11" s="16">
        <f>[7]Março!$J$34</f>
        <v>21.240000000000002</v>
      </c>
      <c r="AF11" s="16">
        <f>[7]Março!$J$35</f>
        <v>26.28</v>
      </c>
      <c r="AG11" s="33">
        <f>MAX(B11:AF11)</f>
        <v>59.4</v>
      </c>
      <c r="AH11" s="2"/>
    </row>
    <row r="12" spans="1:34" ht="17.100000000000001" customHeight="1" x14ac:dyDescent="0.2">
      <c r="A12" s="14" t="s">
        <v>4</v>
      </c>
      <c r="B12" s="16">
        <f>[8]Março!$J$5</f>
        <v>31.680000000000003</v>
      </c>
      <c r="C12" s="16">
        <f>[8]Março!$J$6</f>
        <v>54</v>
      </c>
      <c r="D12" s="16">
        <f>[8]Março!$J$7</f>
        <v>39.6</v>
      </c>
      <c r="E12" s="16">
        <f>[8]Março!$J$8</f>
        <v>53.28</v>
      </c>
      <c r="F12" s="16">
        <f>[8]Março!$J$9</f>
        <v>43.92</v>
      </c>
      <c r="G12" s="16">
        <f>[8]Março!$J$10</f>
        <v>23.400000000000002</v>
      </c>
      <c r="H12" s="16">
        <f>[8]Março!$J$11</f>
        <v>52.2</v>
      </c>
      <c r="I12" s="16">
        <f>[8]Março!$J$12</f>
        <v>29.880000000000003</v>
      </c>
      <c r="J12" s="16">
        <f>[8]Março!$J$13</f>
        <v>31.680000000000003</v>
      </c>
      <c r="K12" s="16">
        <f>[8]Março!$J$14</f>
        <v>38.159999999999997</v>
      </c>
      <c r="L12" s="16">
        <f>[8]Março!$J$15</f>
        <v>29.16</v>
      </c>
      <c r="M12" s="16">
        <f>[8]Março!$J$16</f>
        <v>25.92</v>
      </c>
      <c r="N12" s="16">
        <f>[8]Março!$J$17</f>
        <v>30.6</v>
      </c>
      <c r="O12" s="16">
        <f>[8]Março!$J$18</f>
        <v>34.92</v>
      </c>
      <c r="P12" s="16">
        <f>[8]Março!$J$19</f>
        <v>50.04</v>
      </c>
      <c r="Q12" s="16">
        <f>[8]Março!$J$20</f>
        <v>28.08</v>
      </c>
      <c r="R12" s="16">
        <f>[8]Março!$J$21</f>
        <v>32.76</v>
      </c>
      <c r="S12" s="16">
        <f>[8]Março!$J$22</f>
        <v>29.52</v>
      </c>
      <c r="T12" s="16">
        <f>[8]Março!$J$23</f>
        <v>27.720000000000002</v>
      </c>
      <c r="U12" s="16">
        <f>[8]Março!$J$24</f>
        <v>30.6</v>
      </c>
      <c r="V12" s="16">
        <f>[8]Março!$J$25</f>
        <v>31.319999999999997</v>
      </c>
      <c r="W12" s="16">
        <f>[8]Março!$J$26</f>
        <v>40.680000000000007</v>
      </c>
      <c r="X12" s="16">
        <f>[8]Março!$J$27</f>
        <v>38.880000000000003</v>
      </c>
      <c r="Y12" s="16">
        <f>[8]Março!$J$28</f>
        <v>42.480000000000004</v>
      </c>
      <c r="Z12" s="16">
        <f>[8]Março!$J$29</f>
        <v>30.96</v>
      </c>
      <c r="AA12" s="16">
        <f>[8]Março!$J$30</f>
        <v>31.680000000000003</v>
      </c>
      <c r="AB12" s="16">
        <f>[8]Março!$J$31</f>
        <v>34.92</v>
      </c>
      <c r="AC12" s="16">
        <f>[8]Março!$J$32</f>
        <v>28.44</v>
      </c>
      <c r="AD12" s="16">
        <f>[8]Março!$J$33</f>
        <v>48.6</v>
      </c>
      <c r="AE12" s="16">
        <f>[8]Março!$J$34</f>
        <v>27</v>
      </c>
      <c r="AF12" s="16">
        <f>[8]Março!$J$35</f>
        <v>36.36</v>
      </c>
      <c r="AG12" s="33">
        <f t="shared" si="1"/>
        <v>54</v>
      </c>
      <c r="AH12" s="2"/>
    </row>
    <row r="13" spans="1:34" ht="17.100000000000001" customHeight="1" x14ac:dyDescent="0.2">
      <c r="A13" s="14" t="s">
        <v>5</v>
      </c>
      <c r="B13" s="16" t="str">
        <f>[9]Março!$J$5</f>
        <v>*</v>
      </c>
      <c r="C13" s="16" t="str">
        <f>[9]Março!$J$6</f>
        <v>*</v>
      </c>
      <c r="D13" s="16" t="str">
        <f>[9]Março!$J$7</f>
        <v>*</v>
      </c>
      <c r="E13" s="16" t="str">
        <f>[9]Março!$J$8</f>
        <v>*</v>
      </c>
      <c r="F13" s="16" t="str">
        <f>[9]Março!$J$9</f>
        <v>*</v>
      </c>
      <c r="G13" s="16" t="str">
        <f>[9]Março!$J$10</f>
        <v>*</v>
      </c>
      <c r="H13" s="16" t="str">
        <f>[9]Março!$J$11</f>
        <v>*</v>
      </c>
      <c r="I13" s="16" t="str">
        <f>[9]Março!$J$12</f>
        <v>*</v>
      </c>
      <c r="J13" s="16" t="str">
        <f>[9]Março!$J$13</f>
        <v>*</v>
      </c>
      <c r="K13" s="16" t="str">
        <f>[9]Março!$J$14</f>
        <v>*</v>
      </c>
      <c r="L13" s="16" t="str">
        <f>[9]Março!$J$15</f>
        <v>*</v>
      </c>
      <c r="M13" s="16" t="str">
        <f>[9]Março!$J$16</f>
        <v>*</v>
      </c>
      <c r="N13" s="16" t="str">
        <f>[9]Março!$J$17</f>
        <v>*</v>
      </c>
      <c r="O13" s="16" t="str">
        <f>[9]Março!$J$18</f>
        <v>*</v>
      </c>
      <c r="P13" s="16" t="str">
        <f>[9]Março!$J$19</f>
        <v>*</v>
      </c>
      <c r="Q13" s="16" t="str">
        <f>[9]Março!$J$20</f>
        <v>*</v>
      </c>
      <c r="R13" s="16" t="str">
        <f>[9]Março!$J$21</f>
        <v>*</v>
      </c>
      <c r="S13" s="16" t="str">
        <f>[9]Março!$J$22</f>
        <v>*</v>
      </c>
      <c r="T13" s="16" t="str">
        <f>[9]Março!$J$23</f>
        <v>*</v>
      </c>
      <c r="U13" s="16" t="str">
        <f>[9]Março!$J$24</f>
        <v>*</v>
      </c>
      <c r="V13" s="16" t="str">
        <f>[9]Março!$J$25</f>
        <v>*</v>
      </c>
      <c r="W13" s="16" t="str">
        <f>[9]Março!$J$26</f>
        <v>*</v>
      </c>
      <c r="X13" s="16" t="str">
        <f>[9]Março!$J$27</f>
        <v>*</v>
      </c>
      <c r="Y13" s="16" t="str">
        <f>[9]Março!$J$28</f>
        <v>*</v>
      </c>
      <c r="Z13" s="16" t="str">
        <f>[9]Março!$J$29</f>
        <v>*</v>
      </c>
      <c r="AA13" s="16" t="str">
        <f>[9]Março!$J$30</f>
        <v>*</v>
      </c>
      <c r="AB13" s="16" t="str">
        <f>[9]Março!$J$31</f>
        <v>*</v>
      </c>
      <c r="AC13" s="16" t="str">
        <f>[9]Março!$J$32</f>
        <v>*</v>
      </c>
      <c r="AD13" s="16" t="str">
        <f>[9]Março!$J$33</f>
        <v>*</v>
      </c>
      <c r="AE13" s="16" t="str">
        <f>[9]Março!$J$34</f>
        <v>*</v>
      </c>
      <c r="AF13" s="16" t="str">
        <f>[9]Março!$J$35</f>
        <v>*</v>
      </c>
      <c r="AG13" s="33" t="s">
        <v>140</v>
      </c>
      <c r="AH13" s="2"/>
    </row>
    <row r="14" spans="1:34" ht="17.100000000000001" customHeight="1" x14ac:dyDescent="0.2">
      <c r="A14" s="14" t="s">
        <v>48</v>
      </c>
      <c r="B14" s="16">
        <f>[10]Março!$J$5</f>
        <v>49.680000000000007</v>
      </c>
      <c r="C14" s="16">
        <f>[10]Março!$J$6</f>
        <v>38.159999999999997</v>
      </c>
      <c r="D14" s="16">
        <f>[10]Março!$J$7</f>
        <v>39.24</v>
      </c>
      <c r="E14" s="16">
        <f>[10]Março!$J$8</f>
        <v>28.08</v>
      </c>
      <c r="F14" s="16">
        <f>[10]Março!$J$9</f>
        <v>39.6</v>
      </c>
      <c r="G14" s="16">
        <f>[10]Março!$J$10</f>
        <v>27.36</v>
      </c>
      <c r="H14" s="16">
        <f>[10]Março!$J$11</f>
        <v>46.080000000000005</v>
      </c>
      <c r="I14" s="16">
        <f>[10]Março!$J$12</f>
        <v>31.680000000000003</v>
      </c>
      <c r="J14" s="16">
        <f>[10]Março!$J$13</f>
        <v>46.440000000000005</v>
      </c>
      <c r="K14" s="16">
        <f>[10]Março!$J$14</f>
        <v>42.12</v>
      </c>
      <c r="L14" s="16">
        <f>[10]Março!$J$15</f>
        <v>29.16</v>
      </c>
      <c r="M14" s="16">
        <f>[10]Março!$J$16</f>
        <v>30.96</v>
      </c>
      <c r="N14" s="16">
        <f>[10]Março!$J$17</f>
        <v>56.88</v>
      </c>
      <c r="O14" s="16">
        <f>[10]Março!$J$18</f>
        <v>32.4</v>
      </c>
      <c r="P14" s="16">
        <f>[10]Março!$J$19</f>
        <v>35.64</v>
      </c>
      <c r="Q14" s="16">
        <f>[10]Março!$J$20</f>
        <v>27.720000000000002</v>
      </c>
      <c r="R14" s="16">
        <f>[10]Março!$J$21</f>
        <v>44.64</v>
      </c>
      <c r="S14" s="16">
        <f>[10]Março!$J$22</f>
        <v>63.72</v>
      </c>
      <c r="T14" s="16">
        <f>[10]Março!$J$23</f>
        <v>35.64</v>
      </c>
      <c r="U14" s="16">
        <f>[10]Março!$J$24</f>
        <v>35.64</v>
      </c>
      <c r="V14" s="16">
        <f>[10]Março!$J$25</f>
        <v>24.48</v>
      </c>
      <c r="W14" s="16">
        <f>[10]Março!$J$26</f>
        <v>52.92</v>
      </c>
      <c r="X14" s="16">
        <f>[10]Março!$J$27</f>
        <v>48.96</v>
      </c>
      <c r="Y14" s="16">
        <f>[10]Março!$J$28</f>
        <v>49.32</v>
      </c>
      <c r="Z14" s="16">
        <f>[10]Março!$J$29</f>
        <v>42.12</v>
      </c>
      <c r="AA14" s="16">
        <f>[10]Março!$J$30</f>
        <v>29.52</v>
      </c>
      <c r="AB14" s="16">
        <f>[10]Março!$J$31</f>
        <v>29.880000000000003</v>
      </c>
      <c r="AC14" s="16">
        <f>[10]Março!$J$32</f>
        <v>28.08</v>
      </c>
      <c r="AD14" s="16">
        <f>[10]Março!$J$33</f>
        <v>30.6</v>
      </c>
      <c r="AE14" s="16">
        <f>[10]Março!$J$34</f>
        <v>28.44</v>
      </c>
      <c r="AF14" s="16">
        <f>[10]Março!$J$35</f>
        <v>28.08</v>
      </c>
      <c r="AG14" s="33">
        <f>MAX(B14:AF14)</f>
        <v>63.72</v>
      </c>
      <c r="AH14" s="2"/>
    </row>
    <row r="15" spans="1:34" ht="17.100000000000001" customHeight="1" x14ac:dyDescent="0.2">
      <c r="A15" s="14" t="s">
        <v>6</v>
      </c>
      <c r="B15" s="16">
        <f>[11]Março!$J$5</f>
        <v>20.52</v>
      </c>
      <c r="C15" s="16">
        <f>[11]Março!$J$6</f>
        <v>29.52</v>
      </c>
      <c r="D15" s="16">
        <f>[11]Março!$J$7</f>
        <v>27</v>
      </c>
      <c r="E15" s="16">
        <f>[11]Março!$J$8</f>
        <v>36</v>
      </c>
      <c r="F15" s="16">
        <f>[11]Março!$J$9</f>
        <v>20.52</v>
      </c>
      <c r="G15" s="16">
        <f>[11]Março!$J$10</f>
        <v>29.16</v>
      </c>
      <c r="H15" s="16" t="str">
        <f>[11]Março!$J$11</f>
        <v>*</v>
      </c>
      <c r="I15" s="16" t="str">
        <f>[11]Março!$J$12</f>
        <v>*</v>
      </c>
      <c r="J15" s="16" t="str">
        <f>[11]Março!$J$13</f>
        <v>*</v>
      </c>
      <c r="K15" s="16" t="str">
        <f>[11]Março!$J$14</f>
        <v>*</v>
      </c>
      <c r="L15" s="16" t="str">
        <f>[11]Março!$J$15</f>
        <v>*</v>
      </c>
      <c r="M15" s="16" t="str">
        <f>[11]Março!$J$16</f>
        <v>*</v>
      </c>
      <c r="N15" s="16" t="str">
        <f>[11]Março!$J$17</f>
        <v>*</v>
      </c>
      <c r="O15" s="16" t="str">
        <f>[11]Março!$J$18</f>
        <v>*</v>
      </c>
      <c r="P15" s="16" t="str">
        <f>[11]Março!$J$19</f>
        <v>*</v>
      </c>
      <c r="Q15" s="16" t="str">
        <f>[11]Março!$J$20</f>
        <v>*</v>
      </c>
      <c r="R15" s="16" t="str">
        <f>[11]Março!$J$21</f>
        <v>*</v>
      </c>
      <c r="S15" s="16" t="str">
        <f>[11]Março!$J$22</f>
        <v>*</v>
      </c>
      <c r="T15" s="16" t="str">
        <f>[11]Março!$J$23</f>
        <v>*</v>
      </c>
      <c r="U15" s="16" t="str">
        <f>[11]Março!$J$24</f>
        <v>*</v>
      </c>
      <c r="V15" s="16" t="str">
        <f>[11]Março!$J$25</f>
        <v>*</v>
      </c>
      <c r="W15" s="16" t="str">
        <f>[11]Março!$J$26</f>
        <v>*</v>
      </c>
      <c r="X15" s="16" t="str">
        <f>[11]Março!$J$27</f>
        <v>*</v>
      </c>
      <c r="Y15" s="16" t="str">
        <f>[11]Março!$J$28</f>
        <v>*</v>
      </c>
      <c r="Z15" s="16" t="str">
        <f>[11]Março!$J$29</f>
        <v>*</v>
      </c>
      <c r="AA15" s="16" t="str">
        <f>[11]Março!$J$30</f>
        <v>*</v>
      </c>
      <c r="AB15" s="16" t="str">
        <f>[11]Março!$J$31</f>
        <v>*</v>
      </c>
      <c r="AC15" s="16" t="str">
        <f>[11]Março!$J$32</f>
        <v>*</v>
      </c>
      <c r="AD15" s="16" t="str">
        <f>[11]Março!$J$33</f>
        <v>*</v>
      </c>
      <c r="AE15" s="16" t="str">
        <f>[11]Março!$J$34</f>
        <v>*</v>
      </c>
      <c r="AF15" s="16" t="str">
        <f>[11]Março!$J$35</f>
        <v>*</v>
      </c>
      <c r="AG15" s="33">
        <f t="shared" si="1"/>
        <v>36</v>
      </c>
      <c r="AH15" s="2"/>
    </row>
    <row r="16" spans="1:34" ht="17.100000000000001" customHeight="1" x14ac:dyDescent="0.2">
      <c r="A16" s="14" t="s">
        <v>7</v>
      </c>
      <c r="B16" s="16">
        <f>[12]Março!$J$5</f>
        <v>30.240000000000002</v>
      </c>
      <c r="C16" s="16">
        <f>[12]Março!$J$6</f>
        <v>45</v>
      </c>
      <c r="D16" s="16">
        <f>[12]Março!$J$7</f>
        <v>36</v>
      </c>
      <c r="E16" s="16">
        <f>[12]Março!$J$8</f>
        <v>23.400000000000002</v>
      </c>
      <c r="F16" s="16">
        <f>[12]Março!$J$9</f>
        <v>24.48</v>
      </c>
      <c r="G16" s="16">
        <f>[12]Março!$J$10</f>
        <v>21.240000000000002</v>
      </c>
      <c r="H16" s="16">
        <f>[12]Março!$J$11</f>
        <v>21.240000000000002</v>
      </c>
      <c r="I16" s="16">
        <f>[12]Março!$J$12</f>
        <v>34.56</v>
      </c>
      <c r="J16" s="16">
        <f>[12]Março!$J$13</f>
        <v>48.96</v>
      </c>
      <c r="K16" s="16">
        <f>[12]Março!$J$14</f>
        <v>39.6</v>
      </c>
      <c r="L16" s="16">
        <f>[12]Março!$J$15</f>
        <v>32.76</v>
      </c>
      <c r="M16" s="16">
        <f>[12]Março!$J$16</f>
        <v>26.64</v>
      </c>
      <c r="N16" s="16">
        <f>[12]Março!$J$17</f>
        <v>20.88</v>
      </c>
      <c r="O16" s="16">
        <f>[12]Março!$J$18</f>
        <v>28.44</v>
      </c>
      <c r="P16" s="16">
        <f>[12]Março!$J$19</f>
        <v>30.96</v>
      </c>
      <c r="Q16" s="16">
        <f>[12]Março!$J$20</f>
        <v>29.880000000000003</v>
      </c>
      <c r="R16" s="16">
        <f>[12]Março!$J$21</f>
        <v>33.119999999999997</v>
      </c>
      <c r="S16" s="16">
        <f>[12]Março!$J$22</f>
        <v>39.24</v>
      </c>
      <c r="T16" s="16">
        <f>[12]Março!$J$23</f>
        <v>26.64</v>
      </c>
      <c r="U16" s="16">
        <f>[12]Março!$J$24</f>
        <v>23.400000000000002</v>
      </c>
      <c r="V16" s="16">
        <f>[12]Março!$J$25</f>
        <v>26.64</v>
      </c>
      <c r="W16" s="16">
        <f>[12]Março!$J$26</f>
        <v>31.319999999999997</v>
      </c>
      <c r="X16" s="16">
        <f>[12]Março!$J$27</f>
        <v>41.4</v>
      </c>
      <c r="Y16" s="16">
        <f>[12]Março!$J$28</f>
        <v>66.960000000000008</v>
      </c>
      <c r="Z16" s="16">
        <f>[12]Março!$J$29</f>
        <v>40.32</v>
      </c>
      <c r="AA16" s="16">
        <f>[12]Março!$J$30</f>
        <v>25.2</v>
      </c>
      <c r="AB16" s="16">
        <f>[12]Março!$J$31</f>
        <v>19.8</v>
      </c>
      <c r="AC16" s="16">
        <f>[12]Março!$J$32</f>
        <v>20.52</v>
      </c>
      <c r="AD16" s="16">
        <f>[12]Março!$J$33</f>
        <v>17.28</v>
      </c>
      <c r="AE16" s="16">
        <f>[12]Março!$J$34</f>
        <v>24.48</v>
      </c>
      <c r="AF16" s="16">
        <f>[12]Março!$J$35</f>
        <v>37.080000000000005</v>
      </c>
      <c r="AG16" s="33">
        <f t="shared" si="1"/>
        <v>66.960000000000008</v>
      </c>
      <c r="AH16" s="2"/>
    </row>
    <row r="17" spans="1:34" ht="17.100000000000001" customHeight="1" x14ac:dyDescent="0.2">
      <c r="A17" s="14" t="s">
        <v>8</v>
      </c>
      <c r="B17" s="16">
        <f>[13]Março!$J$5</f>
        <v>37.080000000000005</v>
      </c>
      <c r="C17" s="16">
        <f>[13]Março!$J$6</f>
        <v>28.08</v>
      </c>
      <c r="D17" s="16">
        <f>[13]Março!$J$7</f>
        <v>37.800000000000004</v>
      </c>
      <c r="E17" s="16">
        <f>[13]Março!$J$8</f>
        <v>32.4</v>
      </c>
      <c r="F17" s="16">
        <f>[13]Março!$J$9</f>
        <v>22.68</v>
      </c>
      <c r="G17" s="16">
        <f>[13]Março!$J$10</f>
        <v>30.240000000000002</v>
      </c>
      <c r="H17" s="16">
        <f>[13]Março!$J$11</f>
        <v>19.8</v>
      </c>
      <c r="I17" s="16">
        <f>[13]Março!$J$12</f>
        <v>20.88</v>
      </c>
      <c r="J17" s="16">
        <f>[13]Março!$J$13</f>
        <v>48.24</v>
      </c>
      <c r="K17" s="16">
        <f>[13]Março!$J$14</f>
        <v>37.440000000000005</v>
      </c>
      <c r="L17" s="16">
        <f>[13]Março!$J$15</f>
        <v>28.8</v>
      </c>
      <c r="M17" s="16">
        <f>[13]Março!$J$16</f>
        <v>29.16</v>
      </c>
      <c r="N17" s="16">
        <f>[13]Março!$J$17</f>
        <v>30.240000000000002</v>
      </c>
      <c r="O17" s="16">
        <f>[13]Março!$J$18</f>
        <v>39.24</v>
      </c>
      <c r="P17" s="16">
        <f>[13]Março!$J$19</f>
        <v>38.159999999999997</v>
      </c>
      <c r="Q17" s="16">
        <f>[13]Março!$J$20</f>
        <v>33.119999999999997</v>
      </c>
      <c r="R17" s="16">
        <f>[13]Março!$J$21</f>
        <v>34.200000000000003</v>
      </c>
      <c r="S17" s="16">
        <f>[13]Março!$J$22</f>
        <v>35.28</v>
      </c>
      <c r="T17" s="16">
        <f>[13]Março!$J$23</f>
        <v>33.119999999999997</v>
      </c>
      <c r="U17" s="16">
        <f>[13]Março!$J$24</f>
        <v>32.4</v>
      </c>
      <c r="V17" s="16">
        <f>[13]Março!$J$25</f>
        <v>23.759999999999998</v>
      </c>
      <c r="W17" s="16">
        <f>[13]Março!$J$26</f>
        <v>32.76</v>
      </c>
      <c r="X17" s="16">
        <f>[13]Março!$J$27</f>
        <v>32.04</v>
      </c>
      <c r="Y17" s="16">
        <f>[13]Março!$J$28</f>
        <v>44.64</v>
      </c>
      <c r="Z17" s="16">
        <f>[13]Março!$J$29</f>
        <v>40.32</v>
      </c>
      <c r="AA17" s="16">
        <f>[13]Março!$J$30</f>
        <v>25.92</v>
      </c>
      <c r="AB17" s="16">
        <f>[13]Março!$J$31</f>
        <v>23.400000000000002</v>
      </c>
      <c r="AC17" s="16">
        <f>[13]Março!$J$32</f>
        <v>25.2</v>
      </c>
      <c r="AD17" s="16">
        <f>[13]Março!$J$33</f>
        <v>20.52</v>
      </c>
      <c r="AE17" s="16">
        <f>[13]Março!$J$34</f>
        <v>15.48</v>
      </c>
      <c r="AF17" s="16">
        <f>[13]Março!$J$35</f>
        <v>22.32</v>
      </c>
      <c r="AG17" s="33">
        <f t="shared" si="1"/>
        <v>48.24</v>
      </c>
      <c r="AH17" s="2"/>
    </row>
    <row r="18" spans="1:34" ht="17.100000000000001" customHeight="1" x14ac:dyDescent="0.2">
      <c r="A18" s="14" t="s">
        <v>9</v>
      </c>
      <c r="B18" s="16">
        <f>[14]Março!$J$5</f>
        <v>34.200000000000003</v>
      </c>
      <c r="C18" s="16">
        <f>[14]Março!$J$6</f>
        <v>34.92</v>
      </c>
      <c r="D18" s="16">
        <f>[14]Março!$J$7</f>
        <v>42.84</v>
      </c>
      <c r="E18" s="16">
        <f>[14]Março!$J$8</f>
        <v>34.92</v>
      </c>
      <c r="F18" s="16">
        <f>[14]Março!$J$9</f>
        <v>26.28</v>
      </c>
      <c r="G18" s="16">
        <f>[14]Março!$J$10</f>
        <v>23.400000000000002</v>
      </c>
      <c r="H18" s="16">
        <f>[14]Março!$J$11</f>
        <v>26.64</v>
      </c>
      <c r="I18" s="16">
        <f>[14]Março!$J$12</f>
        <v>27</v>
      </c>
      <c r="J18" s="16">
        <f>[14]Março!$J$13</f>
        <v>60.12</v>
      </c>
      <c r="K18" s="16">
        <f>[14]Março!$J$14</f>
        <v>31.680000000000003</v>
      </c>
      <c r="L18" s="16">
        <f>[14]Março!$J$15</f>
        <v>28.08</v>
      </c>
      <c r="M18" s="16">
        <f>[14]Março!$J$16</f>
        <v>32.4</v>
      </c>
      <c r="N18" s="16">
        <f>[14]Março!$J$17</f>
        <v>21.96</v>
      </c>
      <c r="O18" s="16">
        <f>[14]Março!$J$18</f>
        <v>30.96</v>
      </c>
      <c r="P18" s="16">
        <f>[14]Março!$J$19</f>
        <v>32.04</v>
      </c>
      <c r="Q18" s="16">
        <f>[14]Março!$J$20</f>
        <v>28.08</v>
      </c>
      <c r="R18" s="16">
        <f>[14]Março!$J$21</f>
        <v>29.52</v>
      </c>
      <c r="S18" s="16">
        <f>[14]Março!$J$22</f>
        <v>29.52</v>
      </c>
      <c r="T18" s="16">
        <f>[14]Março!$J$23</f>
        <v>23.040000000000003</v>
      </c>
      <c r="U18" s="16">
        <f>[14]Março!$J$24</f>
        <v>21.240000000000002</v>
      </c>
      <c r="V18" s="16">
        <f>[14]Março!$J$25</f>
        <v>22.68</v>
      </c>
      <c r="W18" s="16">
        <f>[14]Março!$J$26</f>
        <v>61.2</v>
      </c>
      <c r="X18" s="16">
        <f>[14]Março!$J$27</f>
        <v>17.64</v>
      </c>
      <c r="Y18" s="16">
        <f>[14]Março!$J$28</f>
        <v>52.2</v>
      </c>
      <c r="Z18" s="16">
        <f>[14]Março!$J$29</f>
        <v>33.119999999999997</v>
      </c>
      <c r="AA18" s="16">
        <f>[14]Março!$J$30</f>
        <v>25.2</v>
      </c>
      <c r="AB18" s="16">
        <f>[14]Março!$J$31</f>
        <v>21.6</v>
      </c>
      <c r="AC18" s="16">
        <f>[14]Março!$J$32</f>
        <v>24.12</v>
      </c>
      <c r="AD18" s="16">
        <f>[14]Março!$J$33</f>
        <v>20.88</v>
      </c>
      <c r="AE18" s="16">
        <f>[14]Março!$J$34</f>
        <v>47.519999999999996</v>
      </c>
      <c r="AF18" s="16">
        <f>[14]Março!$J$35</f>
        <v>47.519999999999996</v>
      </c>
      <c r="AG18" s="33">
        <f t="shared" ref="AG18:AG25" si="3">MAX(B18:AF18)</f>
        <v>61.2</v>
      </c>
      <c r="AH18" s="2"/>
    </row>
    <row r="19" spans="1:34" ht="17.100000000000001" customHeight="1" x14ac:dyDescent="0.2">
      <c r="A19" s="14" t="s">
        <v>47</v>
      </c>
      <c r="B19" s="16">
        <f>[15]Março!$J$5</f>
        <v>26.28</v>
      </c>
      <c r="C19" s="16">
        <f>[15]Março!$J$6</f>
        <v>23.759999999999998</v>
      </c>
      <c r="D19" s="16">
        <f>[15]Março!$J$7</f>
        <v>25.2</v>
      </c>
      <c r="E19" s="16">
        <f>[15]Março!$J$8</f>
        <v>24.840000000000003</v>
      </c>
      <c r="F19" s="16">
        <f>[15]Março!$J$9</f>
        <v>18.720000000000002</v>
      </c>
      <c r="G19" s="16">
        <f>[15]Março!$J$10</f>
        <v>19.440000000000001</v>
      </c>
      <c r="H19" s="16">
        <f>[15]Março!$J$11</f>
        <v>13.68</v>
      </c>
      <c r="I19" s="16">
        <f>[15]Março!$J$12</f>
        <v>25.2</v>
      </c>
      <c r="J19" s="16">
        <f>[15]Março!$J$13</f>
        <v>30.240000000000002</v>
      </c>
      <c r="K19" s="16">
        <f>[15]Março!$J$14</f>
        <v>27.36</v>
      </c>
      <c r="L19" s="16">
        <f>[15]Março!$J$15</f>
        <v>24.48</v>
      </c>
      <c r="M19" s="16">
        <f>[15]Março!$J$16</f>
        <v>22.68</v>
      </c>
      <c r="N19" s="16">
        <f>[15]Março!$J$17</f>
        <v>19.440000000000001</v>
      </c>
      <c r="O19" s="16">
        <f>[15]Março!$J$18</f>
        <v>21.240000000000002</v>
      </c>
      <c r="P19" s="16">
        <f>[15]Março!$J$19</f>
        <v>24.48</v>
      </c>
      <c r="Q19" s="16">
        <f>[15]Março!$J$20</f>
        <v>28.44</v>
      </c>
      <c r="R19" s="16">
        <f>[15]Março!$J$21</f>
        <v>28.44</v>
      </c>
      <c r="S19" s="16">
        <f>[15]Março!$J$22</f>
        <v>29.52</v>
      </c>
      <c r="T19" s="16">
        <f>[15]Março!$J$23</f>
        <v>28.8</v>
      </c>
      <c r="U19" s="16">
        <f>[15]Março!$J$24</f>
        <v>20.16</v>
      </c>
      <c r="V19" s="16">
        <f>[15]Março!$J$25</f>
        <v>27.36</v>
      </c>
      <c r="W19" s="16">
        <f>[15]Março!$J$26</f>
        <v>24.48</v>
      </c>
      <c r="X19" s="16">
        <f>[15]Março!$J$27</f>
        <v>18</v>
      </c>
      <c r="Y19" s="16">
        <f>[15]Março!$J$28</f>
        <v>48.24</v>
      </c>
      <c r="Z19" s="16">
        <f>[15]Março!$J$29</f>
        <v>34.200000000000003</v>
      </c>
      <c r="AA19" s="16">
        <f>[15]Março!$J$30</f>
        <v>24.12</v>
      </c>
      <c r="AB19" s="16">
        <f>[15]Março!$J$31</f>
        <v>16.920000000000002</v>
      </c>
      <c r="AC19" s="16">
        <f>[15]Março!$J$32</f>
        <v>18</v>
      </c>
      <c r="AD19" s="16">
        <f>[15]Março!$J$33</f>
        <v>18.36</v>
      </c>
      <c r="AE19" s="16">
        <f>[15]Março!$J$34</f>
        <v>37.440000000000005</v>
      </c>
      <c r="AF19" s="16">
        <f>[15]Março!$J$35</f>
        <v>19.440000000000001</v>
      </c>
      <c r="AG19" s="33">
        <f t="shared" si="3"/>
        <v>48.24</v>
      </c>
      <c r="AH19" s="2"/>
    </row>
    <row r="20" spans="1:34" ht="17.100000000000001" customHeight="1" x14ac:dyDescent="0.2">
      <c r="A20" s="14" t="s">
        <v>10</v>
      </c>
      <c r="B20" s="16">
        <f>[16]Março!$J$5</f>
        <v>40.32</v>
      </c>
      <c r="C20" s="16">
        <f>[16]Março!$J$6</f>
        <v>26.28</v>
      </c>
      <c r="D20" s="16">
        <f>[16]Março!$J$7</f>
        <v>39.24</v>
      </c>
      <c r="E20" s="16">
        <f>[16]Março!$J$8</f>
        <v>25.56</v>
      </c>
      <c r="F20" s="16">
        <f>[16]Março!$J$9</f>
        <v>20.16</v>
      </c>
      <c r="G20" s="16">
        <f>[16]Março!$J$10</f>
        <v>22.32</v>
      </c>
      <c r="H20" s="16">
        <f>[16]Março!$J$11</f>
        <v>20.88</v>
      </c>
      <c r="I20" s="16">
        <f>[16]Março!$J$12</f>
        <v>29.52</v>
      </c>
      <c r="J20" s="16">
        <f>[16]Março!$J$13</f>
        <v>57.24</v>
      </c>
      <c r="K20" s="16">
        <f>[16]Março!$J$14</f>
        <v>31.319999999999997</v>
      </c>
      <c r="L20" s="16">
        <f>[16]Março!$J$15</f>
        <v>27.36</v>
      </c>
      <c r="M20" s="16">
        <f>[16]Março!$J$16</f>
        <v>29.52</v>
      </c>
      <c r="N20" s="16">
        <f>[16]Março!$J$17</f>
        <v>31.319999999999997</v>
      </c>
      <c r="O20" s="16">
        <f>[16]Março!$J$18</f>
        <v>23.040000000000003</v>
      </c>
      <c r="P20" s="16">
        <f>[16]Março!$J$19</f>
        <v>28.08</v>
      </c>
      <c r="Q20" s="16">
        <f>[16]Março!$J$20</f>
        <v>30.6</v>
      </c>
      <c r="R20" s="16">
        <f>[16]Março!$J$21</f>
        <v>33.119999999999997</v>
      </c>
      <c r="S20" s="16">
        <f>[16]Março!$J$22</f>
        <v>33.119999999999997</v>
      </c>
      <c r="T20" s="16">
        <f>[16]Março!$J$23</f>
        <v>33.840000000000003</v>
      </c>
      <c r="U20" s="16">
        <f>[16]Março!$J$24</f>
        <v>19.8</v>
      </c>
      <c r="V20" s="16">
        <f>[16]Março!$J$25</f>
        <v>28.08</v>
      </c>
      <c r="W20" s="16">
        <f>[16]Março!$J$26</f>
        <v>32.4</v>
      </c>
      <c r="X20" s="16">
        <f>[16]Março!$J$27</f>
        <v>29.880000000000003</v>
      </c>
      <c r="Y20" s="16">
        <f>[16]Março!$J$28</f>
        <v>46.080000000000005</v>
      </c>
      <c r="Z20" s="16">
        <f>[16]Março!$J$29</f>
        <v>44.64</v>
      </c>
      <c r="AA20" s="16">
        <f>[16]Março!$J$30</f>
        <v>25.56</v>
      </c>
      <c r="AB20" s="16">
        <f>[16]Março!$J$31</f>
        <v>18.36</v>
      </c>
      <c r="AC20" s="16">
        <f>[16]Março!$J$32</f>
        <v>16.920000000000002</v>
      </c>
      <c r="AD20" s="16">
        <f>[16]Março!$J$33</f>
        <v>19.440000000000001</v>
      </c>
      <c r="AE20" s="16">
        <f>[16]Março!$J$34</f>
        <v>21.96</v>
      </c>
      <c r="AF20" s="16">
        <f>[16]Março!$J$35</f>
        <v>41.4</v>
      </c>
      <c r="AG20" s="33">
        <f t="shared" si="3"/>
        <v>57.24</v>
      </c>
      <c r="AH20" s="2"/>
    </row>
    <row r="21" spans="1:34" ht="17.100000000000001" customHeight="1" x14ac:dyDescent="0.2">
      <c r="A21" s="14" t="s">
        <v>11</v>
      </c>
      <c r="B21" s="16">
        <f>[17]Março!$J$5</f>
        <v>14.76</v>
      </c>
      <c r="C21" s="16">
        <f>[17]Março!$J$6</f>
        <v>0</v>
      </c>
      <c r="D21" s="16">
        <f>[17]Março!$J$7</f>
        <v>30.96</v>
      </c>
      <c r="E21" s="16">
        <f>[17]Março!$J$8</f>
        <v>19.079999999999998</v>
      </c>
      <c r="F21" s="16">
        <f>[17]Março!$J$9</f>
        <v>20.52</v>
      </c>
      <c r="G21" s="16">
        <f>[17]Março!$J$10</f>
        <v>16.920000000000002</v>
      </c>
      <c r="H21" s="16">
        <f>[17]Março!$J$11</f>
        <v>17.64</v>
      </c>
      <c r="I21" s="16">
        <f>[17]Março!$J$12</f>
        <v>24.12</v>
      </c>
      <c r="J21" s="16" t="str">
        <f>[17]Março!$J$13</f>
        <v>*</v>
      </c>
      <c r="K21" s="16" t="str">
        <f>[17]Março!$J$14</f>
        <v>*</v>
      </c>
      <c r="L21" s="16" t="str">
        <f>[17]Março!$J$15</f>
        <v>*</v>
      </c>
      <c r="M21" s="16">
        <f>[17]Março!$J$16</f>
        <v>25.56</v>
      </c>
      <c r="N21" s="16">
        <f>[17]Março!$J$17</f>
        <v>17.28</v>
      </c>
      <c r="O21" s="16" t="str">
        <f>[17]Março!$J$18</f>
        <v>*</v>
      </c>
      <c r="P21" s="16">
        <f>[17]Março!$J$19</f>
        <v>21.240000000000002</v>
      </c>
      <c r="Q21" s="16">
        <f>[17]Março!$J$20</f>
        <v>15.840000000000002</v>
      </c>
      <c r="R21" s="16">
        <f>[17]Março!$J$21</f>
        <v>25.92</v>
      </c>
      <c r="S21" s="16">
        <f>[17]Março!$J$22</f>
        <v>21.6</v>
      </c>
      <c r="T21" s="16">
        <f>[17]Março!$J$23</f>
        <v>29.52</v>
      </c>
      <c r="U21" s="16">
        <f>[17]Março!$J$24</f>
        <v>15.48</v>
      </c>
      <c r="V21" s="16">
        <f>[17]Março!$J$25</f>
        <v>20.52</v>
      </c>
      <c r="W21" s="16">
        <f>[17]Março!$J$26</f>
        <v>36.36</v>
      </c>
      <c r="X21" s="16">
        <f>[17]Março!$J$27</f>
        <v>15.120000000000001</v>
      </c>
      <c r="Y21" s="16" t="str">
        <f>[17]Março!$J$28</f>
        <v>*</v>
      </c>
      <c r="Z21" s="16">
        <f>[17]Março!$J$29</f>
        <v>34.56</v>
      </c>
      <c r="AA21" s="16">
        <f>[17]Março!$J$30</f>
        <v>17.28</v>
      </c>
      <c r="AB21" s="16">
        <f>[17]Março!$J$31</f>
        <v>17.28</v>
      </c>
      <c r="AC21" s="16">
        <f>[17]Março!$J$32</f>
        <v>21.6</v>
      </c>
      <c r="AD21" s="16">
        <f>[17]Março!$J$33</f>
        <v>18</v>
      </c>
      <c r="AE21" s="16">
        <f>[17]Março!$J$34</f>
        <v>23.759999999999998</v>
      </c>
      <c r="AF21" s="16">
        <f>[17]Março!$J$35</f>
        <v>20.88</v>
      </c>
      <c r="AG21" s="33">
        <f t="shared" si="3"/>
        <v>36.36</v>
      </c>
      <c r="AH21" s="2"/>
    </row>
    <row r="22" spans="1:34" ht="17.100000000000001" customHeight="1" x14ac:dyDescent="0.2">
      <c r="A22" s="14" t="s">
        <v>12</v>
      </c>
      <c r="B22" s="16">
        <f>[18]Março!$J$5</f>
        <v>14.76</v>
      </c>
      <c r="C22" s="16">
        <f>[18]Março!$J$6</f>
        <v>28.8</v>
      </c>
      <c r="D22" s="16">
        <f>[18]Março!$J$7</f>
        <v>21.96</v>
      </c>
      <c r="E22" s="16">
        <f>[18]Março!$J$8</f>
        <v>23.040000000000003</v>
      </c>
      <c r="F22" s="16">
        <f>[18]Março!$J$9</f>
        <v>22.68</v>
      </c>
      <c r="G22" s="16">
        <f>[18]Março!$J$10</f>
        <v>18.36</v>
      </c>
      <c r="H22" s="16">
        <f>[18]Março!$J$11</f>
        <v>11.520000000000001</v>
      </c>
      <c r="I22" s="16">
        <f>[18]Março!$J$12</f>
        <v>21.6</v>
      </c>
      <c r="J22" s="16">
        <f>[18]Março!$J$13</f>
        <v>34.56</v>
      </c>
      <c r="K22" s="16">
        <f>[18]Março!$J$14</f>
        <v>28.8</v>
      </c>
      <c r="L22" s="16">
        <f>[18]Março!$J$15</f>
        <v>19.079999999999998</v>
      </c>
      <c r="M22" s="16">
        <f>[18]Março!$J$16</f>
        <v>23.040000000000003</v>
      </c>
      <c r="N22" s="16">
        <f>[18]Março!$J$17</f>
        <v>17.64</v>
      </c>
      <c r="O22" s="16">
        <f>[18]Março!$J$18</f>
        <v>17.28</v>
      </c>
      <c r="P22" s="16">
        <f>[18]Março!$J$19</f>
        <v>14.4</v>
      </c>
      <c r="Q22" s="16">
        <f>[18]Março!$J$20</f>
        <v>48.6</v>
      </c>
      <c r="R22" s="16">
        <f>[18]Março!$J$21</f>
        <v>26.64</v>
      </c>
      <c r="S22" s="16">
        <f>[18]Março!$J$22</f>
        <v>23.759999999999998</v>
      </c>
      <c r="T22" s="16">
        <f>[18]Março!$J$23</f>
        <v>25.92</v>
      </c>
      <c r="U22" s="16">
        <f>[18]Março!$J$24</f>
        <v>19.8</v>
      </c>
      <c r="V22" s="16">
        <f>[18]Março!$J$25</f>
        <v>24.48</v>
      </c>
      <c r="W22" s="16">
        <f>[18]Março!$J$26</f>
        <v>25.92</v>
      </c>
      <c r="X22" s="16">
        <f>[18]Março!$J$27</f>
        <v>32.4</v>
      </c>
      <c r="Y22" s="16">
        <f>[18]Março!$J$28</f>
        <v>66.239999999999995</v>
      </c>
      <c r="Z22" s="16">
        <f>[18]Março!$J$29</f>
        <v>24.840000000000003</v>
      </c>
      <c r="AA22" s="16">
        <f>[18]Março!$J$30</f>
        <v>18.36</v>
      </c>
      <c r="AB22" s="16">
        <f>[18]Março!$J$31</f>
        <v>18</v>
      </c>
      <c r="AC22" s="16">
        <f>[18]Março!$J$32</f>
        <v>16.559999999999999</v>
      </c>
      <c r="AD22" s="16">
        <f>[18]Março!$J$33</f>
        <v>16.559999999999999</v>
      </c>
      <c r="AE22" s="16">
        <f>[18]Março!$J$34</f>
        <v>21.96</v>
      </c>
      <c r="AF22" s="16">
        <f>[18]Março!$J$35</f>
        <v>16.2</v>
      </c>
      <c r="AG22" s="33">
        <f t="shared" si="3"/>
        <v>66.239999999999995</v>
      </c>
      <c r="AH22" s="2"/>
    </row>
    <row r="23" spans="1:34" ht="17.100000000000001" customHeight="1" x14ac:dyDescent="0.2">
      <c r="A23" s="14" t="s">
        <v>13</v>
      </c>
      <c r="B23" s="16">
        <f>[19]Março!$J$5</f>
        <v>25.2</v>
      </c>
      <c r="C23" s="16">
        <f>[19]Março!$J$6</f>
        <v>35.28</v>
      </c>
      <c r="D23" s="16">
        <f>[19]Março!$J$7</f>
        <v>28.08</v>
      </c>
      <c r="E23" s="16">
        <f>[19]Março!$J$8</f>
        <v>29.16</v>
      </c>
      <c r="F23" s="16">
        <f>[19]Março!$J$9</f>
        <v>20.16</v>
      </c>
      <c r="G23" s="16">
        <f>[19]Março!$J$10</f>
        <v>20.52</v>
      </c>
      <c r="H23" s="16">
        <f>[19]Março!$J$11</f>
        <v>21.240000000000002</v>
      </c>
      <c r="I23" s="16">
        <f>[19]Março!$J$12</f>
        <v>38.880000000000003</v>
      </c>
      <c r="J23" s="16">
        <f>[19]Março!$J$13</f>
        <v>37.440000000000005</v>
      </c>
      <c r="K23" s="16">
        <f>[19]Março!$J$14</f>
        <v>33.119999999999997</v>
      </c>
      <c r="L23" s="16">
        <f>[19]Março!$J$15</f>
        <v>27</v>
      </c>
      <c r="M23" s="16">
        <f>[19]Março!$J$16</f>
        <v>33.119999999999997</v>
      </c>
      <c r="N23" s="16">
        <f>[19]Março!$J$17</f>
        <v>23.400000000000002</v>
      </c>
      <c r="O23" s="16">
        <f>[19]Março!$J$18</f>
        <v>22.32</v>
      </c>
      <c r="P23" s="16">
        <f>[19]Março!$J$19</f>
        <v>36</v>
      </c>
      <c r="Q23" s="16">
        <f>[19]Março!$J$20</f>
        <v>36</v>
      </c>
      <c r="R23" s="16">
        <f>[19]Março!$J$21</f>
        <v>31.319999999999997</v>
      </c>
      <c r="S23" s="16">
        <f>[19]Março!$J$22</f>
        <v>34.56</v>
      </c>
      <c r="T23" s="16">
        <f>[19]Março!$J$23</f>
        <v>47.519999999999996</v>
      </c>
      <c r="U23" s="16">
        <f>[19]Março!$J$24</f>
        <v>54</v>
      </c>
      <c r="V23" s="16">
        <f>[19]Março!$J$25</f>
        <v>59.760000000000005</v>
      </c>
      <c r="W23" s="16">
        <f>[19]Março!$J$26</f>
        <v>29.16</v>
      </c>
      <c r="X23" s="16">
        <f>[19]Março!$J$27</f>
        <v>18.720000000000002</v>
      </c>
      <c r="Y23" s="16">
        <f>[19]Março!$J$28</f>
        <v>58.32</v>
      </c>
      <c r="Z23" s="16">
        <f>[19]Março!$J$29</f>
        <v>31.680000000000003</v>
      </c>
      <c r="AA23" s="16">
        <f>[19]Março!$J$30</f>
        <v>27.720000000000002</v>
      </c>
      <c r="AB23" s="16">
        <f>[19]Março!$J$31</f>
        <v>25.92</v>
      </c>
      <c r="AC23" s="16">
        <f>[19]Março!$J$32</f>
        <v>19.079999999999998</v>
      </c>
      <c r="AD23" s="16">
        <f>[19]Março!$J$33</f>
        <v>20.16</v>
      </c>
      <c r="AE23" s="16">
        <f>[19]Março!$J$34</f>
        <v>24.12</v>
      </c>
      <c r="AF23" s="16">
        <f>[19]Março!$J$35</f>
        <v>20.52</v>
      </c>
      <c r="AG23" s="33">
        <f t="shared" si="3"/>
        <v>59.760000000000005</v>
      </c>
      <c r="AH23" s="2"/>
    </row>
    <row r="24" spans="1:34" ht="17.100000000000001" customHeight="1" x14ac:dyDescent="0.2">
      <c r="A24" s="14" t="s">
        <v>14</v>
      </c>
      <c r="B24" s="16">
        <f>[20]Março!$J$5</f>
        <v>19.079999999999998</v>
      </c>
      <c r="C24" s="16">
        <f>[20]Março!$J$6</f>
        <v>38.159999999999997</v>
      </c>
      <c r="D24" s="16">
        <f>[20]Março!$J$7</f>
        <v>30.6</v>
      </c>
      <c r="E24" s="16">
        <f>[20]Março!$J$8</f>
        <v>26.64</v>
      </c>
      <c r="F24" s="16">
        <f>[20]Março!$J$9</f>
        <v>32.76</v>
      </c>
      <c r="G24" s="16">
        <f>[20]Março!$J$10</f>
        <v>17.28</v>
      </c>
      <c r="H24" s="16">
        <f>[20]Março!$J$11</f>
        <v>37.800000000000004</v>
      </c>
      <c r="I24" s="16">
        <f>[20]Março!$J$12</f>
        <v>24.12</v>
      </c>
      <c r="J24" s="16">
        <f>[20]Março!$J$13</f>
        <v>43.2</v>
      </c>
      <c r="K24" s="16">
        <f>[20]Março!$J$14</f>
        <v>31.319999999999997</v>
      </c>
      <c r="L24" s="16">
        <f>[20]Março!$J$15</f>
        <v>23.400000000000002</v>
      </c>
      <c r="M24" s="16">
        <f>[20]Março!$J$16</f>
        <v>14.4</v>
      </c>
      <c r="N24" s="16">
        <f>[20]Março!$J$17</f>
        <v>17.64</v>
      </c>
      <c r="O24" s="16">
        <f>[20]Março!$J$18</f>
        <v>19.079999999999998</v>
      </c>
      <c r="P24" s="16">
        <f>[20]Março!$J$19</f>
        <v>24.840000000000003</v>
      </c>
      <c r="Q24" s="16">
        <f>[20]Março!$J$20</f>
        <v>19.8</v>
      </c>
      <c r="R24" s="16">
        <f>[20]Março!$J$21</f>
        <v>24.840000000000003</v>
      </c>
      <c r="S24" s="16">
        <f>[20]Março!$J$22</f>
        <v>31.680000000000003</v>
      </c>
      <c r="T24" s="16">
        <f>[20]Março!$J$23</f>
        <v>29.880000000000003</v>
      </c>
      <c r="U24" s="16">
        <f>[20]Março!$J$24</f>
        <v>23.400000000000002</v>
      </c>
      <c r="V24" s="16">
        <f>[20]Março!$J$25</f>
        <v>25.2</v>
      </c>
      <c r="W24" s="16">
        <f>[20]Março!$J$26</f>
        <v>36.36</v>
      </c>
      <c r="X24" s="16">
        <f>[20]Março!$J$27</f>
        <v>33.119999999999997</v>
      </c>
      <c r="Y24" s="16">
        <f>[20]Março!$J$28</f>
        <v>60.839999999999996</v>
      </c>
      <c r="Z24" s="16">
        <f>[20]Março!$J$29</f>
        <v>33.480000000000004</v>
      </c>
      <c r="AA24" s="16">
        <f>[20]Março!$J$30</f>
        <v>23.759999999999998</v>
      </c>
      <c r="AB24" s="16">
        <f>[20]Março!$J$31</f>
        <v>18</v>
      </c>
      <c r="AC24" s="16">
        <f>[20]Março!$J$32</f>
        <v>15.840000000000002</v>
      </c>
      <c r="AD24" s="16">
        <f>[20]Março!$J$33</f>
        <v>18</v>
      </c>
      <c r="AE24" s="16">
        <f>[20]Março!$J$34</f>
        <v>21.6</v>
      </c>
      <c r="AF24" s="16">
        <f>[20]Março!$J$35</f>
        <v>20.88</v>
      </c>
      <c r="AG24" s="33">
        <f t="shared" si="3"/>
        <v>60.839999999999996</v>
      </c>
      <c r="AH24" s="2"/>
    </row>
    <row r="25" spans="1:34" ht="17.100000000000001" customHeight="1" x14ac:dyDescent="0.2">
      <c r="A25" s="14" t="s">
        <v>15</v>
      </c>
      <c r="B25" s="16">
        <f>[21]Março!$J$5</f>
        <v>48.24</v>
      </c>
      <c r="C25" s="16">
        <f>[21]Março!$J$6</f>
        <v>45</v>
      </c>
      <c r="D25" s="16">
        <f>[21]Março!$J$7</f>
        <v>37.080000000000005</v>
      </c>
      <c r="E25" s="16">
        <f>[21]Março!$J$8</f>
        <v>31.680000000000003</v>
      </c>
      <c r="F25" s="16">
        <f>[21]Março!$J$9</f>
        <v>22.68</v>
      </c>
      <c r="G25" s="16">
        <f>[21]Março!$J$10</f>
        <v>21.240000000000002</v>
      </c>
      <c r="H25" s="16">
        <f>[21]Março!$J$11</f>
        <v>20.16</v>
      </c>
      <c r="I25" s="16">
        <f>[21]Março!$J$12</f>
        <v>38.519999999999996</v>
      </c>
      <c r="J25" s="16">
        <f>[21]Março!$J$13</f>
        <v>35.28</v>
      </c>
      <c r="K25" s="16">
        <f>[21]Março!$J$14</f>
        <v>41.04</v>
      </c>
      <c r="L25" s="16">
        <f>[21]Março!$J$15</f>
        <v>34.56</v>
      </c>
      <c r="M25" s="16">
        <f>[21]Março!$J$16</f>
        <v>28.8</v>
      </c>
      <c r="N25" s="16">
        <f>[21]Março!$J$17</f>
        <v>25.56</v>
      </c>
      <c r="O25" s="16">
        <f>[21]Março!$J$18</f>
        <v>34.200000000000003</v>
      </c>
      <c r="P25" s="16">
        <f>[21]Março!$J$19</f>
        <v>37.440000000000005</v>
      </c>
      <c r="Q25" s="16">
        <f>[21]Março!$J$20</f>
        <v>39.24</v>
      </c>
      <c r="R25" s="16">
        <f>[21]Março!$J$21</f>
        <v>39.24</v>
      </c>
      <c r="S25" s="16">
        <f>[21]Março!$J$22</f>
        <v>40.32</v>
      </c>
      <c r="T25" s="16">
        <f>[21]Março!$J$23</f>
        <v>57.24</v>
      </c>
      <c r="U25" s="16">
        <f>[21]Março!$J$24</f>
        <v>32.4</v>
      </c>
      <c r="V25" s="16">
        <f>[21]Março!$J$25</f>
        <v>28.8</v>
      </c>
      <c r="W25" s="16">
        <f>[21]Março!$J$26</f>
        <v>31.680000000000003</v>
      </c>
      <c r="X25" s="16">
        <f>[21]Março!$J$27</f>
        <v>22.68</v>
      </c>
      <c r="Y25" s="16">
        <f>[21]Março!$J$28</f>
        <v>35.64</v>
      </c>
      <c r="Z25" s="16">
        <f>[21]Março!$J$29</f>
        <v>42.480000000000004</v>
      </c>
      <c r="AA25" s="16">
        <f>[21]Março!$J$30</f>
        <v>34.56</v>
      </c>
      <c r="AB25" s="16">
        <f>[21]Março!$J$31</f>
        <v>30.6</v>
      </c>
      <c r="AC25" s="16">
        <f>[21]Março!$J$32</f>
        <v>21.6</v>
      </c>
      <c r="AD25" s="16">
        <f>[21]Março!$J$33</f>
        <v>23.400000000000002</v>
      </c>
      <c r="AE25" s="16">
        <f>[21]Março!$J$34</f>
        <v>28.44</v>
      </c>
      <c r="AF25" s="16">
        <f>[21]Março!$J$35</f>
        <v>30.240000000000002</v>
      </c>
      <c r="AG25" s="33">
        <f t="shared" si="3"/>
        <v>57.24</v>
      </c>
      <c r="AH25" s="2"/>
    </row>
    <row r="26" spans="1:34" ht="17.100000000000001" customHeight="1" x14ac:dyDescent="0.2">
      <c r="A26" s="14" t="s">
        <v>16</v>
      </c>
      <c r="B26" s="16">
        <f>[22]Março!$J$5</f>
        <v>36.72</v>
      </c>
      <c r="C26" s="16">
        <f>[22]Março!$J$6</f>
        <v>39.96</v>
      </c>
      <c r="D26" s="16">
        <f>[22]Março!$J$7</f>
        <v>19.440000000000001</v>
      </c>
      <c r="E26" s="16">
        <f>[22]Março!$J$8</f>
        <v>23.400000000000002</v>
      </c>
      <c r="F26" s="16">
        <f>[22]Março!$J$9</f>
        <v>25.92</v>
      </c>
      <c r="G26" s="16">
        <f>[22]Março!$J$10</f>
        <v>20.52</v>
      </c>
      <c r="H26" s="16">
        <f>[22]Março!$J$11</f>
        <v>23.400000000000002</v>
      </c>
      <c r="I26" s="16">
        <f>[22]Março!$J$12</f>
        <v>24.840000000000003</v>
      </c>
      <c r="J26" s="16">
        <f>[22]Março!$J$13</f>
        <v>34.56</v>
      </c>
      <c r="K26" s="16">
        <f>[22]Março!$J$14</f>
        <v>34.92</v>
      </c>
      <c r="L26" s="16">
        <f>[22]Março!$J$15</f>
        <v>28.44</v>
      </c>
      <c r="M26" s="16">
        <f>[22]Março!$J$16</f>
        <v>32.4</v>
      </c>
      <c r="N26" s="16">
        <f>[22]Março!$J$17</f>
        <v>21.240000000000002</v>
      </c>
      <c r="O26" s="16">
        <f>[22]Março!$J$18</f>
        <v>20.88</v>
      </c>
      <c r="P26" s="16">
        <f>[22]Março!$J$19</f>
        <v>18</v>
      </c>
      <c r="Q26" s="16">
        <f>[22]Março!$J$20</f>
        <v>22.32</v>
      </c>
      <c r="R26" s="16">
        <f>[22]Março!$J$21</f>
        <v>28.8</v>
      </c>
      <c r="S26" s="16">
        <f>[22]Março!$J$22</f>
        <v>32.4</v>
      </c>
      <c r="T26" s="16">
        <f>[22]Março!$J$23</f>
        <v>40.680000000000007</v>
      </c>
      <c r="U26" s="16">
        <f>[22]Março!$J$24</f>
        <v>16.920000000000002</v>
      </c>
      <c r="V26" s="16">
        <f>[22]Março!$J$25</f>
        <v>30.240000000000002</v>
      </c>
      <c r="W26" s="16">
        <f>[22]Março!$J$26</f>
        <v>23.759999999999998</v>
      </c>
      <c r="X26" s="16">
        <f>[22]Março!$J$27</f>
        <v>32.04</v>
      </c>
      <c r="Y26" s="16">
        <f>[22]Março!$J$28</f>
        <v>49.680000000000007</v>
      </c>
      <c r="Z26" s="16">
        <f>[22]Março!$J$29</f>
        <v>28.08</v>
      </c>
      <c r="AA26" s="16">
        <f>[22]Março!$J$30</f>
        <v>21.96</v>
      </c>
      <c r="AB26" s="16">
        <f>[22]Março!$J$31</f>
        <v>20.16</v>
      </c>
      <c r="AC26" s="16">
        <f>[22]Março!$J$32</f>
        <v>21.96</v>
      </c>
      <c r="AD26" s="16">
        <f>[22]Março!$J$33</f>
        <v>15.48</v>
      </c>
      <c r="AE26" s="16">
        <f>[22]Março!$J$34</f>
        <v>22.32</v>
      </c>
      <c r="AF26" s="16">
        <f>[22]Março!$J$35</f>
        <v>19.8</v>
      </c>
      <c r="AG26" s="33">
        <f t="shared" ref="AG26:AG32" si="4">MAX(B26:AF26)</f>
        <v>49.680000000000007</v>
      </c>
      <c r="AH26" s="2"/>
    </row>
    <row r="27" spans="1:34" ht="17.100000000000001" customHeight="1" x14ac:dyDescent="0.2">
      <c r="A27" s="14" t="s">
        <v>17</v>
      </c>
      <c r="B27" s="16">
        <f>[23]Março!$J$5</f>
        <v>23.400000000000002</v>
      </c>
      <c r="C27" s="16">
        <f>[23]Março!$J$6</f>
        <v>51.12</v>
      </c>
      <c r="D27" s="16">
        <f>[23]Março!$J$7</f>
        <v>28.8</v>
      </c>
      <c r="E27" s="16">
        <f>[23]Março!$J$8</f>
        <v>24.48</v>
      </c>
      <c r="F27" s="16">
        <f>[23]Março!$J$9</f>
        <v>28.44</v>
      </c>
      <c r="G27" s="16">
        <f>[23]Março!$J$10</f>
        <v>17.64</v>
      </c>
      <c r="H27" s="16">
        <f>[23]Março!$J$11</f>
        <v>21.240000000000002</v>
      </c>
      <c r="I27" s="16">
        <f>[23]Março!$J$12</f>
        <v>62.639999999999993</v>
      </c>
      <c r="J27" s="16">
        <f>[23]Março!$J$13</f>
        <v>44.64</v>
      </c>
      <c r="K27" s="16">
        <f>[23]Março!$J$14</f>
        <v>37.440000000000005</v>
      </c>
      <c r="L27" s="16">
        <f>[23]Março!$J$15</f>
        <v>25.2</v>
      </c>
      <c r="M27" s="16">
        <f>[23]Março!$J$16</f>
        <v>28.8</v>
      </c>
      <c r="N27" s="16">
        <f>[23]Março!$J$17</f>
        <v>28.8</v>
      </c>
      <c r="O27" s="16">
        <f>[23]Março!$J$18</f>
        <v>22.68</v>
      </c>
      <c r="P27" s="16">
        <f>[23]Março!$J$19</f>
        <v>27</v>
      </c>
      <c r="Q27" s="16">
        <f>[23]Março!$J$20</f>
        <v>24.840000000000003</v>
      </c>
      <c r="R27" s="16">
        <f>[23]Março!$J$21</f>
        <v>27.36</v>
      </c>
      <c r="S27" s="16">
        <f>[23]Março!$J$22</f>
        <v>29.880000000000003</v>
      </c>
      <c r="T27" s="16">
        <f>[23]Março!$J$23</f>
        <v>30.6</v>
      </c>
      <c r="U27" s="16">
        <f>[23]Março!$J$24</f>
        <v>19.440000000000001</v>
      </c>
      <c r="V27" s="16">
        <f>[23]Março!$J$25</f>
        <v>24.12</v>
      </c>
      <c r="W27" s="16">
        <f>[23]Março!$J$26</f>
        <v>39.6</v>
      </c>
      <c r="X27" s="16">
        <f>[23]Março!$J$27</f>
        <v>17.64</v>
      </c>
      <c r="Y27" s="16">
        <f>[23]Março!$J$28</f>
        <v>39.6</v>
      </c>
      <c r="Z27" s="16">
        <f>[23]Março!$J$29</f>
        <v>41.04</v>
      </c>
      <c r="AA27" s="16">
        <f>[23]Março!$J$30</f>
        <v>33.840000000000003</v>
      </c>
      <c r="AB27" s="16">
        <f>[23]Março!$J$31</f>
        <v>18.36</v>
      </c>
      <c r="AC27" s="16">
        <f>[23]Março!$J$32</f>
        <v>19.079999999999998</v>
      </c>
      <c r="AD27" s="16">
        <f>[23]Março!$J$33</f>
        <v>18.720000000000002</v>
      </c>
      <c r="AE27" s="16">
        <f>[23]Março!$J$34</f>
        <v>25.92</v>
      </c>
      <c r="AF27" s="16">
        <f>[23]Março!$J$35</f>
        <v>24.12</v>
      </c>
      <c r="AG27" s="33">
        <f t="shared" si="4"/>
        <v>62.639999999999993</v>
      </c>
      <c r="AH27" s="2"/>
    </row>
    <row r="28" spans="1:34" ht="17.100000000000001" customHeight="1" x14ac:dyDescent="0.2">
      <c r="A28" s="14" t="s">
        <v>18</v>
      </c>
      <c r="B28" s="16">
        <f>[24]Março!$J$5</f>
        <v>33.119999999999997</v>
      </c>
      <c r="C28" s="16">
        <f>[24]Março!$J$6</f>
        <v>58.32</v>
      </c>
      <c r="D28" s="16">
        <f>[24]Março!$J$7</f>
        <v>35.28</v>
      </c>
      <c r="E28" s="16">
        <f>[24]Março!$J$8</f>
        <v>41.04</v>
      </c>
      <c r="F28" s="16">
        <f>[24]Março!$J$9</f>
        <v>24.12</v>
      </c>
      <c r="G28" s="16">
        <f>[24]Março!$J$10</f>
        <v>30.96</v>
      </c>
      <c r="H28" s="16">
        <f>[24]Março!$J$11</f>
        <v>23.759999999999998</v>
      </c>
      <c r="I28" s="16">
        <f>[24]Março!$J$12</f>
        <v>30.96</v>
      </c>
      <c r="J28" s="16">
        <f>[24]Março!$J$13</f>
        <v>35.64</v>
      </c>
      <c r="K28" s="16">
        <f>[24]Março!$J$14</f>
        <v>31.319999999999997</v>
      </c>
      <c r="L28" s="16">
        <f>[24]Março!$J$15</f>
        <v>27.720000000000002</v>
      </c>
      <c r="M28" s="16">
        <f>[24]Março!$J$16</f>
        <v>25.92</v>
      </c>
      <c r="N28" s="16">
        <f>[24]Março!$J$17</f>
        <v>29.52</v>
      </c>
      <c r="O28" s="16">
        <f>[24]Março!$J$18</f>
        <v>47.88</v>
      </c>
      <c r="P28" s="16">
        <f>[24]Março!$J$19</f>
        <v>33.840000000000003</v>
      </c>
      <c r="Q28" s="16">
        <f>[24]Março!$J$20</f>
        <v>27.36</v>
      </c>
      <c r="R28" s="16">
        <f>[24]Março!$J$21</f>
        <v>33.119999999999997</v>
      </c>
      <c r="S28" s="16">
        <f>[24]Março!$J$22</f>
        <v>29.52</v>
      </c>
      <c r="T28" s="16">
        <f>[24]Março!$J$23</f>
        <v>34.200000000000003</v>
      </c>
      <c r="U28" s="16">
        <f>[24]Março!$J$24</f>
        <v>27.720000000000002</v>
      </c>
      <c r="V28" s="16">
        <f>[24]Março!$J$25</f>
        <v>31.680000000000003</v>
      </c>
      <c r="W28" s="16">
        <f>[24]Março!$J$26</f>
        <v>41.4</v>
      </c>
      <c r="X28" s="16">
        <f>[24]Março!$J$27</f>
        <v>36.72</v>
      </c>
      <c r="Y28" s="16" t="str">
        <f>[24]Março!$J$28</f>
        <v>*</v>
      </c>
      <c r="Z28" s="16" t="str">
        <f>[24]Março!$J$29</f>
        <v>*</v>
      </c>
      <c r="AA28" s="16">
        <f>[24]Março!$J$30</f>
        <v>18.720000000000002</v>
      </c>
      <c r="AB28" s="16">
        <f>[24]Março!$J$31</f>
        <v>19.440000000000001</v>
      </c>
      <c r="AC28" s="16">
        <f>[24]Março!$J$32</f>
        <v>21.96</v>
      </c>
      <c r="AD28" s="16">
        <f>[24]Março!$J$33</f>
        <v>50.04</v>
      </c>
      <c r="AE28" s="16">
        <f>[24]Março!$J$34</f>
        <v>32.04</v>
      </c>
      <c r="AF28" s="16">
        <f>[24]Março!$J$35</f>
        <v>24.48</v>
      </c>
      <c r="AG28" s="33">
        <f t="shared" si="4"/>
        <v>58.32</v>
      </c>
      <c r="AH28" s="2"/>
    </row>
    <row r="29" spans="1:34" ht="17.100000000000001" customHeight="1" x14ac:dyDescent="0.2">
      <c r="A29" s="14" t="s">
        <v>19</v>
      </c>
      <c r="B29" s="16">
        <f>[25]Março!$J$5</f>
        <v>45.36</v>
      </c>
      <c r="C29" s="16">
        <f>[25]Março!$J$6</f>
        <v>50.4</v>
      </c>
      <c r="D29" s="16">
        <f>[25]Março!$J$7</f>
        <v>32.4</v>
      </c>
      <c r="E29" s="16">
        <f>[25]Março!$J$8</f>
        <v>19.8</v>
      </c>
      <c r="F29" s="16">
        <f>[25]Março!$J$9</f>
        <v>23.759999999999998</v>
      </c>
      <c r="G29" s="16">
        <f>[25]Março!$J$10</f>
        <v>21.6</v>
      </c>
      <c r="H29" s="16">
        <f>[25]Março!$J$11</f>
        <v>21.6</v>
      </c>
      <c r="I29" s="16">
        <f>[25]Março!$J$12</f>
        <v>30.6</v>
      </c>
      <c r="J29" s="16">
        <f>[25]Março!$J$13</f>
        <v>38.519999999999996</v>
      </c>
      <c r="K29" s="16">
        <f>[25]Março!$J$14</f>
        <v>36.72</v>
      </c>
      <c r="L29" s="16">
        <f>[25]Março!$J$15</f>
        <v>31.319999999999997</v>
      </c>
      <c r="M29" s="16">
        <f>[25]Março!$J$16</f>
        <v>30.240000000000002</v>
      </c>
      <c r="N29" s="16">
        <f>[25]Março!$J$17</f>
        <v>20.88</v>
      </c>
      <c r="O29" s="16">
        <f>[25]Março!$J$18</f>
        <v>29.52</v>
      </c>
      <c r="P29" s="16">
        <f>[25]Março!$J$19</f>
        <v>34.200000000000003</v>
      </c>
      <c r="Q29" s="16">
        <f>[25]Março!$J$20</f>
        <v>33.840000000000003</v>
      </c>
      <c r="R29" s="16">
        <f>[25]Março!$J$21</f>
        <v>36.72</v>
      </c>
      <c r="S29" s="16">
        <f>[25]Março!$J$22</f>
        <v>37.440000000000005</v>
      </c>
      <c r="T29" s="16">
        <f>[25]Março!$J$23</f>
        <v>38.880000000000003</v>
      </c>
      <c r="U29" s="16">
        <f>[25]Março!$J$24</f>
        <v>25.56</v>
      </c>
      <c r="V29" s="16">
        <f>[25]Março!$J$25</f>
        <v>26.64</v>
      </c>
      <c r="W29" s="16">
        <f>[25]Março!$J$26</f>
        <v>27</v>
      </c>
      <c r="X29" s="16">
        <f>[25]Março!$J$27</f>
        <v>21.96</v>
      </c>
      <c r="Y29" s="16">
        <f>[25]Março!$J$28</f>
        <v>29.16</v>
      </c>
      <c r="Z29" s="16">
        <f>[25]Março!$J$29</f>
        <v>45.72</v>
      </c>
      <c r="AA29" s="16">
        <f>[25]Março!$J$30</f>
        <v>29.880000000000003</v>
      </c>
      <c r="AB29" s="16">
        <f>[25]Março!$J$31</f>
        <v>23.400000000000002</v>
      </c>
      <c r="AC29" s="16">
        <f>[25]Março!$J$32</f>
        <v>21.96</v>
      </c>
      <c r="AD29" s="16">
        <f>[25]Março!$J$33</f>
        <v>20.88</v>
      </c>
      <c r="AE29" s="16">
        <f>[25]Março!$J$34</f>
        <v>16.559999999999999</v>
      </c>
      <c r="AF29" s="16">
        <f>[25]Março!$J$35</f>
        <v>14.04</v>
      </c>
      <c r="AG29" s="33">
        <f t="shared" si="4"/>
        <v>50.4</v>
      </c>
      <c r="AH29" s="2"/>
    </row>
    <row r="30" spans="1:34" ht="17.100000000000001" customHeight="1" x14ac:dyDescent="0.2">
      <c r="A30" s="14" t="s">
        <v>31</v>
      </c>
      <c r="B30" s="16" t="str">
        <f>[26]Março!$J$5</f>
        <v>*</v>
      </c>
      <c r="C30" s="16" t="str">
        <f>[26]Março!$J$6</f>
        <v>*</v>
      </c>
      <c r="D30" s="16" t="str">
        <f>[26]Março!$J$7</f>
        <v>*</v>
      </c>
      <c r="E30" s="16" t="str">
        <f>[26]Março!$J$8</f>
        <v>*</v>
      </c>
      <c r="F30" s="16" t="str">
        <f>[26]Março!$J$9</f>
        <v>*</v>
      </c>
      <c r="G30" s="16" t="str">
        <f>[26]Março!$J$10</f>
        <v>*</v>
      </c>
      <c r="H30" s="16" t="str">
        <f>[26]Março!$J$11</f>
        <v>*</v>
      </c>
      <c r="I30" s="16" t="str">
        <f>[26]Março!$J$12</f>
        <v>*</v>
      </c>
      <c r="J30" s="16" t="str">
        <f>[26]Março!$J$13</f>
        <v>*</v>
      </c>
      <c r="K30" s="16" t="str">
        <f>[26]Março!$J$14</f>
        <v>*</v>
      </c>
      <c r="L30" s="16" t="str">
        <f>[26]Março!$J$15</f>
        <v>*</v>
      </c>
      <c r="M30" s="16" t="str">
        <f>[26]Março!$J$16</f>
        <v>*</v>
      </c>
      <c r="N30" s="16" t="str">
        <f>[26]Março!$J$17</f>
        <v>*</v>
      </c>
      <c r="O30" s="16" t="str">
        <f>[26]Março!$J$18</f>
        <v>*</v>
      </c>
      <c r="P30" s="16" t="str">
        <f>[26]Março!$J$19</f>
        <v>*</v>
      </c>
      <c r="Q30" s="16" t="str">
        <f>[26]Março!$J$20</f>
        <v>*</v>
      </c>
      <c r="R30" s="16" t="str">
        <f>[26]Março!$J$21</f>
        <v>*</v>
      </c>
      <c r="S30" s="16" t="str">
        <f>[26]Março!$J$22</f>
        <v>*</v>
      </c>
      <c r="T30" s="16" t="str">
        <f>[26]Março!$J$23</f>
        <v>*</v>
      </c>
      <c r="U30" s="16" t="str">
        <f>[26]Março!$J$24</f>
        <v>*</v>
      </c>
      <c r="V30" s="16" t="str">
        <f>[26]Março!$J$25</f>
        <v>*</v>
      </c>
      <c r="W30" s="16" t="str">
        <f>[26]Março!$J$26</f>
        <v>*</v>
      </c>
      <c r="X30" s="16" t="str">
        <f>[26]Março!$J$27</f>
        <v>*</v>
      </c>
      <c r="Y30" s="16" t="str">
        <f>[26]Março!$J$28</f>
        <v>*</v>
      </c>
      <c r="Z30" s="16" t="str">
        <f>[26]Março!$J$29</f>
        <v>*</v>
      </c>
      <c r="AA30" s="16" t="str">
        <f>[26]Março!$J$30</f>
        <v>*</v>
      </c>
      <c r="AB30" s="16" t="str">
        <f>[26]Março!$J$31</f>
        <v>*</v>
      </c>
      <c r="AC30" s="16" t="str">
        <f>[26]Março!$J$32</f>
        <v>*</v>
      </c>
      <c r="AD30" s="16" t="str">
        <f>[26]Março!$J$33</f>
        <v>*</v>
      </c>
      <c r="AE30" s="16" t="str">
        <f>[26]Março!$J$34</f>
        <v>*</v>
      </c>
      <c r="AF30" s="16" t="str">
        <f>[26]Março!$J$35</f>
        <v>*</v>
      </c>
      <c r="AG30" s="33" t="s">
        <v>140</v>
      </c>
      <c r="AH30" s="2"/>
    </row>
    <row r="31" spans="1:34" ht="17.100000000000001" customHeight="1" x14ac:dyDescent="0.2">
      <c r="A31" s="14" t="s">
        <v>49</v>
      </c>
      <c r="B31" s="16">
        <f>[27]Março!$J$5</f>
        <v>39.96</v>
      </c>
      <c r="C31" s="16">
        <f>[27]Março!$J$6</f>
        <v>37.080000000000005</v>
      </c>
      <c r="D31" s="16">
        <f>[27]Março!$J$7</f>
        <v>25.2</v>
      </c>
      <c r="E31" s="16">
        <f>[27]Março!$J$8</f>
        <v>27.720000000000002</v>
      </c>
      <c r="F31" s="16">
        <f>[27]Março!$J$9</f>
        <v>29.880000000000003</v>
      </c>
      <c r="G31" s="16">
        <f>[27]Março!$J$10</f>
        <v>45.36</v>
      </c>
      <c r="H31" s="16">
        <f>[27]Março!$J$11</f>
        <v>43.56</v>
      </c>
      <c r="I31" s="16">
        <f>[27]Março!$J$12</f>
        <v>29.880000000000003</v>
      </c>
      <c r="J31" s="16">
        <f>[27]Março!$J$13</f>
        <v>29.52</v>
      </c>
      <c r="K31" s="16">
        <f>[27]Março!$J$14</f>
        <v>33.480000000000004</v>
      </c>
      <c r="L31" s="16">
        <f>[27]Março!$J$15</f>
        <v>31.680000000000003</v>
      </c>
      <c r="M31" s="16">
        <f>[27]Março!$J$16</f>
        <v>37.080000000000005</v>
      </c>
      <c r="N31" s="16">
        <f>[27]Março!$J$17</f>
        <v>32.04</v>
      </c>
      <c r="O31" s="16">
        <f>[27]Março!$J$18</f>
        <v>39.96</v>
      </c>
      <c r="P31" s="16">
        <f>[27]Março!$J$19</f>
        <v>52.56</v>
      </c>
      <c r="Q31" s="16">
        <f>[27]Março!$J$20</f>
        <v>26.64</v>
      </c>
      <c r="R31" s="16">
        <f>[27]Março!$J$21</f>
        <v>37.800000000000004</v>
      </c>
      <c r="S31" s="16">
        <f>[27]Março!$J$22</f>
        <v>32.4</v>
      </c>
      <c r="T31" s="16">
        <f>[27]Março!$J$23</f>
        <v>42.12</v>
      </c>
      <c r="U31" s="16">
        <f>[27]Março!$J$24</f>
        <v>65.52</v>
      </c>
      <c r="V31" s="16">
        <f>[27]Março!$J$25</f>
        <v>32.76</v>
      </c>
      <c r="W31" s="16">
        <f>[27]Março!$J$26</f>
        <v>49.680000000000007</v>
      </c>
      <c r="X31" s="16">
        <f>[27]Março!$J$27</f>
        <v>45</v>
      </c>
      <c r="Y31" s="16">
        <f>[27]Março!$J$28</f>
        <v>36</v>
      </c>
      <c r="Z31" s="16">
        <f>[27]Março!$J$29</f>
        <v>43.2</v>
      </c>
      <c r="AA31" s="16">
        <f>[27]Março!$J$30</f>
        <v>22.32</v>
      </c>
      <c r="AB31" s="16">
        <f>[27]Março!$J$31</f>
        <v>27.36</v>
      </c>
      <c r="AC31" s="16">
        <f>[27]Março!$J$32</f>
        <v>47.16</v>
      </c>
      <c r="AD31" s="16">
        <f>[27]Março!$J$33</f>
        <v>34.56</v>
      </c>
      <c r="AE31" s="16">
        <f>[27]Março!$J$34</f>
        <v>33.480000000000004</v>
      </c>
      <c r="AF31" s="16">
        <f>[27]Março!$J$35</f>
        <v>33.480000000000004</v>
      </c>
      <c r="AG31" s="33">
        <f>MAX(B31:AF31)</f>
        <v>65.52</v>
      </c>
      <c r="AH31" s="2"/>
    </row>
    <row r="32" spans="1:34" ht="17.100000000000001" customHeight="1" x14ac:dyDescent="0.2">
      <c r="A32" s="14" t="s">
        <v>20</v>
      </c>
      <c r="B32" s="16">
        <f>[28]Março!$J$5</f>
        <v>17.28</v>
      </c>
      <c r="C32" s="16">
        <f>[28]Março!$J$6</f>
        <v>37.440000000000005</v>
      </c>
      <c r="D32" s="16">
        <f>[28]Março!$J$7</f>
        <v>28.44</v>
      </c>
      <c r="E32" s="16">
        <f>[28]Março!$J$8</f>
        <v>25.56</v>
      </c>
      <c r="F32" s="16">
        <f>[28]Março!$J$9</f>
        <v>19.079999999999998</v>
      </c>
      <c r="G32" s="16">
        <f>[28]Março!$J$10</f>
        <v>22.68</v>
      </c>
      <c r="H32" s="16">
        <f>[28]Março!$J$11</f>
        <v>20.16</v>
      </c>
      <c r="I32" s="16">
        <f>[28]Março!$J$12</f>
        <v>27</v>
      </c>
      <c r="J32" s="16">
        <f>[28]Março!$J$13</f>
        <v>59.04</v>
      </c>
      <c r="K32" s="16">
        <f>[28]Março!$J$14</f>
        <v>51.480000000000004</v>
      </c>
      <c r="L32" s="16">
        <f>[28]Março!$J$15</f>
        <v>25.56</v>
      </c>
      <c r="M32" s="16">
        <f>[28]Março!$J$16</f>
        <v>23.759999999999998</v>
      </c>
      <c r="N32" s="16">
        <f>[28]Março!$J$17</f>
        <v>19.440000000000001</v>
      </c>
      <c r="O32" s="16">
        <f>[28]Março!$J$18</f>
        <v>25.56</v>
      </c>
      <c r="P32" s="16">
        <f>[28]Março!$J$19</f>
        <v>34.200000000000003</v>
      </c>
      <c r="Q32" s="16">
        <f>[28]Março!$J$20</f>
        <v>25.56</v>
      </c>
      <c r="R32" s="16">
        <f>[28]Março!$J$21</f>
        <v>28.08</v>
      </c>
      <c r="S32" s="16">
        <f>[28]Março!$J$22</f>
        <v>27</v>
      </c>
      <c r="T32" s="16">
        <f>[28]Março!$J$23</f>
        <v>19.440000000000001</v>
      </c>
      <c r="U32" s="16">
        <f>[28]Março!$J$24</f>
        <v>18</v>
      </c>
      <c r="V32" s="16">
        <f>[28]Março!$J$25</f>
        <v>20.16</v>
      </c>
      <c r="W32" s="16">
        <f>[28]Março!$J$26</f>
        <v>27.720000000000002</v>
      </c>
      <c r="X32" s="16">
        <f>[28]Março!$J$27</f>
        <v>48.24</v>
      </c>
      <c r="Y32" s="16">
        <f>[28]Março!$J$28</f>
        <v>61.2</v>
      </c>
      <c r="Z32" s="16">
        <f>[28]Março!$J$29</f>
        <v>53.64</v>
      </c>
      <c r="AA32" s="16">
        <f>[28]Março!$J$30</f>
        <v>18.720000000000002</v>
      </c>
      <c r="AB32" s="16">
        <f>[28]Março!$J$31</f>
        <v>27.36</v>
      </c>
      <c r="AC32" s="16">
        <f>[28]Março!$J$32</f>
        <v>18.36</v>
      </c>
      <c r="AD32" s="16">
        <f>[28]Março!$J$33</f>
        <v>19.079999999999998</v>
      </c>
      <c r="AE32" s="16">
        <f>[28]Março!$J$34</f>
        <v>19.8</v>
      </c>
      <c r="AF32" s="16">
        <f>[28]Março!$J$35</f>
        <v>23.759999999999998</v>
      </c>
      <c r="AG32" s="33">
        <f t="shared" si="4"/>
        <v>61.2</v>
      </c>
      <c r="AH32" s="2"/>
    </row>
    <row r="33" spans="1:35" s="5" customFormat="1" ht="17.100000000000001" customHeight="1" thickBot="1" x14ac:dyDescent="0.25">
      <c r="A33" s="79" t="s">
        <v>33</v>
      </c>
      <c r="B33" s="80">
        <f t="shared" ref="B33:AG33" si="5">MAX(B5:B32)</f>
        <v>49.680000000000007</v>
      </c>
      <c r="C33" s="80">
        <f t="shared" si="5"/>
        <v>58.32</v>
      </c>
      <c r="D33" s="80">
        <f t="shared" si="5"/>
        <v>42.84</v>
      </c>
      <c r="E33" s="80">
        <f t="shared" si="5"/>
        <v>59.4</v>
      </c>
      <c r="F33" s="80">
        <f t="shared" si="5"/>
        <v>43.92</v>
      </c>
      <c r="G33" s="80">
        <f t="shared" si="5"/>
        <v>45.36</v>
      </c>
      <c r="H33" s="80">
        <f t="shared" si="5"/>
        <v>52.2</v>
      </c>
      <c r="I33" s="80">
        <f t="shared" si="5"/>
        <v>62.639999999999993</v>
      </c>
      <c r="J33" s="80">
        <f t="shared" si="5"/>
        <v>60.12</v>
      </c>
      <c r="K33" s="80">
        <f t="shared" si="5"/>
        <v>51.480000000000004</v>
      </c>
      <c r="L33" s="80">
        <f t="shared" si="5"/>
        <v>34.56</v>
      </c>
      <c r="M33" s="80">
        <f t="shared" si="5"/>
        <v>37.080000000000005</v>
      </c>
      <c r="N33" s="80">
        <f t="shared" si="5"/>
        <v>56.88</v>
      </c>
      <c r="O33" s="80">
        <f t="shared" si="5"/>
        <v>48.96</v>
      </c>
      <c r="P33" s="80">
        <f t="shared" si="5"/>
        <v>55.800000000000004</v>
      </c>
      <c r="Q33" s="80">
        <f t="shared" si="5"/>
        <v>48.6</v>
      </c>
      <c r="R33" s="80">
        <f t="shared" si="5"/>
        <v>44.64</v>
      </c>
      <c r="S33" s="80">
        <f t="shared" si="5"/>
        <v>63.72</v>
      </c>
      <c r="T33" s="80">
        <f t="shared" si="5"/>
        <v>57.24</v>
      </c>
      <c r="U33" s="80">
        <f t="shared" si="5"/>
        <v>65.52</v>
      </c>
      <c r="V33" s="80">
        <f t="shared" si="5"/>
        <v>59.760000000000005</v>
      </c>
      <c r="W33" s="80">
        <f t="shared" si="5"/>
        <v>61.2</v>
      </c>
      <c r="X33" s="80">
        <f t="shared" si="5"/>
        <v>48.96</v>
      </c>
      <c r="Y33" s="80">
        <f t="shared" si="5"/>
        <v>69.84</v>
      </c>
      <c r="Z33" s="80">
        <f t="shared" si="5"/>
        <v>53.64</v>
      </c>
      <c r="AA33" s="80">
        <f t="shared" si="5"/>
        <v>34.56</v>
      </c>
      <c r="AB33" s="80">
        <f t="shared" si="5"/>
        <v>34.92</v>
      </c>
      <c r="AC33" s="80">
        <f t="shared" si="5"/>
        <v>47.16</v>
      </c>
      <c r="AD33" s="80">
        <f t="shared" si="5"/>
        <v>50.04</v>
      </c>
      <c r="AE33" s="80">
        <f t="shared" si="5"/>
        <v>47.519999999999996</v>
      </c>
      <c r="AF33" s="80">
        <f t="shared" si="5"/>
        <v>86.4</v>
      </c>
      <c r="AG33" s="114">
        <f t="shared" si="5"/>
        <v>86.4</v>
      </c>
      <c r="AH33" s="10"/>
    </row>
    <row r="34" spans="1:35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8"/>
      <c r="AF34" s="89"/>
      <c r="AG34" s="90"/>
      <c r="AH34"/>
    </row>
    <row r="35" spans="1:35" x14ac:dyDescent="0.2">
      <c r="A35" s="82"/>
      <c r="B35" s="83"/>
      <c r="C35" s="83"/>
      <c r="D35" s="84"/>
      <c r="E35" s="84" t="s">
        <v>137</v>
      </c>
      <c r="F35" s="84"/>
      <c r="G35" s="84"/>
      <c r="H35" s="84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59</v>
      </c>
      <c r="W35" s="83"/>
      <c r="X35" s="83"/>
      <c r="Y35" s="83"/>
      <c r="Z35" s="83"/>
      <c r="AA35" s="83"/>
      <c r="AB35" s="83"/>
      <c r="AC35" s="83"/>
      <c r="AD35" s="91"/>
      <c r="AE35" s="83"/>
      <c r="AF35" s="83"/>
      <c r="AG35" s="92"/>
      <c r="AH35" s="2"/>
    </row>
    <row r="36" spans="1:35" x14ac:dyDescent="0.2">
      <c r="A36" s="83"/>
      <c r="B36" s="84"/>
      <c r="C36" s="84"/>
      <c r="D36" s="84" t="s">
        <v>139</v>
      </c>
      <c r="E36" s="84"/>
      <c r="F36" s="84"/>
      <c r="G36" s="84"/>
      <c r="H36" s="83"/>
      <c r="I36" s="83"/>
      <c r="J36" s="93"/>
      <c r="K36" s="93"/>
      <c r="L36" s="93"/>
      <c r="M36" s="93" t="s">
        <v>52</v>
      </c>
      <c r="N36" s="93"/>
      <c r="O36" s="93"/>
      <c r="P36" s="93"/>
      <c r="Q36" s="83"/>
      <c r="R36" s="83"/>
      <c r="S36" s="83"/>
      <c r="T36" s="83"/>
      <c r="U36" s="83"/>
      <c r="V36" s="93" t="s">
        <v>60</v>
      </c>
      <c r="W36" s="93"/>
      <c r="X36" s="83"/>
      <c r="Y36" s="83"/>
      <c r="Z36" s="83"/>
      <c r="AA36" s="83"/>
      <c r="AB36" s="83"/>
      <c r="AC36" s="83"/>
      <c r="AD36" s="91"/>
      <c r="AE36" s="94"/>
      <c r="AF36" s="95"/>
      <c r="AG36" s="96"/>
      <c r="AH36" s="2"/>
      <c r="AI36" s="2"/>
    </row>
    <row r="37" spans="1:35" ht="13.5" thickBot="1" x14ac:dyDescent="0.25">
      <c r="A37" s="105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100"/>
      <c r="AE37" s="101"/>
      <c r="AF37" s="102"/>
      <c r="AG37" s="103"/>
      <c r="AH37" s="24"/>
      <c r="AI37" s="2"/>
    </row>
    <row r="38" spans="1:35" x14ac:dyDescent="0.2">
      <c r="B38" s="77"/>
      <c r="C38" s="78"/>
      <c r="D38" s="78"/>
      <c r="E38" s="78"/>
      <c r="F38" s="78"/>
      <c r="G38" s="78"/>
      <c r="H38" s="78"/>
      <c r="I38" s="78"/>
      <c r="J38" s="3"/>
      <c r="K38" s="78"/>
      <c r="L38" s="3"/>
      <c r="M38" s="78"/>
      <c r="N38" s="78"/>
      <c r="O38" s="3"/>
      <c r="AG38" s="9"/>
      <c r="AH38" s="2"/>
    </row>
    <row r="41" spans="1:35" x14ac:dyDescent="0.2">
      <c r="H41" s="2" t="s">
        <v>50</v>
      </c>
      <c r="M41" s="2" t="s">
        <v>50</v>
      </c>
    </row>
    <row r="42" spans="1:35" x14ac:dyDescent="0.2">
      <c r="G42" s="2" t="s">
        <v>50</v>
      </c>
      <c r="Y42" s="2" t="s">
        <v>50</v>
      </c>
    </row>
    <row r="43" spans="1:35" x14ac:dyDescent="0.2">
      <c r="J43" s="2" t="s">
        <v>50</v>
      </c>
      <c r="P43" s="2" t="s">
        <v>50</v>
      </c>
    </row>
  </sheetData>
  <sheetProtection algorithmName="SHA-512" hashValue="ticOnC++bsgkwaBVVBJf5KiK70eMJ3eiKXiTqFS0boIdN+O8B2ZROzDkZYDLYxCaXuJmWjl+G596eaBeUAuJ0g==" saltValue="yt/puaeQ2x/MQTeFOMA0HQ==" spinCount="100000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2016-03-15T22:34:27Z</cp:lastPrinted>
  <dcterms:created xsi:type="dcterms:W3CDTF">2008-08-15T13:32:29Z</dcterms:created>
  <dcterms:modified xsi:type="dcterms:W3CDTF">2022-03-10T19:24:27Z</dcterms:modified>
</cp:coreProperties>
</file>