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6\"/>
    </mc:Choice>
  </mc:AlternateContent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Chuva!$A$1:$AH$38</definedName>
    <definedName name="_xlnm.Print_Area" localSheetId="7">DirVento!$A$1:$AF$39</definedName>
    <definedName name="_xlnm.Print_Area" localSheetId="8">RajadaVento!$A$1:$AF$38</definedName>
    <definedName name="_xlnm.Print_Area" localSheetId="0">TempInst!$A$1:$AF$38</definedName>
    <definedName name="_xlnm.Print_Area" localSheetId="1">TempMax!$A$1:$AG$38</definedName>
    <definedName name="_xlnm.Print_Area" localSheetId="2">TempMin!$A$1:$AG$38</definedName>
    <definedName name="_xlnm.Print_Area" localSheetId="3">UmidInst!$A$1:$AF$38</definedName>
    <definedName name="_xlnm.Print_Area" localSheetId="4">UmidMax!$A$1:$AG$38</definedName>
    <definedName name="_xlnm.Print_Area" localSheetId="5">UmidMin!$A$1:$AG$38</definedName>
    <definedName name="_xlnm.Print_Area" localSheetId="6">VelVentoMax!$A$1:$AF$38</definedName>
  </definedNames>
  <calcPr calcId="162913"/>
</workbook>
</file>

<file path=xl/calcChain.xml><?xml version="1.0" encoding="utf-8"?>
<calcChain xmlns="http://schemas.openxmlformats.org/spreadsheetml/2006/main">
  <c r="AE32" i="14" l="1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5" i="15" s="1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3" i="15" s="1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13" i="12" l="1"/>
  <c r="AF15" i="12"/>
  <c r="AF13" i="4"/>
  <c r="AF15" i="4"/>
  <c r="AF13" i="5"/>
  <c r="AG13" i="5"/>
  <c r="AF15" i="5"/>
  <c r="AG15" i="5"/>
  <c r="AG13" i="6"/>
  <c r="AF13" i="6"/>
  <c r="AG15" i="6"/>
  <c r="AF15" i="6"/>
  <c r="AF13" i="7"/>
  <c r="AF15" i="7"/>
  <c r="AF13" i="8"/>
  <c r="AG13" i="8"/>
  <c r="AG15" i="8"/>
  <c r="AF15" i="8"/>
  <c r="AG13" i="9"/>
  <c r="AF13" i="9"/>
  <c r="AG15" i="9"/>
  <c r="AF15" i="9"/>
  <c r="AH5" i="14"/>
  <c r="AG5" i="14"/>
  <c r="AF5" i="14"/>
  <c r="AH11" i="14"/>
  <c r="AG11" i="14"/>
  <c r="AF11" i="14"/>
  <c r="AH13" i="14"/>
  <c r="AG13" i="14"/>
  <c r="AF13" i="14"/>
  <c r="AH15" i="14"/>
  <c r="AF15" i="14"/>
  <c r="AG15" i="14"/>
  <c r="AG21" i="14"/>
  <c r="AF21" i="14"/>
  <c r="AH21" i="14"/>
  <c r="H30" i="16"/>
  <c r="AF7" i="9" l="1"/>
  <c r="AG7" i="9"/>
  <c r="AF7" i="8"/>
  <c r="AG7" i="8"/>
  <c r="AF7" i="14"/>
  <c r="AG7" i="14"/>
  <c r="AF7" i="12"/>
  <c r="AF7" i="15"/>
  <c r="AG7" i="5" l="1"/>
  <c r="AF7" i="5"/>
  <c r="AF7" i="4"/>
  <c r="AF7" i="6"/>
  <c r="AG7" i="6"/>
  <c r="AF7" i="7"/>
  <c r="AF6" i="4"/>
  <c r="AF8" i="4"/>
  <c r="AG8" i="6"/>
  <c r="AF8" i="15"/>
  <c r="AG8" i="14"/>
  <c r="AG8" i="9"/>
  <c r="AF8" i="12"/>
  <c r="AF8" i="7"/>
  <c r="AG8" i="5"/>
  <c r="AG8" i="8"/>
  <c r="AH8" i="14"/>
  <c r="AF8" i="6"/>
  <c r="AF8" i="5"/>
  <c r="AF8" i="8"/>
  <c r="AF8" i="9"/>
  <c r="AF8" i="14"/>
  <c r="AH16" i="14"/>
  <c r="AF27" i="15"/>
  <c r="AF27" i="12" l="1"/>
  <c r="AG27" i="5"/>
  <c r="AF27" i="5"/>
  <c r="AG27" i="6"/>
  <c r="AF27" i="6"/>
  <c r="AF27" i="4"/>
  <c r="AF27" i="14"/>
  <c r="AG27" i="14"/>
  <c r="AH27" i="14"/>
  <c r="B33" i="5"/>
  <c r="AH30" i="14"/>
  <c r="AH14" i="14"/>
  <c r="AH12" i="14"/>
  <c r="AH10" i="14"/>
  <c r="AH9" i="14"/>
  <c r="AH18" i="14"/>
  <c r="AH26" i="14"/>
  <c r="AH25" i="14"/>
  <c r="AH24" i="14"/>
  <c r="AH23" i="14"/>
  <c r="AH22" i="14"/>
  <c r="AH19" i="14"/>
  <c r="AH32" i="14"/>
  <c r="AH31" i="14"/>
  <c r="AH29" i="14"/>
  <c r="AH28" i="14"/>
  <c r="AH17" i="14"/>
  <c r="E33" i="4"/>
  <c r="M33" i="4"/>
  <c r="U33" i="4"/>
  <c r="AC33" i="4"/>
  <c r="W33" i="5"/>
  <c r="AE33" i="5"/>
  <c r="K33" i="7"/>
  <c r="O33" i="7"/>
  <c r="S33" i="7"/>
  <c r="W33" i="7"/>
  <c r="AA33" i="7"/>
  <c r="AE33" i="7"/>
  <c r="I33" i="4"/>
  <c r="Q33" i="4"/>
  <c r="Y33" i="4"/>
  <c r="AF14" i="12"/>
  <c r="AH7" i="14"/>
  <c r="AH6" i="14"/>
  <c r="C33" i="15"/>
  <c r="G33" i="15"/>
  <c r="K33" i="15"/>
  <c r="O33" i="15"/>
  <c r="S33" i="15"/>
  <c r="W33" i="15"/>
  <c r="AA33" i="15"/>
  <c r="AE33" i="15"/>
  <c r="B33" i="4"/>
  <c r="F33" i="4"/>
  <c r="R33" i="4"/>
  <c r="V33" i="4"/>
  <c r="AD33" i="4"/>
  <c r="B33" i="6"/>
  <c r="F33" i="6"/>
  <c r="J33" i="6"/>
  <c r="N33" i="6"/>
  <c r="R33" i="6"/>
  <c r="V33" i="6"/>
  <c r="Z33" i="6"/>
  <c r="AD33" i="6"/>
  <c r="D33" i="9"/>
  <c r="H33" i="9"/>
  <c r="L33" i="9"/>
  <c r="P33" i="9"/>
  <c r="T33" i="9"/>
  <c r="X33" i="9"/>
  <c r="B33" i="12"/>
  <c r="F33" i="12"/>
  <c r="J33" i="12"/>
  <c r="N33" i="12"/>
  <c r="R33" i="12"/>
  <c r="V33" i="12"/>
  <c r="Z33" i="12"/>
  <c r="AD33" i="12"/>
  <c r="J33" i="4"/>
  <c r="Z33" i="4"/>
  <c r="D33" i="5"/>
  <c r="H33" i="5"/>
  <c r="L33" i="5"/>
  <c r="P33" i="5"/>
  <c r="T33" i="5"/>
  <c r="X33" i="5"/>
  <c r="AB33" i="5"/>
  <c r="D33" i="7"/>
  <c r="H33" i="7"/>
  <c r="L33" i="7"/>
  <c r="P33" i="7"/>
  <c r="T33" i="7"/>
  <c r="X33" i="7"/>
  <c r="AB33" i="7"/>
  <c r="E33" i="8"/>
  <c r="I33" i="8"/>
  <c r="M33" i="8"/>
  <c r="B33" i="8"/>
  <c r="F33" i="8"/>
  <c r="J33" i="8"/>
  <c r="N33" i="8"/>
  <c r="R33" i="8"/>
  <c r="V33" i="8"/>
  <c r="Z33" i="8"/>
  <c r="AD33" i="8"/>
  <c r="AF11" i="15"/>
  <c r="Q33" i="8"/>
  <c r="U33" i="8"/>
  <c r="Y33" i="8"/>
  <c r="AC33" i="8"/>
  <c r="C33" i="9"/>
  <c r="G33" i="9"/>
  <c r="K33" i="9"/>
  <c r="O33" i="9"/>
  <c r="S33" i="9"/>
  <c r="W33" i="9"/>
  <c r="AA33" i="9"/>
  <c r="AE33" i="9"/>
  <c r="E33" i="12"/>
  <c r="M33" i="12"/>
  <c r="Q33" i="12"/>
  <c r="Y33" i="12"/>
  <c r="AC33" i="12"/>
  <c r="B33" i="15"/>
  <c r="J33" i="15"/>
  <c r="N33" i="15"/>
  <c r="R33" i="15"/>
  <c r="V33" i="15"/>
  <c r="Z33" i="15"/>
  <c r="AD33" i="15"/>
  <c r="N33" i="4"/>
  <c r="I33" i="12"/>
  <c r="F33" i="15"/>
  <c r="C33" i="4"/>
  <c r="K33" i="4"/>
  <c r="S33" i="4"/>
  <c r="AA33" i="4"/>
  <c r="G33" i="4"/>
  <c r="O33" i="4"/>
  <c r="W33" i="4"/>
  <c r="AE33" i="4"/>
  <c r="AB33" i="9"/>
  <c r="AF31" i="15"/>
  <c r="D33" i="4"/>
  <c r="H33" i="4"/>
  <c r="L33" i="4"/>
  <c r="P33" i="4"/>
  <c r="T33" i="4"/>
  <c r="X33" i="4"/>
  <c r="AB33" i="4"/>
  <c r="F33" i="5"/>
  <c r="J33" i="5"/>
  <c r="N33" i="5"/>
  <c r="R33" i="5"/>
  <c r="V33" i="5"/>
  <c r="Z33" i="5"/>
  <c r="AD33" i="5"/>
  <c r="D33" i="6"/>
  <c r="H33" i="6"/>
  <c r="L33" i="6"/>
  <c r="P33" i="6"/>
  <c r="T33" i="6"/>
  <c r="X33" i="6"/>
  <c r="AB33" i="6"/>
  <c r="B33" i="7"/>
  <c r="F33" i="7"/>
  <c r="J33" i="7"/>
  <c r="N33" i="7"/>
  <c r="R33" i="7"/>
  <c r="V33" i="7"/>
  <c r="Z33" i="7"/>
  <c r="AD33" i="7"/>
  <c r="D33" i="8"/>
  <c r="H33" i="8"/>
  <c r="L33" i="8"/>
  <c r="P33" i="8"/>
  <c r="T33" i="8"/>
  <c r="X33" i="8"/>
  <c r="AB33" i="8"/>
  <c r="B33" i="9"/>
  <c r="F33" i="9"/>
  <c r="J33" i="9"/>
  <c r="N33" i="9"/>
  <c r="R33" i="9"/>
  <c r="V33" i="9"/>
  <c r="Z33" i="9"/>
  <c r="AD33" i="9"/>
  <c r="D33" i="12"/>
  <c r="H33" i="12"/>
  <c r="L33" i="12"/>
  <c r="P33" i="12"/>
  <c r="T33" i="12"/>
  <c r="X33" i="12"/>
  <c r="AB33" i="12"/>
  <c r="AF31" i="12"/>
  <c r="E33" i="15"/>
  <c r="I33" i="15"/>
  <c r="M33" i="15"/>
  <c r="Q33" i="15"/>
  <c r="U33" i="15"/>
  <c r="Y33" i="15"/>
  <c r="AC33" i="15"/>
  <c r="U33" i="12"/>
  <c r="C33" i="5"/>
  <c r="K33" i="5"/>
  <c r="I33" i="6"/>
  <c r="Q33" i="6"/>
  <c r="U33" i="6"/>
  <c r="AC33" i="6"/>
  <c r="C33" i="7"/>
  <c r="G33" i="7"/>
  <c r="G33" i="5"/>
  <c r="O33" i="5"/>
  <c r="S33" i="5"/>
  <c r="AA33" i="5"/>
  <c r="E33" i="6"/>
  <c r="M33" i="6"/>
  <c r="Y33" i="6"/>
  <c r="C33" i="8"/>
  <c r="G33" i="8"/>
  <c r="K33" i="8"/>
  <c r="O33" i="8"/>
  <c r="S33" i="8"/>
  <c r="W33" i="8"/>
  <c r="AA33" i="8"/>
  <c r="AE33" i="8"/>
  <c r="E33" i="9"/>
  <c r="I33" i="9"/>
  <c r="M33" i="9"/>
  <c r="Q33" i="9"/>
  <c r="U33" i="9"/>
  <c r="Y33" i="9"/>
  <c r="AC33" i="9"/>
  <c r="C33" i="12"/>
  <c r="G33" i="12"/>
  <c r="K33" i="12"/>
  <c r="O33" i="12"/>
  <c r="S33" i="12"/>
  <c r="W33" i="12"/>
  <c r="AA33" i="12"/>
  <c r="AE33" i="12"/>
  <c r="D33" i="15"/>
  <c r="H33" i="15"/>
  <c r="L33" i="15"/>
  <c r="P33" i="15"/>
  <c r="T33" i="15"/>
  <c r="X33" i="15"/>
  <c r="AB33" i="15"/>
  <c r="AF14" i="15"/>
  <c r="D34" i="14"/>
  <c r="D33" i="14"/>
  <c r="H34" i="14"/>
  <c r="H33" i="14"/>
  <c r="L34" i="14"/>
  <c r="L33" i="14"/>
  <c r="P34" i="14"/>
  <c r="P33" i="14"/>
  <c r="T34" i="14"/>
  <c r="T33" i="14"/>
  <c r="X34" i="14"/>
  <c r="X33" i="14"/>
  <c r="AB34" i="14"/>
  <c r="AB33" i="14"/>
  <c r="AG31" i="14"/>
  <c r="AF31" i="14"/>
  <c r="AF14" i="4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E33" i="5"/>
  <c r="I33" i="5"/>
  <c r="M33" i="5"/>
  <c r="Q33" i="5"/>
  <c r="U33" i="5"/>
  <c r="Y33" i="5"/>
  <c r="AC33" i="5"/>
  <c r="C33" i="6"/>
  <c r="G33" i="6"/>
  <c r="K33" i="6"/>
  <c r="O33" i="6"/>
  <c r="S33" i="6"/>
  <c r="W33" i="6"/>
  <c r="AA33" i="6"/>
  <c r="AE33" i="6"/>
  <c r="E33" i="7"/>
  <c r="I33" i="7"/>
  <c r="M33" i="7"/>
  <c r="Q33" i="7"/>
  <c r="U33" i="7"/>
  <c r="Y33" i="7"/>
  <c r="AC33" i="7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F14" i="7"/>
  <c r="AF11" i="12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F14" i="9"/>
  <c r="AG14" i="9"/>
  <c r="AF31" i="9"/>
  <c r="AG31" i="9"/>
  <c r="AG14" i="5"/>
  <c r="AF14" i="5"/>
  <c r="AG31" i="5"/>
  <c r="AF31" i="5"/>
  <c r="AF14" i="6"/>
  <c r="AG14" i="6"/>
  <c r="AF31" i="6"/>
  <c r="AG31" i="6"/>
  <c r="AF31" i="8"/>
  <c r="AG31" i="8"/>
  <c r="AF31" i="4"/>
  <c r="AF31" i="7"/>
  <c r="AG14" i="8"/>
  <c r="AF14" i="8"/>
  <c r="AG14" i="14" l="1"/>
  <c r="AF14" i="14"/>
  <c r="AG9" i="8" l="1"/>
  <c r="AG19" i="9"/>
  <c r="AG19" i="14"/>
  <c r="AF19" i="14"/>
  <c r="AG19" i="8"/>
  <c r="AG9" i="14"/>
  <c r="AF9" i="14"/>
  <c r="AG9" i="9"/>
  <c r="AG9" i="6"/>
  <c r="AG19" i="5"/>
  <c r="AF19" i="12"/>
  <c r="AF19" i="6"/>
  <c r="AF19" i="7"/>
  <c r="AF19" i="15"/>
  <c r="AF9" i="5"/>
  <c r="AF9" i="12"/>
  <c r="AF9" i="15"/>
  <c r="AF19" i="5"/>
  <c r="AG19" i="6"/>
  <c r="AF19" i="8"/>
  <c r="AF19" i="9"/>
  <c r="AG9" i="5"/>
  <c r="AF9" i="6"/>
  <c r="AF9" i="8"/>
  <c r="AF9" i="9"/>
  <c r="AF9" i="7"/>
  <c r="AF9" i="4"/>
  <c r="AF19" i="4" l="1"/>
  <c r="AG30" i="14" l="1"/>
  <c r="AF30" i="14"/>
  <c r="AF5" i="12"/>
  <c r="AF5" i="9"/>
  <c r="AF5" i="8"/>
  <c r="AF5" i="7"/>
  <c r="AG5" i="6"/>
  <c r="AF5" i="5"/>
  <c r="AG32" i="14"/>
  <c r="AG18" i="14"/>
  <c r="AG16" i="14"/>
  <c r="AF18" i="15"/>
  <c r="AF10" i="12"/>
  <c r="AF30" i="9"/>
  <c r="AG16" i="9"/>
  <c r="AF30" i="8"/>
  <c r="AF25" i="8"/>
  <c r="AG11" i="8"/>
  <c r="AG6" i="8"/>
  <c r="AF25" i="7"/>
  <c r="AG28" i="6"/>
  <c r="AG25" i="6"/>
  <c r="AG11" i="6"/>
  <c r="AG10" i="6"/>
  <c r="AF6" i="6"/>
  <c r="AF30" i="5"/>
  <c r="AF29" i="5"/>
  <c r="AG28" i="5"/>
  <c r="AF26" i="5"/>
  <c r="AG22" i="5"/>
  <c r="AG21" i="5"/>
  <c r="AG11" i="5"/>
  <c r="AF6" i="5"/>
  <c r="AF26" i="4"/>
  <c r="AF28" i="9"/>
  <c r="AG29" i="8"/>
  <c r="AF6" i="8"/>
  <c r="AF28" i="7"/>
  <c r="AF20" i="7"/>
  <c r="AG24" i="14"/>
  <c r="AF24" i="14"/>
  <c r="AF29" i="14"/>
  <c r="AG29" i="14"/>
  <c r="AG22" i="14"/>
  <c r="AF20" i="15"/>
  <c r="AF21" i="15"/>
  <c r="AF22" i="15"/>
  <c r="AF22" i="12"/>
  <c r="AF20" i="12"/>
  <c r="AG29" i="9"/>
  <c r="AF29" i="9"/>
  <c r="AG24" i="9"/>
  <c r="AF24" i="9"/>
  <c r="AF20" i="9"/>
  <c r="AG18" i="9"/>
  <c r="AF29" i="8"/>
  <c r="AG24" i="8"/>
  <c r="AF24" i="8"/>
  <c r="AF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0" i="9"/>
  <c r="AF32" i="7"/>
  <c r="AF24" i="12"/>
  <c r="AF6" i="12"/>
  <c r="AG22" i="6"/>
  <c r="AG20" i="6"/>
  <c r="AG20" i="8"/>
  <c r="AF28" i="14"/>
  <c r="AG21" i="6"/>
  <c r="AF29" i="7"/>
  <c r="AF28" i="12"/>
  <c r="AF24" i="6"/>
  <c r="AF22" i="5"/>
  <c r="AF20" i="6"/>
  <c r="AF20" i="8"/>
  <c r="AG21" i="9"/>
  <c r="AG32" i="8"/>
  <c r="AF12" i="8"/>
  <c r="AF10" i="14"/>
  <c r="AG5" i="5"/>
  <c r="AG11" i="9"/>
  <c r="AF29" i="6"/>
  <c r="AF28" i="6"/>
  <c r="AG28" i="14"/>
  <c r="AF21" i="7"/>
  <c r="AG21" i="8"/>
  <c r="AF21" i="12"/>
  <c r="AF21" i="9"/>
  <c r="AF21" i="5"/>
  <c r="AF17" i="12"/>
  <c r="AG12" i="9"/>
  <c r="AF12" i="15"/>
  <c r="AG12" i="8"/>
  <c r="AF12" i="14"/>
  <c r="AG12" i="14"/>
  <c r="AF12" i="9"/>
  <c r="AF10" i="4"/>
  <c r="AG5" i="9"/>
  <c r="AF29" i="12"/>
  <c r="AF24" i="7"/>
  <c r="AF24" i="5"/>
  <c r="AF22" i="6"/>
  <c r="AF22" i="14"/>
  <c r="AG22" i="8"/>
  <c r="AG22" i="9"/>
  <c r="AF21" i="8"/>
  <c r="AF20" i="4"/>
  <c r="AF17" i="14"/>
  <c r="AF17" i="8"/>
  <c r="AF6" i="14"/>
  <c r="AF6" i="15"/>
  <c r="AF6" i="7"/>
  <c r="AF6" i="9"/>
  <c r="AF5" i="15"/>
  <c r="AF29" i="15"/>
  <c r="AF28" i="8"/>
  <c r="AF22" i="7"/>
  <c r="AF22" i="8"/>
  <c r="AF16" i="7"/>
  <c r="AF16" i="14"/>
  <c r="AF12" i="12"/>
  <c r="AF11" i="9"/>
  <c r="AF10" i="8"/>
  <c r="AG6" i="14"/>
  <c r="AG6" i="9"/>
  <c r="AG5" i="8"/>
  <c r="AG32" i="9"/>
  <c r="AF29" i="4"/>
  <c r="AF28" i="5"/>
  <c r="AG28" i="8"/>
  <c r="AG28" i="9"/>
  <c r="AG26" i="6"/>
  <c r="AF26" i="7"/>
  <c r="AF26" i="8"/>
  <c r="AG26" i="9"/>
  <c r="AF26" i="12"/>
  <c r="AF26" i="15"/>
  <c r="AG26" i="14"/>
  <c r="AF26" i="9"/>
  <c r="AF26" i="6"/>
  <c r="AG26" i="8"/>
  <c r="AG26" i="5"/>
  <c r="AF26" i="14"/>
  <c r="AF25" i="14"/>
  <c r="AF25" i="9"/>
  <c r="AG25" i="5"/>
  <c r="AF25" i="6"/>
  <c r="AF23" i="7"/>
  <c r="AF23" i="8"/>
  <c r="AF23" i="15"/>
  <c r="AF24" i="15"/>
  <c r="AG23" i="5"/>
  <c r="AG23" i="6"/>
  <c r="AG23" i="8"/>
  <c r="AF23" i="9"/>
  <c r="AF23" i="14"/>
  <c r="AF23" i="12"/>
  <c r="AF23" i="5"/>
  <c r="AF23" i="4"/>
  <c r="AF23" i="6"/>
  <c r="AG23" i="9"/>
  <c r="AG23" i="14"/>
  <c r="AF22" i="9"/>
  <c r="AF21" i="4"/>
  <c r="AG20" i="5"/>
  <c r="AF18" i="7"/>
  <c r="AF18" i="5"/>
  <c r="AF18" i="8"/>
  <c r="AF17" i="9"/>
  <c r="AF17" i="4"/>
  <c r="AF17" i="7"/>
  <c r="AF17" i="15"/>
  <c r="AF17" i="5"/>
  <c r="AG17" i="14"/>
  <c r="AG17" i="6"/>
  <c r="AF16" i="9"/>
  <c r="AG16" i="8"/>
  <c r="AF16" i="4"/>
  <c r="AF16" i="5"/>
  <c r="AF16" i="12"/>
  <c r="AF16" i="15"/>
  <c r="AF12" i="5"/>
  <c r="AG6" i="5"/>
  <c r="AF5" i="6"/>
  <c r="AF5" i="4"/>
  <c r="AF22" i="4" l="1"/>
  <c r="AF18" i="4"/>
  <c r="AF30" i="4"/>
  <c r="AF20" i="5"/>
  <c r="AG24" i="5"/>
  <c r="AF21" i="6"/>
  <c r="AG32" i="6"/>
  <c r="AG18" i="8"/>
  <c r="AG25" i="9"/>
  <c r="AF25" i="12"/>
  <c r="AF32" i="12"/>
  <c r="AF32" i="15"/>
  <c r="AG10" i="14"/>
  <c r="AF32" i="14"/>
  <c r="AG32" i="5"/>
  <c r="AF17" i="6"/>
  <c r="AG17" i="8"/>
  <c r="AF18" i="12"/>
  <c r="AF28" i="4"/>
  <c r="AF32" i="4"/>
  <c r="AF25" i="5"/>
  <c r="AG29" i="5"/>
  <c r="AG18" i="5"/>
  <c r="AG12" i="6"/>
  <c r="AF18" i="6"/>
  <c r="AG29" i="6"/>
  <c r="AF32" i="6"/>
  <c r="AF11" i="7"/>
  <c r="AG25" i="8"/>
  <c r="AG10" i="9"/>
  <c r="AF32" i="9"/>
  <c r="AF28" i="15"/>
  <c r="AF24" i="4"/>
  <c r="AF11" i="4"/>
  <c r="AF12" i="4"/>
  <c r="AF25" i="4"/>
  <c r="AF10" i="5"/>
  <c r="AF11" i="5"/>
  <c r="AG12" i="5"/>
  <c r="AG16" i="5"/>
  <c r="AG17" i="5"/>
  <c r="AG16" i="6"/>
  <c r="AG24" i="6"/>
  <c r="AF10" i="7"/>
  <c r="AF12" i="7"/>
  <c r="AF16" i="8"/>
  <c r="AF32" i="8"/>
  <c r="AF18" i="9"/>
  <c r="AG17" i="9"/>
  <c r="AG25" i="14"/>
  <c r="AF30" i="7"/>
  <c r="AG30" i="8"/>
  <c r="AG30" i="5"/>
  <c r="AF30" i="6"/>
  <c r="AF32" i="5"/>
  <c r="AG30" i="9"/>
  <c r="AG30" i="6"/>
  <c r="AF25" i="15"/>
  <c r="AF18" i="14"/>
  <c r="AG18" i="6"/>
  <c r="AF16" i="6"/>
  <c r="AF12" i="6"/>
  <c r="AF11" i="6"/>
  <c r="AF10" i="15"/>
  <c r="AG10" i="8"/>
  <c r="AF10" i="6"/>
  <c r="AG10" i="5"/>
  <c r="AF10" i="9"/>
  <c r="AG6" i="6"/>
  <c r="AG33" i="9" l="1"/>
  <c r="AG33" i="8"/>
  <c r="AG33" i="14"/>
  <c r="AF33" i="4"/>
  <c r="AG33" i="5"/>
  <c r="AG33" i="6"/>
  <c r="AF33" i="7"/>
  <c r="AF33" i="8"/>
  <c r="AF34" i="14"/>
  <c r="AF33" i="15"/>
  <c r="AF33" i="6"/>
  <c r="AF33" i="12"/>
  <c r="AF33" i="14"/>
  <c r="AF33" i="9"/>
  <c r="AF33" i="5"/>
</calcChain>
</file>

<file path=xl/sharedStrings.xml><?xml version="1.0" encoding="utf-8"?>
<sst xmlns="http://schemas.openxmlformats.org/spreadsheetml/2006/main" count="635" uniqueCount="143">
  <si>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</si>
  <si>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</si>
  <si>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</si>
  <si>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</si>
  <si>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</si>
  <si>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</si>
  <si>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</si>
  <si>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</si>
  <si>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</si>
  <si>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</si>
  <si>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</si>
  <si>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</si>
  <si>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</si>
  <si>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</si>
  <si>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</si>
  <si>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</si>
  <si>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</si>
  <si>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</si>
  <si>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</si>
  <si>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</si>
  <si>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</si>
  <si>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</si>
  <si>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</si>
  <si>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</si>
  <si>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</si>
  <si>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</si>
  <si>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</si>
  <si>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</si>
  <si>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</si>
  <si>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</si>
  <si>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</si>
  <si>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</si>
  <si>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</si>
  <si>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</si>
  <si>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</si>
  <si>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</si>
  <si>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</si>
  <si>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</si>
  <si>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</si>
  <si>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</si>
  <si>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</si>
  <si>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</si>
  <si>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</si>
  <si>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</si>
  <si>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</si>
  <si>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</si>
  <si>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</si>
  <si>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</si>
  <si>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</si>
  <si>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</si>
  <si>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</si>
  <si>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</si>
  <si>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</si>
  <si>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</si>
  <si>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</si>
  <si>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Bataguassu</t>
  </si>
  <si>
    <t>L</t>
  </si>
  <si>
    <t>**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</si>
  <si>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</si>
  <si>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</si>
  <si>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</si>
  <si>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</si>
  <si>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</si>
  <si>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</si>
  <si>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</si>
  <si>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</si>
  <si>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</si>
  <si>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</si>
  <si>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</si>
  <si>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</si>
  <si>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</si>
  <si>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</si>
  <si>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</si>
  <si>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</si>
  <si>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</si>
  <si>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</si>
  <si>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</si>
  <si>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</si>
  <si>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</si>
  <si>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</si>
  <si>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</si>
  <si>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</si>
  <si>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</si>
  <si>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</si>
  <si>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</si>
  <si>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</si>
  <si>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</si>
  <si>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</si>
  <si>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</si>
  <si>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</si>
  <si>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</si>
  <si>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</si>
  <si>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</si>
  <si>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</si>
  <si>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</si>
  <si>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</si>
  <si>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</si>
  <si>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</si>
  <si>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</si>
  <si>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</si>
  <si>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</si>
  <si>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</si>
  <si>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</si>
  <si>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</si>
  <si>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</si>
  <si>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</si>
  <si>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</si>
  <si>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</si>
  <si>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</si>
  <si>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</si>
  <si>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</si>
  <si>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</si>
  <si>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</si>
  <si>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</si>
  <si>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</si>
  <si>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</si>
  <si>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</si>
  <si>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</si>
  <si>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</si>
  <si>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</si>
  <si>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</si>
  <si>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</si>
  <si>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</si>
  <si>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</si>
  <si>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</si>
  <si>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</si>
  <si>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</si>
  <si>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</si>
  <si>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</si>
  <si>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</si>
  <si>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</si>
  <si>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</si>
  <si>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</si>
  <si>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</si>
  <si>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*</t>
  </si>
  <si>
    <t>NE</t>
  </si>
  <si>
    <t>N</t>
  </si>
  <si>
    <t>S</t>
  </si>
  <si>
    <t>SO</t>
  </si>
  <si>
    <t xml:space="preserve">São Gabriel </t>
  </si>
  <si>
    <t>Abril/2016</t>
  </si>
  <si>
    <t>Obs: Em (*)_NID_Nenhuma Informação Disponivel</t>
  </si>
  <si>
    <t>Fonte : Inmet/Sepaf/Agraer/Cemtec-MS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</si>
</sst>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8"/>
      <name val="Arial"/>
      <family val="2"/>
    </font>
    <font>
      <b/>
      <sz val="14"/>
      <color rgb="FFC0000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sz val="9"/>
      <color theme="8" tint="-0.49998474074526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816888943144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4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0" fillId="7" borderId="0" xfId="2" applyFont="1" applyFill="1" applyAlignment="1" applyProtection="1"/>
    <xf numFmtId="0" fontId="0" fillId="7" borderId="0" xfId="0" applyFill="1" applyBorder="1" applyAlignment="1"/>
    <xf numFmtId="0" fontId="20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49" fontId="0" fillId="0" borderId="0" xfId="0" applyNumberFormat="1"/>
    <xf numFmtId="49" fontId="5" fillId="0" borderId="0" xfId="0" applyNumberFormat="1" applyFont="1"/>
    <xf numFmtId="49" fontId="4" fillId="4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49" fontId="6" fillId="0" borderId="0" xfId="0" applyNumberFormat="1" applyFont="1"/>
    <xf numFmtId="49" fontId="4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4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8" fillId="1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/>
    </xf>
    <xf numFmtId="49" fontId="17" fillId="1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49" fontId="4" fillId="5" borderId="1" xfId="0" applyNumberFormat="1" applyFont="1" applyFill="1" applyBorder="1" applyAlignment="1">
      <alignment horizontal="center" vertical="center"/>
    </xf>
    <xf numFmtId="49" fontId="2" fillId="0" borderId="0" xfId="0" applyNumberFormat="1" applyFont="1"/>
    <xf numFmtId="49" fontId="1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6" xfId="0" applyFill="1" applyBorder="1"/>
    <xf numFmtId="0" fontId="21" fillId="7" borderId="5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2" fontId="3" fillId="7" borderId="3" xfId="0" applyNumberFormat="1" applyFont="1" applyFill="1" applyBorder="1" applyAlignment="1">
      <alignment horizontal="center" vertical="center"/>
    </xf>
    <xf numFmtId="2" fontId="8" fillId="7" borderId="3" xfId="0" applyNumberFormat="1" applyFont="1" applyFill="1" applyBorder="1" applyAlignment="1">
      <alignment horizontal="center" vertical="center"/>
    </xf>
    <xf numFmtId="2" fontId="2" fillId="7" borderId="4" xfId="0" applyNumberFormat="1" applyFont="1" applyFill="1" applyBorder="1" applyAlignment="1">
      <alignment vertical="center"/>
    </xf>
    <xf numFmtId="0" fontId="0" fillId="7" borderId="0" xfId="0" applyFill="1" applyBorder="1"/>
    <xf numFmtId="0" fontId="1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vertical="center"/>
    </xf>
    <xf numFmtId="0" fontId="8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vertical="center"/>
    </xf>
    <xf numFmtId="49" fontId="3" fillId="7" borderId="5" xfId="0" applyNumberFormat="1" applyFont="1" applyFill="1" applyBorder="1" applyAlignment="1">
      <alignment horizontal="center" vertical="center"/>
    </xf>
    <xf numFmtId="49" fontId="3" fillId="7" borderId="0" xfId="0" applyNumberFormat="1" applyFont="1" applyFill="1" applyBorder="1" applyAlignment="1">
      <alignment horizontal="center" vertical="center"/>
    </xf>
    <xf numFmtId="49" fontId="10" fillId="7" borderId="0" xfId="0" applyNumberFormat="1" applyFont="1" applyFill="1" applyBorder="1" applyAlignment="1">
      <alignment horizontal="center" vertical="center"/>
    </xf>
    <xf numFmtId="49" fontId="3" fillId="7" borderId="2" xfId="0" applyNumberFormat="1" applyFont="1" applyFill="1" applyBorder="1" applyAlignment="1">
      <alignment horizontal="center" vertical="center"/>
    </xf>
    <xf numFmtId="49" fontId="3" fillId="7" borderId="3" xfId="0" applyNumberFormat="1" applyFont="1" applyFill="1" applyBorder="1" applyAlignment="1">
      <alignment horizontal="center" vertical="center"/>
    </xf>
    <xf numFmtId="49" fontId="8" fillId="7" borderId="3" xfId="0" applyNumberFormat="1" applyFont="1" applyFill="1" applyBorder="1" applyAlignment="1">
      <alignment horizontal="center" vertical="center"/>
    </xf>
    <xf numFmtId="49" fontId="0" fillId="7" borderId="4" xfId="0" applyNumberFormat="1" applyFill="1" applyBorder="1" applyAlignment="1">
      <alignment horizontal="center" vertical="center"/>
    </xf>
    <xf numFmtId="49" fontId="8" fillId="7" borderId="0" xfId="0" applyNumberFormat="1" applyFont="1" applyFill="1" applyBorder="1" applyAlignment="1">
      <alignment horizontal="center" vertical="center"/>
    </xf>
    <xf numFmtId="49" fontId="8" fillId="7" borderId="6" xfId="0" applyNumberFormat="1" applyFont="1" applyFill="1" applyBorder="1" applyAlignment="1">
      <alignment horizontal="center" vertical="center"/>
    </xf>
    <xf numFmtId="49" fontId="11" fillId="7" borderId="0" xfId="0" applyNumberFormat="1" applyFont="1" applyFill="1" applyBorder="1" applyAlignment="1">
      <alignment horizontal="center" vertical="center"/>
    </xf>
    <xf numFmtId="49" fontId="0" fillId="7" borderId="0" xfId="0" applyNumberFormat="1" applyFill="1" applyBorder="1" applyAlignment="1">
      <alignment horizontal="center" vertical="center"/>
    </xf>
    <xf numFmtId="49" fontId="0" fillId="7" borderId="0" xfId="0" applyNumberFormat="1" applyFill="1" applyBorder="1"/>
    <xf numFmtId="49" fontId="3" fillId="7" borderId="6" xfId="0" applyNumberFormat="1" applyFont="1" applyFill="1" applyBorder="1" applyAlignment="1">
      <alignment horizontal="center" vertical="center"/>
    </xf>
    <xf numFmtId="49" fontId="21" fillId="7" borderId="0" xfId="0" applyNumberFormat="1" applyFont="1" applyFill="1" applyBorder="1" applyAlignment="1">
      <alignment horizontal="center" vertical="center"/>
    </xf>
    <xf numFmtId="49" fontId="16" fillId="7" borderId="0" xfId="0" applyNumberFormat="1" applyFont="1" applyFill="1" applyBorder="1" applyAlignment="1">
      <alignment horizontal="center" vertical="center"/>
    </xf>
    <xf numFmtId="49" fontId="0" fillId="7" borderId="6" xfId="0" applyNumberForma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10" fillId="7" borderId="8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8" fillId="7" borderId="8" xfId="0" applyNumberFormat="1" applyFont="1" applyFill="1" applyBorder="1" applyAlignment="1">
      <alignment horizontal="center" vertical="center"/>
    </xf>
    <xf numFmtId="49" fontId="0" fillId="7" borderId="9" xfId="0" applyNumberFormat="1" applyFill="1" applyBorder="1" applyAlignment="1">
      <alignment horizontal="center" vertical="center"/>
    </xf>
    <xf numFmtId="49" fontId="8" fillId="7" borderId="4" xfId="0" applyNumberFormat="1" applyFont="1" applyFill="1" applyBorder="1" applyAlignment="1">
      <alignment horizontal="center" vertical="center"/>
    </xf>
    <xf numFmtId="49" fontId="0" fillId="7" borderId="6" xfId="0" applyNumberFormat="1" applyFill="1" applyBorder="1"/>
    <xf numFmtId="49" fontId="8" fillId="7" borderId="9" xfId="0" applyNumberFormat="1" applyFont="1" applyFill="1" applyBorder="1" applyAlignment="1">
      <alignment horizontal="center" vertical="center"/>
    </xf>
    <xf numFmtId="49" fontId="2" fillId="7" borderId="3" xfId="0" applyNumberFormat="1" applyFont="1" applyFill="1" applyBorder="1" applyAlignment="1">
      <alignment horizontal="center" vertical="center"/>
    </xf>
    <xf numFmtId="49" fontId="2" fillId="7" borderId="0" xfId="0" applyNumberFormat="1" applyFont="1" applyFill="1" applyBorder="1" applyAlignment="1">
      <alignment horizontal="center" vertical="center"/>
    </xf>
    <xf numFmtId="49" fontId="2" fillId="7" borderId="8" xfId="0" applyNumberFormat="1" applyFont="1" applyFill="1" applyBorder="1" applyAlignment="1">
      <alignment horizontal="center" vertical="center"/>
    </xf>
    <xf numFmtId="49" fontId="21" fillId="7" borderId="5" xfId="0" applyNumberFormat="1" applyFont="1" applyFill="1" applyBorder="1" applyAlignment="1">
      <alignment horizontal="center" vertical="center"/>
    </xf>
    <xf numFmtId="49" fontId="1" fillId="7" borderId="0" xfId="0" applyNumberFormat="1" applyFont="1" applyFill="1" applyBorder="1" applyAlignment="1">
      <alignment horizontal="center" vertical="center"/>
    </xf>
    <xf numFmtId="49" fontId="16" fillId="7" borderId="8" xfId="0" applyNumberFormat="1" applyFont="1" applyFill="1" applyBorder="1" applyAlignment="1">
      <alignment horizontal="center" vertical="center"/>
    </xf>
    <xf numFmtId="49" fontId="2" fillId="7" borderId="9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4" borderId="10" xfId="0" applyNumberFormat="1" applyFont="1" applyFill="1" applyBorder="1" applyAlignment="1">
      <alignment horizontal="center" vertical="center"/>
    </xf>
    <xf numFmtId="49" fontId="2" fillId="6" borderId="10" xfId="0" applyNumberFormat="1" applyFont="1" applyFill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/>
    </xf>
    <xf numFmtId="49" fontId="3" fillId="7" borderId="11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/>
    </xf>
    <xf numFmtId="49" fontId="8" fillId="7" borderId="12" xfId="0" applyNumberFormat="1" applyFont="1" applyFill="1" applyBorder="1" applyAlignment="1">
      <alignment horizontal="center" vertical="center"/>
    </xf>
    <xf numFmtId="49" fontId="0" fillId="7" borderId="12" xfId="0" applyNumberFormat="1" applyFill="1" applyBorder="1" applyAlignment="1">
      <alignment horizontal="center" vertical="center"/>
    </xf>
    <xf numFmtId="49" fontId="8" fillId="7" borderId="13" xfId="0" applyNumberFormat="1" applyFont="1" applyFill="1" applyBorder="1" applyAlignment="1">
      <alignment horizontal="center"/>
    </xf>
    <xf numFmtId="49" fontId="3" fillId="7" borderId="14" xfId="0" applyNumberFormat="1" applyFont="1" applyFill="1" applyBorder="1" applyAlignment="1">
      <alignment horizontal="center" vertical="center"/>
    </xf>
    <xf numFmtId="49" fontId="3" fillId="7" borderId="15" xfId="0" applyNumberFormat="1" applyFont="1" applyFill="1" applyBorder="1" applyAlignment="1">
      <alignment horizontal="center" vertical="center"/>
    </xf>
    <xf numFmtId="49" fontId="3" fillId="7" borderId="16" xfId="0" applyNumberFormat="1" applyFont="1" applyFill="1" applyBorder="1" applyAlignment="1">
      <alignment horizontal="center"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21" fillId="7" borderId="17" xfId="0" applyNumberFormat="1" applyFont="1" applyFill="1" applyBorder="1" applyAlignment="1">
      <alignment horizontal="center" vertical="center"/>
    </xf>
    <xf numFmtId="49" fontId="3" fillId="7" borderId="17" xfId="0" applyNumberFormat="1" applyFont="1" applyFill="1" applyBorder="1" applyAlignment="1">
      <alignment horizontal="center" vertical="center"/>
    </xf>
    <xf numFmtId="49" fontId="16" fillId="7" borderId="17" xfId="0" applyNumberFormat="1" applyFont="1" applyFill="1" applyBorder="1" applyAlignment="1">
      <alignment horizontal="center" vertical="center"/>
    </xf>
    <xf numFmtId="49" fontId="8" fillId="7" borderId="17" xfId="0" applyNumberFormat="1" applyFont="1" applyFill="1" applyBorder="1" applyAlignment="1">
      <alignment horizontal="center" vertical="center"/>
    </xf>
    <xf numFmtId="49" fontId="0" fillId="7" borderId="17" xfId="0" applyNumberFormat="1" applyFill="1" applyBorder="1" applyAlignment="1">
      <alignment horizontal="center" vertical="center"/>
    </xf>
    <xf numFmtId="49" fontId="8" fillId="7" borderId="18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right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6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6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6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6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28.095833333333335</v>
          </cell>
          <cell r="C5">
            <v>36.1</v>
          </cell>
          <cell r="D5">
            <v>21.6</v>
          </cell>
          <cell r="E5">
            <v>72.833333333333329</v>
          </cell>
          <cell r="F5">
            <v>100</v>
          </cell>
          <cell r="G5">
            <v>27</v>
          </cell>
          <cell r="H5">
            <v>9</v>
          </cell>
          <cell r="I5" t="str">
            <v>SO</v>
          </cell>
          <cell r="J5">
            <v>25.92</v>
          </cell>
          <cell r="K5" t="str">
            <v>*</v>
          </cell>
        </row>
        <row r="6">
          <cell r="B6">
            <v>27.675000000000001</v>
          </cell>
          <cell r="C6">
            <v>36.1</v>
          </cell>
          <cell r="D6">
            <v>21.1</v>
          </cell>
          <cell r="E6">
            <v>72.833333333333329</v>
          </cell>
          <cell r="F6">
            <v>100</v>
          </cell>
          <cell r="G6">
            <v>31</v>
          </cell>
          <cell r="H6">
            <v>8.64</v>
          </cell>
          <cell r="I6" t="str">
            <v>O</v>
          </cell>
          <cell r="J6">
            <v>20.88</v>
          </cell>
          <cell r="K6" t="str">
            <v>*</v>
          </cell>
        </row>
        <row r="7">
          <cell r="B7">
            <v>28.183333333333334</v>
          </cell>
          <cell r="C7">
            <v>36.299999999999997</v>
          </cell>
          <cell r="D7">
            <v>21.5</v>
          </cell>
          <cell r="E7">
            <v>69.125</v>
          </cell>
          <cell r="F7">
            <v>100</v>
          </cell>
          <cell r="G7">
            <v>31</v>
          </cell>
          <cell r="H7">
            <v>9</v>
          </cell>
          <cell r="I7" t="str">
            <v>S</v>
          </cell>
          <cell r="J7">
            <v>22.68</v>
          </cell>
          <cell r="K7" t="str">
            <v>*</v>
          </cell>
        </row>
        <row r="8">
          <cell r="B8">
            <v>27.895833333333332</v>
          </cell>
          <cell r="C8">
            <v>36.4</v>
          </cell>
          <cell r="D8">
            <v>21</v>
          </cell>
          <cell r="E8">
            <v>71.25</v>
          </cell>
          <cell r="F8">
            <v>100</v>
          </cell>
          <cell r="G8">
            <v>32</v>
          </cell>
          <cell r="H8">
            <v>13.68</v>
          </cell>
          <cell r="I8" t="str">
            <v>O</v>
          </cell>
          <cell r="J8">
            <v>24.840000000000003</v>
          </cell>
          <cell r="K8" t="str">
            <v>*</v>
          </cell>
        </row>
        <row r="9">
          <cell r="B9">
            <v>28.337500000000002</v>
          </cell>
          <cell r="C9">
            <v>36.4</v>
          </cell>
          <cell r="D9">
            <v>21.7</v>
          </cell>
          <cell r="E9">
            <v>68.458333333333329</v>
          </cell>
          <cell r="F9">
            <v>100</v>
          </cell>
          <cell r="G9">
            <v>30</v>
          </cell>
          <cell r="H9">
            <v>9</v>
          </cell>
          <cell r="I9" t="str">
            <v>O</v>
          </cell>
          <cell r="J9">
            <v>27.720000000000002</v>
          </cell>
          <cell r="K9" t="str">
            <v>*</v>
          </cell>
        </row>
        <row r="10">
          <cell r="B10">
            <v>28.183333333333326</v>
          </cell>
          <cell r="C10">
            <v>36.6</v>
          </cell>
          <cell r="D10">
            <v>21.4</v>
          </cell>
          <cell r="E10">
            <v>68.5</v>
          </cell>
          <cell r="F10">
            <v>100</v>
          </cell>
          <cell r="G10">
            <v>28</v>
          </cell>
          <cell r="H10">
            <v>7.5600000000000005</v>
          </cell>
          <cell r="I10" t="str">
            <v>O</v>
          </cell>
          <cell r="J10">
            <v>23.040000000000003</v>
          </cell>
          <cell r="K10" t="str">
            <v>*</v>
          </cell>
        </row>
        <row r="11">
          <cell r="B11">
            <v>28.741666666666671</v>
          </cell>
          <cell r="C11">
            <v>36.700000000000003</v>
          </cell>
          <cell r="D11">
            <v>22.2</v>
          </cell>
          <cell r="E11">
            <v>65.166666666666671</v>
          </cell>
          <cell r="F11">
            <v>100</v>
          </cell>
          <cell r="G11">
            <v>29</v>
          </cell>
          <cell r="H11">
            <v>8.64</v>
          </cell>
          <cell r="I11" t="str">
            <v>O</v>
          </cell>
          <cell r="J11">
            <v>20.52</v>
          </cell>
          <cell r="K11" t="str">
            <v>*</v>
          </cell>
        </row>
        <row r="12">
          <cell r="B12">
            <v>27.520833333333332</v>
          </cell>
          <cell r="C12">
            <v>36.799999999999997</v>
          </cell>
          <cell r="D12">
            <v>19.8</v>
          </cell>
          <cell r="E12">
            <v>66.291666666666671</v>
          </cell>
          <cell r="F12">
            <v>100</v>
          </cell>
          <cell r="G12">
            <v>24</v>
          </cell>
          <cell r="H12">
            <v>8.2799999999999994</v>
          </cell>
          <cell r="I12" t="str">
            <v>O</v>
          </cell>
          <cell r="J12">
            <v>18.720000000000002</v>
          </cell>
          <cell r="K12" t="str">
            <v>*</v>
          </cell>
        </row>
        <row r="13">
          <cell r="B13">
            <v>27.200000000000006</v>
          </cell>
          <cell r="C13">
            <v>36.799999999999997</v>
          </cell>
          <cell r="D13">
            <v>19.899999999999999</v>
          </cell>
          <cell r="E13">
            <v>66.458333333333329</v>
          </cell>
          <cell r="F13">
            <v>100</v>
          </cell>
          <cell r="G13">
            <v>26</v>
          </cell>
          <cell r="H13">
            <v>7.9200000000000008</v>
          </cell>
          <cell r="I13" t="str">
            <v>O</v>
          </cell>
          <cell r="J13">
            <v>20.16</v>
          </cell>
          <cell r="K13" t="str">
            <v>*</v>
          </cell>
        </row>
        <row r="14">
          <cell r="B14">
            <v>27.416666666666661</v>
          </cell>
          <cell r="C14">
            <v>37.200000000000003</v>
          </cell>
          <cell r="D14">
            <v>20.100000000000001</v>
          </cell>
          <cell r="E14">
            <v>64.125</v>
          </cell>
          <cell r="F14">
            <v>100</v>
          </cell>
          <cell r="G14">
            <v>21</v>
          </cell>
          <cell r="H14">
            <v>11.879999999999999</v>
          </cell>
          <cell r="I14" t="str">
            <v>O</v>
          </cell>
          <cell r="J14">
            <v>25.2</v>
          </cell>
          <cell r="K14" t="str">
            <v>*</v>
          </cell>
        </row>
        <row r="15">
          <cell r="B15">
            <v>26.599999999999998</v>
          </cell>
          <cell r="C15">
            <v>36.299999999999997</v>
          </cell>
          <cell r="D15">
            <v>18.899999999999999</v>
          </cell>
          <cell r="E15">
            <v>66.416666666666671</v>
          </cell>
          <cell r="F15">
            <v>100</v>
          </cell>
          <cell r="G15">
            <v>24</v>
          </cell>
          <cell r="H15">
            <v>7.2</v>
          </cell>
          <cell r="I15" t="str">
            <v>O</v>
          </cell>
          <cell r="J15">
            <v>17.28</v>
          </cell>
          <cell r="K15" t="str">
            <v>*</v>
          </cell>
        </row>
        <row r="16">
          <cell r="B16">
            <v>26.887499999999999</v>
          </cell>
          <cell r="C16">
            <v>37</v>
          </cell>
          <cell r="D16">
            <v>19.3</v>
          </cell>
          <cell r="E16">
            <v>64.666666666666671</v>
          </cell>
          <cell r="F16">
            <v>100</v>
          </cell>
          <cell r="G16">
            <v>21</v>
          </cell>
          <cell r="H16">
            <v>7.9200000000000008</v>
          </cell>
          <cell r="I16" t="str">
            <v>SO</v>
          </cell>
          <cell r="J16">
            <v>20.16</v>
          </cell>
          <cell r="K16" t="str">
            <v>*</v>
          </cell>
        </row>
        <row r="17">
          <cell r="B17">
            <v>26.637500000000003</v>
          </cell>
          <cell r="C17">
            <v>36.700000000000003</v>
          </cell>
          <cell r="D17">
            <v>19.399999999999999</v>
          </cell>
          <cell r="E17">
            <v>64.666666666666671</v>
          </cell>
          <cell r="F17">
            <v>100</v>
          </cell>
          <cell r="G17">
            <v>25</v>
          </cell>
          <cell r="H17">
            <v>11.879999999999999</v>
          </cell>
          <cell r="I17" t="str">
            <v>S</v>
          </cell>
          <cell r="J17">
            <v>26.28</v>
          </cell>
          <cell r="K17" t="str">
            <v>*</v>
          </cell>
        </row>
        <row r="18">
          <cell r="B18">
            <v>27.25</v>
          </cell>
          <cell r="C18">
            <v>36.9</v>
          </cell>
          <cell r="D18">
            <v>19.399999999999999</v>
          </cell>
          <cell r="E18">
            <v>63.75</v>
          </cell>
          <cell r="F18">
            <v>100</v>
          </cell>
          <cell r="G18">
            <v>26</v>
          </cell>
          <cell r="H18">
            <v>10.8</v>
          </cell>
          <cell r="I18" t="str">
            <v>O</v>
          </cell>
          <cell r="J18">
            <v>26.28</v>
          </cell>
          <cell r="K18" t="str">
            <v>*</v>
          </cell>
        </row>
        <row r="19">
          <cell r="B19">
            <v>27.479166666666668</v>
          </cell>
          <cell r="C19">
            <v>36</v>
          </cell>
          <cell r="D19">
            <v>22.7</v>
          </cell>
          <cell r="E19">
            <v>65.875</v>
          </cell>
          <cell r="F19">
            <v>96</v>
          </cell>
          <cell r="G19">
            <v>32</v>
          </cell>
          <cell r="H19">
            <v>12.6</v>
          </cell>
          <cell r="I19" t="str">
            <v>S</v>
          </cell>
          <cell r="J19">
            <v>22.68</v>
          </cell>
          <cell r="K19" t="str">
            <v>*</v>
          </cell>
        </row>
        <row r="20">
          <cell r="B20">
            <v>27.583333333333332</v>
          </cell>
          <cell r="C20">
            <v>37.1</v>
          </cell>
          <cell r="D20">
            <v>19</v>
          </cell>
          <cell r="E20">
            <v>59.136363636363633</v>
          </cell>
          <cell r="F20">
            <v>100</v>
          </cell>
          <cell r="G20">
            <v>20</v>
          </cell>
          <cell r="H20">
            <v>12.96</v>
          </cell>
          <cell r="I20" t="str">
            <v>L</v>
          </cell>
          <cell r="J20">
            <v>29.880000000000003</v>
          </cell>
          <cell r="K20" t="str">
            <v>*</v>
          </cell>
        </row>
        <row r="21">
          <cell r="B21">
            <v>26.241666666666671</v>
          </cell>
          <cell r="C21">
            <v>36.9</v>
          </cell>
          <cell r="D21">
            <v>17.7</v>
          </cell>
          <cell r="E21">
            <v>60.25</v>
          </cell>
          <cell r="F21">
            <v>100</v>
          </cell>
          <cell r="G21">
            <v>22</v>
          </cell>
          <cell r="H21">
            <v>10.8</v>
          </cell>
          <cell r="I21" t="str">
            <v>O</v>
          </cell>
          <cell r="J21">
            <v>26.64</v>
          </cell>
          <cell r="K21" t="str">
            <v>*</v>
          </cell>
        </row>
        <row r="22">
          <cell r="B22">
            <v>26.266666666666669</v>
          </cell>
          <cell r="C22">
            <v>36.6</v>
          </cell>
          <cell r="D22">
            <v>17.5</v>
          </cell>
          <cell r="E22">
            <v>60.791666666666664</v>
          </cell>
          <cell r="F22">
            <v>100</v>
          </cell>
          <cell r="G22">
            <v>24</v>
          </cell>
          <cell r="H22">
            <v>10.8</v>
          </cell>
          <cell r="I22" t="str">
            <v>SE</v>
          </cell>
          <cell r="J22">
            <v>27.36</v>
          </cell>
          <cell r="K22">
            <v>0</v>
          </cell>
        </row>
        <row r="23">
          <cell r="B23">
            <v>26.549999999999997</v>
          </cell>
          <cell r="C23">
            <v>36.200000000000003</v>
          </cell>
          <cell r="D23">
            <v>19.100000000000001</v>
          </cell>
          <cell r="E23">
            <v>61.458333333333336</v>
          </cell>
          <cell r="F23">
            <v>100</v>
          </cell>
          <cell r="G23">
            <v>21</v>
          </cell>
          <cell r="H23">
            <v>15.48</v>
          </cell>
          <cell r="I23" t="str">
            <v>O</v>
          </cell>
          <cell r="J23">
            <v>33.119999999999997</v>
          </cell>
          <cell r="K23">
            <v>0</v>
          </cell>
        </row>
        <row r="24">
          <cell r="B24">
            <v>27.445833333333336</v>
          </cell>
          <cell r="C24">
            <v>36</v>
          </cell>
          <cell r="D24">
            <v>22.4</v>
          </cell>
          <cell r="E24">
            <v>57.666666666666664</v>
          </cell>
          <cell r="F24">
            <v>84</v>
          </cell>
          <cell r="G24">
            <v>23</v>
          </cell>
          <cell r="H24">
            <v>10.44</v>
          </cell>
          <cell r="I24" t="str">
            <v>O</v>
          </cell>
          <cell r="J24">
            <v>17.28</v>
          </cell>
          <cell r="K24">
            <v>0</v>
          </cell>
        </row>
        <row r="25">
          <cell r="B25">
            <v>26.7</v>
          </cell>
          <cell r="C25">
            <v>37.200000000000003</v>
          </cell>
          <cell r="D25">
            <v>17.899999999999999</v>
          </cell>
          <cell r="E25">
            <v>62.791666666666664</v>
          </cell>
          <cell r="F25">
            <v>100</v>
          </cell>
          <cell r="G25">
            <v>22</v>
          </cell>
          <cell r="H25">
            <v>12.6</v>
          </cell>
          <cell r="I25" t="str">
            <v>NO</v>
          </cell>
          <cell r="J25">
            <v>30.96</v>
          </cell>
          <cell r="K25">
            <v>0</v>
          </cell>
        </row>
        <row r="26">
          <cell r="B26">
            <v>27.737500000000001</v>
          </cell>
          <cell r="C26">
            <v>37.4</v>
          </cell>
          <cell r="D26">
            <v>20</v>
          </cell>
          <cell r="E26">
            <v>57.25</v>
          </cell>
          <cell r="F26">
            <v>99</v>
          </cell>
          <cell r="G26">
            <v>22</v>
          </cell>
          <cell r="H26">
            <v>15.48</v>
          </cell>
          <cell r="I26" t="str">
            <v>O</v>
          </cell>
          <cell r="J26">
            <v>31.680000000000003</v>
          </cell>
          <cell r="K26">
            <v>0</v>
          </cell>
        </row>
        <row r="27">
          <cell r="B27">
            <v>27.079166666666662</v>
          </cell>
          <cell r="C27">
            <v>36.799999999999997</v>
          </cell>
          <cell r="D27">
            <v>17.8</v>
          </cell>
          <cell r="E27">
            <v>57.375</v>
          </cell>
          <cell r="F27">
            <v>100</v>
          </cell>
          <cell r="G27">
            <v>21</v>
          </cell>
          <cell r="H27">
            <v>16.2</v>
          </cell>
          <cell r="I27" t="str">
            <v>SE</v>
          </cell>
          <cell r="J27">
            <v>36</v>
          </cell>
          <cell r="K27">
            <v>0</v>
          </cell>
        </row>
        <row r="28">
          <cell r="B28">
            <v>26.674999999999997</v>
          </cell>
          <cell r="C28">
            <v>36.9</v>
          </cell>
          <cell r="D28">
            <v>19.600000000000001</v>
          </cell>
          <cell r="E28">
            <v>58.416666666666664</v>
          </cell>
          <cell r="F28">
            <v>97</v>
          </cell>
          <cell r="G28">
            <v>22</v>
          </cell>
          <cell r="H28">
            <v>11.879999999999999</v>
          </cell>
          <cell r="I28" t="str">
            <v>NO</v>
          </cell>
          <cell r="J28">
            <v>29.880000000000003</v>
          </cell>
          <cell r="K28">
            <v>0</v>
          </cell>
        </row>
        <row r="29">
          <cell r="B29">
            <v>26.666666666666661</v>
          </cell>
          <cell r="C29">
            <v>35.799999999999997</v>
          </cell>
          <cell r="D29">
            <v>19</v>
          </cell>
          <cell r="E29">
            <v>64.625</v>
          </cell>
          <cell r="F29">
            <v>100</v>
          </cell>
          <cell r="G29">
            <v>28</v>
          </cell>
          <cell r="H29">
            <v>17.28</v>
          </cell>
          <cell r="I29" t="str">
            <v>NE</v>
          </cell>
          <cell r="J29">
            <v>37.080000000000005</v>
          </cell>
          <cell r="K29">
            <v>0</v>
          </cell>
        </row>
        <row r="30">
          <cell r="B30">
            <v>21.037500000000005</v>
          </cell>
          <cell r="C30">
            <v>26.4</v>
          </cell>
          <cell r="D30">
            <v>16.7</v>
          </cell>
          <cell r="E30">
            <v>94.142857142857139</v>
          </cell>
          <cell r="F30">
            <v>100</v>
          </cell>
          <cell r="G30">
            <v>57</v>
          </cell>
          <cell r="H30">
            <v>15.840000000000002</v>
          </cell>
          <cell r="I30" t="str">
            <v>L</v>
          </cell>
          <cell r="J30">
            <v>45.72</v>
          </cell>
          <cell r="K30">
            <v>10</v>
          </cell>
        </row>
        <row r="31">
          <cell r="B31">
            <v>14.541666666666664</v>
          </cell>
          <cell r="C31">
            <v>19.100000000000001</v>
          </cell>
          <cell r="D31">
            <v>11.6</v>
          </cell>
          <cell r="E31">
            <v>67.583333333333329</v>
          </cell>
          <cell r="F31">
            <v>97</v>
          </cell>
          <cell r="G31">
            <v>43</v>
          </cell>
          <cell r="H31">
            <v>19.440000000000001</v>
          </cell>
          <cell r="I31" t="str">
            <v>NO</v>
          </cell>
          <cell r="J31">
            <v>42.480000000000004</v>
          </cell>
          <cell r="K31">
            <v>1.4</v>
          </cell>
        </row>
        <row r="32">
          <cell r="B32">
            <v>14.066666666666668</v>
          </cell>
          <cell r="C32">
            <v>22.2</v>
          </cell>
          <cell r="D32">
            <v>7.4</v>
          </cell>
          <cell r="E32">
            <v>65.791666666666671</v>
          </cell>
          <cell r="F32">
            <v>97</v>
          </cell>
          <cell r="G32">
            <v>30</v>
          </cell>
          <cell r="H32">
            <v>9</v>
          </cell>
          <cell r="I32" t="str">
            <v>O</v>
          </cell>
          <cell r="J32">
            <v>25.56</v>
          </cell>
          <cell r="K32">
            <v>0</v>
          </cell>
        </row>
        <row r="33">
          <cell r="B33">
            <v>15.745833333333332</v>
          </cell>
          <cell r="C33">
            <v>22</v>
          </cell>
          <cell r="D33">
            <v>11.7</v>
          </cell>
          <cell r="E33">
            <v>73.625</v>
          </cell>
          <cell r="F33">
            <v>100</v>
          </cell>
          <cell r="G33">
            <v>39</v>
          </cell>
          <cell r="H33">
            <v>5.04</v>
          </cell>
          <cell r="I33" t="str">
            <v>O</v>
          </cell>
          <cell r="J33">
            <v>13.68</v>
          </cell>
          <cell r="K33">
            <v>3.6000000000000005</v>
          </cell>
        </row>
        <row r="34">
          <cell r="B34">
            <v>17.212499999999995</v>
          </cell>
          <cell r="C34">
            <v>25</v>
          </cell>
          <cell r="D34">
            <v>12.3</v>
          </cell>
          <cell r="E34">
            <v>51.133333333333333</v>
          </cell>
          <cell r="F34">
            <v>98</v>
          </cell>
          <cell r="G34">
            <v>21</v>
          </cell>
          <cell r="H34">
            <v>11.520000000000001</v>
          </cell>
          <cell r="I34" t="str">
            <v>NO</v>
          </cell>
          <cell r="J34">
            <v>28.08</v>
          </cell>
          <cell r="K34">
            <v>0</v>
          </cell>
        </row>
        <row r="35">
          <cell r="I35" t="str">
            <v>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27.254166666666666</v>
          </cell>
          <cell r="C5">
            <v>33.799999999999997</v>
          </cell>
          <cell r="D5">
            <v>21</v>
          </cell>
          <cell r="E5">
            <v>61.416666666666664</v>
          </cell>
          <cell r="F5">
            <v>88</v>
          </cell>
          <cell r="G5">
            <v>30</v>
          </cell>
          <cell r="H5">
            <v>15.840000000000002</v>
          </cell>
          <cell r="I5" t="str">
            <v>L</v>
          </cell>
          <cell r="J5">
            <v>30.240000000000002</v>
          </cell>
          <cell r="K5">
            <v>0</v>
          </cell>
        </row>
        <row r="6">
          <cell r="B6">
            <v>26.241666666666664</v>
          </cell>
          <cell r="C6">
            <v>33.1</v>
          </cell>
          <cell r="D6">
            <v>20.399999999999999</v>
          </cell>
          <cell r="E6">
            <v>66.875</v>
          </cell>
          <cell r="F6">
            <v>88</v>
          </cell>
          <cell r="G6">
            <v>36</v>
          </cell>
          <cell r="H6">
            <v>15.48</v>
          </cell>
          <cell r="I6" t="str">
            <v>NE</v>
          </cell>
          <cell r="J6">
            <v>31.319999999999997</v>
          </cell>
          <cell r="K6">
            <v>2.6</v>
          </cell>
        </row>
        <row r="7">
          <cell r="B7">
            <v>25.691666666666666</v>
          </cell>
          <cell r="C7">
            <v>33.5</v>
          </cell>
          <cell r="D7">
            <v>18.600000000000001</v>
          </cell>
          <cell r="E7">
            <v>66.708333333333329</v>
          </cell>
          <cell r="F7">
            <v>93</v>
          </cell>
          <cell r="G7">
            <v>33</v>
          </cell>
          <cell r="H7">
            <v>15.48</v>
          </cell>
          <cell r="I7" t="str">
            <v>NE</v>
          </cell>
          <cell r="J7">
            <v>49.680000000000007</v>
          </cell>
          <cell r="K7">
            <v>0</v>
          </cell>
        </row>
        <row r="8">
          <cell r="B8">
            <v>26.320833333333329</v>
          </cell>
          <cell r="C8">
            <v>33.4</v>
          </cell>
          <cell r="D8">
            <v>20.6</v>
          </cell>
          <cell r="E8">
            <v>64.083333333333329</v>
          </cell>
          <cell r="F8">
            <v>86</v>
          </cell>
          <cell r="G8">
            <v>37</v>
          </cell>
          <cell r="H8">
            <v>20.16</v>
          </cell>
          <cell r="I8" t="str">
            <v>NE</v>
          </cell>
          <cell r="J8">
            <v>37.440000000000005</v>
          </cell>
          <cell r="K8">
            <v>0</v>
          </cell>
        </row>
        <row r="9">
          <cell r="B9">
            <v>26.716666666666669</v>
          </cell>
          <cell r="C9">
            <v>34.299999999999997</v>
          </cell>
          <cell r="D9">
            <v>20.399999999999999</v>
          </cell>
          <cell r="E9">
            <v>64.125</v>
          </cell>
          <cell r="F9">
            <v>92</v>
          </cell>
          <cell r="G9">
            <v>33</v>
          </cell>
          <cell r="H9">
            <v>20.16</v>
          </cell>
          <cell r="I9" t="str">
            <v>NE</v>
          </cell>
          <cell r="J9">
            <v>32.76</v>
          </cell>
          <cell r="K9">
            <v>0</v>
          </cell>
        </row>
        <row r="10">
          <cell r="B10">
            <v>26.854166666666668</v>
          </cell>
          <cell r="C10">
            <v>33.799999999999997</v>
          </cell>
          <cell r="D10">
            <v>20.2</v>
          </cell>
          <cell r="E10">
            <v>64.125</v>
          </cell>
          <cell r="F10">
            <v>90</v>
          </cell>
          <cell r="G10">
            <v>35</v>
          </cell>
          <cell r="H10">
            <v>14.04</v>
          </cell>
          <cell r="I10" t="str">
            <v>NE</v>
          </cell>
          <cell r="J10">
            <v>29.880000000000003</v>
          </cell>
          <cell r="K10">
            <v>0</v>
          </cell>
        </row>
        <row r="11">
          <cell r="B11">
            <v>26.870833333333341</v>
          </cell>
          <cell r="C11">
            <v>33.700000000000003</v>
          </cell>
          <cell r="D11">
            <v>21.7</v>
          </cell>
          <cell r="E11">
            <v>65.5</v>
          </cell>
          <cell r="F11">
            <v>88</v>
          </cell>
          <cell r="G11">
            <v>34</v>
          </cell>
          <cell r="H11">
            <v>15.48</v>
          </cell>
          <cell r="I11" t="str">
            <v>NE</v>
          </cell>
          <cell r="J11">
            <v>33.840000000000003</v>
          </cell>
          <cell r="K11">
            <v>0</v>
          </cell>
        </row>
        <row r="12">
          <cell r="B12">
            <v>26.908333333333335</v>
          </cell>
          <cell r="C12">
            <v>33.6</v>
          </cell>
          <cell r="D12">
            <v>22</v>
          </cell>
          <cell r="E12">
            <v>67.791666666666671</v>
          </cell>
          <cell r="F12">
            <v>93</v>
          </cell>
          <cell r="G12">
            <v>34</v>
          </cell>
          <cell r="H12">
            <v>14.4</v>
          </cell>
          <cell r="I12" t="str">
            <v>NE</v>
          </cell>
          <cell r="J12">
            <v>38.880000000000003</v>
          </cell>
          <cell r="K12">
            <v>7.6000000000000005</v>
          </cell>
        </row>
        <row r="13">
          <cell r="B13">
            <v>26.508333333333329</v>
          </cell>
          <cell r="C13">
            <v>34.1</v>
          </cell>
          <cell r="D13">
            <v>20.100000000000001</v>
          </cell>
          <cell r="E13">
            <v>60.25</v>
          </cell>
          <cell r="F13">
            <v>87</v>
          </cell>
          <cell r="G13">
            <v>30</v>
          </cell>
          <cell r="H13">
            <v>17.64</v>
          </cell>
          <cell r="I13" t="str">
            <v>NE</v>
          </cell>
          <cell r="J13">
            <v>26.28</v>
          </cell>
          <cell r="K13">
            <v>0</v>
          </cell>
        </row>
        <row r="14">
          <cell r="B14">
            <v>26.204166666666669</v>
          </cell>
          <cell r="C14">
            <v>33.9</v>
          </cell>
          <cell r="D14">
            <v>19.399999999999999</v>
          </cell>
          <cell r="E14">
            <v>60.041666666666664</v>
          </cell>
          <cell r="F14">
            <v>85</v>
          </cell>
          <cell r="G14">
            <v>30</v>
          </cell>
          <cell r="H14">
            <v>18.36</v>
          </cell>
          <cell r="I14" t="str">
            <v>NE</v>
          </cell>
          <cell r="J14">
            <v>33.480000000000004</v>
          </cell>
          <cell r="K14">
            <v>0</v>
          </cell>
        </row>
        <row r="15">
          <cell r="B15">
            <v>26.254166666666666</v>
          </cell>
          <cell r="C15">
            <v>34</v>
          </cell>
          <cell r="D15">
            <v>20.8</v>
          </cell>
          <cell r="E15">
            <v>65.75</v>
          </cell>
          <cell r="F15">
            <v>93</v>
          </cell>
          <cell r="G15">
            <v>31</v>
          </cell>
          <cell r="H15">
            <v>16.920000000000002</v>
          </cell>
          <cell r="I15" t="str">
            <v>NE</v>
          </cell>
          <cell r="J15">
            <v>28.08</v>
          </cell>
          <cell r="K15">
            <v>0</v>
          </cell>
        </row>
        <row r="16">
          <cell r="B16">
            <v>25.495833333333334</v>
          </cell>
          <cell r="C16">
            <v>33.200000000000003</v>
          </cell>
          <cell r="D16">
            <v>19.899999999999999</v>
          </cell>
          <cell r="E16">
            <v>68.333333333333329</v>
          </cell>
          <cell r="F16">
            <v>92</v>
          </cell>
          <cell r="G16">
            <v>29</v>
          </cell>
          <cell r="H16">
            <v>16.2</v>
          </cell>
          <cell r="I16" t="str">
            <v>NO</v>
          </cell>
          <cell r="J16">
            <v>30.96</v>
          </cell>
          <cell r="K16">
            <v>0</v>
          </cell>
        </row>
        <row r="17">
          <cell r="B17">
            <v>25.483333333333331</v>
          </cell>
          <cell r="C17">
            <v>33.4</v>
          </cell>
          <cell r="D17">
            <v>18.5</v>
          </cell>
          <cell r="E17">
            <v>60.75</v>
          </cell>
          <cell r="F17">
            <v>88</v>
          </cell>
          <cell r="G17">
            <v>28</v>
          </cell>
          <cell r="H17">
            <v>18.36</v>
          </cell>
          <cell r="I17" t="str">
            <v>NE</v>
          </cell>
          <cell r="J17">
            <v>40.680000000000007</v>
          </cell>
          <cell r="K17">
            <v>11</v>
          </cell>
        </row>
        <row r="18">
          <cell r="B18">
            <v>25.541666666666661</v>
          </cell>
          <cell r="C18">
            <v>33</v>
          </cell>
          <cell r="D18">
            <v>19.5</v>
          </cell>
          <cell r="E18">
            <v>65.083333333333329</v>
          </cell>
          <cell r="F18">
            <v>86</v>
          </cell>
          <cell r="G18">
            <v>34</v>
          </cell>
          <cell r="H18">
            <v>16.559999999999999</v>
          </cell>
          <cell r="I18" t="str">
            <v>NE</v>
          </cell>
          <cell r="J18">
            <v>23.759999999999998</v>
          </cell>
          <cell r="K18">
            <v>0.2</v>
          </cell>
        </row>
        <row r="19">
          <cell r="B19">
            <v>25.508333333333329</v>
          </cell>
          <cell r="C19">
            <v>32.6</v>
          </cell>
          <cell r="D19">
            <v>19.899999999999999</v>
          </cell>
          <cell r="E19">
            <v>69.166666666666671</v>
          </cell>
          <cell r="F19">
            <v>93</v>
          </cell>
          <cell r="G19">
            <v>36</v>
          </cell>
          <cell r="H19">
            <v>16.920000000000002</v>
          </cell>
          <cell r="I19" t="str">
            <v>NE</v>
          </cell>
          <cell r="J19">
            <v>45</v>
          </cell>
          <cell r="K19">
            <v>2.6</v>
          </cell>
        </row>
        <row r="20">
          <cell r="B20">
            <v>25.5625</v>
          </cell>
          <cell r="C20">
            <v>33.200000000000003</v>
          </cell>
          <cell r="D20">
            <v>18</v>
          </cell>
          <cell r="E20">
            <v>60.166666666666664</v>
          </cell>
          <cell r="F20">
            <v>90</v>
          </cell>
          <cell r="G20">
            <v>27</v>
          </cell>
          <cell r="H20">
            <v>17.64</v>
          </cell>
          <cell r="I20" t="str">
            <v>NE</v>
          </cell>
          <cell r="J20">
            <v>40.680000000000007</v>
          </cell>
          <cell r="K20">
            <v>0</v>
          </cell>
        </row>
        <row r="21">
          <cell r="B21">
            <v>25.883333333333336</v>
          </cell>
          <cell r="C21">
            <v>32.799999999999997</v>
          </cell>
          <cell r="D21">
            <v>19</v>
          </cell>
          <cell r="E21">
            <v>56.75</v>
          </cell>
          <cell r="F21">
            <v>84</v>
          </cell>
          <cell r="G21">
            <v>28</v>
          </cell>
          <cell r="H21">
            <v>19.8</v>
          </cell>
          <cell r="I21" t="str">
            <v>NE</v>
          </cell>
          <cell r="J21">
            <v>32.4</v>
          </cell>
          <cell r="K21">
            <v>0</v>
          </cell>
        </row>
        <row r="22">
          <cell r="B22">
            <v>24.975000000000005</v>
          </cell>
          <cell r="C22">
            <v>33.299999999999997</v>
          </cell>
          <cell r="D22">
            <v>17.899999999999999</v>
          </cell>
          <cell r="E22">
            <v>57.041666666666664</v>
          </cell>
          <cell r="F22">
            <v>82</v>
          </cell>
          <cell r="G22">
            <v>29</v>
          </cell>
          <cell r="H22">
            <v>17.28</v>
          </cell>
          <cell r="I22" t="str">
            <v>NE</v>
          </cell>
          <cell r="J22">
            <v>33.840000000000003</v>
          </cell>
          <cell r="K22">
            <v>0</v>
          </cell>
        </row>
        <row r="23">
          <cell r="B23">
            <v>24.704166666666669</v>
          </cell>
          <cell r="C23">
            <v>32.6</v>
          </cell>
          <cell r="D23">
            <v>18.399999999999999</v>
          </cell>
          <cell r="E23">
            <v>58.583333333333336</v>
          </cell>
          <cell r="F23">
            <v>83</v>
          </cell>
          <cell r="G23">
            <v>30</v>
          </cell>
          <cell r="H23">
            <v>16.2</v>
          </cell>
          <cell r="I23" t="str">
            <v>NE</v>
          </cell>
          <cell r="J23">
            <v>31.680000000000003</v>
          </cell>
          <cell r="K23">
            <v>0</v>
          </cell>
        </row>
        <row r="24">
          <cell r="B24">
            <v>25.36666666666666</v>
          </cell>
          <cell r="C24">
            <v>33.700000000000003</v>
          </cell>
          <cell r="D24">
            <v>18.5</v>
          </cell>
          <cell r="E24">
            <v>55.75</v>
          </cell>
          <cell r="F24">
            <v>83</v>
          </cell>
          <cell r="G24">
            <v>27</v>
          </cell>
          <cell r="H24">
            <v>19.079999999999998</v>
          </cell>
          <cell r="I24" t="str">
            <v>NE</v>
          </cell>
          <cell r="J24">
            <v>23.759999999999998</v>
          </cell>
          <cell r="K24">
            <v>0</v>
          </cell>
        </row>
        <row r="25">
          <cell r="B25">
            <v>25.283333333333331</v>
          </cell>
          <cell r="C25">
            <v>33.6</v>
          </cell>
          <cell r="D25">
            <v>18.399999999999999</v>
          </cell>
          <cell r="E25">
            <v>57.166666666666664</v>
          </cell>
          <cell r="F25">
            <v>85</v>
          </cell>
          <cell r="G25">
            <v>27</v>
          </cell>
          <cell r="H25">
            <v>18.36</v>
          </cell>
          <cell r="I25" t="str">
            <v>NE</v>
          </cell>
          <cell r="J25">
            <v>28.08</v>
          </cell>
          <cell r="K25">
            <v>0</v>
          </cell>
        </row>
        <row r="26">
          <cell r="B26">
            <v>25.775000000000002</v>
          </cell>
          <cell r="C26">
            <v>34.299999999999997</v>
          </cell>
          <cell r="D26">
            <v>19.2</v>
          </cell>
          <cell r="E26">
            <v>56.083333333333336</v>
          </cell>
          <cell r="F26">
            <v>81</v>
          </cell>
          <cell r="G26">
            <v>27</v>
          </cell>
          <cell r="H26">
            <v>18</v>
          </cell>
          <cell r="I26" t="str">
            <v>NE</v>
          </cell>
          <cell r="J26">
            <v>25.2</v>
          </cell>
          <cell r="K26">
            <v>0</v>
          </cell>
        </row>
        <row r="27">
          <cell r="B27">
            <v>25.408333333333335</v>
          </cell>
          <cell r="C27">
            <v>33.299999999999997</v>
          </cell>
          <cell r="D27">
            <v>18.5</v>
          </cell>
          <cell r="E27">
            <v>55.25</v>
          </cell>
          <cell r="F27">
            <v>82</v>
          </cell>
          <cell r="G27">
            <v>28</v>
          </cell>
          <cell r="H27">
            <v>21.96</v>
          </cell>
          <cell r="I27" t="str">
            <v>NE</v>
          </cell>
          <cell r="J27">
            <v>37.800000000000004</v>
          </cell>
          <cell r="K27">
            <v>0</v>
          </cell>
        </row>
        <row r="28">
          <cell r="B28">
            <v>25.883333333333336</v>
          </cell>
          <cell r="C28">
            <v>32.9</v>
          </cell>
          <cell r="D28">
            <v>20.3</v>
          </cell>
          <cell r="E28">
            <v>53.083333333333336</v>
          </cell>
          <cell r="F28">
            <v>74</v>
          </cell>
          <cell r="G28">
            <v>30</v>
          </cell>
          <cell r="H28">
            <v>24.840000000000003</v>
          </cell>
          <cell r="I28" t="str">
            <v>N</v>
          </cell>
          <cell r="J28">
            <v>45</v>
          </cell>
          <cell r="K28">
            <v>0</v>
          </cell>
        </row>
        <row r="29">
          <cell r="B29">
            <v>25.683333333333337</v>
          </cell>
          <cell r="C29">
            <v>33.299999999999997</v>
          </cell>
          <cell r="D29">
            <v>18.8</v>
          </cell>
          <cell r="E29">
            <v>58.916666666666664</v>
          </cell>
          <cell r="F29">
            <v>83</v>
          </cell>
          <cell r="G29">
            <v>30</v>
          </cell>
          <cell r="H29">
            <v>22.32</v>
          </cell>
          <cell r="I29" t="str">
            <v>NO</v>
          </cell>
          <cell r="J29">
            <v>37.800000000000004</v>
          </cell>
          <cell r="K29">
            <v>0</v>
          </cell>
        </row>
        <row r="30">
          <cell r="B30">
            <v>21.329166666666666</v>
          </cell>
          <cell r="C30">
            <v>25.7</v>
          </cell>
          <cell r="D30">
            <v>14.8</v>
          </cell>
          <cell r="E30">
            <v>84.916666666666671</v>
          </cell>
          <cell r="F30">
            <v>96</v>
          </cell>
          <cell r="G30">
            <v>64</v>
          </cell>
          <cell r="H30">
            <v>31.680000000000003</v>
          </cell>
          <cell r="I30" t="str">
            <v>O</v>
          </cell>
          <cell r="J30">
            <v>58.32</v>
          </cell>
          <cell r="K30">
            <v>47.599999999999994</v>
          </cell>
        </row>
        <row r="31">
          <cell r="B31">
            <v>13.058333333333335</v>
          </cell>
          <cell r="C31">
            <v>16.7</v>
          </cell>
          <cell r="D31">
            <v>9.6999999999999993</v>
          </cell>
          <cell r="E31">
            <v>86.75</v>
          </cell>
          <cell r="F31">
            <v>97</v>
          </cell>
          <cell r="G31">
            <v>64</v>
          </cell>
          <cell r="H31">
            <v>19.8</v>
          </cell>
          <cell r="I31" t="str">
            <v>S</v>
          </cell>
          <cell r="J31">
            <v>37.440000000000005</v>
          </cell>
          <cell r="K31">
            <v>13.400000000000002</v>
          </cell>
        </row>
        <row r="32">
          <cell r="B32">
            <v>13.195833333333331</v>
          </cell>
          <cell r="C32">
            <v>20.9</v>
          </cell>
          <cell r="D32">
            <v>8.1999999999999993</v>
          </cell>
          <cell r="E32">
            <v>74</v>
          </cell>
          <cell r="F32">
            <v>91</v>
          </cell>
          <cell r="G32">
            <v>42</v>
          </cell>
          <cell r="H32">
            <v>16.2</v>
          </cell>
          <cell r="I32" t="str">
            <v>SE</v>
          </cell>
          <cell r="J32">
            <v>28.8</v>
          </cell>
          <cell r="K32">
            <v>0</v>
          </cell>
        </row>
        <row r="33">
          <cell r="B33">
            <v>16.987500000000001</v>
          </cell>
          <cell r="C33">
            <v>25.9</v>
          </cell>
          <cell r="D33">
            <v>12.3</v>
          </cell>
          <cell r="E33">
            <v>65.541666666666671</v>
          </cell>
          <cell r="F33">
            <v>90</v>
          </cell>
          <cell r="G33">
            <v>32</v>
          </cell>
          <cell r="H33">
            <v>13.68</v>
          </cell>
          <cell r="I33" t="str">
            <v>SE</v>
          </cell>
          <cell r="J33">
            <v>25.92</v>
          </cell>
          <cell r="K33">
            <v>0.2</v>
          </cell>
        </row>
        <row r="34">
          <cell r="B34">
            <v>17.045833333333331</v>
          </cell>
          <cell r="C34">
            <v>24.2</v>
          </cell>
          <cell r="D34">
            <v>11.6</v>
          </cell>
          <cell r="E34">
            <v>69.25</v>
          </cell>
          <cell r="F34">
            <v>94</v>
          </cell>
          <cell r="G34">
            <v>32</v>
          </cell>
          <cell r="H34">
            <v>15.840000000000002</v>
          </cell>
          <cell r="I34" t="str">
            <v>NE</v>
          </cell>
          <cell r="J34">
            <v>27</v>
          </cell>
          <cell r="K34">
            <v>0</v>
          </cell>
        </row>
        <row r="35">
          <cell r="I35" t="str">
            <v>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30.15</v>
          </cell>
          <cell r="C24">
            <v>34.9</v>
          </cell>
          <cell r="D24">
            <v>25.7</v>
          </cell>
          <cell r="E24">
            <v>54.5</v>
          </cell>
          <cell r="F24">
            <v>77</v>
          </cell>
          <cell r="G24">
            <v>32</v>
          </cell>
          <cell r="H24">
            <v>5.7600000000000007</v>
          </cell>
          <cell r="I24" t="str">
            <v>O</v>
          </cell>
          <cell r="J24">
            <v>14.76</v>
          </cell>
          <cell r="K24">
            <v>0</v>
          </cell>
        </row>
        <row r="25">
          <cell r="B25">
            <v>26.979166666666675</v>
          </cell>
          <cell r="C25">
            <v>37.200000000000003</v>
          </cell>
          <cell r="D25">
            <v>20.399999999999999</v>
          </cell>
          <cell r="E25">
            <v>70.125</v>
          </cell>
          <cell r="F25">
            <v>95</v>
          </cell>
          <cell r="G25">
            <v>29</v>
          </cell>
          <cell r="H25">
            <v>8.2799999999999994</v>
          </cell>
          <cell r="I25" t="str">
            <v>L</v>
          </cell>
          <cell r="J25">
            <v>23.040000000000003</v>
          </cell>
          <cell r="K25">
            <v>0</v>
          </cell>
        </row>
        <row r="26">
          <cell r="B26">
            <v>26.629166666666666</v>
          </cell>
          <cell r="C26">
            <v>35.5</v>
          </cell>
          <cell r="D26">
            <v>20.8</v>
          </cell>
          <cell r="E26">
            <v>73.041666666666671</v>
          </cell>
          <cell r="F26">
            <v>96</v>
          </cell>
          <cell r="G26">
            <v>36</v>
          </cell>
          <cell r="H26">
            <v>15.48</v>
          </cell>
          <cell r="I26" t="str">
            <v>O</v>
          </cell>
          <cell r="J26">
            <v>28.44</v>
          </cell>
          <cell r="K26">
            <v>0</v>
          </cell>
        </row>
        <row r="27">
          <cell r="B27">
            <v>27.329166666666666</v>
          </cell>
          <cell r="C27">
            <v>37.700000000000003</v>
          </cell>
          <cell r="D27">
            <v>21</v>
          </cell>
          <cell r="E27">
            <v>69.75</v>
          </cell>
          <cell r="F27">
            <v>96</v>
          </cell>
          <cell r="G27">
            <v>26</v>
          </cell>
          <cell r="H27">
            <v>9.3600000000000012</v>
          </cell>
          <cell r="I27" t="str">
            <v>N</v>
          </cell>
          <cell r="J27">
            <v>28.08</v>
          </cell>
          <cell r="K27">
            <v>0</v>
          </cell>
        </row>
        <row r="28">
          <cell r="B28">
            <v>26.5625</v>
          </cell>
          <cell r="C28">
            <v>35.700000000000003</v>
          </cell>
          <cell r="D28">
            <v>19.7</v>
          </cell>
          <cell r="E28">
            <v>66.958333333333329</v>
          </cell>
          <cell r="F28">
            <v>95</v>
          </cell>
          <cell r="G28">
            <v>31</v>
          </cell>
          <cell r="H28">
            <v>20.88</v>
          </cell>
          <cell r="I28" t="str">
            <v>NO</v>
          </cell>
          <cell r="J28">
            <v>39.24</v>
          </cell>
          <cell r="K28">
            <v>0</v>
          </cell>
        </row>
        <row r="29">
          <cell r="B29">
            <v>26.654166666666669</v>
          </cell>
          <cell r="C29">
            <v>36</v>
          </cell>
          <cell r="D29">
            <v>20.6</v>
          </cell>
          <cell r="E29">
            <v>72.75</v>
          </cell>
          <cell r="F29">
            <v>96</v>
          </cell>
          <cell r="G29">
            <v>39</v>
          </cell>
          <cell r="H29">
            <v>15.840000000000002</v>
          </cell>
          <cell r="I29" t="str">
            <v>NO</v>
          </cell>
          <cell r="J29">
            <v>39.6</v>
          </cell>
          <cell r="K29">
            <v>0</v>
          </cell>
        </row>
        <row r="30">
          <cell r="B30">
            <v>22.033333333333331</v>
          </cell>
          <cell r="C30">
            <v>28.5</v>
          </cell>
          <cell r="D30">
            <v>15.5</v>
          </cell>
          <cell r="E30">
            <v>86.25</v>
          </cell>
          <cell r="F30">
            <v>96</v>
          </cell>
          <cell r="G30">
            <v>69</v>
          </cell>
          <cell r="H30">
            <v>18</v>
          </cell>
          <cell r="I30" t="str">
            <v>O</v>
          </cell>
          <cell r="J30">
            <v>34.56</v>
          </cell>
          <cell r="K30">
            <v>18.799999999999997</v>
          </cell>
        </row>
        <row r="31">
          <cell r="B31">
            <v>15.987499999999999</v>
          </cell>
          <cell r="C31">
            <v>20.9</v>
          </cell>
          <cell r="D31">
            <v>13.4</v>
          </cell>
          <cell r="E31">
            <v>76.791666666666671</v>
          </cell>
          <cell r="F31">
            <v>95</v>
          </cell>
          <cell r="G31">
            <v>48</v>
          </cell>
          <cell r="H31">
            <v>12.96</v>
          </cell>
          <cell r="I31" t="str">
            <v>S</v>
          </cell>
          <cell r="J31">
            <v>27</v>
          </cell>
          <cell r="K31">
            <v>9.8000000000000007</v>
          </cell>
        </row>
        <row r="32">
          <cell r="B32">
            <v>15.683333333333332</v>
          </cell>
          <cell r="C32">
            <v>23.5</v>
          </cell>
          <cell r="D32">
            <v>10.6</v>
          </cell>
          <cell r="E32">
            <v>64.958333333333329</v>
          </cell>
          <cell r="F32">
            <v>95</v>
          </cell>
          <cell r="G32">
            <v>32</v>
          </cell>
          <cell r="H32">
            <v>10.44</v>
          </cell>
          <cell r="I32" t="str">
            <v>SE</v>
          </cell>
          <cell r="J32">
            <v>34.56</v>
          </cell>
          <cell r="K32">
            <v>0</v>
          </cell>
        </row>
        <row r="33">
          <cell r="B33">
            <v>18.720833333333335</v>
          </cell>
          <cell r="C33">
            <v>26.3</v>
          </cell>
          <cell r="D33">
            <v>13.8</v>
          </cell>
          <cell r="E33">
            <v>59.541666666666664</v>
          </cell>
          <cell r="F33">
            <v>89</v>
          </cell>
          <cell r="G33">
            <v>32</v>
          </cell>
          <cell r="H33">
            <v>10.08</v>
          </cell>
          <cell r="I33" t="str">
            <v>SE</v>
          </cell>
          <cell r="J33">
            <v>24.12</v>
          </cell>
          <cell r="K33">
            <v>0</v>
          </cell>
        </row>
        <row r="34">
          <cell r="B34">
            <v>18.854166666666668</v>
          </cell>
          <cell r="C34">
            <v>26.5</v>
          </cell>
          <cell r="D34">
            <v>13.8</v>
          </cell>
          <cell r="E34">
            <v>67.375</v>
          </cell>
          <cell r="F34">
            <v>91</v>
          </cell>
          <cell r="G34">
            <v>38</v>
          </cell>
          <cell r="H34">
            <v>12.24</v>
          </cell>
          <cell r="I34" t="str">
            <v>S</v>
          </cell>
          <cell r="J34">
            <v>24.840000000000003</v>
          </cell>
          <cell r="K34">
            <v>0</v>
          </cell>
        </row>
        <row r="35">
          <cell r="I35" t="str">
            <v>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28.416666666666668</v>
          </cell>
          <cell r="C5">
            <v>34.1</v>
          </cell>
          <cell r="D5">
            <v>23.5</v>
          </cell>
          <cell r="E5">
            <v>63.75</v>
          </cell>
          <cell r="F5">
            <v>85</v>
          </cell>
          <cell r="G5">
            <v>40</v>
          </cell>
          <cell r="H5">
            <v>11.879999999999999</v>
          </cell>
          <cell r="I5" t="str">
            <v>L</v>
          </cell>
          <cell r="J5">
            <v>26.64</v>
          </cell>
          <cell r="K5">
            <v>0</v>
          </cell>
        </row>
        <row r="6">
          <cell r="B6">
            <v>28.920833333333331</v>
          </cell>
          <cell r="C6">
            <v>34.1</v>
          </cell>
          <cell r="D6">
            <v>23.6</v>
          </cell>
          <cell r="E6">
            <v>59.125</v>
          </cell>
          <cell r="F6">
            <v>80</v>
          </cell>
          <cell r="G6">
            <v>38</v>
          </cell>
          <cell r="H6">
            <v>12.96</v>
          </cell>
          <cell r="I6" t="str">
            <v>NE</v>
          </cell>
          <cell r="J6">
            <v>28.44</v>
          </cell>
          <cell r="K6">
            <v>0</v>
          </cell>
        </row>
        <row r="7">
          <cell r="B7">
            <v>28.745833333333341</v>
          </cell>
          <cell r="C7">
            <v>34.1</v>
          </cell>
          <cell r="D7">
            <v>22.3</v>
          </cell>
          <cell r="E7">
            <v>59.541666666666664</v>
          </cell>
          <cell r="F7">
            <v>87</v>
          </cell>
          <cell r="G7">
            <v>39</v>
          </cell>
          <cell r="H7">
            <v>13.68</v>
          </cell>
          <cell r="I7" t="str">
            <v>N</v>
          </cell>
          <cell r="J7">
            <v>26.28</v>
          </cell>
          <cell r="K7">
            <v>0</v>
          </cell>
        </row>
        <row r="8">
          <cell r="B8">
            <v>28.762499999999999</v>
          </cell>
          <cell r="C8">
            <v>34.5</v>
          </cell>
          <cell r="D8">
            <v>21.9</v>
          </cell>
          <cell r="E8">
            <v>57.166666666666664</v>
          </cell>
          <cell r="F8">
            <v>85</v>
          </cell>
          <cell r="G8">
            <v>37</v>
          </cell>
          <cell r="H8">
            <v>14.76</v>
          </cell>
          <cell r="I8" t="str">
            <v>NE</v>
          </cell>
          <cell r="J8">
            <v>29.52</v>
          </cell>
          <cell r="K8">
            <v>0</v>
          </cell>
        </row>
        <row r="9">
          <cell r="B9">
            <v>28.279166666666669</v>
          </cell>
          <cell r="C9">
            <v>34.200000000000003</v>
          </cell>
          <cell r="D9">
            <v>23.3</v>
          </cell>
          <cell r="E9">
            <v>62.25</v>
          </cell>
          <cell r="F9">
            <v>77</v>
          </cell>
          <cell r="G9">
            <v>42</v>
          </cell>
          <cell r="H9">
            <v>15.840000000000002</v>
          </cell>
          <cell r="I9" t="str">
            <v>NE</v>
          </cell>
          <cell r="J9">
            <v>34.200000000000003</v>
          </cell>
          <cell r="K9">
            <v>0</v>
          </cell>
        </row>
        <row r="10">
          <cell r="B10">
            <v>28.216666666666665</v>
          </cell>
          <cell r="C10">
            <v>34.299999999999997</v>
          </cell>
          <cell r="D10">
            <v>23</v>
          </cell>
          <cell r="E10">
            <v>63.25</v>
          </cell>
          <cell r="F10">
            <v>88</v>
          </cell>
          <cell r="G10">
            <v>38</v>
          </cell>
          <cell r="H10">
            <v>13.32</v>
          </cell>
          <cell r="I10" t="str">
            <v>NE</v>
          </cell>
          <cell r="J10">
            <v>43.2</v>
          </cell>
          <cell r="K10">
            <v>0</v>
          </cell>
        </row>
        <row r="11">
          <cell r="B11">
            <v>27.837499999999995</v>
          </cell>
          <cell r="C11">
            <v>34.1</v>
          </cell>
          <cell r="D11">
            <v>22.6</v>
          </cell>
          <cell r="E11">
            <v>69.958333333333329</v>
          </cell>
          <cell r="F11">
            <v>90</v>
          </cell>
          <cell r="G11">
            <v>44</v>
          </cell>
          <cell r="H11">
            <v>13.32</v>
          </cell>
          <cell r="I11" t="str">
            <v>N</v>
          </cell>
          <cell r="J11">
            <v>25.2</v>
          </cell>
          <cell r="K11">
            <v>0</v>
          </cell>
        </row>
        <row r="12">
          <cell r="B12">
            <v>29.183333333333334</v>
          </cell>
          <cell r="C12">
            <v>34.6</v>
          </cell>
          <cell r="D12">
            <v>24.8</v>
          </cell>
          <cell r="E12">
            <v>60.833333333333336</v>
          </cell>
          <cell r="F12">
            <v>79</v>
          </cell>
          <cell r="G12">
            <v>39</v>
          </cell>
          <cell r="H12">
            <v>11.520000000000001</v>
          </cell>
          <cell r="I12" t="str">
            <v>N</v>
          </cell>
          <cell r="J12">
            <v>27.36</v>
          </cell>
          <cell r="K12">
            <v>0</v>
          </cell>
        </row>
        <row r="13">
          <cell r="B13">
            <v>28.983333333333331</v>
          </cell>
          <cell r="C13">
            <v>34.6</v>
          </cell>
          <cell r="D13">
            <v>23.4</v>
          </cell>
          <cell r="E13">
            <v>57.208333333333336</v>
          </cell>
          <cell r="F13">
            <v>81</v>
          </cell>
          <cell r="G13">
            <v>36</v>
          </cell>
          <cell r="H13">
            <v>12.24</v>
          </cell>
          <cell r="I13" t="str">
            <v>N</v>
          </cell>
          <cell r="J13">
            <v>28.44</v>
          </cell>
          <cell r="K13">
            <v>0</v>
          </cell>
        </row>
        <row r="14">
          <cell r="B14">
            <v>27.375000000000004</v>
          </cell>
          <cell r="C14">
            <v>33.5</v>
          </cell>
          <cell r="D14">
            <v>21.9</v>
          </cell>
          <cell r="E14">
            <v>65.25</v>
          </cell>
          <cell r="F14">
            <v>93</v>
          </cell>
          <cell r="G14">
            <v>39</v>
          </cell>
          <cell r="H14">
            <v>18</v>
          </cell>
          <cell r="I14" t="str">
            <v>S</v>
          </cell>
          <cell r="J14">
            <v>32.4</v>
          </cell>
          <cell r="K14">
            <v>0</v>
          </cell>
        </row>
        <row r="15">
          <cell r="B15">
            <v>25.345833333333331</v>
          </cell>
          <cell r="C15">
            <v>33.1</v>
          </cell>
          <cell r="D15">
            <v>20.8</v>
          </cell>
          <cell r="E15">
            <v>77.458333333333329</v>
          </cell>
          <cell r="F15">
            <v>96</v>
          </cell>
          <cell r="G15">
            <v>38</v>
          </cell>
          <cell r="H15">
            <v>20.52</v>
          </cell>
          <cell r="I15" t="str">
            <v>S</v>
          </cell>
          <cell r="J15">
            <v>45</v>
          </cell>
          <cell r="K15">
            <v>0</v>
          </cell>
        </row>
        <row r="16">
          <cell r="B16">
            <v>26.295833333333334</v>
          </cell>
          <cell r="C16">
            <v>33.5</v>
          </cell>
          <cell r="D16">
            <v>20.7</v>
          </cell>
          <cell r="E16">
            <v>71.916666666666671</v>
          </cell>
          <cell r="F16">
            <v>96</v>
          </cell>
          <cell r="G16">
            <v>31</v>
          </cell>
          <cell r="H16">
            <v>11.520000000000001</v>
          </cell>
          <cell r="I16" t="str">
            <v>S</v>
          </cell>
          <cell r="J16">
            <v>23.759999999999998</v>
          </cell>
          <cell r="K16">
            <v>0</v>
          </cell>
        </row>
        <row r="17">
          <cell r="B17">
            <v>27.137500000000003</v>
          </cell>
          <cell r="C17">
            <v>33.6</v>
          </cell>
          <cell r="D17">
            <v>21.4</v>
          </cell>
          <cell r="E17">
            <v>63.583333333333336</v>
          </cell>
          <cell r="F17">
            <v>89</v>
          </cell>
          <cell r="G17">
            <v>36</v>
          </cell>
          <cell r="H17">
            <v>14.04</v>
          </cell>
          <cell r="I17" t="str">
            <v>NE</v>
          </cell>
          <cell r="J17">
            <v>28.44</v>
          </cell>
          <cell r="K17">
            <v>0</v>
          </cell>
        </row>
        <row r="18">
          <cell r="B18">
            <v>27.104347826086954</v>
          </cell>
          <cell r="C18">
            <v>33.799999999999997</v>
          </cell>
          <cell r="D18">
            <v>22</v>
          </cell>
          <cell r="E18">
            <v>67.260869565217391</v>
          </cell>
          <cell r="F18">
            <v>90</v>
          </cell>
          <cell r="G18">
            <v>35</v>
          </cell>
          <cell r="H18">
            <v>8.2799999999999994</v>
          </cell>
          <cell r="I18" t="str">
            <v>SO</v>
          </cell>
          <cell r="J18">
            <v>21.96</v>
          </cell>
          <cell r="K18">
            <v>0</v>
          </cell>
        </row>
        <row r="19">
          <cell r="B19">
            <v>25.241666666666664</v>
          </cell>
          <cell r="C19">
            <v>30.8</v>
          </cell>
          <cell r="D19">
            <v>21.1</v>
          </cell>
          <cell r="E19">
            <v>74.791666666666671</v>
          </cell>
          <cell r="F19">
            <v>95</v>
          </cell>
          <cell r="G19">
            <v>50</v>
          </cell>
          <cell r="H19">
            <v>16.2</v>
          </cell>
          <cell r="I19" t="str">
            <v>N</v>
          </cell>
          <cell r="J19">
            <v>30.96</v>
          </cell>
          <cell r="K19">
            <v>0</v>
          </cell>
        </row>
        <row r="20">
          <cell r="B20">
            <v>26.745833333333326</v>
          </cell>
          <cell r="C20">
            <v>34.1</v>
          </cell>
          <cell r="D20">
            <v>21.1</v>
          </cell>
          <cell r="E20">
            <v>65.541666666666671</v>
          </cell>
          <cell r="F20">
            <v>88</v>
          </cell>
          <cell r="G20">
            <v>36</v>
          </cell>
          <cell r="H20">
            <v>18</v>
          </cell>
          <cell r="I20" t="str">
            <v>N</v>
          </cell>
          <cell r="J20">
            <v>38.159999999999997</v>
          </cell>
          <cell r="K20">
            <v>0</v>
          </cell>
        </row>
        <row r="21">
          <cell r="B21">
            <v>28.3125</v>
          </cell>
          <cell r="C21">
            <v>34.200000000000003</v>
          </cell>
          <cell r="D21">
            <v>22.5</v>
          </cell>
          <cell r="E21">
            <v>50.833333333333336</v>
          </cell>
          <cell r="F21">
            <v>71</v>
          </cell>
          <cell r="G21">
            <v>31</v>
          </cell>
          <cell r="H21">
            <v>16.559999999999999</v>
          </cell>
          <cell r="I21" t="str">
            <v>NE</v>
          </cell>
          <cell r="J21">
            <v>34.200000000000003</v>
          </cell>
          <cell r="K21">
            <v>0</v>
          </cell>
        </row>
        <row r="22">
          <cell r="B22">
            <v>27.724999999999998</v>
          </cell>
          <cell r="C22">
            <v>33.9</v>
          </cell>
          <cell r="D22">
            <v>22.5</v>
          </cell>
          <cell r="E22">
            <v>50.125</v>
          </cell>
          <cell r="F22">
            <v>65</v>
          </cell>
          <cell r="G22">
            <v>30</v>
          </cell>
          <cell r="H22">
            <v>12.24</v>
          </cell>
          <cell r="I22" t="str">
            <v>NE</v>
          </cell>
          <cell r="J22">
            <v>26.64</v>
          </cell>
          <cell r="K22">
            <v>0</v>
          </cell>
        </row>
        <row r="23">
          <cell r="B23">
            <v>27.320833333333336</v>
          </cell>
          <cell r="C23">
            <v>33.9</v>
          </cell>
          <cell r="D23">
            <v>21.5</v>
          </cell>
          <cell r="E23">
            <v>54.125</v>
          </cell>
          <cell r="F23">
            <v>74</v>
          </cell>
          <cell r="G23">
            <v>33</v>
          </cell>
          <cell r="H23">
            <v>16.920000000000002</v>
          </cell>
          <cell r="I23" t="str">
            <v>N</v>
          </cell>
          <cell r="J23">
            <v>33.840000000000003</v>
          </cell>
          <cell r="K23">
            <v>0</v>
          </cell>
        </row>
        <row r="24">
          <cell r="B24">
            <v>27.937499999999996</v>
          </cell>
          <cell r="C24">
            <v>33.5</v>
          </cell>
          <cell r="D24">
            <v>22</v>
          </cell>
          <cell r="E24">
            <v>53.583333333333336</v>
          </cell>
          <cell r="F24">
            <v>81</v>
          </cell>
          <cell r="G24">
            <v>31</v>
          </cell>
          <cell r="H24">
            <v>12.6</v>
          </cell>
          <cell r="I24" t="str">
            <v>N</v>
          </cell>
          <cell r="J24">
            <v>28.08</v>
          </cell>
          <cell r="K24">
            <v>0</v>
          </cell>
        </row>
        <row r="25">
          <cell r="B25">
            <v>27.0625</v>
          </cell>
          <cell r="C25">
            <v>33.700000000000003</v>
          </cell>
          <cell r="D25">
            <v>21.1</v>
          </cell>
          <cell r="E25">
            <v>59.583333333333336</v>
          </cell>
          <cell r="F25">
            <v>84</v>
          </cell>
          <cell r="G25">
            <v>34</v>
          </cell>
          <cell r="H25">
            <v>10.8</v>
          </cell>
          <cell r="I25" t="str">
            <v>NO</v>
          </cell>
          <cell r="J25">
            <v>28.44</v>
          </cell>
          <cell r="K25">
            <v>0</v>
          </cell>
        </row>
        <row r="26">
          <cell r="B26">
            <v>26.770833333333332</v>
          </cell>
          <cell r="C26">
            <v>32.799999999999997</v>
          </cell>
          <cell r="D26">
            <v>22.2</v>
          </cell>
          <cell r="E26">
            <v>69.458333333333329</v>
          </cell>
          <cell r="F26">
            <v>91</v>
          </cell>
          <cell r="G26">
            <v>47</v>
          </cell>
          <cell r="H26">
            <v>16.2</v>
          </cell>
          <cell r="I26" t="str">
            <v>N</v>
          </cell>
          <cell r="J26">
            <v>30.6</v>
          </cell>
          <cell r="K26">
            <v>0</v>
          </cell>
        </row>
        <row r="27">
          <cell r="B27">
            <v>26.966666666666665</v>
          </cell>
          <cell r="C27">
            <v>33.799999999999997</v>
          </cell>
          <cell r="D27">
            <v>21.7</v>
          </cell>
          <cell r="E27">
            <v>65.666666666666671</v>
          </cell>
          <cell r="F27">
            <v>92</v>
          </cell>
          <cell r="G27">
            <v>33</v>
          </cell>
          <cell r="H27">
            <v>20.16</v>
          </cell>
          <cell r="I27" t="str">
            <v>N</v>
          </cell>
          <cell r="J27">
            <v>45</v>
          </cell>
          <cell r="K27">
            <v>0</v>
          </cell>
        </row>
        <row r="28">
          <cell r="B28">
            <v>26.841666666666658</v>
          </cell>
          <cell r="C28">
            <v>33.200000000000003</v>
          </cell>
          <cell r="D28">
            <v>22.3</v>
          </cell>
          <cell r="E28">
            <v>64.208333333333329</v>
          </cell>
          <cell r="F28">
            <v>81</v>
          </cell>
          <cell r="G28">
            <v>40</v>
          </cell>
          <cell r="H28">
            <v>22.68</v>
          </cell>
          <cell r="I28" t="str">
            <v>N</v>
          </cell>
          <cell r="J28">
            <v>42.84</v>
          </cell>
          <cell r="K28">
            <v>0</v>
          </cell>
        </row>
        <row r="29">
          <cell r="B29">
            <v>25.804166666666671</v>
          </cell>
          <cell r="C29">
            <v>32.6</v>
          </cell>
          <cell r="D29">
            <v>22.4</v>
          </cell>
          <cell r="E29">
            <v>75.916666666666671</v>
          </cell>
          <cell r="F29">
            <v>91</v>
          </cell>
          <cell r="G29">
            <v>47</v>
          </cell>
          <cell r="H29">
            <v>21.96</v>
          </cell>
          <cell r="I29" t="str">
            <v>N</v>
          </cell>
          <cell r="J29">
            <v>53.64</v>
          </cell>
          <cell r="K29">
            <v>26.2</v>
          </cell>
        </row>
        <row r="30">
          <cell r="B30">
            <v>17.004166666666666</v>
          </cell>
          <cell r="C30">
            <v>23.2</v>
          </cell>
          <cell r="D30">
            <v>11.4</v>
          </cell>
          <cell r="E30">
            <v>93.416666666666671</v>
          </cell>
          <cell r="F30">
            <v>97</v>
          </cell>
          <cell r="G30">
            <v>81</v>
          </cell>
          <cell r="H30">
            <v>26.28</v>
          </cell>
          <cell r="I30" t="str">
            <v>SO</v>
          </cell>
          <cell r="J30">
            <v>54</v>
          </cell>
          <cell r="K30">
            <v>21.6</v>
          </cell>
        </row>
        <row r="31">
          <cell r="B31">
            <v>11.245833333333332</v>
          </cell>
          <cell r="C31">
            <v>16.600000000000001</v>
          </cell>
          <cell r="D31">
            <v>6.7</v>
          </cell>
          <cell r="E31">
            <v>73.583333333333329</v>
          </cell>
          <cell r="F31">
            <v>93</v>
          </cell>
          <cell r="G31">
            <v>46</v>
          </cell>
          <cell r="H31">
            <v>19.440000000000001</v>
          </cell>
          <cell r="I31" t="str">
            <v>SO</v>
          </cell>
          <cell r="J31">
            <v>51.480000000000004</v>
          </cell>
          <cell r="K31">
            <v>0</v>
          </cell>
        </row>
        <row r="32">
          <cell r="B32">
            <v>10.0875</v>
          </cell>
          <cell r="C32">
            <v>15.9</v>
          </cell>
          <cell r="D32">
            <v>4.5999999999999996</v>
          </cell>
          <cell r="E32">
            <v>73.166666666666671</v>
          </cell>
          <cell r="F32">
            <v>96</v>
          </cell>
          <cell r="G32">
            <v>45</v>
          </cell>
          <cell r="H32">
            <v>15.840000000000002</v>
          </cell>
          <cell r="I32" t="str">
            <v>S</v>
          </cell>
          <cell r="J32">
            <v>28.44</v>
          </cell>
          <cell r="K32">
            <v>0</v>
          </cell>
        </row>
        <row r="33">
          <cell r="B33">
            <v>13.22916666666667</v>
          </cell>
          <cell r="C33">
            <v>21.8</v>
          </cell>
          <cell r="D33">
            <v>7</v>
          </cell>
          <cell r="E33">
            <v>67.583333333333329</v>
          </cell>
          <cell r="F33">
            <v>94</v>
          </cell>
          <cell r="G33">
            <v>31</v>
          </cell>
          <cell r="H33">
            <v>10.44</v>
          </cell>
          <cell r="I33" t="str">
            <v>S</v>
          </cell>
          <cell r="J33">
            <v>20.52</v>
          </cell>
          <cell r="K33">
            <v>0</v>
          </cell>
        </row>
        <row r="34">
          <cell r="B34">
            <v>13.487499999999999</v>
          </cell>
          <cell r="C34">
            <v>21.4</v>
          </cell>
          <cell r="D34">
            <v>6.8</v>
          </cell>
          <cell r="E34">
            <v>63.5</v>
          </cell>
          <cell r="F34">
            <v>91</v>
          </cell>
          <cell r="G34">
            <v>24</v>
          </cell>
          <cell r="H34">
            <v>13.68</v>
          </cell>
          <cell r="I34" t="str">
            <v>S</v>
          </cell>
          <cell r="J34">
            <v>29.16</v>
          </cell>
          <cell r="K34">
            <v>0</v>
          </cell>
        </row>
        <row r="35">
          <cell r="I35" t="str">
            <v>N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27.304166666666664</v>
          </cell>
          <cell r="C5">
            <v>35.1</v>
          </cell>
          <cell r="D5">
            <v>20.7</v>
          </cell>
          <cell r="E5">
            <v>71.541666666666671</v>
          </cell>
          <cell r="F5">
            <v>91</v>
          </cell>
          <cell r="G5">
            <v>43</v>
          </cell>
          <cell r="H5">
            <v>0</v>
          </cell>
          <cell r="I5" t="str">
            <v>NE</v>
          </cell>
          <cell r="J5">
            <v>0</v>
          </cell>
          <cell r="K5">
            <v>0</v>
          </cell>
        </row>
        <row r="6">
          <cell r="B6">
            <v>28.116666666666671</v>
          </cell>
          <cell r="C6">
            <v>35.1</v>
          </cell>
          <cell r="D6">
            <v>22.6</v>
          </cell>
          <cell r="E6">
            <v>67.083333333333329</v>
          </cell>
          <cell r="F6">
            <v>88</v>
          </cell>
          <cell r="G6">
            <v>40</v>
          </cell>
          <cell r="H6">
            <v>7.5600000000000005</v>
          </cell>
          <cell r="I6" t="str">
            <v>L</v>
          </cell>
          <cell r="J6">
            <v>32.4</v>
          </cell>
          <cell r="K6">
            <v>0.2</v>
          </cell>
        </row>
        <row r="7">
          <cell r="B7">
            <v>28.112500000000001</v>
          </cell>
          <cell r="C7">
            <v>35.5</v>
          </cell>
          <cell r="D7">
            <v>21.2</v>
          </cell>
          <cell r="E7">
            <v>65.5</v>
          </cell>
          <cell r="F7">
            <v>85</v>
          </cell>
          <cell r="G7">
            <v>43</v>
          </cell>
          <cell r="H7">
            <v>4.6800000000000006</v>
          </cell>
          <cell r="I7" t="str">
            <v>NE</v>
          </cell>
          <cell r="J7">
            <v>23.400000000000002</v>
          </cell>
          <cell r="K7">
            <v>0</v>
          </cell>
        </row>
        <row r="8">
          <cell r="B8">
            <v>28.183333333333334</v>
          </cell>
          <cell r="C8">
            <v>35</v>
          </cell>
          <cell r="D8">
            <v>22.4</v>
          </cell>
          <cell r="E8">
            <v>63.041666666666664</v>
          </cell>
          <cell r="F8">
            <v>83</v>
          </cell>
          <cell r="G8">
            <v>42</v>
          </cell>
          <cell r="H8">
            <v>12.6</v>
          </cell>
          <cell r="I8" t="str">
            <v>NE</v>
          </cell>
          <cell r="J8">
            <v>27.720000000000002</v>
          </cell>
          <cell r="K8">
            <v>0</v>
          </cell>
        </row>
        <row r="9">
          <cell r="B9">
            <v>27.549999999999997</v>
          </cell>
          <cell r="C9">
            <v>34</v>
          </cell>
          <cell r="D9">
            <v>21.8</v>
          </cell>
          <cell r="E9">
            <v>67.583333333333329</v>
          </cell>
          <cell r="F9">
            <v>82</v>
          </cell>
          <cell r="G9">
            <v>48</v>
          </cell>
          <cell r="H9">
            <v>6.48</v>
          </cell>
          <cell r="I9" t="str">
            <v>NE</v>
          </cell>
          <cell r="J9">
            <v>33.480000000000004</v>
          </cell>
          <cell r="K9">
            <v>0</v>
          </cell>
        </row>
        <row r="10">
          <cell r="B10">
            <v>27.741666666666674</v>
          </cell>
          <cell r="C10">
            <v>34.6</v>
          </cell>
          <cell r="D10">
            <v>22.1</v>
          </cell>
          <cell r="E10">
            <v>68.833333333333329</v>
          </cell>
          <cell r="F10">
            <v>86</v>
          </cell>
          <cell r="G10">
            <v>44</v>
          </cell>
          <cell r="H10">
            <v>5.04</v>
          </cell>
          <cell r="I10" t="str">
            <v>NE</v>
          </cell>
          <cell r="J10">
            <v>26.28</v>
          </cell>
          <cell r="K10">
            <v>0.2</v>
          </cell>
        </row>
        <row r="11">
          <cell r="B11">
            <v>28.220833333333331</v>
          </cell>
          <cell r="C11">
            <v>35</v>
          </cell>
          <cell r="D11">
            <v>22</v>
          </cell>
          <cell r="E11">
            <v>66.5</v>
          </cell>
          <cell r="F11">
            <v>86</v>
          </cell>
          <cell r="G11">
            <v>44</v>
          </cell>
          <cell r="H11">
            <v>1.8</v>
          </cell>
          <cell r="I11" t="str">
            <v>NE</v>
          </cell>
          <cell r="J11">
            <v>26.28</v>
          </cell>
          <cell r="K11">
            <v>0</v>
          </cell>
        </row>
        <row r="12">
          <cell r="B12">
            <v>28.366666666666671</v>
          </cell>
          <cell r="C12">
            <v>35.6</v>
          </cell>
          <cell r="D12">
            <v>21.1</v>
          </cell>
          <cell r="E12">
            <v>62.5</v>
          </cell>
          <cell r="F12">
            <v>87</v>
          </cell>
          <cell r="G12">
            <v>38</v>
          </cell>
          <cell r="H12">
            <v>0.72000000000000008</v>
          </cell>
          <cell r="I12" t="str">
            <v>NE</v>
          </cell>
          <cell r="J12">
            <v>23.040000000000003</v>
          </cell>
          <cell r="K12">
            <v>0</v>
          </cell>
        </row>
        <row r="13">
          <cell r="B13">
            <v>28.387500000000003</v>
          </cell>
          <cell r="C13">
            <v>36.700000000000003</v>
          </cell>
          <cell r="D13">
            <v>21.6</v>
          </cell>
          <cell r="E13">
            <v>60.083333333333336</v>
          </cell>
          <cell r="F13">
            <v>80</v>
          </cell>
          <cell r="G13">
            <v>31</v>
          </cell>
          <cell r="H13">
            <v>1.08</v>
          </cell>
          <cell r="I13" t="str">
            <v>N</v>
          </cell>
          <cell r="J13">
            <v>20.16</v>
          </cell>
          <cell r="K13">
            <v>0</v>
          </cell>
        </row>
        <row r="14">
          <cell r="B14">
            <v>26.887499999999992</v>
          </cell>
          <cell r="C14">
            <v>35.9</v>
          </cell>
          <cell r="D14">
            <v>19.100000000000001</v>
          </cell>
          <cell r="E14">
            <v>73.708333333333329</v>
          </cell>
          <cell r="F14">
            <v>90</v>
          </cell>
          <cell r="G14">
            <v>38</v>
          </cell>
          <cell r="H14">
            <v>12.96</v>
          </cell>
          <cell r="I14" t="str">
            <v>S</v>
          </cell>
          <cell r="J14">
            <v>60.480000000000004</v>
          </cell>
          <cell r="K14">
            <v>19</v>
          </cell>
        </row>
        <row r="15">
          <cell r="B15">
            <v>25.029166666666669</v>
          </cell>
          <cell r="C15">
            <v>30.3</v>
          </cell>
          <cell r="D15">
            <v>22.4</v>
          </cell>
          <cell r="E15">
            <v>84.708333333333329</v>
          </cell>
          <cell r="F15">
            <v>93</v>
          </cell>
          <cell r="G15">
            <v>66</v>
          </cell>
          <cell r="H15">
            <v>14.4</v>
          </cell>
          <cell r="I15" t="str">
            <v>SE</v>
          </cell>
          <cell r="J15">
            <v>25.56</v>
          </cell>
          <cell r="K15">
            <v>10.399999999999995</v>
          </cell>
        </row>
        <row r="16">
          <cell r="B16">
            <v>26.287500000000005</v>
          </cell>
          <cell r="C16">
            <v>34.1</v>
          </cell>
          <cell r="D16">
            <v>21.4</v>
          </cell>
          <cell r="E16">
            <v>78.125</v>
          </cell>
          <cell r="F16">
            <v>95</v>
          </cell>
          <cell r="G16">
            <v>44</v>
          </cell>
          <cell r="H16">
            <v>13.32</v>
          </cell>
          <cell r="I16" t="str">
            <v>SE</v>
          </cell>
          <cell r="J16">
            <v>25.92</v>
          </cell>
          <cell r="K16">
            <v>0</v>
          </cell>
        </row>
        <row r="17">
          <cell r="B17">
            <v>27.104166666666668</v>
          </cell>
          <cell r="C17">
            <v>33.9</v>
          </cell>
          <cell r="D17">
            <v>22.1</v>
          </cell>
          <cell r="E17">
            <v>71.083333333333329</v>
          </cell>
          <cell r="F17">
            <v>89</v>
          </cell>
          <cell r="G17">
            <v>44</v>
          </cell>
          <cell r="H17">
            <v>19.8</v>
          </cell>
          <cell r="I17" t="str">
            <v>SE</v>
          </cell>
          <cell r="J17">
            <v>34.92</v>
          </cell>
          <cell r="K17">
            <v>0.2</v>
          </cell>
        </row>
        <row r="18">
          <cell r="B18">
            <v>27.733333333333334</v>
          </cell>
          <cell r="C18">
            <v>34.700000000000003</v>
          </cell>
          <cell r="D18">
            <v>22.1</v>
          </cell>
          <cell r="E18">
            <v>66.5</v>
          </cell>
          <cell r="F18">
            <v>89</v>
          </cell>
          <cell r="G18">
            <v>37</v>
          </cell>
          <cell r="H18">
            <v>14.4</v>
          </cell>
          <cell r="I18" t="str">
            <v>NE</v>
          </cell>
          <cell r="J18">
            <v>24.48</v>
          </cell>
          <cell r="K18">
            <v>0</v>
          </cell>
        </row>
        <row r="19">
          <cell r="B19">
            <v>27.354166666666668</v>
          </cell>
          <cell r="C19">
            <v>34.5</v>
          </cell>
          <cell r="D19">
            <v>21.3</v>
          </cell>
          <cell r="E19">
            <v>69.166666666666671</v>
          </cell>
          <cell r="F19">
            <v>88</v>
          </cell>
          <cell r="G19">
            <v>46</v>
          </cell>
          <cell r="H19">
            <v>12.96</v>
          </cell>
          <cell r="I19" t="str">
            <v>N</v>
          </cell>
          <cell r="J19">
            <v>35.28</v>
          </cell>
          <cell r="K19">
            <v>0</v>
          </cell>
        </row>
        <row r="20">
          <cell r="B20">
            <v>27.120833333333334</v>
          </cell>
          <cell r="C20">
            <v>35</v>
          </cell>
          <cell r="D20">
            <v>21.5</v>
          </cell>
          <cell r="E20">
            <v>68.25</v>
          </cell>
          <cell r="F20">
            <v>88</v>
          </cell>
          <cell r="G20">
            <v>39</v>
          </cell>
          <cell r="H20">
            <v>10.8</v>
          </cell>
          <cell r="I20" t="str">
            <v>NE</v>
          </cell>
          <cell r="J20">
            <v>28.44</v>
          </cell>
          <cell r="K20">
            <v>0</v>
          </cell>
        </row>
        <row r="21">
          <cell r="B21">
            <v>27.450000000000003</v>
          </cell>
          <cell r="C21">
            <v>35</v>
          </cell>
          <cell r="D21">
            <v>20.6</v>
          </cell>
          <cell r="E21">
            <v>58.083333333333336</v>
          </cell>
          <cell r="F21">
            <v>79</v>
          </cell>
          <cell r="G21">
            <v>34</v>
          </cell>
          <cell r="H21">
            <v>14.4</v>
          </cell>
          <cell r="I21" t="str">
            <v>NE</v>
          </cell>
          <cell r="J21">
            <v>36</v>
          </cell>
          <cell r="K21">
            <v>0</v>
          </cell>
        </row>
        <row r="22">
          <cell r="B22">
            <v>27.058333333333334</v>
          </cell>
          <cell r="C22">
            <v>35.1</v>
          </cell>
          <cell r="D22">
            <v>20.3</v>
          </cell>
          <cell r="E22">
            <v>55.791666666666664</v>
          </cell>
          <cell r="F22">
            <v>78</v>
          </cell>
          <cell r="G22">
            <v>31</v>
          </cell>
          <cell r="H22">
            <v>8.64</v>
          </cell>
          <cell r="I22" t="str">
            <v>NE</v>
          </cell>
          <cell r="J22">
            <v>32.76</v>
          </cell>
          <cell r="K22">
            <v>0</v>
          </cell>
        </row>
        <row r="23">
          <cell r="B23">
            <v>27.287499999999994</v>
          </cell>
          <cell r="C23">
            <v>35.6</v>
          </cell>
          <cell r="D23">
            <v>21.3</v>
          </cell>
          <cell r="E23">
            <v>58.791666666666664</v>
          </cell>
          <cell r="F23">
            <v>83</v>
          </cell>
          <cell r="G23">
            <v>29</v>
          </cell>
          <cell r="H23">
            <v>14.4</v>
          </cell>
          <cell r="I23" t="str">
            <v>NE</v>
          </cell>
          <cell r="J23">
            <v>34.56</v>
          </cell>
          <cell r="K23">
            <v>0</v>
          </cell>
        </row>
        <row r="24">
          <cell r="B24">
            <v>28.000000000000004</v>
          </cell>
          <cell r="C24">
            <v>34</v>
          </cell>
          <cell r="D24">
            <v>23.1</v>
          </cell>
          <cell r="E24">
            <v>55.81818181818182</v>
          </cell>
          <cell r="F24">
            <v>76</v>
          </cell>
          <cell r="G24">
            <v>34</v>
          </cell>
          <cell r="H24">
            <v>7.2</v>
          </cell>
          <cell r="I24" t="str">
            <v>NE</v>
          </cell>
          <cell r="J24">
            <v>28.44</v>
          </cell>
          <cell r="K24">
            <v>0</v>
          </cell>
        </row>
        <row r="25">
          <cell r="B25">
            <v>27.533333333333331</v>
          </cell>
          <cell r="C25">
            <v>35.4</v>
          </cell>
          <cell r="D25">
            <v>20.9</v>
          </cell>
          <cell r="E25">
            <v>61</v>
          </cell>
          <cell r="F25">
            <v>81</v>
          </cell>
          <cell r="G25">
            <v>36</v>
          </cell>
          <cell r="H25">
            <v>15.120000000000001</v>
          </cell>
          <cell r="I25" t="str">
            <v>N</v>
          </cell>
          <cell r="J25">
            <v>32.4</v>
          </cell>
          <cell r="K25">
            <v>0</v>
          </cell>
        </row>
        <row r="26">
          <cell r="B26">
            <v>26.783333333333335</v>
          </cell>
          <cell r="C26">
            <v>33.700000000000003</v>
          </cell>
          <cell r="D26">
            <v>22.6</v>
          </cell>
          <cell r="E26">
            <v>75.083333333333329</v>
          </cell>
          <cell r="F26">
            <v>91</v>
          </cell>
          <cell r="G26">
            <v>50</v>
          </cell>
          <cell r="H26">
            <v>12.96</v>
          </cell>
          <cell r="I26" t="str">
            <v>N</v>
          </cell>
          <cell r="J26">
            <v>23.759999999999998</v>
          </cell>
          <cell r="K26">
            <v>0</v>
          </cell>
        </row>
        <row r="27">
          <cell r="B27">
            <v>27.899999999999995</v>
          </cell>
          <cell r="C27">
            <v>35.799999999999997</v>
          </cell>
          <cell r="D27">
            <v>21.7</v>
          </cell>
          <cell r="E27">
            <v>63.458333333333336</v>
          </cell>
          <cell r="F27">
            <v>85</v>
          </cell>
          <cell r="G27">
            <v>31</v>
          </cell>
          <cell r="H27">
            <v>14.76</v>
          </cell>
          <cell r="I27" t="str">
            <v>NE</v>
          </cell>
          <cell r="J27">
            <v>38.159999999999997</v>
          </cell>
          <cell r="K27">
            <v>0</v>
          </cell>
        </row>
        <row r="28">
          <cell r="B28">
            <v>27.787500000000005</v>
          </cell>
          <cell r="C28">
            <v>35.200000000000003</v>
          </cell>
          <cell r="D28">
            <v>22.2</v>
          </cell>
          <cell r="E28">
            <v>57.708333333333336</v>
          </cell>
          <cell r="F28">
            <v>77</v>
          </cell>
          <cell r="G28">
            <v>32</v>
          </cell>
          <cell r="H28">
            <v>23.400000000000002</v>
          </cell>
          <cell r="I28" t="str">
            <v>NO</v>
          </cell>
          <cell r="J28">
            <v>52.2</v>
          </cell>
          <cell r="K28">
            <v>0</v>
          </cell>
        </row>
        <row r="29">
          <cell r="B29">
            <v>24.4375</v>
          </cell>
          <cell r="C29">
            <v>30.6</v>
          </cell>
          <cell r="D29">
            <v>18.399999999999999</v>
          </cell>
          <cell r="E29">
            <v>75.375</v>
          </cell>
          <cell r="F29">
            <v>94</v>
          </cell>
          <cell r="G29">
            <v>58</v>
          </cell>
          <cell r="H29">
            <v>28.08</v>
          </cell>
          <cell r="I29" t="str">
            <v>NO</v>
          </cell>
          <cell r="J29">
            <v>76.319999999999993</v>
          </cell>
          <cell r="K29">
            <v>46.8</v>
          </cell>
        </row>
        <row r="30">
          <cell r="B30">
            <v>17.337500000000002</v>
          </cell>
          <cell r="C30">
            <v>20.100000000000001</v>
          </cell>
          <cell r="D30">
            <v>11</v>
          </cell>
          <cell r="E30">
            <v>94.916666666666671</v>
          </cell>
          <cell r="F30">
            <v>98</v>
          </cell>
          <cell r="G30">
            <v>89</v>
          </cell>
          <cell r="H30">
            <v>26.64</v>
          </cell>
          <cell r="I30" t="str">
            <v>S</v>
          </cell>
          <cell r="J30">
            <v>61.2</v>
          </cell>
          <cell r="K30">
            <v>21.599999999999994</v>
          </cell>
        </row>
        <row r="31">
          <cell r="B31">
            <v>11.450000000000001</v>
          </cell>
          <cell r="C31">
            <v>16.3</v>
          </cell>
          <cell r="D31">
            <v>7.8</v>
          </cell>
          <cell r="E31">
            <v>77.75</v>
          </cell>
          <cell r="F31">
            <v>91</v>
          </cell>
          <cell r="G31">
            <v>53</v>
          </cell>
          <cell r="H31">
            <v>23.040000000000003</v>
          </cell>
          <cell r="I31" t="str">
            <v>S</v>
          </cell>
          <cell r="J31">
            <v>48.24</v>
          </cell>
          <cell r="K31">
            <v>0.2</v>
          </cell>
        </row>
        <row r="32">
          <cell r="B32">
            <v>11.091666666666667</v>
          </cell>
          <cell r="C32">
            <v>16.899999999999999</v>
          </cell>
          <cell r="D32">
            <v>7</v>
          </cell>
          <cell r="E32">
            <v>72.625</v>
          </cell>
          <cell r="F32">
            <v>88</v>
          </cell>
          <cell r="G32">
            <v>49</v>
          </cell>
          <cell r="H32">
            <v>16.559999999999999</v>
          </cell>
          <cell r="I32" t="str">
            <v>S</v>
          </cell>
          <cell r="J32">
            <v>29.16</v>
          </cell>
          <cell r="K32">
            <v>0</v>
          </cell>
        </row>
        <row r="33">
          <cell r="B33">
            <v>14.004166666666668</v>
          </cell>
          <cell r="C33">
            <v>22.9</v>
          </cell>
          <cell r="D33">
            <v>6.9</v>
          </cell>
          <cell r="E33">
            <v>67.291666666666671</v>
          </cell>
          <cell r="F33">
            <v>90</v>
          </cell>
          <cell r="G33">
            <v>35</v>
          </cell>
          <cell r="H33">
            <v>0</v>
          </cell>
          <cell r="I33" t="str">
            <v>S</v>
          </cell>
          <cell r="J33">
            <v>18.36</v>
          </cell>
          <cell r="K33">
            <v>0</v>
          </cell>
        </row>
        <row r="34">
          <cell r="B34">
            <v>13.837499999999999</v>
          </cell>
          <cell r="C34">
            <v>21.3</v>
          </cell>
          <cell r="D34">
            <v>7.9</v>
          </cell>
          <cell r="E34">
            <v>63.708333333333336</v>
          </cell>
          <cell r="F34">
            <v>86</v>
          </cell>
          <cell r="G34">
            <v>32</v>
          </cell>
          <cell r="H34">
            <v>11.520000000000001</v>
          </cell>
          <cell r="I34" t="str">
            <v>S</v>
          </cell>
          <cell r="J34">
            <v>30.240000000000002</v>
          </cell>
          <cell r="K34">
            <v>0</v>
          </cell>
        </row>
        <row r="35">
          <cell r="I35" t="str">
            <v>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28.979166666666671</v>
          </cell>
          <cell r="C5">
            <v>35.200000000000003</v>
          </cell>
          <cell r="D5">
            <v>24.3</v>
          </cell>
          <cell r="E5">
            <v>63.541666666666664</v>
          </cell>
          <cell r="F5">
            <v>83</v>
          </cell>
          <cell r="G5">
            <v>35</v>
          </cell>
          <cell r="H5">
            <v>13.32</v>
          </cell>
          <cell r="I5" t="str">
            <v>SE</v>
          </cell>
          <cell r="J5">
            <v>23.400000000000002</v>
          </cell>
          <cell r="K5">
            <v>0</v>
          </cell>
        </row>
        <row r="6">
          <cell r="B6">
            <v>29.1875</v>
          </cell>
          <cell r="C6">
            <v>35</v>
          </cell>
          <cell r="D6">
            <v>24.5</v>
          </cell>
          <cell r="E6">
            <v>57.541666666666664</v>
          </cell>
          <cell r="F6">
            <v>74</v>
          </cell>
          <cell r="G6">
            <v>36</v>
          </cell>
          <cell r="H6">
            <v>14.04</v>
          </cell>
          <cell r="I6" t="str">
            <v>L</v>
          </cell>
          <cell r="J6">
            <v>29.16</v>
          </cell>
          <cell r="K6">
            <v>0.2</v>
          </cell>
        </row>
        <row r="7">
          <cell r="B7">
            <v>31.792307692307688</v>
          </cell>
          <cell r="C7">
            <v>35.1</v>
          </cell>
          <cell r="D7">
            <v>25.1</v>
          </cell>
          <cell r="E7">
            <v>48.46153846153846</v>
          </cell>
          <cell r="F7">
            <v>76</v>
          </cell>
          <cell r="G7">
            <v>32</v>
          </cell>
          <cell r="H7">
            <v>10.08</v>
          </cell>
          <cell r="I7" t="str">
            <v>NE</v>
          </cell>
          <cell r="J7">
            <v>20.16</v>
          </cell>
          <cell r="K7">
            <v>0.2</v>
          </cell>
        </row>
        <row r="8">
          <cell r="B8">
            <v>32.609090909090909</v>
          </cell>
          <cell r="C8">
            <v>35.299999999999997</v>
          </cell>
          <cell r="D8">
            <v>27.3</v>
          </cell>
          <cell r="E8">
            <v>47</v>
          </cell>
          <cell r="F8">
            <v>64</v>
          </cell>
          <cell r="G8">
            <v>36</v>
          </cell>
          <cell r="H8">
            <v>11.520000000000001</v>
          </cell>
          <cell r="I8" t="str">
            <v>L</v>
          </cell>
          <cell r="J8">
            <v>24.840000000000003</v>
          </cell>
          <cell r="K8">
            <v>0.2</v>
          </cell>
        </row>
        <row r="9">
          <cell r="B9">
            <v>31.408333333333335</v>
          </cell>
          <cell r="C9">
            <v>34.5</v>
          </cell>
          <cell r="D9">
            <v>25.5</v>
          </cell>
          <cell r="E9">
            <v>53.5</v>
          </cell>
          <cell r="F9">
            <v>74</v>
          </cell>
          <cell r="G9">
            <v>41</v>
          </cell>
          <cell r="H9">
            <v>14.04</v>
          </cell>
          <cell r="I9" t="str">
            <v>NE</v>
          </cell>
          <cell r="J9">
            <v>28.44</v>
          </cell>
          <cell r="K9">
            <v>0</v>
          </cell>
        </row>
        <row r="10">
          <cell r="B10">
            <v>31.361538461538462</v>
          </cell>
          <cell r="C10">
            <v>34.700000000000003</v>
          </cell>
          <cell r="D10">
            <v>25.6</v>
          </cell>
          <cell r="E10">
            <v>50.153846153846153</v>
          </cell>
          <cell r="F10">
            <v>71</v>
          </cell>
          <cell r="G10">
            <v>35</v>
          </cell>
          <cell r="H10">
            <v>12.96</v>
          </cell>
          <cell r="I10" t="str">
            <v>NE</v>
          </cell>
          <cell r="J10">
            <v>28.8</v>
          </cell>
          <cell r="K10">
            <v>0</v>
          </cell>
        </row>
        <row r="11">
          <cell r="B11">
            <v>29.868181818181821</v>
          </cell>
          <cell r="C11">
            <v>35.299999999999997</v>
          </cell>
          <cell r="D11">
            <v>24.6</v>
          </cell>
          <cell r="E11">
            <v>58</v>
          </cell>
          <cell r="F11">
            <v>81</v>
          </cell>
          <cell r="G11">
            <v>37</v>
          </cell>
          <cell r="H11">
            <v>10.8</v>
          </cell>
          <cell r="I11" t="str">
            <v>NE</v>
          </cell>
          <cell r="J11">
            <v>24.48</v>
          </cell>
          <cell r="K11">
            <v>0</v>
          </cell>
        </row>
        <row r="12">
          <cell r="B12">
            <v>29.599999999999998</v>
          </cell>
          <cell r="C12">
            <v>35.6</v>
          </cell>
          <cell r="D12">
            <v>22.5</v>
          </cell>
          <cell r="E12">
            <v>51.583333333333336</v>
          </cell>
          <cell r="F12">
            <v>80</v>
          </cell>
          <cell r="G12">
            <v>31</v>
          </cell>
          <cell r="H12">
            <v>10.8</v>
          </cell>
          <cell r="I12" t="str">
            <v>NE</v>
          </cell>
          <cell r="J12">
            <v>23.400000000000002</v>
          </cell>
          <cell r="K12">
            <v>0</v>
          </cell>
        </row>
        <row r="13">
          <cell r="B13">
            <v>29.587500000000002</v>
          </cell>
          <cell r="C13">
            <v>35.799999999999997</v>
          </cell>
          <cell r="D13">
            <v>23.3</v>
          </cell>
          <cell r="E13">
            <v>50.666666666666664</v>
          </cell>
          <cell r="F13">
            <v>71</v>
          </cell>
          <cell r="G13">
            <v>29</v>
          </cell>
          <cell r="H13">
            <v>12.96</v>
          </cell>
          <cell r="I13" t="str">
            <v>L</v>
          </cell>
          <cell r="J13">
            <v>26.28</v>
          </cell>
          <cell r="K13">
            <v>0</v>
          </cell>
        </row>
        <row r="14">
          <cell r="B14">
            <v>28.74166666666666</v>
          </cell>
          <cell r="C14">
            <v>35.9</v>
          </cell>
          <cell r="D14">
            <v>24.4</v>
          </cell>
          <cell r="E14">
            <v>56.125</v>
          </cell>
          <cell r="F14">
            <v>77</v>
          </cell>
          <cell r="G14">
            <v>30</v>
          </cell>
          <cell r="H14">
            <v>19.8</v>
          </cell>
          <cell r="I14" t="str">
            <v>L</v>
          </cell>
          <cell r="J14">
            <v>37.800000000000004</v>
          </cell>
          <cell r="K14">
            <v>0</v>
          </cell>
        </row>
        <row r="15">
          <cell r="B15">
            <v>27.752380952380957</v>
          </cell>
          <cell r="C15">
            <v>35</v>
          </cell>
          <cell r="D15">
            <v>22.6</v>
          </cell>
          <cell r="E15">
            <v>66.523809523809518</v>
          </cell>
          <cell r="F15">
            <v>89</v>
          </cell>
          <cell r="G15">
            <v>33</v>
          </cell>
          <cell r="H15">
            <v>16.2</v>
          </cell>
          <cell r="I15" t="str">
            <v>S</v>
          </cell>
          <cell r="J15">
            <v>32.4</v>
          </cell>
          <cell r="K15">
            <v>0</v>
          </cell>
        </row>
        <row r="16">
          <cell r="B16">
            <v>31.74545454545455</v>
          </cell>
          <cell r="C16">
            <v>35.200000000000003</v>
          </cell>
          <cell r="D16">
            <v>24.8</v>
          </cell>
          <cell r="E16">
            <v>47.18181818181818</v>
          </cell>
          <cell r="F16">
            <v>79</v>
          </cell>
          <cell r="G16">
            <v>30</v>
          </cell>
          <cell r="H16">
            <v>10.8</v>
          </cell>
          <cell r="I16" t="str">
            <v>L</v>
          </cell>
          <cell r="J16">
            <v>20.16</v>
          </cell>
          <cell r="K16">
            <v>0</v>
          </cell>
        </row>
        <row r="17">
          <cell r="B17">
            <v>31.766666666666666</v>
          </cell>
          <cell r="C17">
            <v>35.1</v>
          </cell>
          <cell r="D17">
            <v>25.1</v>
          </cell>
          <cell r="E17">
            <v>45.333333333333336</v>
          </cell>
          <cell r="F17">
            <v>77</v>
          </cell>
          <cell r="G17">
            <v>31</v>
          </cell>
          <cell r="H17">
            <v>16.559999999999999</v>
          </cell>
          <cell r="I17" t="str">
            <v>NE</v>
          </cell>
          <cell r="J17">
            <v>36.36</v>
          </cell>
          <cell r="K17">
            <v>0</v>
          </cell>
        </row>
        <row r="18">
          <cell r="B18">
            <v>30.227777777777778</v>
          </cell>
          <cell r="C18">
            <v>35.200000000000003</v>
          </cell>
          <cell r="D18">
            <v>24.9</v>
          </cell>
          <cell r="E18">
            <v>47.388888888888886</v>
          </cell>
          <cell r="F18">
            <v>71</v>
          </cell>
          <cell r="G18">
            <v>31</v>
          </cell>
          <cell r="H18">
            <v>12.6</v>
          </cell>
          <cell r="I18" t="str">
            <v>L</v>
          </cell>
          <cell r="J18">
            <v>23.040000000000003</v>
          </cell>
          <cell r="K18">
            <v>0</v>
          </cell>
        </row>
        <row r="19">
          <cell r="B19">
            <v>28.738461538461539</v>
          </cell>
          <cell r="C19">
            <v>32.4</v>
          </cell>
          <cell r="D19">
            <v>25.6</v>
          </cell>
          <cell r="E19">
            <v>61.46153846153846</v>
          </cell>
          <cell r="F19">
            <v>77</v>
          </cell>
          <cell r="G19">
            <v>44</v>
          </cell>
          <cell r="H19">
            <v>10.44</v>
          </cell>
          <cell r="I19" t="str">
            <v>NE</v>
          </cell>
          <cell r="J19">
            <v>32.04</v>
          </cell>
          <cell r="K19">
            <v>0</v>
          </cell>
        </row>
        <row r="20">
          <cell r="B20">
            <v>31.838461538461541</v>
          </cell>
          <cell r="C20">
            <v>35.9</v>
          </cell>
          <cell r="D20">
            <v>25.4</v>
          </cell>
          <cell r="E20">
            <v>43</v>
          </cell>
          <cell r="F20">
            <v>76</v>
          </cell>
          <cell r="G20">
            <v>28</v>
          </cell>
          <cell r="H20">
            <v>16.920000000000002</v>
          </cell>
          <cell r="I20" t="str">
            <v>NE</v>
          </cell>
          <cell r="J20">
            <v>36.36</v>
          </cell>
          <cell r="K20">
            <v>0</v>
          </cell>
        </row>
        <row r="21">
          <cell r="B21">
            <v>31.915384615384614</v>
          </cell>
          <cell r="C21">
            <v>35.4</v>
          </cell>
          <cell r="D21">
            <v>25.5</v>
          </cell>
          <cell r="E21">
            <v>37.07692307692308</v>
          </cell>
          <cell r="F21">
            <v>60</v>
          </cell>
          <cell r="G21">
            <v>27</v>
          </cell>
          <cell r="H21">
            <v>18.36</v>
          </cell>
          <cell r="I21" t="str">
            <v>NE</v>
          </cell>
          <cell r="J21">
            <v>33.480000000000004</v>
          </cell>
          <cell r="K21">
            <v>0</v>
          </cell>
        </row>
        <row r="22">
          <cell r="B22">
            <v>30.094117647058823</v>
          </cell>
          <cell r="C22">
            <v>35</v>
          </cell>
          <cell r="D22">
            <v>24.8</v>
          </cell>
          <cell r="E22">
            <v>42.058823529411768</v>
          </cell>
          <cell r="F22">
            <v>58</v>
          </cell>
          <cell r="G22">
            <v>26</v>
          </cell>
          <cell r="H22">
            <v>12.96</v>
          </cell>
          <cell r="I22" t="str">
            <v>L</v>
          </cell>
          <cell r="J22">
            <v>27.36</v>
          </cell>
          <cell r="K22">
            <v>0</v>
          </cell>
        </row>
        <row r="23">
          <cell r="B23">
            <v>31.724999999999998</v>
          </cell>
          <cell r="C23">
            <v>35.5</v>
          </cell>
          <cell r="D23">
            <v>24.7</v>
          </cell>
          <cell r="E23">
            <v>38.666666666666664</v>
          </cell>
          <cell r="F23">
            <v>66</v>
          </cell>
          <cell r="G23">
            <v>27</v>
          </cell>
          <cell r="H23">
            <v>17.64</v>
          </cell>
          <cell r="I23" t="str">
            <v>N</v>
          </cell>
          <cell r="J23">
            <v>36.36</v>
          </cell>
          <cell r="K23">
            <v>0</v>
          </cell>
        </row>
        <row r="24">
          <cell r="B24">
            <v>30.76923076923077</v>
          </cell>
          <cell r="C24">
            <v>35</v>
          </cell>
          <cell r="D24">
            <v>25.4</v>
          </cell>
          <cell r="E24">
            <v>40.769230769230766</v>
          </cell>
          <cell r="F24">
            <v>60</v>
          </cell>
          <cell r="G24">
            <v>27</v>
          </cell>
          <cell r="H24">
            <v>12.6</v>
          </cell>
          <cell r="I24" t="str">
            <v>NE</v>
          </cell>
          <cell r="J24">
            <v>24.48</v>
          </cell>
          <cell r="K24">
            <v>0</v>
          </cell>
        </row>
        <row r="25">
          <cell r="B25">
            <v>28.566666666666666</v>
          </cell>
          <cell r="C25">
            <v>35.9</v>
          </cell>
          <cell r="D25">
            <v>22.2</v>
          </cell>
          <cell r="E25">
            <v>50.916666666666664</v>
          </cell>
          <cell r="F25">
            <v>72</v>
          </cell>
          <cell r="G25">
            <v>29</v>
          </cell>
          <cell r="H25">
            <v>17.28</v>
          </cell>
          <cell r="I25" t="str">
            <v>NO</v>
          </cell>
          <cell r="J25">
            <v>35.64</v>
          </cell>
          <cell r="K25">
            <v>0</v>
          </cell>
        </row>
        <row r="26">
          <cell r="B26">
            <v>28.416666666666668</v>
          </cell>
          <cell r="C26">
            <v>35.1</v>
          </cell>
          <cell r="D26">
            <v>24</v>
          </cell>
          <cell r="E26">
            <v>58.791666666666664</v>
          </cell>
          <cell r="F26">
            <v>77</v>
          </cell>
          <cell r="G26">
            <v>34</v>
          </cell>
          <cell r="H26">
            <v>13.32</v>
          </cell>
          <cell r="I26" t="str">
            <v>N</v>
          </cell>
          <cell r="J26">
            <v>25.92</v>
          </cell>
          <cell r="K26">
            <v>0</v>
          </cell>
        </row>
        <row r="27">
          <cell r="B27">
            <v>28.529166666666672</v>
          </cell>
          <cell r="C27">
            <v>35.700000000000003</v>
          </cell>
          <cell r="D27">
            <v>22.1</v>
          </cell>
          <cell r="E27">
            <v>55.666666666666664</v>
          </cell>
          <cell r="F27">
            <v>86</v>
          </cell>
          <cell r="G27">
            <v>26</v>
          </cell>
          <cell r="H27">
            <v>21.6</v>
          </cell>
          <cell r="I27" t="str">
            <v>N</v>
          </cell>
          <cell r="J27">
            <v>38.880000000000003</v>
          </cell>
          <cell r="K27">
            <v>0</v>
          </cell>
        </row>
        <row r="28">
          <cell r="B28">
            <v>28.312499999999996</v>
          </cell>
          <cell r="C28">
            <v>35.299999999999997</v>
          </cell>
          <cell r="D28">
            <v>23.3</v>
          </cell>
          <cell r="E28">
            <v>50.583333333333336</v>
          </cell>
          <cell r="F28">
            <v>68</v>
          </cell>
          <cell r="G28">
            <v>29</v>
          </cell>
          <cell r="H28">
            <v>30.96</v>
          </cell>
          <cell r="I28" t="str">
            <v>N</v>
          </cell>
          <cell r="J28">
            <v>48.6</v>
          </cell>
          <cell r="K28">
            <v>0</v>
          </cell>
        </row>
        <row r="29">
          <cell r="B29">
            <v>27.228571428571428</v>
          </cell>
          <cell r="C29">
            <v>34.4</v>
          </cell>
          <cell r="D29">
            <v>20.7</v>
          </cell>
          <cell r="E29">
            <v>64.904761904761898</v>
          </cell>
          <cell r="F29">
            <v>93</v>
          </cell>
          <cell r="G29">
            <v>41</v>
          </cell>
          <cell r="H29">
            <v>28.8</v>
          </cell>
          <cell r="I29" t="str">
            <v>N</v>
          </cell>
          <cell r="J29">
            <v>52.2</v>
          </cell>
          <cell r="K29">
            <v>0</v>
          </cell>
        </row>
        <row r="30">
          <cell r="B30">
            <v>18.336363636363636</v>
          </cell>
          <cell r="C30">
            <v>21.2</v>
          </cell>
          <cell r="D30">
            <v>15.1</v>
          </cell>
          <cell r="E30">
            <v>92.63636363636364</v>
          </cell>
          <cell r="F30">
            <v>97</v>
          </cell>
          <cell r="G30">
            <v>84</v>
          </cell>
          <cell r="H30">
            <v>30.240000000000002</v>
          </cell>
          <cell r="I30" t="str">
            <v>SO</v>
          </cell>
          <cell r="J30">
            <v>57.960000000000008</v>
          </cell>
          <cell r="K30">
            <v>0.60000000000000009</v>
          </cell>
        </row>
        <row r="31">
          <cell r="B31">
            <v>13.938461538461537</v>
          </cell>
          <cell r="C31">
            <v>17</v>
          </cell>
          <cell r="D31">
            <v>9.5</v>
          </cell>
          <cell r="E31">
            <v>59</v>
          </cell>
          <cell r="F31">
            <v>86</v>
          </cell>
          <cell r="G31">
            <v>42</v>
          </cell>
          <cell r="H31">
            <v>19.440000000000001</v>
          </cell>
          <cell r="I31" t="str">
            <v>S</v>
          </cell>
          <cell r="J31">
            <v>40.680000000000007</v>
          </cell>
          <cell r="K31">
            <v>0</v>
          </cell>
        </row>
        <row r="32">
          <cell r="B32">
            <v>11.4</v>
          </cell>
          <cell r="C32">
            <v>16.100000000000001</v>
          </cell>
          <cell r="D32">
            <v>7.3</v>
          </cell>
          <cell r="E32">
            <v>67.75</v>
          </cell>
          <cell r="F32">
            <v>86</v>
          </cell>
          <cell r="G32">
            <v>42</v>
          </cell>
          <cell r="H32">
            <v>13.68</v>
          </cell>
          <cell r="I32" t="str">
            <v>S</v>
          </cell>
          <cell r="J32">
            <v>29.880000000000003</v>
          </cell>
          <cell r="K32">
            <v>0</v>
          </cell>
        </row>
        <row r="33">
          <cell r="B33">
            <v>14.570833333333335</v>
          </cell>
          <cell r="C33">
            <v>22.7</v>
          </cell>
          <cell r="D33">
            <v>9.1</v>
          </cell>
          <cell r="E33">
            <v>62.375</v>
          </cell>
          <cell r="F33">
            <v>85</v>
          </cell>
          <cell r="G33">
            <v>30</v>
          </cell>
          <cell r="H33">
            <v>11.16</v>
          </cell>
          <cell r="I33" t="str">
            <v>S</v>
          </cell>
          <cell r="J33">
            <v>21.240000000000002</v>
          </cell>
          <cell r="K33">
            <v>0</v>
          </cell>
        </row>
        <row r="34">
          <cell r="B34">
            <v>15.308333333333339</v>
          </cell>
          <cell r="C34">
            <v>22.8</v>
          </cell>
          <cell r="D34">
            <v>8</v>
          </cell>
          <cell r="E34">
            <v>58.625</v>
          </cell>
          <cell r="F34">
            <v>87</v>
          </cell>
          <cell r="G34">
            <v>21</v>
          </cell>
          <cell r="H34">
            <v>14.76</v>
          </cell>
          <cell r="I34" t="str">
            <v>S</v>
          </cell>
          <cell r="J34">
            <v>28.44</v>
          </cell>
          <cell r="K34">
            <v>0</v>
          </cell>
        </row>
        <row r="35">
          <cell r="I35" t="str">
            <v>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31.892307692307689</v>
          </cell>
          <cell r="C5">
            <v>35.9</v>
          </cell>
          <cell r="D5">
            <v>22.7</v>
          </cell>
          <cell r="E5">
            <v>54.230769230769234</v>
          </cell>
          <cell r="F5">
            <v>88</v>
          </cell>
          <cell r="G5">
            <v>37</v>
          </cell>
          <cell r="H5">
            <v>11.879999999999999</v>
          </cell>
          <cell r="I5" t="str">
            <v>NO</v>
          </cell>
          <cell r="J5">
            <v>21.240000000000002</v>
          </cell>
          <cell r="K5">
            <v>0</v>
          </cell>
        </row>
        <row r="6">
          <cell r="B6">
            <v>32.146153846153851</v>
          </cell>
          <cell r="C6">
            <v>35.9</v>
          </cell>
          <cell r="D6">
            <v>24.9</v>
          </cell>
          <cell r="E6">
            <v>54.230769230769234</v>
          </cell>
          <cell r="F6">
            <v>84</v>
          </cell>
          <cell r="G6">
            <v>39</v>
          </cell>
          <cell r="H6">
            <v>15.120000000000001</v>
          </cell>
          <cell r="I6" t="str">
            <v>N</v>
          </cell>
          <cell r="J6">
            <v>30.6</v>
          </cell>
          <cell r="K6">
            <v>0</v>
          </cell>
        </row>
        <row r="7">
          <cell r="B7">
            <v>31.576923076923077</v>
          </cell>
          <cell r="C7">
            <v>35.4</v>
          </cell>
          <cell r="D7">
            <v>24.9</v>
          </cell>
          <cell r="E7">
            <v>57.307692307692307</v>
          </cell>
          <cell r="F7">
            <v>87</v>
          </cell>
          <cell r="G7">
            <v>42</v>
          </cell>
          <cell r="H7">
            <v>10.8</v>
          </cell>
          <cell r="I7" t="str">
            <v>N</v>
          </cell>
          <cell r="J7">
            <v>20.88</v>
          </cell>
          <cell r="K7">
            <v>0</v>
          </cell>
        </row>
        <row r="8">
          <cell r="B8">
            <v>32.758333333333333</v>
          </cell>
          <cell r="C8">
            <v>36</v>
          </cell>
          <cell r="D8">
            <v>24.7</v>
          </cell>
          <cell r="E8">
            <v>52.083333333333336</v>
          </cell>
          <cell r="F8">
            <v>89</v>
          </cell>
          <cell r="G8">
            <v>35</v>
          </cell>
          <cell r="H8">
            <v>12.96</v>
          </cell>
          <cell r="I8" t="str">
            <v>N</v>
          </cell>
          <cell r="J8">
            <v>25.92</v>
          </cell>
          <cell r="K8">
            <v>0</v>
          </cell>
        </row>
        <row r="9">
          <cell r="B9">
            <v>33.016666666666673</v>
          </cell>
          <cell r="C9">
            <v>35.799999999999997</v>
          </cell>
          <cell r="D9">
            <v>25.5</v>
          </cell>
          <cell r="E9">
            <v>51.416666666666664</v>
          </cell>
          <cell r="F9">
            <v>81</v>
          </cell>
          <cell r="G9">
            <v>39</v>
          </cell>
          <cell r="H9">
            <v>14.04</v>
          </cell>
          <cell r="I9" t="str">
            <v>N</v>
          </cell>
          <cell r="J9">
            <v>29.52</v>
          </cell>
          <cell r="K9">
            <v>0</v>
          </cell>
        </row>
        <row r="10">
          <cell r="B10">
            <v>32.341666666666661</v>
          </cell>
          <cell r="C10">
            <v>35.700000000000003</v>
          </cell>
          <cell r="D10">
            <v>25.2</v>
          </cell>
          <cell r="E10">
            <v>53.583333333333336</v>
          </cell>
          <cell r="F10">
            <v>83</v>
          </cell>
          <cell r="G10">
            <v>38</v>
          </cell>
          <cell r="H10">
            <v>12.96</v>
          </cell>
          <cell r="I10" t="str">
            <v>N</v>
          </cell>
          <cell r="J10">
            <v>28.08</v>
          </cell>
          <cell r="K10">
            <v>0</v>
          </cell>
        </row>
        <row r="11">
          <cell r="B11">
            <v>32.283333333333331</v>
          </cell>
          <cell r="C11">
            <v>35.700000000000003</v>
          </cell>
          <cell r="D11">
            <v>25</v>
          </cell>
          <cell r="E11">
            <v>55.75</v>
          </cell>
          <cell r="F11">
            <v>86</v>
          </cell>
          <cell r="G11">
            <v>40</v>
          </cell>
          <cell r="H11">
            <v>11.520000000000001</v>
          </cell>
          <cell r="I11" t="str">
            <v>N</v>
          </cell>
          <cell r="J11">
            <v>28.44</v>
          </cell>
          <cell r="K11">
            <v>0</v>
          </cell>
        </row>
        <row r="12">
          <cell r="B12">
            <v>33.609090909090909</v>
          </cell>
          <cell r="C12">
            <v>36.6</v>
          </cell>
          <cell r="D12">
            <v>25.9</v>
          </cell>
          <cell r="E12">
            <v>51.090909090909093</v>
          </cell>
          <cell r="F12">
            <v>81</v>
          </cell>
          <cell r="G12">
            <v>38</v>
          </cell>
          <cell r="H12">
            <v>12.24</v>
          </cell>
          <cell r="I12" t="str">
            <v>N</v>
          </cell>
          <cell r="J12">
            <v>26.64</v>
          </cell>
          <cell r="K12">
            <v>0</v>
          </cell>
        </row>
        <row r="13">
          <cell r="B13">
            <v>32.74</v>
          </cell>
          <cell r="C13">
            <v>35.1</v>
          </cell>
          <cell r="D13">
            <v>27</v>
          </cell>
          <cell r="E13">
            <v>55.3</v>
          </cell>
          <cell r="F13">
            <v>80</v>
          </cell>
          <cell r="G13">
            <v>45</v>
          </cell>
          <cell r="H13">
            <v>8.64</v>
          </cell>
          <cell r="I13" t="str">
            <v>N</v>
          </cell>
          <cell r="J13">
            <v>22.68</v>
          </cell>
          <cell r="K13">
            <v>0</v>
          </cell>
        </row>
        <row r="14">
          <cell r="B14">
            <v>29.511111111111113</v>
          </cell>
          <cell r="C14">
            <v>33.4</v>
          </cell>
          <cell r="D14">
            <v>23.4</v>
          </cell>
          <cell r="E14">
            <v>61.444444444444443</v>
          </cell>
          <cell r="F14">
            <v>90</v>
          </cell>
          <cell r="G14">
            <v>44</v>
          </cell>
          <cell r="H14">
            <v>8.2799999999999994</v>
          </cell>
          <cell r="I14" t="str">
            <v>N</v>
          </cell>
          <cell r="J14">
            <v>26.64</v>
          </cell>
          <cell r="K14">
            <v>0</v>
          </cell>
        </row>
        <row r="15">
          <cell r="B15">
            <v>31.52</v>
          </cell>
          <cell r="C15">
            <v>35.5</v>
          </cell>
          <cell r="D15">
            <v>23.2</v>
          </cell>
          <cell r="E15">
            <v>56</v>
          </cell>
          <cell r="F15">
            <v>88</v>
          </cell>
          <cell r="G15">
            <v>42</v>
          </cell>
          <cell r="H15">
            <v>7.5600000000000005</v>
          </cell>
          <cell r="I15" t="str">
            <v>S</v>
          </cell>
          <cell r="J15">
            <v>21.96</v>
          </cell>
          <cell r="K15">
            <v>0</v>
          </cell>
        </row>
        <row r="16">
          <cell r="B16">
            <v>31.066666666666663</v>
          </cell>
          <cell r="C16">
            <v>35.799999999999997</v>
          </cell>
          <cell r="D16">
            <v>23.2</v>
          </cell>
          <cell r="E16">
            <v>56.444444444444443</v>
          </cell>
          <cell r="F16">
            <v>94</v>
          </cell>
          <cell r="G16">
            <v>33</v>
          </cell>
          <cell r="H16">
            <v>7.9200000000000008</v>
          </cell>
          <cell r="I16" t="str">
            <v>SO</v>
          </cell>
          <cell r="J16">
            <v>21.6</v>
          </cell>
          <cell r="K16">
            <v>0.8</v>
          </cell>
        </row>
        <row r="17">
          <cell r="B17">
            <v>29.463636363636365</v>
          </cell>
          <cell r="C17">
            <v>33.799999999999997</v>
          </cell>
          <cell r="D17">
            <v>23.2</v>
          </cell>
          <cell r="E17">
            <v>64.63636363636364</v>
          </cell>
          <cell r="F17">
            <v>96</v>
          </cell>
          <cell r="G17">
            <v>41</v>
          </cell>
          <cell r="H17">
            <v>16.559999999999999</v>
          </cell>
          <cell r="I17" t="str">
            <v>N</v>
          </cell>
          <cell r="J17">
            <v>31.680000000000003</v>
          </cell>
          <cell r="K17">
            <v>0</v>
          </cell>
        </row>
        <row r="18">
          <cell r="B18">
            <v>30.327272727272728</v>
          </cell>
          <cell r="C18">
            <v>34.200000000000003</v>
          </cell>
          <cell r="D18">
            <v>24.4</v>
          </cell>
          <cell r="E18">
            <v>61.272727272727273</v>
          </cell>
          <cell r="F18">
            <v>86</v>
          </cell>
          <cell r="G18">
            <v>44</v>
          </cell>
          <cell r="H18">
            <v>13.68</v>
          </cell>
          <cell r="I18" t="str">
            <v>NE</v>
          </cell>
          <cell r="J18">
            <v>34.200000000000003</v>
          </cell>
          <cell r="K18">
            <v>0</v>
          </cell>
        </row>
        <row r="19">
          <cell r="B19">
            <v>29.72</v>
          </cell>
          <cell r="C19">
            <v>32.6</v>
          </cell>
          <cell r="D19">
            <v>21.8</v>
          </cell>
          <cell r="E19">
            <v>63</v>
          </cell>
          <cell r="F19">
            <v>97</v>
          </cell>
          <cell r="G19">
            <v>51</v>
          </cell>
          <cell r="H19">
            <v>12.6</v>
          </cell>
          <cell r="I19" t="str">
            <v>N</v>
          </cell>
          <cell r="J19">
            <v>27.36</v>
          </cell>
          <cell r="K19">
            <v>0</v>
          </cell>
        </row>
        <row r="20">
          <cell r="B20">
            <v>30.591666666666669</v>
          </cell>
          <cell r="C20">
            <v>33.700000000000003</v>
          </cell>
          <cell r="D20">
            <v>24</v>
          </cell>
          <cell r="E20">
            <v>57.166666666666664</v>
          </cell>
          <cell r="F20">
            <v>79</v>
          </cell>
          <cell r="G20">
            <v>41</v>
          </cell>
          <cell r="H20">
            <v>16.920000000000002</v>
          </cell>
          <cell r="I20" t="str">
            <v>N</v>
          </cell>
          <cell r="J20">
            <v>35.28</v>
          </cell>
          <cell r="K20">
            <v>0</v>
          </cell>
        </row>
        <row r="21">
          <cell r="B21">
            <v>31.541666666666668</v>
          </cell>
          <cell r="C21">
            <v>35.200000000000003</v>
          </cell>
          <cell r="D21">
            <v>23</v>
          </cell>
          <cell r="E21">
            <v>51.666666666666664</v>
          </cell>
          <cell r="F21">
            <v>87</v>
          </cell>
          <cell r="G21">
            <v>34</v>
          </cell>
          <cell r="H21">
            <v>13.68</v>
          </cell>
          <cell r="I21" t="str">
            <v>N</v>
          </cell>
          <cell r="J21">
            <v>27</v>
          </cell>
          <cell r="K21">
            <v>0</v>
          </cell>
        </row>
        <row r="22">
          <cell r="B22">
            <v>31.345454545454547</v>
          </cell>
          <cell r="C22">
            <v>34.700000000000003</v>
          </cell>
          <cell r="D22">
            <v>23.6</v>
          </cell>
          <cell r="E22">
            <v>50.636363636363633</v>
          </cell>
          <cell r="F22">
            <v>86</v>
          </cell>
          <cell r="G22">
            <v>35</v>
          </cell>
          <cell r="H22">
            <v>12.96</v>
          </cell>
          <cell r="I22" t="str">
            <v>N</v>
          </cell>
          <cell r="J22">
            <v>22.32</v>
          </cell>
          <cell r="K22">
            <v>0</v>
          </cell>
        </row>
        <row r="23">
          <cell r="B23">
            <v>30.8</v>
          </cell>
          <cell r="C23">
            <v>34.299999999999997</v>
          </cell>
          <cell r="D23">
            <v>22.9</v>
          </cell>
          <cell r="E23">
            <v>51.454545454545453</v>
          </cell>
          <cell r="F23">
            <v>84</v>
          </cell>
          <cell r="G23">
            <v>37</v>
          </cell>
          <cell r="H23">
            <v>11.520000000000001</v>
          </cell>
          <cell r="I23" t="str">
            <v>N</v>
          </cell>
          <cell r="J23">
            <v>32.4</v>
          </cell>
          <cell r="K23">
            <v>0</v>
          </cell>
        </row>
        <row r="24">
          <cell r="B24">
            <v>30.290909090909096</v>
          </cell>
          <cell r="C24">
            <v>33.5</v>
          </cell>
          <cell r="D24">
            <v>22.4</v>
          </cell>
          <cell r="E24">
            <v>53.090909090909093</v>
          </cell>
          <cell r="F24">
            <v>87</v>
          </cell>
          <cell r="G24">
            <v>36</v>
          </cell>
          <cell r="H24">
            <v>13.68</v>
          </cell>
          <cell r="I24" t="str">
            <v>N</v>
          </cell>
          <cell r="J24">
            <v>28.8</v>
          </cell>
          <cell r="K24">
            <v>0</v>
          </cell>
        </row>
        <row r="25">
          <cell r="B25">
            <v>30.381818181818179</v>
          </cell>
          <cell r="C25">
            <v>34.4</v>
          </cell>
          <cell r="D25">
            <v>21.3</v>
          </cell>
          <cell r="E25">
            <v>55.454545454545453</v>
          </cell>
          <cell r="F25">
            <v>87</v>
          </cell>
          <cell r="G25">
            <v>38</v>
          </cell>
          <cell r="H25">
            <v>12.6</v>
          </cell>
          <cell r="I25" t="str">
            <v>N</v>
          </cell>
          <cell r="J25">
            <v>28.44</v>
          </cell>
          <cell r="K25">
            <v>0</v>
          </cell>
        </row>
        <row r="26">
          <cell r="B26">
            <v>29.160000000000004</v>
          </cell>
          <cell r="C26">
            <v>32</v>
          </cell>
          <cell r="D26">
            <v>24.7</v>
          </cell>
          <cell r="E26">
            <v>70</v>
          </cell>
          <cell r="F26">
            <v>95</v>
          </cell>
          <cell r="G26">
            <v>53</v>
          </cell>
          <cell r="H26">
            <v>11.520000000000001</v>
          </cell>
          <cell r="I26" t="str">
            <v>N</v>
          </cell>
          <cell r="J26">
            <v>20.88</v>
          </cell>
          <cell r="K26">
            <v>0</v>
          </cell>
        </row>
        <row r="27">
          <cell r="B27">
            <v>31.120000000000005</v>
          </cell>
          <cell r="C27">
            <v>33.700000000000003</v>
          </cell>
          <cell r="D27">
            <v>23.4</v>
          </cell>
          <cell r="E27">
            <v>54.1</v>
          </cell>
          <cell r="F27">
            <v>91</v>
          </cell>
          <cell r="G27">
            <v>40</v>
          </cell>
          <cell r="H27">
            <v>19.8</v>
          </cell>
          <cell r="I27" t="str">
            <v>N</v>
          </cell>
          <cell r="J27">
            <v>41.04</v>
          </cell>
          <cell r="K27">
            <v>0</v>
          </cell>
        </row>
        <row r="28">
          <cell r="B28">
            <v>31.355555555555554</v>
          </cell>
          <cell r="C28">
            <v>33.6</v>
          </cell>
          <cell r="D28">
            <v>25.5</v>
          </cell>
          <cell r="E28">
            <v>54.555555555555557</v>
          </cell>
          <cell r="F28">
            <v>81</v>
          </cell>
          <cell r="G28">
            <v>47</v>
          </cell>
          <cell r="H28">
            <v>23.040000000000003</v>
          </cell>
          <cell r="I28" t="str">
            <v>N</v>
          </cell>
          <cell r="J28">
            <v>45.72</v>
          </cell>
          <cell r="K28">
            <v>0</v>
          </cell>
        </row>
        <row r="29">
          <cell r="B29">
            <v>30.1</v>
          </cell>
          <cell r="C29">
            <v>30.4</v>
          </cell>
          <cell r="D29">
            <v>28.8</v>
          </cell>
          <cell r="E29">
            <v>65</v>
          </cell>
          <cell r="F29">
            <v>70</v>
          </cell>
          <cell r="G29">
            <v>64</v>
          </cell>
          <cell r="H29">
            <v>18.720000000000002</v>
          </cell>
          <cell r="I29" t="str">
            <v>N</v>
          </cell>
          <cell r="J29">
            <v>39.96</v>
          </cell>
          <cell r="K29">
            <v>0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>
            <v>17.816666666666666</v>
          </cell>
          <cell r="C31">
            <v>19.600000000000001</v>
          </cell>
          <cell r="D31">
            <v>14</v>
          </cell>
          <cell r="E31">
            <v>44.333333333333336</v>
          </cell>
          <cell r="F31">
            <v>61</v>
          </cell>
          <cell r="G31">
            <v>40</v>
          </cell>
          <cell r="H31">
            <v>12.24</v>
          </cell>
          <cell r="I31" t="str">
            <v>S</v>
          </cell>
          <cell r="J31">
            <v>30.6</v>
          </cell>
          <cell r="K31">
            <v>0</v>
          </cell>
        </row>
        <row r="32">
          <cell r="B32">
            <v>16.7</v>
          </cell>
          <cell r="C32">
            <v>20</v>
          </cell>
          <cell r="D32">
            <v>13.7</v>
          </cell>
          <cell r="E32">
            <v>50.5</v>
          </cell>
          <cell r="F32">
            <v>66</v>
          </cell>
          <cell r="G32">
            <v>35</v>
          </cell>
          <cell r="H32">
            <v>5.04</v>
          </cell>
          <cell r="I32" t="str">
            <v>SE</v>
          </cell>
          <cell r="J32">
            <v>25.2</v>
          </cell>
          <cell r="K32">
            <v>0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>
            <v>22.2</v>
          </cell>
          <cell r="C34">
            <v>23.1</v>
          </cell>
          <cell r="D34">
            <v>19.600000000000001</v>
          </cell>
          <cell r="E34">
            <v>31</v>
          </cell>
          <cell r="F34">
            <v>45</v>
          </cell>
          <cell r="G34">
            <v>31</v>
          </cell>
          <cell r="H34">
            <v>5.4</v>
          </cell>
          <cell r="I34" t="str">
            <v>S</v>
          </cell>
          <cell r="J34">
            <v>16.559999999999999</v>
          </cell>
          <cell r="K34">
            <v>0</v>
          </cell>
        </row>
        <row r="35">
          <cell r="I35" t="str">
            <v>N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27.708333333333332</v>
          </cell>
          <cell r="C5">
            <v>35.1</v>
          </cell>
          <cell r="D5">
            <v>21.4</v>
          </cell>
          <cell r="E5">
            <v>68.916666666666671</v>
          </cell>
          <cell r="F5">
            <v>96</v>
          </cell>
          <cell r="G5">
            <v>33</v>
          </cell>
          <cell r="H5">
            <v>10.44</v>
          </cell>
          <cell r="I5" t="str">
            <v>SO</v>
          </cell>
          <cell r="J5">
            <v>21.96</v>
          </cell>
          <cell r="K5" t="str">
            <v>*</v>
          </cell>
        </row>
        <row r="6">
          <cell r="B6">
            <v>28.941666666666666</v>
          </cell>
          <cell r="C6">
            <v>35.1</v>
          </cell>
          <cell r="D6">
            <v>22.5</v>
          </cell>
          <cell r="E6">
            <v>61.458333333333336</v>
          </cell>
          <cell r="F6">
            <v>91</v>
          </cell>
          <cell r="G6">
            <v>33</v>
          </cell>
          <cell r="H6">
            <v>12.6</v>
          </cell>
          <cell r="I6" t="str">
            <v>S</v>
          </cell>
          <cell r="J6">
            <v>29.16</v>
          </cell>
          <cell r="K6" t="str">
            <v>*</v>
          </cell>
        </row>
        <row r="7">
          <cell r="B7">
            <v>28.954166666666662</v>
          </cell>
          <cell r="C7">
            <v>35.700000000000003</v>
          </cell>
          <cell r="D7">
            <v>22.2</v>
          </cell>
          <cell r="E7">
            <v>60.333333333333336</v>
          </cell>
          <cell r="F7">
            <v>88</v>
          </cell>
          <cell r="G7">
            <v>33</v>
          </cell>
          <cell r="H7">
            <v>9.3600000000000012</v>
          </cell>
          <cell r="I7" t="str">
            <v>S</v>
          </cell>
          <cell r="J7">
            <v>23.759999999999998</v>
          </cell>
          <cell r="K7" t="str">
            <v>*</v>
          </cell>
        </row>
        <row r="8">
          <cell r="B8">
            <v>28.691666666666666</v>
          </cell>
          <cell r="C8">
            <v>35.4</v>
          </cell>
          <cell r="D8">
            <v>21.7</v>
          </cell>
          <cell r="E8">
            <v>60.166666666666664</v>
          </cell>
          <cell r="F8">
            <v>89</v>
          </cell>
          <cell r="G8">
            <v>31</v>
          </cell>
          <cell r="H8">
            <v>15.48</v>
          </cell>
          <cell r="I8" t="str">
            <v>SO</v>
          </cell>
          <cell r="J8">
            <v>29.52</v>
          </cell>
          <cell r="K8" t="str">
            <v>*</v>
          </cell>
        </row>
        <row r="9">
          <cell r="B9">
            <v>28.691666666666663</v>
          </cell>
          <cell r="C9">
            <v>35</v>
          </cell>
          <cell r="D9">
            <v>22.1</v>
          </cell>
          <cell r="E9">
            <v>60.708333333333336</v>
          </cell>
          <cell r="F9">
            <v>85</v>
          </cell>
          <cell r="G9">
            <v>37</v>
          </cell>
          <cell r="H9">
            <v>18.720000000000002</v>
          </cell>
          <cell r="I9" t="str">
            <v>SO</v>
          </cell>
          <cell r="J9">
            <v>34.92</v>
          </cell>
          <cell r="K9" t="str">
            <v>*</v>
          </cell>
        </row>
        <row r="10">
          <cell r="B10">
            <v>29.016666666666669</v>
          </cell>
          <cell r="C10">
            <v>35.200000000000003</v>
          </cell>
          <cell r="D10">
            <v>22.6</v>
          </cell>
          <cell r="E10">
            <v>60.291666666666664</v>
          </cell>
          <cell r="F10">
            <v>87</v>
          </cell>
          <cell r="G10">
            <v>34</v>
          </cell>
          <cell r="H10">
            <v>14.04</v>
          </cell>
          <cell r="I10" t="str">
            <v>NE</v>
          </cell>
          <cell r="J10">
            <v>29.16</v>
          </cell>
          <cell r="K10" t="str">
            <v>*</v>
          </cell>
        </row>
        <row r="11">
          <cell r="B11">
            <v>29.170833333333334</v>
          </cell>
          <cell r="C11">
            <v>36</v>
          </cell>
          <cell r="D11">
            <v>23.3</v>
          </cell>
          <cell r="E11">
            <v>64.416666666666671</v>
          </cell>
          <cell r="F11">
            <v>90</v>
          </cell>
          <cell r="G11">
            <v>37</v>
          </cell>
          <cell r="H11">
            <v>9.7200000000000006</v>
          </cell>
          <cell r="I11" t="str">
            <v>N</v>
          </cell>
          <cell r="J11">
            <v>24.12</v>
          </cell>
          <cell r="K11" t="str">
            <v>*</v>
          </cell>
        </row>
        <row r="12">
          <cell r="B12">
            <v>29.424999999999997</v>
          </cell>
          <cell r="C12">
            <v>36.1</v>
          </cell>
          <cell r="D12">
            <v>23.2</v>
          </cell>
          <cell r="E12">
            <v>60.458333333333336</v>
          </cell>
          <cell r="F12">
            <v>89</v>
          </cell>
          <cell r="G12">
            <v>33</v>
          </cell>
          <cell r="H12">
            <v>12.6</v>
          </cell>
          <cell r="I12" t="str">
            <v>NE</v>
          </cell>
          <cell r="J12">
            <v>25.2</v>
          </cell>
          <cell r="K12" t="str">
            <v>*</v>
          </cell>
        </row>
        <row r="13">
          <cell r="B13">
            <v>28.766666666666676</v>
          </cell>
          <cell r="C13">
            <v>35.5</v>
          </cell>
          <cell r="D13">
            <v>21.7</v>
          </cell>
          <cell r="E13">
            <v>59.125</v>
          </cell>
          <cell r="F13">
            <v>88</v>
          </cell>
          <cell r="G13">
            <v>32</v>
          </cell>
          <cell r="H13">
            <v>10.8</v>
          </cell>
          <cell r="I13" t="str">
            <v>NO</v>
          </cell>
          <cell r="J13">
            <v>33.840000000000003</v>
          </cell>
          <cell r="K13" t="str">
            <v>*</v>
          </cell>
        </row>
        <row r="14">
          <cell r="B14">
            <v>27.233333333333331</v>
          </cell>
          <cell r="C14">
            <v>35.299999999999997</v>
          </cell>
          <cell r="D14">
            <v>22.5</v>
          </cell>
          <cell r="E14">
            <v>72.083333333333329</v>
          </cell>
          <cell r="F14">
            <v>96</v>
          </cell>
          <cell r="G14">
            <v>35</v>
          </cell>
          <cell r="H14">
            <v>9</v>
          </cell>
          <cell r="I14" t="str">
            <v>SO</v>
          </cell>
          <cell r="J14">
            <v>36.36</v>
          </cell>
          <cell r="K14" t="str">
            <v>*</v>
          </cell>
        </row>
        <row r="15">
          <cell r="B15">
            <v>25.295833333333334</v>
          </cell>
          <cell r="C15">
            <v>30.1</v>
          </cell>
          <cell r="D15">
            <v>22.1</v>
          </cell>
          <cell r="E15">
            <v>83.791666666666671</v>
          </cell>
          <cell r="F15">
            <v>97</v>
          </cell>
          <cell r="G15">
            <v>63</v>
          </cell>
          <cell r="H15">
            <v>9</v>
          </cell>
          <cell r="I15" t="str">
            <v>SO</v>
          </cell>
          <cell r="J15">
            <v>20.52</v>
          </cell>
          <cell r="K15" t="str">
            <v>*</v>
          </cell>
        </row>
        <row r="16">
          <cell r="B16">
            <v>26.633333333333336</v>
          </cell>
          <cell r="C16">
            <v>35</v>
          </cell>
          <cell r="D16">
            <v>21.4</v>
          </cell>
          <cell r="E16">
            <v>74.791666666666671</v>
          </cell>
          <cell r="F16">
            <v>97</v>
          </cell>
          <cell r="G16">
            <v>34</v>
          </cell>
          <cell r="H16">
            <v>6.48</v>
          </cell>
          <cell r="I16" t="str">
            <v>S</v>
          </cell>
          <cell r="J16">
            <v>17.64</v>
          </cell>
          <cell r="K16" t="str">
            <v>*</v>
          </cell>
        </row>
        <row r="17">
          <cell r="B17">
            <v>27.091666666666669</v>
          </cell>
          <cell r="C17">
            <v>34.5</v>
          </cell>
          <cell r="D17">
            <v>21.4</v>
          </cell>
          <cell r="E17">
            <v>68.125</v>
          </cell>
          <cell r="F17">
            <v>94</v>
          </cell>
          <cell r="G17">
            <v>32</v>
          </cell>
          <cell r="H17">
            <v>15.840000000000002</v>
          </cell>
          <cell r="I17" t="str">
            <v>S</v>
          </cell>
          <cell r="J17">
            <v>36</v>
          </cell>
          <cell r="K17" t="str">
            <v>*</v>
          </cell>
        </row>
        <row r="18">
          <cell r="B18">
            <v>28.070833333333329</v>
          </cell>
          <cell r="C18">
            <v>35.1</v>
          </cell>
          <cell r="D18">
            <v>22.1</v>
          </cell>
          <cell r="E18">
            <v>62.958333333333336</v>
          </cell>
          <cell r="F18">
            <v>94</v>
          </cell>
          <cell r="G18">
            <v>30</v>
          </cell>
          <cell r="H18">
            <v>9.3600000000000012</v>
          </cell>
          <cell r="I18" t="str">
            <v>N</v>
          </cell>
          <cell r="J18">
            <v>27</v>
          </cell>
          <cell r="K18" t="str">
            <v>*</v>
          </cell>
        </row>
        <row r="19">
          <cell r="B19">
            <v>26.916666666666661</v>
          </cell>
          <cell r="C19">
            <v>32.9</v>
          </cell>
          <cell r="D19">
            <v>21.5</v>
          </cell>
          <cell r="E19">
            <v>67.958333333333329</v>
          </cell>
          <cell r="F19">
            <v>93</v>
          </cell>
          <cell r="G19">
            <v>42</v>
          </cell>
          <cell r="H19">
            <v>13.32</v>
          </cell>
          <cell r="I19" t="str">
            <v>NO</v>
          </cell>
          <cell r="J19">
            <v>28.44</v>
          </cell>
          <cell r="K19" t="str">
            <v>*</v>
          </cell>
        </row>
        <row r="20">
          <cell r="B20">
            <v>27.516666666666669</v>
          </cell>
          <cell r="C20">
            <v>34.5</v>
          </cell>
          <cell r="D20">
            <v>21.2</v>
          </cell>
          <cell r="E20">
            <v>64.958333333333329</v>
          </cell>
          <cell r="F20">
            <v>87</v>
          </cell>
          <cell r="G20">
            <v>36</v>
          </cell>
          <cell r="H20">
            <v>14.76</v>
          </cell>
          <cell r="I20" t="str">
            <v>O</v>
          </cell>
          <cell r="J20">
            <v>32.04</v>
          </cell>
          <cell r="K20" t="str">
            <v>*</v>
          </cell>
        </row>
        <row r="21">
          <cell r="B21">
            <v>28.291666666666671</v>
          </cell>
          <cell r="C21">
            <v>35.200000000000003</v>
          </cell>
          <cell r="D21">
            <v>21.4</v>
          </cell>
          <cell r="E21">
            <v>53</v>
          </cell>
          <cell r="F21">
            <v>81</v>
          </cell>
          <cell r="G21">
            <v>27</v>
          </cell>
          <cell r="H21">
            <v>15.840000000000002</v>
          </cell>
          <cell r="I21" t="str">
            <v>O</v>
          </cell>
          <cell r="J21">
            <v>33.480000000000004</v>
          </cell>
          <cell r="K21" t="str">
            <v>*</v>
          </cell>
        </row>
        <row r="22">
          <cell r="B22">
            <v>27.824999999999999</v>
          </cell>
          <cell r="C22">
            <v>34.9</v>
          </cell>
          <cell r="D22">
            <v>20.100000000000001</v>
          </cell>
          <cell r="E22">
            <v>51.791666666666664</v>
          </cell>
          <cell r="F22">
            <v>82</v>
          </cell>
          <cell r="G22">
            <v>29</v>
          </cell>
          <cell r="H22">
            <v>15.120000000000001</v>
          </cell>
          <cell r="I22" t="str">
            <v>N</v>
          </cell>
          <cell r="J22">
            <v>28.8</v>
          </cell>
          <cell r="K22" t="str">
            <v>*</v>
          </cell>
        </row>
        <row r="23">
          <cell r="B23">
            <v>27.566666666666663</v>
          </cell>
          <cell r="C23">
            <v>34.5</v>
          </cell>
          <cell r="D23">
            <v>20.100000000000001</v>
          </cell>
          <cell r="E23">
            <v>54.291666666666664</v>
          </cell>
          <cell r="F23">
            <v>83</v>
          </cell>
          <cell r="G23">
            <v>30</v>
          </cell>
          <cell r="H23">
            <v>18</v>
          </cell>
          <cell r="I23" t="str">
            <v>SO</v>
          </cell>
          <cell r="J23">
            <v>36</v>
          </cell>
          <cell r="K23" t="str">
            <v>*</v>
          </cell>
        </row>
        <row r="24">
          <cell r="B24">
            <v>28.145833333333332</v>
          </cell>
          <cell r="C24">
            <v>34.9</v>
          </cell>
          <cell r="D24">
            <v>23.4</v>
          </cell>
          <cell r="E24">
            <v>51.458333333333336</v>
          </cell>
          <cell r="F24">
            <v>72</v>
          </cell>
          <cell r="G24">
            <v>29</v>
          </cell>
          <cell r="H24">
            <v>12.96</v>
          </cell>
          <cell r="I24" t="str">
            <v>SO</v>
          </cell>
          <cell r="J24">
            <v>28.8</v>
          </cell>
          <cell r="K24" t="str">
            <v>*</v>
          </cell>
        </row>
        <row r="25">
          <cell r="B25">
            <v>27.674999999999997</v>
          </cell>
          <cell r="C25">
            <v>35.299999999999997</v>
          </cell>
          <cell r="D25">
            <v>21.5</v>
          </cell>
          <cell r="E25">
            <v>58.833333333333336</v>
          </cell>
          <cell r="F25">
            <v>81</v>
          </cell>
          <cell r="G25">
            <v>32</v>
          </cell>
          <cell r="H25">
            <v>13.68</v>
          </cell>
          <cell r="I25" t="str">
            <v>SO</v>
          </cell>
          <cell r="J25">
            <v>34.56</v>
          </cell>
          <cell r="K25" t="str">
            <v>*</v>
          </cell>
        </row>
        <row r="26">
          <cell r="B26">
            <v>26.583333333333339</v>
          </cell>
          <cell r="C26">
            <v>33.200000000000003</v>
          </cell>
          <cell r="D26">
            <v>23</v>
          </cell>
          <cell r="E26">
            <v>73.958333333333329</v>
          </cell>
          <cell r="F26">
            <v>93</v>
          </cell>
          <cell r="G26">
            <v>45</v>
          </cell>
          <cell r="H26">
            <v>20.52</v>
          </cell>
          <cell r="I26" t="str">
            <v>SO</v>
          </cell>
          <cell r="J26">
            <v>45</v>
          </cell>
          <cell r="K26" t="str">
            <v>*</v>
          </cell>
        </row>
        <row r="27">
          <cell r="B27">
            <v>27.712499999999995</v>
          </cell>
          <cell r="C27">
            <v>34.200000000000003</v>
          </cell>
          <cell r="D27">
            <v>22.2</v>
          </cell>
          <cell r="E27">
            <v>65.458333333333329</v>
          </cell>
          <cell r="F27">
            <v>91</v>
          </cell>
          <cell r="G27">
            <v>33</v>
          </cell>
          <cell r="H27">
            <v>17.28</v>
          </cell>
          <cell r="I27" t="str">
            <v>SO</v>
          </cell>
          <cell r="J27">
            <v>36.72</v>
          </cell>
          <cell r="K27" t="str">
            <v>*</v>
          </cell>
        </row>
        <row r="28">
          <cell r="B28">
            <v>27.845833333333342</v>
          </cell>
          <cell r="C28">
            <v>33.700000000000003</v>
          </cell>
          <cell r="D28">
            <v>22.3</v>
          </cell>
          <cell r="E28">
            <v>58.541666666666664</v>
          </cell>
          <cell r="F28">
            <v>79</v>
          </cell>
          <cell r="G28">
            <v>35</v>
          </cell>
          <cell r="H28">
            <v>23.400000000000002</v>
          </cell>
          <cell r="I28" t="str">
            <v>SO</v>
          </cell>
          <cell r="J28">
            <v>46.800000000000004</v>
          </cell>
          <cell r="K28" t="str">
            <v>*</v>
          </cell>
        </row>
        <row r="29">
          <cell r="B29">
            <v>25.470833333333331</v>
          </cell>
          <cell r="C29">
            <v>31.8</v>
          </cell>
          <cell r="D29">
            <v>18.399999999999999</v>
          </cell>
          <cell r="E29">
            <v>74.833333333333329</v>
          </cell>
          <cell r="F29">
            <v>97</v>
          </cell>
          <cell r="G29">
            <v>53</v>
          </cell>
          <cell r="H29">
            <v>20.88</v>
          </cell>
          <cell r="I29" t="str">
            <v>SO</v>
          </cell>
          <cell r="J29">
            <v>42.12</v>
          </cell>
          <cell r="K29" t="str">
            <v>*</v>
          </cell>
        </row>
        <row r="30">
          <cell r="B30">
            <v>17.279166666666665</v>
          </cell>
          <cell r="C30">
            <v>19.7</v>
          </cell>
          <cell r="D30">
            <v>11.8</v>
          </cell>
          <cell r="E30">
            <v>94.208333333333329</v>
          </cell>
          <cell r="F30">
            <v>97</v>
          </cell>
          <cell r="G30">
            <v>82</v>
          </cell>
          <cell r="H30">
            <v>19.440000000000001</v>
          </cell>
          <cell r="I30" t="str">
            <v>L</v>
          </cell>
          <cell r="J30">
            <v>50.04</v>
          </cell>
          <cell r="K30" t="str">
            <v>*</v>
          </cell>
        </row>
        <row r="31">
          <cell r="B31">
            <v>11.487499999999999</v>
          </cell>
          <cell r="C31">
            <v>16.100000000000001</v>
          </cell>
          <cell r="D31">
            <v>7.5</v>
          </cell>
          <cell r="E31">
            <v>75.291666666666671</v>
          </cell>
          <cell r="F31">
            <v>95</v>
          </cell>
          <cell r="G31">
            <v>48</v>
          </cell>
          <cell r="H31">
            <v>18.36</v>
          </cell>
          <cell r="I31" t="str">
            <v>NE</v>
          </cell>
          <cell r="J31">
            <v>46.440000000000005</v>
          </cell>
          <cell r="K31" t="str">
            <v>*</v>
          </cell>
        </row>
        <row r="32">
          <cell r="B32">
            <v>10.499999999999998</v>
          </cell>
          <cell r="C32">
            <v>16.5</v>
          </cell>
          <cell r="D32">
            <v>6.2</v>
          </cell>
          <cell r="E32">
            <v>74.791666666666671</v>
          </cell>
          <cell r="F32">
            <v>95</v>
          </cell>
          <cell r="G32">
            <v>43</v>
          </cell>
          <cell r="H32">
            <v>11.520000000000001</v>
          </cell>
          <cell r="I32" t="str">
            <v>N</v>
          </cell>
          <cell r="J32">
            <v>27</v>
          </cell>
          <cell r="K32" t="str">
            <v>*</v>
          </cell>
        </row>
        <row r="33">
          <cell r="B33">
            <v>13.625</v>
          </cell>
          <cell r="C33">
            <v>22.5</v>
          </cell>
          <cell r="D33">
            <v>6.7</v>
          </cell>
          <cell r="E33">
            <v>67.458333333333329</v>
          </cell>
          <cell r="F33">
            <v>95</v>
          </cell>
          <cell r="G33">
            <v>28</v>
          </cell>
          <cell r="H33">
            <v>7.5600000000000005</v>
          </cell>
          <cell r="I33" t="str">
            <v>NE</v>
          </cell>
          <cell r="J33">
            <v>18.36</v>
          </cell>
          <cell r="K33" t="str">
            <v>*</v>
          </cell>
        </row>
        <row r="34">
          <cell r="B34">
            <v>13.975000000000001</v>
          </cell>
          <cell r="C34">
            <v>21.9</v>
          </cell>
          <cell r="D34">
            <v>7.2</v>
          </cell>
          <cell r="E34">
            <v>62.916666666666664</v>
          </cell>
          <cell r="F34">
            <v>92</v>
          </cell>
          <cell r="G34">
            <v>28</v>
          </cell>
          <cell r="H34">
            <v>10.44</v>
          </cell>
          <cell r="I34" t="str">
            <v>NE</v>
          </cell>
          <cell r="J34">
            <v>26.64</v>
          </cell>
          <cell r="K34" t="str">
            <v>*</v>
          </cell>
        </row>
        <row r="35">
          <cell r="I35" t="str">
            <v>SO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33.614285714285714</v>
          </cell>
          <cell r="C5">
            <v>35.700000000000003</v>
          </cell>
          <cell r="D5">
            <v>28.5</v>
          </cell>
          <cell r="E5">
            <v>46</v>
          </cell>
          <cell r="F5">
            <v>70</v>
          </cell>
          <cell r="G5">
            <v>36</v>
          </cell>
          <cell r="H5">
            <v>9.3600000000000012</v>
          </cell>
          <cell r="I5" t="str">
            <v>S</v>
          </cell>
          <cell r="J5">
            <v>21.96</v>
          </cell>
          <cell r="K5" t="str">
            <v>*</v>
          </cell>
        </row>
        <row r="6">
          <cell r="B6">
            <v>31.724999999999998</v>
          </cell>
          <cell r="C6">
            <v>34.299999999999997</v>
          </cell>
          <cell r="D6">
            <v>26.4</v>
          </cell>
          <cell r="E6">
            <v>53.75</v>
          </cell>
          <cell r="F6">
            <v>78</v>
          </cell>
          <cell r="G6">
            <v>43</v>
          </cell>
          <cell r="H6">
            <v>7.2</v>
          </cell>
          <cell r="I6" t="str">
            <v>S</v>
          </cell>
          <cell r="J6">
            <v>21.96</v>
          </cell>
          <cell r="K6" t="str">
            <v>*</v>
          </cell>
        </row>
        <row r="7">
          <cell r="B7">
            <v>33.43333333333333</v>
          </cell>
          <cell r="C7">
            <v>35.299999999999997</v>
          </cell>
          <cell r="D7">
            <v>29.6</v>
          </cell>
          <cell r="E7">
            <v>46.333333333333336</v>
          </cell>
          <cell r="F7">
            <v>67</v>
          </cell>
          <cell r="G7">
            <v>35</v>
          </cell>
          <cell r="H7">
            <v>6.12</v>
          </cell>
          <cell r="I7" t="str">
            <v>SO</v>
          </cell>
          <cell r="J7">
            <v>16.2</v>
          </cell>
          <cell r="K7" t="str">
            <v>*</v>
          </cell>
        </row>
        <row r="8">
          <cell r="B8">
            <v>33.739999999999995</v>
          </cell>
          <cell r="C8">
            <v>35.299999999999997</v>
          </cell>
          <cell r="D8">
            <v>29.9</v>
          </cell>
          <cell r="E8">
            <v>42.6</v>
          </cell>
          <cell r="F8">
            <v>59</v>
          </cell>
          <cell r="G8">
            <v>34</v>
          </cell>
          <cell r="H8">
            <v>6.84</v>
          </cell>
          <cell r="I8" t="str">
            <v>S</v>
          </cell>
          <cell r="J8">
            <v>21.6</v>
          </cell>
          <cell r="K8" t="str">
            <v>*</v>
          </cell>
        </row>
        <row r="9">
          <cell r="B9">
            <v>32.875</v>
          </cell>
          <cell r="C9">
            <v>35.200000000000003</v>
          </cell>
          <cell r="D9">
            <v>28.2</v>
          </cell>
          <cell r="E9">
            <v>51.25</v>
          </cell>
          <cell r="F9">
            <v>67</v>
          </cell>
          <cell r="G9">
            <v>42</v>
          </cell>
          <cell r="H9">
            <v>9</v>
          </cell>
          <cell r="I9" t="str">
            <v>SE</v>
          </cell>
          <cell r="J9">
            <v>24.48</v>
          </cell>
          <cell r="K9" t="str">
            <v>*</v>
          </cell>
        </row>
        <row r="10">
          <cell r="B10">
            <v>33.980000000000004</v>
          </cell>
          <cell r="C10">
            <v>36.299999999999997</v>
          </cell>
          <cell r="D10">
            <v>29.1</v>
          </cell>
          <cell r="E10">
            <v>45.4</v>
          </cell>
          <cell r="F10">
            <v>66</v>
          </cell>
          <cell r="G10">
            <v>37</v>
          </cell>
          <cell r="H10">
            <v>6.84</v>
          </cell>
          <cell r="I10" t="str">
            <v>S</v>
          </cell>
          <cell r="J10">
            <v>21.96</v>
          </cell>
          <cell r="K10" t="str">
            <v>*</v>
          </cell>
        </row>
        <row r="11">
          <cell r="B11">
            <v>32.619999999999997</v>
          </cell>
          <cell r="C11">
            <v>35.4</v>
          </cell>
          <cell r="D11">
            <v>27.6</v>
          </cell>
          <cell r="E11">
            <v>54.2</v>
          </cell>
          <cell r="F11">
            <v>77</v>
          </cell>
          <cell r="G11">
            <v>38</v>
          </cell>
          <cell r="H11">
            <v>5.04</v>
          </cell>
          <cell r="I11" t="str">
            <v>S</v>
          </cell>
          <cell r="J11">
            <v>17.28</v>
          </cell>
          <cell r="K11" t="str">
            <v>*</v>
          </cell>
        </row>
        <row r="12">
          <cell r="B12">
            <v>33.625</v>
          </cell>
          <cell r="C12">
            <v>35.299999999999997</v>
          </cell>
          <cell r="D12">
            <v>30.1</v>
          </cell>
          <cell r="E12">
            <v>50.25</v>
          </cell>
          <cell r="F12">
            <v>66</v>
          </cell>
          <cell r="G12">
            <v>43</v>
          </cell>
          <cell r="H12">
            <v>4.32</v>
          </cell>
          <cell r="I12" t="str">
            <v>SE</v>
          </cell>
          <cell r="J12">
            <v>15.48</v>
          </cell>
          <cell r="K12" t="str">
            <v>*</v>
          </cell>
        </row>
        <row r="13">
          <cell r="B13">
            <v>34.08</v>
          </cell>
          <cell r="C13">
            <v>35.9</v>
          </cell>
          <cell r="D13">
            <v>29.4</v>
          </cell>
          <cell r="E13">
            <v>42</v>
          </cell>
          <cell r="F13">
            <v>66</v>
          </cell>
          <cell r="G13">
            <v>33</v>
          </cell>
          <cell r="H13">
            <v>4.6800000000000006</v>
          </cell>
          <cell r="I13" t="str">
            <v>L</v>
          </cell>
          <cell r="J13">
            <v>17.64</v>
          </cell>
          <cell r="K13" t="str">
            <v>*</v>
          </cell>
        </row>
        <row r="14">
          <cell r="B14">
            <v>30.433333333333337</v>
          </cell>
          <cell r="C14">
            <v>30.8</v>
          </cell>
          <cell r="D14">
            <v>24.5</v>
          </cell>
          <cell r="E14">
            <v>56.666666666666664</v>
          </cell>
          <cell r="F14">
            <v>84</v>
          </cell>
          <cell r="G14">
            <v>55</v>
          </cell>
          <cell r="H14">
            <v>2.16</v>
          </cell>
          <cell r="I14" t="str">
            <v>SE</v>
          </cell>
          <cell r="J14">
            <v>8.2799999999999994</v>
          </cell>
          <cell r="K14" t="str">
            <v>*</v>
          </cell>
        </row>
        <row r="15">
          <cell r="B15">
            <v>30.7</v>
          </cell>
          <cell r="C15">
            <v>33</v>
          </cell>
          <cell r="D15">
            <v>27.3</v>
          </cell>
          <cell r="E15">
            <v>55.333333333333336</v>
          </cell>
          <cell r="F15">
            <v>69</v>
          </cell>
          <cell r="G15">
            <v>45</v>
          </cell>
          <cell r="H15">
            <v>6.48</v>
          </cell>
          <cell r="I15" t="str">
            <v>SO</v>
          </cell>
          <cell r="J15">
            <v>18</v>
          </cell>
          <cell r="K15" t="str">
            <v>*</v>
          </cell>
        </row>
        <row r="16">
          <cell r="B16">
            <v>30.974999999999998</v>
          </cell>
          <cell r="C16">
            <v>33.200000000000003</v>
          </cell>
          <cell r="D16">
            <v>26.9</v>
          </cell>
          <cell r="E16">
            <v>54</v>
          </cell>
          <cell r="F16">
            <v>72</v>
          </cell>
          <cell r="G16">
            <v>42</v>
          </cell>
          <cell r="H16">
            <v>7.5600000000000005</v>
          </cell>
          <cell r="I16" t="str">
            <v>SO</v>
          </cell>
          <cell r="J16">
            <v>17.28</v>
          </cell>
          <cell r="K16" t="str">
            <v>*</v>
          </cell>
        </row>
        <row r="17">
          <cell r="B17">
            <v>33.480000000000004</v>
          </cell>
          <cell r="C17">
            <v>36.299999999999997</v>
          </cell>
          <cell r="D17">
            <v>27.5</v>
          </cell>
          <cell r="E17">
            <v>39.6</v>
          </cell>
          <cell r="F17">
            <v>65</v>
          </cell>
          <cell r="G17">
            <v>27</v>
          </cell>
          <cell r="H17">
            <v>5.7600000000000007</v>
          </cell>
          <cell r="I17" t="str">
            <v>SE</v>
          </cell>
          <cell r="J17">
            <v>21.240000000000002</v>
          </cell>
          <cell r="K17" t="str">
            <v>*</v>
          </cell>
        </row>
        <row r="18">
          <cell r="B18">
            <v>32.733333333333334</v>
          </cell>
          <cell r="C18">
            <v>34.5</v>
          </cell>
          <cell r="D18">
            <v>29.2</v>
          </cell>
          <cell r="E18">
            <v>45.666666666666664</v>
          </cell>
          <cell r="F18">
            <v>64</v>
          </cell>
          <cell r="G18">
            <v>38</v>
          </cell>
          <cell r="H18">
            <v>3.6</v>
          </cell>
          <cell r="I18" t="str">
            <v>SE</v>
          </cell>
          <cell r="J18">
            <v>11.879999999999999</v>
          </cell>
          <cell r="K18" t="str">
            <v>*</v>
          </cell>
        </row>
        <row r="19">
          <cell r="B19">
            <v>30.65</v>
          </cell>
          <cell r="C19">
            <v>31.7</v>
          </cell>
          <cell r="D19">
            <v>27.7</v>
          </cell>
          <cell r="E19">
            <v>53.5</v>
          </cell>
          <cell r="F19">
            <v>64</v>
          </cell>
          <cell r="G19">
            <v>48</v>
          </cell>
          <cell r="H19">
            <v>6.12</v>
          </cell>
          <cell r="I19" t="str">
            <v>NE</v>
          </cell>
          <cell r="J19">
            <v>17.28</v>
          </cell>
          <cell r="K19" t="str">
            <v>*</v>
          </cell>
        </row>
        <row r="20">
          <cell r="B20">
            <v>33.760000000000005</v>
          </cell>
          <cell r="C20">
            <v>35.5</v>
          </cell>
          <cell r="D20">
            <v>28.2</v>
          </cell>
          <cell r="E20">
            <v>44.4</v>
          </cell>
          <cell r="F20">
            <v>69</v>
          </cell>
          <cell r="G20">
            <v>34</v>
          </cell>
          <cell r="H20">
            <v>7.5600000000000005</v>
          </cell>
          <cell r="I20" t="str">
            <v>L</v>
          </cell>
          <cell r="J20">
            <v>28.44</v>
          </cell>
          <cell r="K20" t="str">
            <v>*</v>
          </cell>
        </row>
        <row r="21">
          <cell r="B21">
            <v>32.633333333333333</v>
          </cell>
          <cell r="C21">
            <v>35.9</v>
          </cell>
          <cell r="D21">
            <v>24.8</v>
          </cell>
          <cell r="E21">
            <v>42.166666666666664</v>
          </cell>
          <cell r="F21">
            <v>75</v>
          </cell>
          <cell r="G21">
            <v>32</v>
          </cell>
          <cell r="H21">
            <v>7.9200000000000008</v>
          </cell>
          <cell r="I21" t="str">
            <v>S</v>
          </cell>
          <cell r="J21">
            <v>29.52</v>
          </cell>
          <cell r="K21" t="str">
            <v>*</v>
          </cell>
        </row>
        <row r="22">
          <cell r="B22">
            <v>33.725000000000001</v>
          </cell>
          <cell r="C22">
            <v>35.700000000000003</v>
          </cell>
          <cell r="D22">
            <v>27.8</v>
          </cell>
          <cell r="E22">
            <v>36.75</v>
          </cell>
          <cell r="F22">
            <v>55</v>
          </cell>
          <cell r="G22">
            <v>29</v>
          </cell>
          <cell r="H22">
            <v>6.12</v>
          </cell>
          <cell r="I22" t="str">
            <v>L</v>
          </cell>
          <cell r="J22">
            <v>22.68</v>
          </cell>
          <cell r="K22" t="str">
            <v>*</v>
          </cell>
        </row>
        <row r="23">
          <cell r="B23">
            <v>34.32</v>
          </cell>
          <cell r="C23">
            <v>36.1</v>
          </cell>
          <cell r="D23">
            <v>29.8</v>
          </cell>
          <cell r="E23">
            <v>34.799999999999997</v>
          </cell>
          <cell r="F23">
            <v>55</v>
          </cell>
          <cell r="G23">
            <v>30</v>
          </cell>
          <cell r="H23">
            <v>7.5600000000000005</v>
          </cell>
          <cell r="I23" t="str">
            <v>L</v>
          </cell>
          <cell r="J23">
            <v>27</v>
          </cell>
          <cell r="K23">
            <v>0</v>
          </cell>
        </row>
        <row r="24">
          <cell r="B24">
            <v>33.76</v>
          </cell>
          <cell r="C24">
            <v>35.700000000000003</v>
          </cell>
          <cell r="D24">
            <v>29.6</v>
          </cell>
          <cell r="E24">
            <v>35.799999999999997</v>
          </cell>
          <cell r="F24">
            <v>58</v>
          </cell>
          <cell r="G24">
            <v>31</v>
          </cell>
          <cell r="H24">
            <v>5.4</v>
          </cell>
          <cell r="I24" t="str">
            <v>L</v>
          </cell>
          <cell r="J24">
            <v>26.28</v>
          </cell>
          <cell r="K24">
            <v>0</v>
          </cell>
        </row>
        <row r="25">
          <cell r="B25">
            <v>34.75</v>
          </cell>
          <cell r="C25">
            <v>35.4</v>
          </cell>
          <cell r="D25">
            <v>33.200000000000003</v>
          </cell>
          <cell r="E25">
            <v>38.5</v>
          </cell>
          <cell r="F25">
            <v>42</v>
          </cell>
          <cell r="G25">
            <v>36</v>
          </cell>
          <cell r="H25">
            <v>7.5600000000000005</v>
          </cell>
          <cell r="I25" t="str">
            <v>L</v>
          </cell>
          <cell r="J25">
            <v>41.04</v>
          </cell>
          <cell r="K25">
            <v>0</v>
          </cell>
        </row>
        <row r="26">
          <cell r="B26">
            <v>26.8</v>
          </cell>
          <cell r="C26">
            <v>28.2</v>
          </cell>
          <cell r="D26">
            <v>25.5</v>
          </cell>
          <cell r="E26">
            <v>86.333333333333329</v>
          </cell>
          <cell r="F26">
            <v>94</v>
          </cell>
          <cell r="G26">
            <v>62</v>
          </cell>
          <cell r="H26">
            <v>0.36000000000000004</v>
          </cell>
          <cell r="I26" t="str">
            <v>NE</v>
          </cell>
          <cell r="J26">
            <v>3.6</v>
          </cell>
          <cell r="K26">
            <v>0.4</v>
          </cell>
        </row>
        <row r="27">
          <cell r="B27">
            <v>26.687499999999996</v>
          </cell>
          <cell r="C27">
            <v>36</v>
          </cell>
          <cell r="D27">
            <v>19.7</v>
          </cell>
          <cell r="E27">
            <v>69.583333333333329</v>
          </cell>
          <cell r="F27">
            <v>96</v>
          </cell>
          <cell r="G27">
            <v>31</v>
          </cell>
          <cell r="H27">
            <v>6.84</v>
          </cell>
          <cell r="I27" t="str">
            <v>NE</v>
          </cell>
          <cell r="J27">
            <v>29.52</v>
          </cell>
          <cell r="K27">
            <v>0</v>
          </cell>
        </row>
        <row r="28">
          <cell r="B28">
            <v>26.95</v>
          </cell>
          <cell r="C28">
            <v>34</v>
          </cell>
          <cell r="D28">
            <v>22.2</v>
          </cell>
          <cell r="E28">
            <v>67.666666666666671</v>
          </cell>
          <cell r="F28">
            <v>87</v>
          </cell>
          <cell r="G28">
            <v>41</v>
          </cell>
          <cell r="H28">
            <v>10.8</v>
          </cell>
          <cell r="I28" t="str">
            <v>L</v>
          </cell>
          <cell r="J28">
            <v>34.200000000000003</v>
          </cell>
          <cell r="K28">
            <v>0</v>
          </cell>
        </row>
        <row r="29">
          <cell r="B29">
            <v>25.712500000000006</v>
          </cell>
          <cell r="C29">
            <v>32.700000000000003</v>
          </cell>
          <cell r="D29">
            <v>21.3</v>
          </cell>
          <cell r="E29">
            <v>77.333333333333329</v>
          </cell>
          <cell r="F29">
            <v>94</v>
          </cell>
          <cell r="G29">
            <v>48</v>
          </cell>
          <cell r="H29">
            <v>11.520000000000001</v>
          </cell>
          <cell r="I29" t="str">
            <v>L</v>
          </cell>
          <cell r="J29">
            <v>39.6</v>
          </cell>
          <cell r="K29">
            <v>3.2</v>
          </cell>
        </row>
        <row r="30">
          <cell r="B30">
            <v>18.699999999999992</v>
          </cell>
          <cell r="C30">
            <v>22.3</v>
          </cell>
          <cell r="D30">
            <v>13.2</v>
          </cell>
          <cell r="E30">
            <v>88.791666666666671</v>
          </cell>
          <cell r="F30">
            <v>97</v>
          </cell>
          <cell r="G30">
            <v>75</v>
          </cell>
          <cell r="H30">
            <v>20.88</v>
          </cell>
          <cell r="I30" t="str">
            <v>NE</v>
          </cell>
          <cell r="J30">
            <v>42.84</v>
          </cell>
          <cell r="K30">
            <v>45.600000000000016</v>
          </cell>
        </row>
        <row r="31">
          <cell r="B31">
            <v>12.495833333333332</v>
          </cell>
          <cell r="C31">
            <v>18.399999999999999</v>
          </cell>
          <cell r="D31">
            <v>8.1</v>
          </cell>
          <cell r="E31">
            <v>69.375</v>
          </cell>
          <cell r="F31">
            <v>87</v>
          </cell>
          <cell r="G31">
            <v>40</v>
          </cell>
          <cell r="H31">
            <v>10.08</v>
          </cell>
          <cell r="I31" t="str">
            <v>NO</v>
          </cell>
          <cell r="J31">
            <v>36</v>
          </cell>
          <cell r="K31">
            <v>0</v>
          </cell>
        </row>
        <row r="32">
          <cell r="B32">
            <v>11.237499999999999</v>
          </cell>
          <cell r="C32">
            <v>17.600000000000001</v>
          </cell>
          <cell r="D32">
            <v>5.7</v>
          </cell>
          <cell r="E32">
            <v>70.166666666666671</v>
          </cell>
          <cell r="F32">
            <v>96</v>
          </cell>
          <cell r="G32">
            <v>41</v>
          </cell>
          <cell r="H32">
            <v>13.32</v>
          </cell>
          <cell r="I32" t="str">
            <v>O</v>
          </cell>
          <cell r="J32">
            <v>31.680000000000003</v>
          </cell>
          <cell r="K32">
            <v>0</v>
          </cell>
        </row>
        <row r="33">
          <cell r="B33">
            <v>14.587499999999999</v>
          </cell>
          <cell r="C33">
            <v>22.9</v>
          </cell>
          <cell r="D33">
            <v>10.5</v>
          </cell>
          <cell r="E33">
            <v>64.291666666666671</v>
          </cell>
          <cell r="F33">
            <v>82</v>
          </cell>
          <cell r="G33">
            <v>32</v>
          </cell>
          <cell r="H33">
            <v>9.3600000000000012</v>
          </cell>
          <cell r="I33" t="str">
            <v>SO</v>
          </cell>
          <cell r="J33">
            <v>18.36</v>
          </cell>
          <cell r="K33">
            <v>0</v>
          </cell>
        </row>
        <row r="34">
          <cell r="B34">
            <v>14.9625</v>
          </cell>
          <cell r="C34">
            <v>22.9</v>
          </cell>
          <cell r="D34">
            <v>7.8</v>
          </cell>
          <cell r="E34">
            <v>59.333333333333336</v>
          </cell>
          <cell r="F34">
            <v>88</v>
          </cell>
          <cell r="G34">
            <v>21</v>
          </cell>
          <cell r="H34">
            <v>9</v>
          </cell>
          <cell r="I34" t="str">
            <v>O</v>
          </cell>
          <cell r="J34">
            <v>22.32</v>
          </cell>
          <cell r="K34">
            <v>0</v>
          </cell>
        </row>
        <row r="35">
          <cell r="I35" t="str">
            <v>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28.379166666666666</v>
          </cell>
          <cell r="C5">
            <v>36.299999999999997</v>
          </cell>
          <cell r="D5">
            <v>22.5</v>
          </cell>
          <cell r="E5">
            <v>71.458333333333329</v>
          </cell>
          <cell r="F5">
            <v>92</v>
          </cell>
          <cell r="G5">
            <v>38</v>
          </cell>
          <cell r="H5">
            <v>6.12</v>
          </cell>
          <cell r="I5" t="str">
            <v>S</v>
          </cell>
          <cell r="J5">
            <v>16.559999999999999</v>
          </cell>
          <cell r="K5">
            <v>0</v>
          </cell>
        </row>
        <row r="6">
          <cell r="B6">
            <v>29.029166666666665</v>
          </cell>
          <cell r="C6">
            <v>36.200000000000003</v>
          </cell>
          <cell r="D6">
            <v>23.6</v>
          </cell>
          <cell r="E6">
            <v>73.083333333333329</v>
          </cell>
          <cell r="F6">
            <v>94</v>
          </cell>
          <cell r="G6">
            <v>41</v>
          </cell>
          <cell r="H6">
            <v>9.3600000000000012</v>
          </cell>
          <cell r="I6" t="str">
            <v>NO</v>
          </cell>
          <cell r="J6">
            <v>20.16</v>
          </cell>
          <cell r="K6">
            <v>0</v>
          </cell>
        </row>
        <row r="7">
          <cell r="B7">
            <v>28.237500000000001</v>
          </cell>
          <cell r="C7">
            <v>34.700000000000003</v>
          </cell>
          <cell r="D7">
            <v>22.7</v>
          </cell>
          <cell r="E7">
            <v>72.875</v>
          </cell>
          <cell r="F7">
            <v>94</v>
          </cell>
          <cell r="G7">
            <v>46</v>
          </cell>
          <cell r="H7">
            <v>8.64</v>
          </cell>
          <cell r="I7" t="str">
            <v>N</v>
          </cell>
          <cell r="J7">
            <v>30.96</v>
          </cell>
          <cell r="K7">
            <v>0</v>
          </cell>
        </row>
        <row r="8">
          <cell r="B8">
            <v>29.00833333333334</v>
          </cell>
          <cell r="C8">
            <v>35.799999999999997</v>
          </cell>
          <cell r="D8">
            <v>23.9</v>
          </cell>
          <cell r="E8">
            <v>73.625</v>
          </cell>
          <cell r="F8">
            <v>94</v>
          </cell>
          <cell r="G8">
            <v>40</v>
          </cell>
          <cell r="H8">
            <v>12.6</v>
          </cell>
          <cell r="I8" t="str">
            <v>S</v>
          </cell>
          <cell r="J8">
            <v>24.840000000000003</v>
          </cell>
          <cell r="K8">
            <v>0</v>
          </cell>
        </row>
        <row r="9">
          <cell r="B9">
            <v>28.570833333333336</v>
          </cell>
          <cell r="C9">
            <v>36.1</v>
          </cell>
          <cell r="D9">
            <v>24.1</v>
          </cell>
          <cell r="E9">
            <v>74.25</v>
          </cell>
          <cell r="F9">
            <v>93</v>
          </cell>
          <cell r="G9">
            <v>42</v>
          </cell>
          <cell r="H9">
            <v>9</v>
          </cell>
          <cell r="I9" t="str">
            <v>SE</v>
          </cell>
          <cell r="J9">
            <v>45.72</v>
          </cell>
          <cell r="K9">
            <v>2.6</v>
          </cell>
        </row>
        <row r="10">
          <cell r="B10">
            <v>28.7</v>
          </cell>
          <cell r="C10">
            <v>36</v>
          </cell>
          <cell r="D10">
            <v>23.9</v>
          </cell>
          <cell r="E10">
            <v>74.041666666666671</v>
          </cell>
          <cell r="F10">
            <v>93</v>
          </cell>
          <cell r="G10">
            <v>42</v>
          </cell>
          <cell r="H10">
            <v>7.5600000000000005</v>
          </cell>
          <cell r="I10" t="str">
            <v>S</v>
          </cell>
          <cell r="J10">
            <v>20.52</v>
          </cell>
          <cell r="K10">
            <v>0</v>
          </cell>
        </row>
        <row r="11">
          <cell r="B11">
            <v>29.141666666666669</v>
          </cell>
          <cell r="C11">
            <v>35.6</v>
          </cell>
          <cell r="D11">
            <v>24.9</v>
          </cell>
          <cell r="E11">
            <v>76</v>
          </cell>
          <cell r="F11">
            <v>93</v>
          </cell>
          <cell r="G11">
            <v>50</v>
          </cell>
          <cell r="H11">
            <v>8.64</v>
          </cell>
          <cell r="I11" t="str">
            <v>SO</v>
          </cell>
          <cell r="J11">
            <v>18.36</v>
          </cell>
          <cell r="K11">
            <v>0</v>
          </cell>
        </row>
        <row r="12">
          <cell r="B12">
            <v>29.837500000000002</v>
          </cell>
          <cell r="C12">
            <v>36.4</v>
          </cell>
          <cell r="D12">
            <v>24.7</v>
          </cell>
          <cell r="E12">
            <v>71.916666666666671</v>
          </cell>
          <cell r="F12">
            <v>94</v>
          </cell>
          <cell r="G12">
            <v>39</v>
          </cell>
          <cell r="H12">
            <v>9.3600000000000012</v>
          </cell>
          <cell r="I12" t="str">
            <v>N</v>
          </cell>
          <cell r="J12">
            <v>20.88</v>
          </cell>
          <cell r="K12">
            <v>0</v>
          </cell>
        </row>
        <row r="13">
          <cell r="B13">
            <v>27.95</v>
          </cell>
          <cell r="C13">
            <v>35.200000000000003</v>
          </cell>
          <cell r="D13">
            <v>24.6</v>
          </cell>
          <cell r="E13">
            <v>79.791666666666671</v>
          </cell>
          <cell r="F13">
            <v>93</v>
          </cell>
          <cell r="G13">
            <v>54</v>
          </cell>
          <cell r="H13">
            <v>7.5600000000000005</v>
          </cell>
          <cell r="I13" t="str">
            <v>O</v>
          </cell>
          <cell r="J13">
            <v>20.88</v>
          </cell>
          <cell r="K13">
            <v>0</v>
          </cell>
        </row>
        <row r="14">
          <cell r="B14">
            <v>27.824999999999999</v>
          </cell>
          <cell r="C14">
            <v>34.1</v>
          </cell>
          <cell r="D14">
            <v>23.9</v>
          </cell>
          <cell r="E14">
            <v>81.25</v>
          </cell>
          <cell r="F14">
            <v>95</v>
          </cell>
          <cell r="G14">
            <v>51</v>
          </cell>
          <cell r="H14">
            <v>4.32</v>
          </cell>
          <cell r="I14" t="str">
            <v>O</v>
          </cell>
          <cell r="J14">
            <v>13.32</v>
          </cell>
          <cell r="K14">
            <v>0</v>
          </cell>
        </row>
        <row r="15">
          <cell r="B15">
            <v>27.274999999999995</v>
          </cell>
          <cell r="C15">
            <v>33.1</v>
          </cell>
          <cell r="D15">
            <v>24</v>
          </cell>
          <cell r="E15">
            <v>76.208333333333329</v>
          </cell>
          <cell r="F15">
            <v>90</v>
          </cell>
          <cell r="G15">
            <v>54</v>
          </cell>
          <cell r="H15">
            <v>7.2</v>
          </cell>
          <cell r="I15" t="str">
            <v>S</v>
          </cell>
          <cell r="J15">
            <v>15.840000000000002</v>
          </cell>
          <cell r="K15">
            <v>0</v>
          </cell>
        </row>
        <row r="16">
          <cell r="B16">
            <v>27.670833333333331</v>
          </cell>
          <cell r="C16">
            <v>34</v>
          </cell>
          <cell r="D16">
            <v>23.5</v>
          </cell>
          <cell r="E16">
            <v>75.333333333333329</v>
          </cell>
          <cell r="F16">
            <v>92</v>
          </cell>
          <cell r="G16">
            <v>49</v>
          </cell>
          <cell r="H16">
            <v>6.48</v>
          </cell>
          <cell r="I16" t="str">
            <v>S</v>
          </cell>
          <cell r="J16">
            <v>17.28</v>
          </cell>
          <cell r="K16">
            <v>0</v>
          </cell>
        </row>
        <row r="17">
          <cell r="B17">
            <v>26.566666666666663</v>
          </cell>
          <cell r="C17">
            <v>34.700000000000003</v>
          </cell>
          <cell r="D17">
            <v>21.4</v>
          </cell>
          <cell r="E17">
            <v>79.333333333333329</v>
          </cell>
          <cell r="F17">
            <v>95</v>
          </cell>
          <cell r="G17">
            <v>42</v>
          </cell>
          <cell r="H17">
            <v>10.8</v>
          </cell>
          <cell r="I17" t="str">
            <v>SO</v>
          </cell>
          <cell r="J17">
            <v>52.56</v>
          </cell>
          <cell r="K17">
            <v>33.799999999999997</v>
          </cell>
        </row>
        <row r="18">
          <cell r="B18">
            <v>25.537500000000005</v>
          </cell>
          <cell r="C18">
            <v>33.5</v>
          </cell>
          <cell r="D18">
            <v>22.8</v>
          </cell>
          <cell r="E18">
            <v>84.625</v>
          </cell>
          <cell r="F18">
            <v>95</v>
          </cell>
          <cell r="G18">
            <v>51</v>
          </cell>
          <cell r="H18">
            <v>18</v>
          </cell>
          <cell r="I18" t="str">
            <v>S</v>
          </cell>
          <cell r="J18">
            <v>63</v>
          </cell>
          <cell r="K18">
            <v>8.7999999999999989</v>
          </cell>
        </row>
        <row r="19">
          <cell r="B19">
            <v>25.75</v>
          </cell>
          <cell r="C19">
            <v>32.1</v>
          </cell>
          <cell r="D19">
            <v>22.3</v>
          </cell>
          <cell r="E19">
            <v>83.458333333333329</v>
          </cell>
          <cell r="F19">
            <v>95</v>
          </cell>
          <cell r="G19">
            <v>59</v>
          </cell>
          <cell r="H19">
            <v>12.24</v>
          </cell>
          <cell r="I19" t="str">
            <v>N</v>
          </cell>
          <cell r="J19">
            <v>22.32</v>
          </cell>
          <cell r="K19">
            <v>0.2</v>
          </cell>
        </row>
        <row r="20">
          <cell r="B20">
            <v>27.537499999999998</v>
          </cell>
          <cell r="C20">
            <v>33.700000000000003</v>
          </cell>
          <cell r="D20">
            <v>22.7</v>
          </cell>
          <cell r="E20">
            <v>76.708333333333329</v>
          </cell>
          <cell r="F20">
            <v>95</v>
          </cell>
          <cell r="G20">
            <v>46</v>
          </cell>
          <cell r="H20">
            <v>10.8</v>
          </cell>
          <cell r="I20" t="str">
            <v>N</v>
          </cell>
          <cell r="J20">
            <v>25.56</v>
          </cell>
          <cell r="K20">
            <v>0</v>
          </cell>
        </row>
        <row r="21">
          <cell r="B21">
            <v>28.141666666666669</v>
          </cell>
          <cell r="C21">
            <v>35.200000000000003</v>
          </cell>
          <cell r="D21">
            <v>23.1</v>
          </cell>
          <cell r="E21">
            <v>72.083333333333329</v>
          </cell>
          <cell r="F21">
            <v>93</v>
          </cell>
          <cell r="G21">
            <v>40</v>
          </cell>
          <cell r="H21">
            <v>11.520000000000001</v>
          </cell>
          <cell r="I21" t="str">
            <v>NE</v>
          </cell>
          <cell r="J21">
            <v>24.48</v>
          </cell>
          <cell r="K21">
            <v>0</v>
          </cell>
        </row>
        <row r="22">
          <cell r="B22">
            <v>27.641666666666662</v>
          </cell>
          <cell r="C22">
            <v>35.1</v>
          </cell>
          <cell r="D22">
            <v>22.5</v>
          </cell>
          <cell r="E22">
            <v>74.708333333333329</v>
          </cell>
          <cell r="F22">
            <v>95</v>
          </cell>
          <cell r="G22">
            <v>39</v>
          </cell>
          <cell r="H22">
            <v>7.2</v>
          </cell>
          <cell r="I22" t="str">
            <v>NE</v>
          </cell>
          <cell r="J22">
            <v>17.64</v>
          </cell>
          <cell r="K22">
            <v>0</v>
          </cell>
        </row>
        <row r="23">
          <cell r="B23">
            <v>27.220833333333328</v>
          </cell>
          <cell r="C23">
            <v>34.799999999999997</v>
          </cell>
          <cell r="D23">
            <v>21.3</v>
          </cell>
          <cell r="E23">
            <v>72.916666666666671</v>
          </cell>
          <cell r="F23">
            <v>94</v>
          </cell>
          <cell r="G23">
            <v>38</v>
          </cell>
          <cell r="H23">
            <v>11.879999999999999</v>
          </cell>
          <cell r="I23" t="str">
            <v>O</v>
          </cell>
          <cell r="J23">
            <v>27.720000000000002</v>
          </cell>
          <cell r="K23">
            <v>0.2</v>
          </cell>
        </row>
        <row r="24">
          <cell r="B24">
            <v>27.087499999999995</v>
          </cell>
          <cell r="C24">
            <v>34.4</v>
          </cell>
          <cell r="D24">
            <v>21.3</v>
          </cell>
          <cell r="E24">
            <v>72.958333333333329</v>
          </cell>
          <cell r="F24">
            <v>95</v>
          </cell>
          <cell r="G24">
            <v>34</v>
          </cell>
          <cell r="H24">
            <v>10.08</v>
          </cell>
          <cell r="I24" t="str">
            <v>SE</v>
          </cell>
          <cell r="J24">
            <v>25.92</v>
          </cell>
          <cell r="K24">
            <v>0</v>
          </cell>
        </row>
        <row r="25">
          <cell r="B25">
            <v>27.012499999999999</v>
          </cell>
          <cell r="C25">
            <v>34.799999999999997</v>
          </cell>
          <cell r="D25">
            <v>21</v>
          </cell>
          <cell r="E25">
            <v>74.416666666666671</v>
          </cell>
          <cell r="F25">
            <v>94</v>
          </cell>
          <cell r="G25">
            <v>44</v>
          </cell>
          <cell r="H25">
            <v>10.08</v>
          </cell>
          <cell r="I25" t="str">
            <v>SO</v>
          </cell>
          <cell r="J25">
            <v>26.28</v>
          </cell>
          <cell r="K25">
            <v>0</v>
          </cell>
        </row>
        <row r="26">
          <cell r="B26">
            <v>27.404166666666669</v>
          </cell>
          <cell r="C26">
            <v>32.299999999999997</v>
          </cell>
          <cell r="D26">
            <v>24.4</v>
          </cell>
          <cell r="E26">
            <v>78.583333333333329</v>
          </cell>
          <cell r="F26">
            <v>94</v>
          </cell>
          <cell r="G26">
            <v>56</v>
          </cell>
          <cell r="H26">
            <v>7.2</v>
          </cell>
          <cell r="I26" t="str">
            <v>NE</v>
          </cell>
          <cell r="J26">
            <v>16.920000000000002</v>
          </cell>
          <cell r="K26">
            <v>0.2</v>
          </cell>
        </row>
        <row r="27">
          <cell r="B27">
            <v>27.154166666666665</v>
          </cell>
          <cell r="C27">
            <v>34.1</v>
          </cell>
          <cell r="D27">
            <v>22</v>
          </cell>
          <cell r="E27">
            <v>78.125</v>
          </cell>
          <cell r="F27">
            <v>95</v>
          </cell>
          <cell r="G27">
            <v>47</v>
          </cell>
          <cell r="H27">
            <v>15.48</v>
          </cell>
          <cell r="I27" t="str">
            <v>O</v>
          </cell>
          <cell r="J27">
            <v>32.4</v>
          </cell>
          <cell r="K27">
            <v>0.2</v>
          </cell>
        </row>
        <row r="28">
          <cell r="B28">
            <v>27.774999999999995</v>
          </cell>
          <cell r="C28">
            <v>33.700000000000003</v>
          </cell>
          <cell r="D28">
            <v>22.9</v>
          </cell>
          <cell r="E28">
            <v>75.458333333333329</v>
          </cell>
          <cell r="F28">
            <v>95</v>
          </cell>
          <cell r="G28">
            <v>50</v>
          </cell>
          <cell r="H28">
            <v>15.48</v>
          </cell>
          <cell r="I28" t="str">
            <v>N</v>
          </cell>
          <cell r="J28">
            <v>42.84</v>
          </cell>
          <cell r="K28">
            <v>0</v>
          </cell>
        </row>
        <row r="29">
          <cell r="B29">
            <v>27.475000000000005</v>
          </cell>
          <cell r="C29">
            <v>31.5</v>
          </cell>
          <cell r="D29">
            <v>24.5</v>
          </cell>
          <cell r="E29">
            <v>75.875</v>
          </cell>
          <cell r="F29">
            <v>90</v>
          </cell>
          <cell r="G29">
            <v>58</v>
          </cell>
          <cell r="H29">
            <v>11.16</v>
          </cell>
          <cell r="I29" t="str">
            <v>N</v>
          </cell>
          <cell r="J29">
            <v>43.2</v>
          </cell>
          <cell r="K29">
            <v>0</v>
          </cell>
        </row>
        <row r="30">
          <cell r="B30">
            <v>20.262500000000003</v>
          </cell>
          <cell r="C30">
            <v>24.9</v>
          </cell>
          <cell r="D30">
            <v>16.2</v>
          </cell>
          <cell r="E30">
            <v>79.25</v>
          </cell>
          <cell r="F30">
            <v>94</v>
          </cell>
          <cell r="G30">
            <v>62</v>
          </cell>
          <cell r="H30">
            <v>14.04</v>
          </cell>
          <cell r="I30" t="str">
            <v>SO</v>
          </cell>
          <cell r="J30">
            <v>37.800000000000004</v>
          </cell>
          <cell r="K30">
            <v>5.3999999999999995</v>
          </cell>
        </row>
        <row r="31">
          <cell r="B31">
            <v>14.949999999999998</v>
          </cell>
          <cell r="C31">
            <v>20.399999999999999</v>
          </cell>
          <cell r="D31">
            <v>10.3</v>
          </cell>
          <cell r="E31">
            <v>64.708333333333329</v>
          </cell>
          <cell r="F31">
            <v>89</v>
          </cell>
          <cell r="G31">
            <v>38</v>
          </cell>
          <cell r="H31">
            <v>12.24</v>
          </cell>
          <cell r="I31" t="str">
            <v>S</v>
          </cell>
          <cell r="J31">
            <v>33.119999999999997</v>
          </cell>
          <cell r="K31">
            <v>0</v>
          </cell>
        </row>
        <row r="32">
          <cell r="B32">
            <v>13.866666666666667</v>
          </cell>
          <cell r="C32">
            <v>20.7</v>
          </cell>
          <cell r="D32">
            <v>7.8</v>
          </cell>
          <cell r="E32">
            <v>66.333333333333329</v>
          </cell>
          <cell r="F32">
            <v>92</v>
          </cell>
          <cell r="G32">
            <v>35</v>
          </cell>
          <cell r="H32">
            <v>11.879999999999999</v>
          </cell>
          <cell r="I32" t="str">
            <v>S</v>
          </cell>
          <cell r="J32">
            <v>27.36</v>
          </cell>
          <cell r="K32">
            <v>0</v>
          </cell>
        </row>
        <row r="33">
          <cell r="B33">
            <v>16.491666666666667</v>
          </cell>
          <cell r="C33">
            <v>21.3</v>
          </cell>
          <cell r="D33">
            <v>13.8</v>
          </cell>
          <cell r="E33">
            <v>62.958333333333336</v>
          </cell>
          <cell r="F33">
            <v>75</v>
          </cell>
          <cell r="G33">
            <v>36</v>
          </cell>
          <cell r="H33">
            <v>6.48</v>
          </cell>
          <cell r="I33" t="str">
            <v>S</v>
          </cell>
          <cell r="J33">
            <v>15.840000000000002</v>
          </cell>
          <cell r="K33">
            <v>0</v>
          </cell>
        </row>
        <row r="34">
          <cell r="B34">
            <v>17.708333333333332</v>
          </cell>
          <cell r="C34">
            <v>24.2</v>
          </cell>
          <cell r="D34">
            <v>13.8</v>
          </cell>
          <cell r="E34">
            <v>58.041666666666664</v>
          </cell>
          <cell r="F34">
            <v>87</v>
          </cell>
          <cell r="G34">
            <v>28</v>
          </cell>
          <cell r="H34">
            <v>11.879999999999999</v>
          </cell>
          <cell r="I34" t="str">
            <v>S</v>
          </cell>
          <cell r="J34">
            <v>24.12</v>
          </cell>
          <cell r="K34">
            <v>0</v>
          </cell>
        </row>
        <row r="35">
          <cell r="I35" t="str">
            <v>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29.5</v>
          </cell>
          <cell r="C5">
            <v>37.299999999999997</v>
          </cell>
          <cell r="D5">
            <v>23</v>
          </cell>
          <cell r="E5">
            <v>72.833333333333329</v>
          </cell>
          <cell r="F5">
            <v>96</v>
          </cell>
          <cell r="G5">
            <v>34</v>
          </cell>
          <cell r="H5">
            <v>9.7200000000000006</v>
          </cell>
          <cell r="I5" t="str">
            <v>L</v>
          </cell>
          <cell r="J5">
            <v>18.36</v>
          </cell>
          <cell r="K5">
            <v>0</v>
          </cell>
        </row>
        <row r="6">
          <cell r="B6">
            <v>29.408333333333335</v>
          </cell>
          <cell r="C6">
            <v>36.9</v>
          </cell>
          <cell r="D6">
            <v>23.1</v>
          </cell>
          <cell r="E6">
            <v>72.916666666666671</v>
          </cell>
          <cell r="F6">
            <v>96</v>
          </cell>
          <cell r="G6">
            <v>36</v>
          </cell>
          <cell r="H6">
            <v>15.48</v>
          </cell>
          <cell r="I6" t="str">
            <v>NE</v>
          </cell>
          <cell r="J6">
            <v>27.36</v>
          </cell>
          <cell r="K6">
            <v>0</v>
          </cell>
        </row>
        <row r="7">
          <cell r="B7">
            <v>28.083333333333332</v>
          </cell>
          <cell r="C7">
            <v>35.700000000000003</v>
          </cell>
          <cell r="D7">
            <v>21.8</v>
          </cell>
          <cell r="E7">
            <v>73.125</v>
          </cell>
          <cell r="F7">
            <v>96</v>
          </cell>
          <cell r="G7">
            <v>40</v>
          </cell>
          <cell r="H7">
            <v>15.120000000000001</v>
          </cell>
          <cell r="I7" t="str">
            <v>N</v>
          </cell>
          <cell r="J7">
            <v>44.28</v>
          </cell>
          <cell r="K7">
            <v>0</v>
          </cell>
        </row>
        <row r="8">
          <cell r="B8">
            <v>28.154166666666669</v>
          </cell>
          <cell r="C8">
            <v>36.700000000000003</v>
          </cell>
          <cell r="D8">
            <v>23</v>
          </cell>
          <cell r="E8">
            <v>76.958333333333329</v>
          </cell>
          <cell r="F8">
            <v>96</v>
          </cell>
          <cell r="G8">
            <v>40</v>
          </cell>
          <cell r="H8">
            <v>11.16</v>
          </cell>
          <cell r="I8" t="str">
            <v>NE</v>
          </cell>
          <cell r="J8">
            <v>32.04</v>
          </cell>
          <cell r="K8">
            <v>0</v>
          </cell>
        </row>
        <row r="9">
          <cell r="B9">
            <v>28.637500000000003</v>
          </cell>
          <cell r="C9">
            <v>37.6</v>
          </cell>
          <cell r="D9">
            <v>23.1</v>
          </cell>
          <cell r="E9">
            <v>74.875</v>
          </cell>
          <cell r="F9">
            <v>96</v>
          </cell>
          <cell r="G9">
            <v>41</v>
          </cell>
          <cell r="H9">
            <v>15.120000000000001</v>
          </cell>
          <cell r="I9" t="str">
            <v>NE</v>
          </cell>
          <cell r="J9">
            <v>40.680000000000007</v>
          </cell>
          <cell r="K9">
            <v>0</v>
          </cell>
        </row>
        <row r="10">
          <cell r="B10">
            <v>29.325000000000003</v>
          </cell>
          <cell r="C10">
            <v>37</v>
          </cell>
          <cell r="D10">
            <v>23.2</v>
          </cell>
          <cell r="E10">
            <v>75.375</v>
          </cell>
          <cell r="F10">
            <v>96</v>
          </cell>
          <cell r="G10">
            <v>41</v>
          </cell>
          <cell r="H10">
            <v>13.68</v>
          </cell>
          <cell r="I10" t="str">
            <v>NO</v>
          </cell>
          <cell r="J10">
            <v>24.840000000000003</v>
          </cell>
          <cell r="K10">
            <v>0</v>
          </cell>
        </row>
        <row r="11">
          <cell r="B11">
            <v>29.983333333333331</v>
          </cell>
          <cell r="C11">
            <v>36.6</v>
          </cell>
          <cell r="D11">
            <v>24.9</v>
          </cell>
          <cell r="E11">
            <v>76.416666666666671</v>
          </cell>
          <cell r="F11">
            <v>96</v>
          </cell>
          <cell r="G11">
            <v>43</v>
          </cell>
          <cell r="H11">
            <v>15.120000000000001</v>
          </cell>
          <cell r="I11" t="str">
            <v>N</v>
          </cell>
          <cell r="J11">
            <v>36</v>
          </cell>
          <cell r="K11">
            <v>0</v>
          </cell>
        </row>
        <row r="12">
          <cell r="B12">
            <v>29.875</v>
          </cell>
          <cell r="C12">
            <v>38</v>
          </cell>
          <cell r="D12">
            <v>23.9</v>
          </cell>
          <cell r="E12">
            <v>74.75</v>
          </cell>
          <cell r="F12">
            <v>96</v>
          </cell>
          <cell r="G12">
            <v>37</v>
          </cell>
          <cell r="H12">
            <v>10.8</v>
          </cell>
          <cell r="I12" t="str">
            <v>NO</v>
          </cell>
          <cell r="J12">
            <v>23.040000000000003</v>
          </cell>
          <cell r="K12">
            <v>0</v>
          </cell>
        </row>
        <row r="13">
          <cell r="B13">
            <v>28.220833333333335</v>
          </cell>
          <cell r="C13">
            <v>35.4</v>
          </cell>
          <cell r="D13">
            <v>25.3</v>
          </cell>
          <cell r="E13">
            <v>82.875</v>
          </cell>
          <cell r="F13">
            <v>95</v>
          </cell>
          <cell r="G13">
            <v>55</v>
          </cell>
          <cell r="H13">
            <v>18.36</v>
          </cell>
          <cell r="I13" t="str">
            <v>NE</v>
          </cell>
          <cell r="J13">
            <v>43.56</v>
          </cell>
          <cell r="K13">
            <v>0</v>
          </cell>
        </row>
        <row r="14">
          <cell r="B14">
            <v>28.179166666666664</v>
          </cell>
          <cell r="C14">
            <v>36.6</v>
          </cell>
          <cell r="D14">
            <v>23.5</v>
          </cell>
          <cell r="E14">
            <v>79.541666666666671</v>
          </cell>
          <cell r="F14">
            <v>96</v>
          </cell>
          <cell r="G14">
            <v>45</v>
          </cell>
          <cell r="H14">
            <v>14.76</v>
          </cell>
          <cell r="I14" t="str">
            <v>NO</v>
          </cell>
          <cell r="J14">
            <v>28.44</v>
          </cell>
          <cell r="K14">
            <v>0</v>
          </cell>
        </row>
        <row r="15">
          <cell r="B15">
            <v>27.683333333333334</v>
          </cell>
          <cell r="C15">
            <v>33.200000000000003</v>
          </cell>
          <cell r="D15">
            <v>24.6</v>
          </cell>
          <cell r="E15">
            <v>81.041666666666671</v>
          </cell>
          <cell r="F15">
            <v>94</v>
          </cell>
          <cell r="G15">
            <v>60</v>
          </cell>
          <cell r="H15">
            <v>17.28</v>
          </cell>
          <cell r="I15" t="str">
            <v>S</v>
          </cell>
          <cell r="J15">
            <v>51.480000000000004</v>
          </cell>
          <cell r="K15">
            <v>0</v>
          </cell>
        </row>
        <row r="16">
          <cell r="B16">
            <v>26.583333333333339</v>
          </cell>
          <cell r="C16">
            <v>32.1</v>
          </cell>
          <cell r="D16">
            <v>23.1</v>
          </cell>
          <cell r="E16">
            <v>82.666666666666671</v>
          </cell>
          <cell r="F16">
            <v>95</v>
          </cell>
          <cell r="G16">
            <v>59</v>
          </cell>
          <cell r="H16">
            <v>12.96</v>
          </cell>
          <cell r="I16" t="str">
            <v>S</v>
          </cell>
          <cell r="J16">
            <v>37.800000000000004</v>
          </cell>
          <cell r="K16">
            <v>2.8000000000000003</v>
          </cell>
        </row>
        <row r="17">
          <cell r="B17">
            <v>25.804166666666664</v>
          </cell>
          <cell r="C17">
            <v>34.200000000000003</v>
          </cell>
          <cell r="D17">
            <v>22.1</v>
          </cell>
          <cell r="E17">
            <v>87.666666666666671</v>
          </cell>
          <cell r="F17">
            <v>98</v>
          </cell>
          <cell r="G17">
            <v>57</v>
          </cell>
          <cell r="H17">
            <v>15.48</v>
          </cell>
          <cell r="I17" t="str">
            <v>SO</v>
          </cell>
          <cell r="J17">
            <v>29.16</v>
          </cell>
          <cell r="K17">
            <v>8.9999999999999982</v>
          </cell>
        </row>
        <row r="18">
          <cell r="B18">
            <v>24.691666666666666</v>
          </cell>
          <cell r="C18">
            <v>31.1</v>
          </cell>
          <cell r="D18">
            <v>22.7</v>
          </cell>
          <cell r="E18">
            <v>91.083333333333329</v>
          </cell>
          <cell r="F18">
            <v>96</v>
          </cell>
          <cell r="G18">
            <v>67</v>
          </cell>
          <cell r="H18">
            <v>17.64</v>
          </cell>
          <cell r="I18" t="str">
            <v>NE</v>
          </cell>
          <cell r="J18">
            <v>44.28</v>
          </cell>
          <cell r="K18">
            <v>16</v>
          </cell>
        </row>
        <row r="19">
          <cell r="B19">
            <v>26.608333333333334</v>
          </cell>
          <cell r="C19">
            <v>33.1</v>
          </cell>
          <cell r="D19">
            <v>23.3</v>
          </cell>
          <cell r="E19">
            <v>84.333333333333329</v>
          </cell>
          <cell r="F19">
            <v>96</v>
          </cell>
          <cell r="G19">
            <v>55</v>
          </cell>
          <cell r="H19">
            <v>12.96</v>
          </cell>
          <cell r="I19" t="str">
            <v>N</v>
          </cell>
          <cell r="J19">
            <v>27</v>
          </cell>
          <cell r="K19">
            <v>0.2</v>
          </cell>
        </row>
        <row r="20">
          <cell r="B20">
            <v>28.137499999999999</v>
          </cell>
          <cell r="C20">
            <v>35.1</v>
          </cell>
          <cell r="D20">
            <v>23.1</v>
          </cell>
          <cell r="E20">
            <v>78</v>
          </cell>
          <cell r="F20">
            <v>96</v>
          </cell>
          <cell r="G20">
            <v>45</v>
          </cell>
          <cell r="H20">
            <v>16.920000000000002</v>
          </cell>
          <cell r="I20" t="str">
            <v>N</v>
          </cell>
          <cell r="J20">
            <v>34.200000000000003</v>
          </cell>
          <cell r="K20">
            <v>0</v>
          </cell>
        </row>
        <row r="21">
          <cell r="B21">
            <v>28.341666666666669</v>
          </cell>
          <cell r="C21">
            <v>35.9</v>
          </cell>
          <cell r="D21">
            <v>22.5</v>
          </cell>
          <cell r="E21">
            <v>75.541666666666671</v>
          </cell>
          <cell r="F21">
            <v>96</v>
          </cell>
          <cell r="G21">
            <v>40</v>
          </cell>
          <cell r="H21">
            <v>16.2</v>
          </cell>
          <cell r="I21" t="str">
            <v>NE</v>
          </cell>
          <cell r="J21">
            <v>27.720000000000002</v>
          </cell>
          <cell r="K21">
            <v>0</v>
          </cell>
        </row>
        <row r="22">
          <cell r="B22">
            <v>27.774999999999995</v>
          </cell>
          <cell r="C22">
            <v>35.9</v>
          </cell>
          <cell r="D22">
            <v>21.7</v>
          </cell>
          <cell r="E22">
            <v>75.833333333333329</v>
          </cell>
          <cell r="F22">
            <v>96</v>
          </cell>
          <cell r="G22">
            <v>35</v>
          </cell>
          <cell r="H22">
            <v>15.120000000000001</v>
          </cell>
          <cell r="I22" t="str">
            <v>NE</v>
          </cell>
          <cell r="J22">
            <v>28.44</v>
          </cell>
          <cell r="K22">
            <v>0.2</v>
          </cell>
        </row>
        <row r="23">
          <cell r="B23">
            <v>27.295833333333334</v>
          </cell>
          <cell r="C23">
            <v>36.1</v>
          </cell>
          <cell r="D23">
            <v>21.1</v>
          </cell>
          <cell r="E23">
            <v>74.333333333333329</v>
          </cell>
          <cell r="F23">
            <v>97</v>
          </cell>
          <cell r="G23">
            <v>34</v>
          </cell>
          <cell r="H23">
            <v>17.28</v>
          </cell>
          <cell r="I23" t="str">
            <v>N</v>
          </cell>
          <cell r="J23">
            <v>29.52</v>
          </cell>
          <cell r="K23">
            <v>0</v>
          </cell>
        </row>
        <row r="24">
          <cell r="B24">
            <v>27.100000000000005</v>
          </cell>
          <cell r="C24">
            <v>35.799999999999997</v>
          </cell>
          <cell r="D24">
            <v>20.100000000000001</v>
          </cell>
          <cell r="E24">
            <v>74.041666666666671</v>
          </cell>
          <cell r="F24">
            <v>97</v>
          </cell>
          <cell r="G24">
            <v>34</v>
          </cell>
          <cell r="H24">
            <v>14.76</v>
          </cell>
          <cell r="I24" t="str">
            <v>NE</v>
          </cell>
          <cell r="J24">
            <v>28.8</v>
          </cell>
          <cell r="K24">
            <v>0.2</v>
          </cell>
        </row>
        <row r="25">
          <cell r="B25">
            <v>27.737499999999997</v>
          </cell>
          <cell r="C25">
            <v>36.200000000000003</v>
          </cell>
          <cell r="D25">
            <v>21.3</v>
          </cell>
          <cell r="E25">
            <v>74.458333333333329</v>
          </cell>
          <cell r="F25">
            <v>96</v>
          </cell>
          <cell r="G25">
            <v>38</v>
          </cell>
          <cell r="H25">
            <v>19.079999999999998</v>
          </cell>
          <cell r="I25" t="str">
            <v>N</v>
          </cell>
          <cell r="J25">
            <v>34.200000000000003</v>
          </cell>
          <cell r="K25">
            <v>0</v>
          </cell>
        </row>
        <row r="26">
          <cell r="B26">
            <v>27.216666666666658</v>
          </cell>
          <cell r="C26">
            <v>33.1</v>
          </cell>
          <cell r="D26">
            <v>24.4</v>
          </cell>
          <cell r="E26">
            <v>81.541666666666671</v>
          </cell>
          <cell r="F26">
            <v>93</v>
          </cell>
          <cell r="G26">
            <v>57</v>
          </cell>
          <cell r="H26">
            <v>7.9200000000000008</v>
          </cell>
          <cell r="I26" t="str">
            <v>SO</v>
          </cell>
          <cell r="J26">
            <v>25.2</v>
          </cell>
          <cell r="K26">
            <v>0</v>
          </cell>
        </row>
        <row r="27">
          <cell r="B27">
            <v>27.333333333333332</v>
          </cell>
          <cell r="C27">
            <v>34.4</v>
          </cell>
          <cell r="D27">
            <v>21.5</v>
          </cell>
          <cell r="E27">
            <v>80.125</v>
          </cell>
          <cell r="F27">
            <v>97</v>
          </cell>
          <cell r="G27">
            <v>50</v>
          </cell>
          <cell r="H27">
            <v>19.079999999999998</v>
          </cell>
          <cell r="I27" t="str">
            <v>N</v>
          </cell>
          <cell r="J27">
            <v>30.240000000000002</v>
          </cell>
          <cell r="K27">
            <v>0</v>
          </cell>
        </row>
        <row r="28">
          <cell r="B28">
            <v>28.691666666666663</v>
          </cell>
          <cell r="C28">
            <v>34.700000000000003</v>
          </cell>
          <cell r="D28">
            <v>24.4</v>
          </cell>
          <cell r="E28">
            <v>74.333333333333329</v>
          </cell>
          <cell r="F28">
            <v>94</v>
          </cell>
          <cell r="G28">
            <v>46</v>
          </cell>
          <cell r="H28">
            <v>22.32</v>
          </cell>
          <cell r="I28" t="str">
            <v>NO</v>
          </cell>
          <cell r="J28">
            <v>47.88</v>
          </cell>
          <cell r="K28">
            <v>0</v>
          </cell>
        </row>
        <row r="29">
          <cell r="B29">
            <v>28.720833333333342</v>
          </cell>
          <cell r="C29">
            <v>34.799999999999997</v>
          </cell>
          <cell r="D29">
            <v>24.2</v>
          </cell>
          <cell r="E29">
            <v>74.375</v>
          </cell>
          <cell r="F29">
            <v>94</v>
          </cell>
          <cell r="G29">
            <v>49</v>
          </cell>
          <cell r="H29">
            <v>22.68</v>
          </cell>
          <cell r="I29" t="str">
            <v>N</v>
          </cell>
          <cell r="J29">
            <v>50.04</v>
          </cell>
          <cell r="K29">
            <v>0</v>
          </cell>
        </row>
        <row r="30">
          <cell r="B30">
            <v>19.429166666666664</v>
          </cell>
          <cell r="C30">
            <v>28.7</v>
          </cell>
          <cell r="D30">
            <v>15.7</v>
          </cell>
          <cell r="E30">
            <v>86.041666666666671</v>
          </cell>
          <cell r="F30">
            <v>94</v>
          </cell>
          <cell r="G30">
            <v>73</v>
          </cell>
          <cell r="H30">
            <v>28.8</v>
          </cell>
          <cell r="I30" t="str">
            <v>SO</v>
          </cell>
          <cell r="J30">
            <v>52.2</v>
          </cell>
          <cell r="K30">
            <v>9.1999999999999993</v>
          </cell>
        </row>
        <row r="31">
          <cell r="B31">
            <v>15.554166666666665</v>
          </cell>
          <cell r="C31">
            <v>20</v>
          </cell>
          <cell r="D31">
            <v>12.9</v>
          </cell>
          <cell r="E31">
            <v>69.583333333333329</v>
          </cell>
          <cell r="F31">
            <v>90</v>
          </cell>
          <cell r="G31">
            <v>47</v>
          </cell>
          <cell r="H31">
            <v>23.759999999999998</v>
          </cell>
          <cell r="I31" t="str">
            <v>SE</v>
          </cell>
          <cell r="J31">
            <v>43.92</v>
          </cell>
          <cell r="K31">
            <v>0</v>
          </cell>
        </row>
        <row r="32">
          <cell r="B32">
            <v>14.870833333333332</v>
          </cell>
          <cell r="C32">
            <v>21.3</v>
          </cell>
          <cell r="D32">
            <v>10.6</v>
          </cell>
          <cell r="E32">
            <v>70.083333333333329</v>
          </cell>
          <cell r="F32">
            <v>97</v>
          </cell>
          <cell r="G32">
            <v>42</v>
          </cell>
          <cell r="H32">
            <v>19.079999999999998</v>
          </cell>
          <cell r="I32" t="str">
            <v>SE</v>
          </cell>
          <cell r="J32">
            <v>33.480000000000004</v>
          </cell>
          <cell r="K32">
            <v>0</v>
          </cell>
        </row>
        <row r="33">
          <cell r="B33">
            <v>17.904166666666669</v>
          </cell>
          <cell r="C33">
            <v>23.6</v>
          </cell>
          <cell r="D33">
            <v>15</v>
          </cell>
          <cell r="E33">
            <v>68.208333333333329</v>
          </cell>
          <cell r="F33">
            <v>90</v>
          </cell>
          <cell r="G33">
            <v>44</v>
          </cell>
          <cell r="H33">
            <v>11.16</v>
          </cell>
          <cell r="I33" t="str">
            <v>S</v>
          </cell>
          <cell r="J33">
            <v>24.840000000000003</v>
          </cell>
          <cell r="K33">
            <v>0</v>
          </cell>
        </row>
        <row r="34">
          <cell r="B34">
            <v>17.5</v>
          </cell>
          <cell r="C34">
            <v>23</v>
          </cell>
          <cell r="D34">
            <v>12.7</v>
          </cell>
          <cell r="E34">
            <v>70.291666666666671</v>
          </cell>
          <cell r="F34">
            <v>93</v>
          </cell>
          <cell r="G34">
            <v>44</v>
          </cell>
          <cell r="H34">
            <v>15.120000000000001</v>
          </cell>
          <cell r="I34" t="str">
            <v>S</v>
          </cell>
          <cell r="J34">
            <v>28.08</v>
          </cell>
          <cell r="K34">
            <v>0</v>
          </cell>
        </row>
        <row r="35">
          <cell r="I35" t="str">
            <v>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26.237499999999997</v>
          </cell>
          <cell r="C5">
            <v>34.799999999999997</v>
          </cell>
          <cell r="D5">
            <v>19.399999999999999</v>
          </cell>
          <cell r="E5">
            <v>69.083333333333329</v>
          </cell>
          <cell r="F5">
            <v>96</v>
          </cell>
          <cell r="G5">
            <v>33</v>
          </cell>
          <cell r="H5">
            <v>11.16</v>
          </cell>
          <cell r="I5" t="str">
            <v>SO</v>
          </cell>
          <cell r="J5">
            <v>24.48</v>
          </cell>
          <cell r="K5">
            <v>0</v>
          </cell>
        </row>
        <row r="6">
          <cell r="B6">
            <v>27.254166666666666</v>
          </cell>
          <cell r="C6">
            <v>35.1</v>
          </cell>
          <cell r="D6">
            <v>20.7</v>
          </cell>
          <cell r="E6">
            <v>68.541666666666671</v>
          </cell>
          <cell r="F6">
            <v>96</v>
          </cell>
          <cell r="G6">
            <v>35</v>
          </cell>
          <cell r="H6">
            <v>13.68</v>
          </cell>
          <cell r="I6" t="str">
            <v>SO</v>
          </cell>
          <cell r="J6">
            <v>33.840000000000003</v>
          </cell>
          <cell r="K6">
            <v>0</v>
          </cell>
        </row>
        <row r="7">
          <cell r="B7">
            <v>27.670833333333334</v>
          </cell>
          <cell r="C7">
            <v>35.1</v>
          </cell>
          <cell r="D7">
            <v>21.2</v>
          </cell>
          <cell r="E7">
            <v>65.958333333333329</v>
          </cell>
          <cell r="F7">
            <v>93</v>
          </cell>
          <cell r="G7">
            <v>34</v>
          </cell>
          <cell r="H7">
            <v>11.879999999999999</v>
          </cell>
          <cell r="I7" t="str">
            <v>SO</v>
          </cell>
          <cell r="J7">
            <v>27.720000000000002</v>
          </cell>
          <cell r="K7">
            <v>0</v>
          </cell>
        </row>
        <row r="8">
          <cell r="B8">
            <v>27.033333333333335</v>
          </cell>
          <cell r="C8">
            <v>35.1</v>
          </cell>
          <cell r="D8">
            <v>19.899999999999999</v>
          </cell>
          <cell r="E8">
            <v>65.791666666666671</v>
          </cell>
          <cell r="F8">
            <v>95</v>
          </cell>
          <cell r="G8">
            <v>30</v>
          </cell>
          <cell r="H8">
            <v>15.840000000000002</v>
          </cell>
          <cell r="I8" t="str">
            <v>SO</v>
          </cell>
          <cell r="J8">
            <v>33.840000000000003</v>
          </cell>
          <cell r="K8">
            <v>0</v>
          </cell>
        </row>
        <row r="9">
          <cell r="B9">
            <v>26.737499999999997</v>
          </cell>
          <cell r="C9">
            <v>34.6</v>
          </cell>
          <cell r="D9">
            <v>20.100000000000001</v>
          </cell>
          <cell r="E9">
            <v>68.666666666666671</v>
          </cell>
          <cell r="F9">
            <v>94</v>
          </cell>
          <cell r="G9">
            <v>40</v>
          </cell>
          <cell r="H9">
            <v>20.88</v>
          </cell>
          <cell r="I9" t="str">
            <v>SO</v>
          </cell>
          <cell r="J9">
            <v>43.2</v>
          </cell>
          <cell r="K9">
            <v>0</v>
          </cell>
        </row>
        <row r="10">
          <cell r="B10">
            <v>26.820833333333329</v>
          </cell>
          <cell r="C10">
            <v>35.700000000000003</v>
          </cell>
          <cell r="D10">
            <v>20.8</v>
          </cell>
          <cell r="E10">
            <v>69.375</v>
          </cell>
          <cell r="F10">
            <v>95</v>
          </cell>
          <cell r="G10">
            <v>33</v>
          </cell>
          <cell r="H10">
            <v>16.559999999999999</v>
          </cell>
          <cell r="I10" t="str">
            <v>SO</v>
          </cell>
          <cell r="J10">
            <v>29.16</v>
          </cell>
          <cell r="K10">
            <v>0</v>
          </cell>
        </row>
        <row r="11">
          <cell r="B11">
            <v>27.3</v>
          </cell>
          <cell r="C11">
            <v>35.6</v>
          </cell>
          <cell r="D11">
            <v>21.4</v>
          </cell>
          <cell r="E11">
            <v>70.208333333333329</v>
          </cell>
          <cell r="F11">
            <v>96</v>
          </cell>
          <cell r="G11">
            <v>30</v>
          </cell>
          <cell r="H11">
            <v>10.44</v>
          </cell>
          <cell r="I11" t="str">
            <v>SO</v>
          </cell>
          <cell r="J11">
            <v>22.68</v>
          </cell>
          <cell r="K11">
            <v>0</v>
          </cell>
        </row>
        <row r="12">
          <cell r="B12">
            <v>27.095833333333331</v>
          </cell>
          <cell r="C12">
            <v>36.9</v>
          </cell>
          <cell r="D12">
            <v>21.3</v>
          </cell>
          <cell r="E12">
            <v>71.166666666666671</v>
          </cell>
          <cell r="F12">
            <v>96</v>
          </cell>
          <cell r="G12">
            <v>32</v>
          </cell>
          <cell r="H12">
            <v>11.16</v>
          </cell>
          <cell r="I12" t="str">
            <v>SO</v>
          </cell>
          <cell r="J12">
            <v>26.64</v>
          </cell>
          <cell r="K12">
            <v>0</v>
          </cell>
        </row>
        <row r="13">
          <cell r="B13">
            <v>26.841666666666672</v>
          </cell>
          <cell r="C13">
            <v>35.700000000000003</v>
          </cell>
          <cell r="D13">
            <v>20.8</v>
          </cell>
          <cell r="E13">
            <v>70.041666666666671</v>
          </cell>
          <cell r="F13">
            <v>96</v>
          </cell>
          <cell r="G13">
            <v>33</v>
          </cell>
          <cell r="H13">
            <v>13.68</v>
          </cell>
          <cell r="I13" t="str">
            <v>SO</v>
          </cell>
          <cell r="J13">
            <v>38.519999999999996</v>
          </cell>
          <cell r="K13">
            <v>0</v>
          </cell>
        </row>
        <row r="14">
          <cell r="B14">
            <v>25.079166666666669</v>
          </cell>
          <cell r="C14">
            <v>33.1</v>
          </cell>
          <cell r="D14">
            <v>22.2</v>
          </cell>
          <cell r="E14">
            <v>85.625</v>
          </cell>
          <cell r="F14">
            <v>97</v>
          </cell>
          <cell r="G14">
            <v>43</v>
          </cell>
          <cell r="H14">
            <v>10.44</v>
          </cell>
          <cell r="I14" t="str">
            <v>SO</v>
          </cell>
          <cell r="J14">
            <v>32.04</v>
          </cell>
          <cell r="K14">
            <v>3</v>
          </cell>
        </row>
        <row r="15">
          <cell r="B15">
            <v>24.912500000000005</v>
          </cell>
          <cell r="C15">
            <v>31.4</v>
          </cell>
          <cell r="D15">
            <v>21.7</v>
          </cell>
          <cell r="E15">
            <v>80.291666666666671</v>
          </cell>
          <cell r="F15">
            <v>96</v>
          </cell>
          <cell r="G15">
            <v>51</v>
          </cell>
          <cell r="H15">
            <v>7.5600000000000005</v>
          </cell>
          <cell r="I15" t="str">
            <v>SO</v>
          </cell>
          <cell r="J15">
            <v>18.36</v>
          </cell>
          <cell r="K15">
            <v>0</v>
          </cell>
        </row>
        <row r="16">
          <cell r="B16">
            <v>25.195833333333329</v>
          </cell>
          <cell r="C16">
            <v>33.200000000000003</v>
          </cell>
          <cell r="D16">
            <v>20.7</v>
          </cell>
          <cell r="E16">
            <v>78.416666666666671</v>
          </cell>
          <cell r="F16">
            <v>97</v>
          </cell>
          <cell r="G16">
            <v>36</v>
          </cell>
          <cell r="H16">
            <v>10.08</v>
          </cell>
          <cell r="I16" t="str">
            <v>SO</v>
          </cell>
          <cell r="J16">
            <v>29.880000000000003</v>
          </cell>
          <cell r="K16">
            <v>0</v>
          </cell>
        </row>
        <row r="17">
          <cell r="B17">
            <v>25.625000000000004</v>
          </cell>
          <cell r="C17">
            <v>34</v>
          </cell>
          <cell r="D17">
            <v>20.3</v>
          </cell>
          <cell r="E17">
            <v>71.333333333333329</v>
          </cell>
          <cell r="F17">
            <v>96</v>
          </cell>
          <cell r="G17">
            <v>31</v>
          </cell>
          <cell r="H17">
            <v>13.32</v>
          </cell>
          <cell r="I17" t="str">
            <v>SO</v>
          </cell>
          <cell r="J17">
            <v>29.880000000000003</v>
          </cell>
          <cell r="K17">
            <v>0</v>
          </cell>
        </row>
        <row r="18">
          <cell r="B18">
            <v>26.308333333333337</v>
          </cell>
          <cell r="C18">
            <v>35.1</v>
          </cell>
          <cell r="D18">
            <v>20.7</v>
          </cell>
          <cell r="E18">
            <v>69.666666666666671</v>
          </cell>
          <cell r="F18">
            <v>96</v>
          </cell>
          <cell r="G18">
            <v>30</v>
          </cell>
          <cell r="H18">
            <v>10.44</v>
          </cell>
          <cell r="I18" t="str">
            <v>SO</v>
          </cell>
          <cell r="J18">
            <v>24.840000000000003</v>
          </cell>
          <cell r="K18">
            <v>0</v>
          </cell>
        </row>
        <row r="19">
          <cell r="B19">
            <v>25.470833333333335</v>
          </cell>
          <cell r="C19">
            <v>33.1</v>
          </cell>
          <cell r="D19">
            <v>20.2</v>
          </cell>
          <cell r="E19">
            <v>75.041666666666671</v>
          </cell>
          <cell r="F19">
            <v>97</v>
          </cell>
          <cell r="G19">
            <v>44</v>
          </cell>
          <cell r="H19">
            <v>11.879999999999999</v>
          </cell>
          <cell r="I19" t="str">
            <v>SO</v>
          </cell>
          <cell r="J19">
            <v>37.440000000000005</v>
          </cell>
          <cell r="K19">
            <v>9</v>
          </cell>
        </row>
        <row r="20">
          <cell r="B20">
            <v>26.275000000000006</v>
          </cell>
          <cell r="C20">
            <v>34.200000000000003</v>
          </cell>
          <cell r="D20">
            <v>20</v>
          </cell>
          <cell r="E20">
            <v>67.375</v>
          </cell>
          <cell r="F20">
            <v>94</v>
          </cell>
          <cell r="G20">
            <v>34</v>
          </cell>
          <cell r="H20">
            <v>13.32</v>
          </cell>
          <cell r="I20" t="str">
            <v>SO</v>
          </cell>
          <cell r="J20">
            <v>33.480000000000004</v>
          </cell>
          <cell r="K20">
            <v>0</v>
          </cell>
        </row>
        <row r="21">
          <cell r="B21">
            <v>26.370833333333337</v>
          </cell>
          <cell r="C21">
            <v>34.5</v>
          </cell>
          <cell r="D21">
            <v>18.8</v>
          </cell>
          <cell r="E21">
            <v>61.916666666666664</v>
          </cell>
          <cell r="F21">
            <v>96</v>
          </cell>
          <cell r="G21">
            <v>26</v>
          </cell>
          <cell r="H21">
            <v>16.2</v>
          </cell>
          <cell r="I21" t="str">
            <v>SO</v>
          </cell>
          <cell r="J21">
            <v>37.800000000000004</v>
          </cell>
          <cell r="K21">
            <v>0</v>
          </cell>
        </row>
        <row r="22">
          <cell r="B22">
            <v>25.566666666666666</v>
          </cell>
          <cell r="C22">
            <v>34.6</v>
          </cell>
          <cell r="D22">
            <v>17.899999999999999</v>
          </cell>
          <cell r="E22">
            <v>62.458333333333336</v>
          </cell>
          <cell r="F22">
            <v>92</v>
          </cell>
          <cell r="G22">
            <v>27</v>
          </cell>
          <cell r="H22">
            <v>12.24</v>
          </cell>
          <cell r="I22" t="str">
            <v>SO</v>
          </cell>
          <cell r="J22">
            <v>30.240000000000002</v>
          </cell>
          <cell r="K22">
            <v>0</v>
          </cell>
        </row>
        <row r="23">
          <cell r="B23">
            <v>25.549999999999997</v>
          </cell>
          <cell r="C23">
            <v>34.4</v>
          </cell>
          <cell r="D23">
            <v>17.7</v>
          </cell>
          <cell r="E23">
            <v>61.666666666666664</v>
          </cell>
          <cell r="F23">
            <v>92</v>
          </cell>
          <cell r="G23">
            <v>29</v>
          </cell>
          <cell r="H23">
            <v>15.840000000000002</v>
          </cell>
          <cell r="I23" t="str">
            <v>SO</v>
          </cell>
          <cell r="J23">
            <v>41.76</v>
          </cell>
          <cell r="K23">
            <v>0</v>
          </cell>
        </row>
        <row r="24">
          <cell r="B24">
            <v>26.420833333333331</v>
          </cell>
          <cell r="C24">
            <v>34.1</v>
          </cell>
          <cell r="D24">
            <v>20.100000000000001</v>
          </cell>
          <cell r="E24">
            <v>61.416666666666664</v>
          </cell>
          <cell r="F24">
            <v>91</v>
          </cell>
          <cell r="G24">
            <v>27</v>
          </cell>
          <cell r="H24">
            <v>14.4</v>
          </cell>
          <cell r="I24" t="str">
            <v>SO</v>
          </cell>
          <cell r="J24">
            <v>31.319999999999997</v>
          </cell>
          <cell r="K24">
            <v>0</v>
          </cell>
        </row>
        <row r="25">
          <cell r="B25">
            <v>25.525000000000002</v>
          </cell>
          <cell r="C25">
            <v>35.6</v>
          </cell>
          <cell r="D25">
            <v>17.8</v>
          </cell>
          <cell r="E25">
            <v>62.708333333333336</v>
          </cell>
          <cell r="F25">
            <v>92</v>
          </cell>
          <cell r="G25">
            <v>29</v>
          </cell>
          <cell r="H25">
            <v>15.120000000000001</v>
          </cell>
          <cell r="I25" t="str">
            <v>SO</v>
          </cell>
          <cell r="J25">
            <v>32.04</v>
          </cell>
          <cell r="K25">
            <v>0</v>
          </cell>
        </row>
        <row r="26">
          <cell r="B26">
            <v>25.570833333333336</v>
          </cell>
          <cell r="C26">
            <v>32.9</v>
          </cell>
          <cell r="D26">
            <v>22.1</v>
          </cell>
          <cell r="E26">
            <v>77.958333333333329</v>
          </cell>
          <cell r="F26">
            <v>96</v>
          </cell>
          <cell r="G26">
            <v>41</v>
          </cell>
          <cell r="H26">
            <v>16.2</v>
          </cell>
          <cell r="I26" t="str">
            <v>SO</v>
          </cell>
          <cell r="J26">
            <v>34.92</v>
          </cell>
          <cell r="K26">
            <v>0.2</v>
          </cell>
        </row>
        <row r="27">
          <cell r="B27">
            <v>26.479166666666671</v>
          </cell>
          <cell r="C27">
            <v>34.299999999999997</v>
          </cell>
          <cell r="D27">
            <v>20.3</v>
          </cell>
          <cell r="E27">
            <v>65.166666666666671</v>
          </cell>
          <cell r="F27">
            <v>96</v>
          </cell>
          <cell r="G27">
            <v>29</v>
          </cell>
          <cell r="H27">
            <v>18</v>
          </cell>
          <cell r="I27" t="str">
            <v>SO</v>
          </cell>
          <cell r="J27">
            <v>45.72</v>
          </cell>
          <cell r="K27">
            <v>0</v>
          </cell>
        </row>
        <row r="28">
          <cell r="B28">
            <v>26.650000000000002</v>
          </cell>
          <cell r="C28">
            <v>34.4</v>
          </cell>
          <cell r="D28">
            <v>20.399999999999999</v>
          </cell>
          <cell r="E28">
            <v>63.875</v>
          </cell>
          <cell r="F28">
            <v>91</v>
          </cell>
          <cell r="G28">
            <v>33</v>
          </cell>
          <cell r="H28">
            <v>23.759999999999998</v>
          </cell>
          <cell r="I28" t="str">
            <v>SO</v>
          </cell>
          <cell r="J28">
            <v>47.88</v>
          </cell>
          <cell r="K28">
            <v>0</v>
          </cell>
        </row>
        <row r="29">
          <cell r="B29">
            <v>25.016666666666666</v>
          </cell>
          <cell r="C29">
            <v>32.1</v>
          </cell>
          <cell r="D29">
            <v>18.2</v>
          </cell>
          <cell r="E29">
            <v>75.666666666666671</v>
          </cell>
          <cell r="F29">
            <v>97</v>
          </cell>
          <cell r="G29">
            <v>50</v>
          </cell>
          <cell r="H29">
            <v>22.68</v>
          </cell>
          <cell r="I29" t="str">
            <v>SO</v>
          </cell>
          <cell r="J29">
            <v>51.84</v>
          </cell>
          <cell r="K29">
            <v>31.200000000000003</v>
          </cell>
        </row>
        <row r="30">
          <cell r="B30">
            <v>16.654166666666672</v>
          </cell>
          <cell r="C30">
            <v>19.399999999999999</v>
          </cell>
          <cell r="D30">
            <v>10.9</v>
          </cell>
          <cell r="E30">
            <v>93.291666666666671</v>
          </cell>
          <cell r="F30">
            <v>97</v>
          </cell>
          <cell r="G30">
            <v>81</v>
          </cell>
          <cell r="H30">
            <v>21.96</v>
          </cell>
          <cell r="I30" t="str">
            <v>SO</v>
          </cell>
          <cell r="J30">
            <v>57.960000000000008</v>
          </cell>
          <cell r="K30">
            <v>25.199999999999996</v>
          </cell>
        </row>
        <row r="31">
          <cell r="B31">
            <v>10.625</v>
          </cell>
          <cell r="C31">
            <v>16.8</v>
          </cell>
          <cell r="D31">
            <v>6.3</v>
          </cell>
          <cell r="E31">
            <v>76.125</v>
          </cell>
          <cell r="F31">
            <v>96</v>
          </cell>
          <cell r="G31">
            <v>46</v>
          </cell>
          <cell r="H31">
            <v>13.68</v>
          </cell>
          <cell r="I31" t="str">
            <v>SO</v>
          </cell>
          <cell r="J31">
            <v>47.16</v>
          </cell>
          <cell r="K31">
            <v>0</v>
          </cell>
        </row>
        <row r="32">
          <cell r="B32">
            <v>9.9583333333333339</v>
          </cell>
          <cell r="C32">
            <v>17.100000000000001</v>
          </cell>
          <cell r="D32">
            <v>4.7</v>
          </cell>
          <cell r="E32">
            <v>75.041666666666671</v>
          </cell>
          <cell r="F32">
            <v>98</v>
          </cell>
          <cell r="G32">
            <v>41</v>
          </cell>
          <cell r="H32">
            <v>10.08</v>
          </cell>
          <cell r="I32" t="str">
            <v>SO</v>
          </cell>
          <cell r="J32">
            <v>26.28</v>
          </cell>
          <cell r="K32">
            <v>0</v>
          </cell>
        </row>
        <row r="33">
          <cell r="C33">
            <v>22.8</v>
          </cell>
          <cell r="D33">
            <v>5.2</v>
          </cell>
          <cell r="E33">
            <v>69.708333333333329</v>
          </cell>
          <cell r="F33">
            <v>96</v>
          </cell>
          <cell r="G33">
            <v>28</v>
          </cell>
          <cell r="H33">
            <v>10.08</v>
          </cell>
          <cell r="I33" t="str">
            <v>SO</v>
          </cell>
          <cell r="J33">
            <v>19.8</v>
          </cell>
          <cell r="K33">
            <v>0</v>
          </cell>
        </row>
        <row r="34">
          <cell r="B34">
            <v>12.800000000000002</v>
          </cell>
          <cell r="C34">
            <v>21.7</v>
          </cell>
          <cell r="D34">
            <v>4.9000000000000004</v>
          </cell>
          <cell r="E34">
            <v>66.541666666666671</v>
          </cell>
          <cell r="F34">
            <v>97</v>
          </cell>
          <cell r="G34">
            <v>27</v>
          </cell>
          <cell r="H34">
            <v>10.8</v>
          </cell>
          <cell r="I34" t="str">
            <v>SO</v>
          </cell>
          <cell r="J34">
            <v>30.6</v>
          </cell>
          <cell r="K34">
            <v>0.2</v>
          </cell>
        </row>
        <row r="35">
          <cell r="I35" t="str">
            <v>SO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24.942857142857143</v>
          </cell>
          <cell r="C5">
            <v>31.8</v>
          </cell>
          <cell r="D5">
            <v>22.3</v>
          </cell>
          <cell r="E5">
            <v>82.214285714285708</v>
          </cell>
          <cell r="F5">
            <v>93</v>
          </cell>
          <cell r="G5">
            <v>46</v>
          </cell>
          <cell r="H5">
            <v>4.6800000000000006</v>
          </cell>
          <cell r="I5" t="str">
            <v>S</v>
          </cell>
          <cell r="J5">
            <v>8.2799999999999994</v>
          </cell>
          <cell r="K5">
            <v>0</v>
          </cell>
        </row>
        <row r="6">
          <cell r="B6">
            <v>26.683333333333337</v>
          </cell>
          <cell r="C6">
            <v>35.4</v>
          </cell>
          <cell r="D6">
            <v>21.6</v>
          </cell>
          <cell r="E6">
            <v>71.5</v>
          </cell>
          <cell r="F6">
            <v>93</v>
          </cell>
          <cell r="G6">
            <v>32</v>
          </cell>
          <cell r="H6">
            <v>9.7200000000000006</v>
          </cell>
          <cell r="I6" t="str">
            <v>S</v>
          </cell>
          <cell r="J6">
            <v>22.32</v>
          </cell>
          <cell r="K6">
            <v>0</v>
          </cell>
        </row>
        <row r="7">
          <cell r="B7">
            <v>27.991666666666664</v>
          </cell>
          <cell r="C7">
            <v>35.799999999999997</v>
          </cell>
          <cell r="D7">
            <v>21.4</v>
          </cell>
          <cell r="E7">
            <v>65.583333333333329</v>
          </cell>
          <cell r="F7">
            <v>93</v>
          </cell>
          <cell r="G7">
            <v>32</v>
          </cell>
          <cell r="H7">
            <v>9.7200000000000006</v>
          </cell>
          <cell r="I7" t="str">
            <v>SO</v>
          </cell>
          <cell r="J7">
            <v>19.8</v>
          </cell>
          <cell r="K7">
            <v>0</v>
          </cell>
        </row>
        <row r="8">
          <cell r="B8">
            <v>28.454166666666666</v>
          </cell>
          <cell r="C8">
            <v>35.700000000000003</v>
          </cell>
          <cell r="D8">
            <v>21.8</v>
          </cell>
          <cell r="E8">
            <v>64.291666666666671</v>
          </cell>
          <cell r="F8">
            <v>92</v>
          </cell>
          <cell r="G8">
            <v>32</v>
          </cell>
          <cell r="H8">
            <v>11.520000000000001</v>
          </cell>
          <cell r="I8" t="str">
            <v>SE</v>
          </cell>
          <cell r="J8">
            <v>25.2</v>
          </cell>
          <cell r="K8">
            <v>0</v>
          </cell>
        </row>
        <row r="9">
          <cell r="B9">
            <v>29.254166666666666</v>
          </cell>
          <cell r="C9">
            <v>36</v>
          </cell>
          <cell r="D9">
            <v>23.8</v>
          </cell>
          <cell r="E9">
            <v>59.5</v>
          </cell>
          <cell r="F9">
            <v>82</v>
          </cell>
          <cell r="G9">
            <v>30</v>
          </cell>
          <cell r="H9">
            <v>10.8</v>
          </cell>
          <cell r="I9" t="str">
            <v>SE</v>
          </cell>
          <cell r="J9">
            <v>20.88</v>
          </cell>
          <cell r="K9">
            <v>0</v>
          </cell>
        </row>
        <row r="10">
          <cell r="B10">
            <v>28.712499999999995</v>
          </cell>
          <cell r="C10">
            <v>36</v>
          </cell>
          <cell r="D10">
            <v>22.3</v>
          </cell>
          <cell r="E10">
            <v>61.208333333333336</v>
          </cell>
          <cell r="F10">
            <v>89</v>
          </cell>
          <cell r="G10">
            <v>32</v>
          </cell>
          <cell r="H10">
            <v>13.68</v>
          </cell>
          <cell r="I10" t="str">
            <v>SE</v>
          </cell>
          <cell r="J10">
            <v>34.56</v>
          </cell>
          <cell r="K10">
            <v>0</v>
          </cell>
        </row>
        <row r="11">
          <cell r="B11">
            <v>28.249999999999996</v>
          </cell>
          <cell r="C11">
            <v>35.9</v>
          </cell>
          <cell r="D11">
            <v>21.5</v>
          </cell>
          <cell r="E11">
            <v>60.541666666666664</v>
          </cell>
          <cell r="F11">
            <v>91</v>
          </cell>
          <cell r="G11">
            <v>30</v>
          </cell>
          <cell r="H11">
            <v>11.16</v>
          </cell>
          <cell r="I11" t="str">
            <v>SO</v>
          </cell>
          <cell r="J11">
            <v>27.720000000000002</v>
          </cell>
          <cell r="K11">
            <v>0</v>
          </cell>
        </row>
        <row r="12">
          <cell r="B12">
            <v>27.745833333333337</v>
          </cell>
          <cell r="C12">
            <v>35.6</v>
          </cell>
          <cell r="D12">
            <v>19.2</v>
          </cell>
          <cell r="E12">
            <v>57.375</v>
          </cell>
          <cell r="F12">
            <v>93</v>
          </cell>
          <cell r="G12">
            <v>25</v>
          </cell>
          <cell r="H12">
            <v>10.44</v>
          </cell>
          <cell r="I12" t="str">
            <v>L</v>
          </cell>
          <cell r="J12">
            <v>25.92</v>
          </cell>
          <cell r="K12">
            <v>0</v>
          </cell>
        </row>
        <row r="13">
          <cell r="B13">
            <v>27.787499999999998</v>
          </cell>
          <cell r="C13">
            <v>36.6</v>
          </cell>
          <cell r="D13">
            <v>19.3</v>
          </cell>
          <cell r="E13">
            <v>57.916666666666664</v>
          </cell>
          <cell r="F13">
            <v>91</v>
          </cell>
          <cell r="G13">
            <v>23</v>
          </cell>
          <cell r="H13">
            <v>11.520000000000001</v>
          </cell>
          <cell r="I13" t="str">
            <v>S</v>
          </cell>
          <cell r="J13">
            <v>21.96</v>
          </cell>
          <cell r="K13">
            <v>0</v>
          </cell>
        </row>
        <row r="14">
          <cell r="B14">
            <v>28.137500000000003</v>
          </cell>
          <cell r="C14">
            <v>37</v>
          </cell>
          <cell r="D14">
            <v>19.899999999999999</v>
          </cell>
          <cell r="E14">
            <v>55.583333333333336</v>
          </cell>
          <cell r="F14">
            <v>90</v>
          </cell>
          <cell r="G14">
            <v>20</v>
          </cell>
          <cell r="H14">
            <v>14.76</v>
          </cell>
          <cell r="I14" t="str">
            <v>SO</v>
          </cell>
          <cell r="J14">
            <v>28.44</v>
          </cell>
          <cell r="K14">
            <v>0</v>
          </cell>
        </row>
        <row r="15">
          <cell r="B15">
            <v>27.995833333333334</v>
          </cell>
          <cell r="C15">
            <v>36.799999999999997</v>
          </cell>
          <cell r="D15">
            <v>19.100000000000001</v>
          </cell>
          <cell r="E15">
            <v>54.958333333333336</v>
          </cell>
          <cell r="F15">
            <v>92</v>
          </cell>
          <cell r="G15">
            <v>21</v>
          </cell>
          <cell r="H15">
            <v>14.4</v>
          </cell>
          <cell r="I15" t="str">
            <v>S</v>
          </cell>
          <cell r="J15">
            <v>27.720000000000002</v>
          </cell>
          <cell r="K15">
            <v>0</v>
          </cell>
        </row>
        <row r="16">
          <cell r="B16">
            <v>27.416666666666661</v>
          </cell>
          <cell r="C16">
            <v>35.9</v>
          </cell>
          <cell r="D16">
            <v>19.3</v>
          </cell>
          <cell r="E16">
            <v>56.833333333333336</v>
          </cell>
          <cell r="F16">
            <v>92</v>
          </cell>
          <cell r="G16">
            <v>21</v>
          </cell>
          <cell r="H16">
            <v>10.44</v>
          </cell>
          <cell r="I16" t="str">
            <v>SE</v>
          </cell>
          <cell r="J16">
            <v>21.240000000000002</v>
          </cell>
          <cell r="K16">
            <v>0</v>
          </cell>
        </row>
        <row r="17">
          <cell r="B17">
            <v>27.941666666666663</v>
          </cell>
          <cell r="C17">
            <v>35.6</v>
          </cell>
          <cell r="D17">
            <v>20.100000000000001</v>
          </cell>
          <cell r="E17">
            <v>54.5</v>
          </cell>
          <cell r="F17">
            <v>90</v>
          </cell>
          <cell r="G17">
            <v>23</v>
          </cell>
          <cell r="H17">
            <v>14.04</v>
          </cell>
          <cell r="I17" t="str">
            <v>NE</v>
          </cell>
          <cell r="J17">
            <v>32.4</v>
          </cell>
          <cell r="K17">
            <v>0</v>
          </cell>
        </row>
        <row r="18">
          <cell r="B18">
            <v>27.929166666666671</v>
          </cell>
          <cell r="C18">
            <v>36.4</v>
          </cell>
          <cell r="D18">
            <v>19.8</v>
          </cell>
          <cell r="E18">
            <v>56.875</v>
          </cell>
          <cell r="F18">
            <v>89</v>
          </cell>
          <cell r="G18">
            <v>27</v>
          </cell>
          <cell r="H18">
            <v>15.840000000000002</v>
          </cell>
          <cell r="I18" t="str">
            <v>L</v>
          </cell>
          <cell r="J18">
            <v>29.52</v>
          </cell>
          <cell r="K18">
            <v>0</v>
          </cell>
        </row>
        <row r="19">
          <cell r="B19">
            <v>29.2</v>
          </cell>
          <cell r="C19">
            <v>35.9</v>
          </cell>
          <cell r="D19">
            <v>22.5</v>
          </cell>
          <cell r="E19">
            <v>50.958333333333336</v>
          </cell>
          <cell r="F19">
            <v>88</v>
          </cell>
          <cell r="G19">
            <v>20</v>
          </cell>
          <cell r="H19">
            <v>16.920000000000002</v>
          </cell>
          <cell r="I19" t="str">
            <v>NE</v>
          </cell>
          <cell r="J19">
            <v>45</v>
          </cell>
          <cell r="K19">
            <v>0</v>
          </cell>
        </row>
        <row r="20">
          <cell r="B20">
            <v>27.737500000000001</v>
          </cell>
          <cell r="C20">
            <v>35.700000000000003</v>
          </cell>
          <cell r="D20">
            <v>19.3</v>
          </cell>
          <cell r="E20">
            <v>51.958333333333336</v>
          </cell>
          <cell r="F20">
            <v>90</v>
          </cell>
          <cell r="G20">
            <v>21</v>
          </cell>
          <cell r="H20">
            <v>15.48</v>
          </cell>
          <cell r="I20" t="str">
            <v>NE</v>
          </cell>
          <cell r="J20">
            <v>31.319999999999997</v>
          </cell>
          <cell r="K20">
            <v>0</v>
          </cell>
        </row>
        <row r="21">
          <cell r="B21">
            <v>27.541666666666661</v>
          </cell>
          <cell r="C21">
            <v>35.1</v>
          </cell>
          <cell r="D21">
            <v>19</v>
          </cell>
          <cell r="E21">
            <v>50.458333333333336</v>
          </cell>
          <cell r="F21">
            <v>85</v>
          </cell>
          <cell r="G21">
            <v>24</v>
          </cell>
          <cell r="H21">
            <v>16.920000000000002</v>
          </cell>
          <cell r="I21" t="str">
            <v>NE</v>
          </cell>
          <cell r="J21">
            <v>34.200000000000003</v>
          </cell>
          <cell r="K21">
            <v>0</v>
          </cell>
        </row>
        <row r="22">
          <cell r="B22">
            <v>26.920833333333334</v>
          </cell>
          <cell r="C22">
            <v>34.6</v>
          </cell>
          <cell r="D22">
            <v>17.899999999999999</v>
          </cell>
          <cell r="E22">
            <v>55.333333333333336</v>
          </cell>
          <cell r="F22">
            <v>92</v>
          </cell>
          <cell r="G22">
            <v>27</v>
          </cell>
          <cell r="H22">
            <v>15.120000000000001</v>
          </cell>
          <cell r="I22" t="str">
            <v>NE</v>
          </cell>
          <cell r="J22">
            <v>32.4</v>
          </cell>
          <cell r="K22">
            <v>0</v>
          </cell>
        </row>
        <row r="23">
          <cell r="B23">
            <v>27.520833333333329</v>
          </cell>
          <cell r="C23">
            <v>35</v>
          </cell>
          <cell r="D23">
            <v>18.7</v>
          </cell>
          <cell r="E23">
            <v>54.708333333333336</v>
          </cell>
          <cell r="F23">
            <v>93</v>
          </cell>
          <cell r="G23">
            <v>26</v>
          </cell>
          <cell r="H23">
            <v>15.48</v>
          </cell>
          <cell r="I23" t="str">
            <v>NE</v>
          </cell>
          <cell r="J23">
            <v>30.96</v>
          </cell>
          <cell r="K23">
            <v>0</v>
          </cell>
        </row>
        <row r="24">
          <cell r="B24">
            <v>27.900000000000002</v>
          </cell>
          <cell r="C24">
            <v>34.9</v>
          </cell>
          <cell r="D24">
            <v>21.3</v>
          </cell>
          <cell r="E24">
            <v>50.208333333333336</v>
          </cell>
          <cell r="F24">
            <v>79</v>
          </cell>
          <cell r="G24">
            <v>25</v>
          </cell>
          <cell r="H24">
            <v>12.96</v>
          </cell>
          <cell r="I24" t="str">
            <v>L</v>
          </cell>
          <cell r="J24">
            <v>26.64</v>
          </cell>
          <cell r="K24">
            <v>0</v>
          </cell>
        </row>
        <row r="25">
          <cell r="B25">
            <v>26.837499999999991</v>
          </cell>
          <cell r="C25">
            <v>35.700000000000003</v>
          </cell>
          <cell r="D25">
            <v>18.3</v>
          </cell>
          <cell r="E25">
            <v>56.666666666666664</v>
          </cell>
          <cell r="F25">
            <v>93</v>
          </cell>
          <cell r="G25">
            <v>24</v>
          </cell>
          <cell r="H25">
            <v>14.76</v>
          </cell>
          <cell r="I25" t="str">
            <v>N</v>
          </cell>
          <cell r="J25">
            <v>29.880000000000003</v>
          </cell>
          <cell r="K25">
            <v>0</v>
          </cell>
        </row>
        <row r="26">
          <cell r="B26">
            <v>27.241666666666664</v>
          </cell>
          <cell r="C26">
            <v>35.9</v>
          </cell>
          <cell r="D26">
            <v>17.7</v>
          </cell>
          <cell r="E26">
            <v>51.083333333333336</v>
          </cell>
          <cell r="F26">
            <v>87</v>
          </cell>
          <cell r="G26">
            <v>22</v>
          </cell>
          <cell r="H26">
            <v>12.96</v>
          </cell>
          <cell r="I26" t="str">
            <v>NE</v>
          </cell>
          <cell r="J26">
            <v>31.319999999999997</v>
          </cell>
          <cell r="K26">
            <v>0</v>
          </cell>
        </row>
        <row r="27">
          <cell r="B27">
            <v>27.083333333333332</v>
          </cell>
          <cell r="C27">
            <v>35.5</v>
          </cell>
          <cell r="D27">
            <v>17.8</v>
          </cell>
          <cell r="E27">
            <v>54.458333333333336</v>
          </cell>
          <cell r="F27">
            <v>89</v>
          </cell>
          <cell r="G27">
            <v>25</v>
          </cell>
          <cell r="H27">
            <v>14.04</v>
          </cell>
          <cell r="I27" t="str">
            <v>NE</v>
          </cell>
          <cell r="J27">
            <v>28.44</v>
          </cell>
          <cell r="K27">
            <v>0</v>
          </cell>
        </row>
        <row r="28">
          <cell r="B28">
            <v>27.370833333333334</v>
          </cell>
          <cell r="C28">
            <v>35.700000000000003</v>
          </cell>
          <cell r="D28">
            <v>19.5</v>
          </cell>
          <cell r="E28">
            <v>53.5</v>
          </cell>
          <cell r="F28">
            <v>85</v>
          </cell>
          <cell r="G28">
            <v>24</v>
          </cell>
          <cell r="H28">
            <v>18</v>
          </cell>
          <cell r="I28" t="str">
            <v>N</v>
          </cell>
          <cell r="J28">
            <v>33.119999999999997</v>
          </cell>
          <cell r="K28">
            <v>0</v>
          </cell>
        </row>
        <row r="29">
          <cell r="B29">
            <v>28.129166666666674</v>
          </cell>
          <cell r="C29">
            <v>36.5</v>
          </cell>
          <cell r="D29">
            <v>20.7</v>
          </cell>
          <cell r="E29">
            <v>51.541666666666664</v>
          </cell>
          <cell r="F29">
            <v>84</v>
          </cell>
          <cell r="G29">
            <v>22</v>
          </cell>
          <cell r="H29">
            <v>19.079999999999998</v>
          </cell>
          <cell r="I29" t="str">
            <v>N</v>
          </cell>
          <cell r="J29">
            <v>36</v>
          </cell>
          <cell r="K29">
            <v>0</v>
          </cell>
        </row>
        <row r="30">
          <cell r="B30">
            <v>22.404166666666669</v>
          </cell>
          <cell r="C30">
            <v>28.4</v>
          </cell>
          <cell r="D30">
            <v>19.899999999999999</v>
          </cell>
          <cell r="E30">
            <v>81</v>
          </cell>
          <cell r="F30">
            <v>95</v>
          </cell>
          <cell r="G30">
            <v>44</v>
          </cell>
          <cell r="H30">
            <v>23.400000000000002</v>
          </cell>
          <cell r="I30" t="str">
            <v>O</v>
          </cell>
          <cell r="J30">
            <v>70.92</v>
          </cell>
          <cell r="K30">
            <v>32.199999999999996</v>
          </cell>
        </row>
        <row r="31">
          <cell r="B31">
            <v>15.666666666666666</v>
          </cell>
          <cell r="C31">
            <v>21.1</v>
          </cell>
          <cell r="D31">
            <v>11.8</v>
          </cell>
          <cell r="E31">
            <v>80.583333333333329</v>
          </cell>
          <cell r="F31">
            <v>95</v>
          </cell>
          <cell r="G31">
            <v>52</v>
          </cell>
          <cell r="H31">
            <v>24.12</v>
          </cell>
          <cell r="I31" t="str">
            <v>SO</v>
          </cell>
          <cell r="J31">
            <v>56.88</v>
          </cell>
          <cell r="K31">
            <v>23.400000000000002</v>
          </cell>
        </row>
        <row r="32">
          <cell r="B32">
            <v>14.324999999999996</v>
          </cell>
          <cell r="C32">
            <v>20.6</v>
          </cell>
          <cell r="D32">
            <v>8.9</v>
          </cell>
          <cell r="E32">
            <v>73.75</v>
          </cell>
          <cell r="F32">
            <v>92</v>
          </cell>
          <cell r="G32">
            <v>42</v>
          </cell>
          <cell r="H32">
            <v>13.32</v>
          </cell>
          <cell r="I32" t="str">
            <v>SO</v>
          </cell>
          <cell r="J32">
            <v>19.8</v>
          </cell>
          <cell r="K32">
            <v>0</v>
          </cell>
        </row>
        <row r="33">
          <cell r="B33">
            <v>15.741666666666667</v>
          </cell>
          <cell r="C33">
            <v>18.8</v>
          </cell>
          <cell r="D33">
            <v>13.5</v>
          </cell>
          <cell r="E33">
            <v>84</v>
          </cell>
          <cell r="F33">
            <v>92</v>
          </cell>
          <cell r="G33">
            <v>66</v>
          </cell>
          <cell r="H33">
            <v>15.840000000000002</v>
          </cell>
          <cell r="I33" t="str">
            <v>S</v>
          </cell>
          <cell r="J33">
            <v>23.759999999999998</v>
          </cell>
          <cell r="K33">
            <v>1.2</v>
          </cell>
        </row>
        <row r="34">
          <cell r="B34">
            <v>17.412499999999998</v>
          </cell>
          <cell r="C34">
            <v>25.2</v>
          </cell>
          <cell r="D34">
            <v>11.1</v>
          </cell>
          <cell r="E34">
            <v>71.875</v>
          </cell>
          <cell r="F34">
            <v>96</v>
          </cell>
          <cell r="G34">
            <v>28</v>
          </cell>
          <cell r="H34">
            <v>15.48</v>
          </cell>
          <cell r="I34" t="str">
            <v>SO</v>
          </cell>
          <cell r="J34">
            <v>25.56</v>
          </cell>
          <cell r="K34">
            <v>0.2</v>
          </cell>
        </row>
        <row r="35">
          <cell r="I35" t="str">
            <v>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26.212500000000002</v>
          </cell>
          <cell r="C5">
            <v>33.299999999999997</v>
          </cell>
          <cell r="D5">
            <v>20.6</v>
          </cell>
          <cell r="E5">
            <v>66.958333333333329</v>
          </cell>
          <cell r="F5">
            <v>91</v>
          </cell>
          <cell r="G5">
            <v>39</v>
          </cell>
          <cell r="H5">
            <v>16.920000000000002</v>
          </cell>
          <cell r="I5" t="str">
            <v>NO</v>
          </cell>
          <cell r="J5">
            <v>33.840000000000003</v>
          </cell>
          <cell r="K5">
            <v>0</v>
          </cell>
        </row>
        <row r="6">
          <cell r="B6">
            <v>26.791666666666668</v>
          </cell>
          <cell r="C6">
            <v>32.799999999999997</v>
          </cell>
          <cell r="D6">
            <v>22</v>
          </cell>
          <cell r="E6">
            <v>65.541666666666671</v>
          </cell>
          <cell r="F6">
            <v>85</v>
          </cell>
          <cell r="G6">
            <v>42</v>
          </cell>
          <cell r="H6">
            <v>15.840000000000002</v>
          </cell>
          <cell r="I6" t="str">
            <v>NO</v>
          </cell>
          <cell r="J6">
            <v>35.28</v>
          </cell>
          <cell r="K6">
            <v>0</v>
          </cell>
        </row>
        <row r="7">
          <cell r="B7">
            <v>27.058333333333334</v>
          </cell>
          <cell r="C7">
            <v>33.6</v>
          </cell>
          <cell r="D7">
            <v>22.2</v>
          </cell>
          <cell r="E7">
            <v>64.833333333333329</v>
          </cell>
          <cell r="F7">
            <v>84</v>
          </cell>
          <cell r="G7">
            <v>41</v>
          </cell>
          <cell r="H7">
            <v>11.879999999999999</v>
          </cell>
          <cell r="I7" t="str">
            <v>NO</v>
          </cell>
          <cell r="J7">
            <v>36</v>
          </cell>
          <cell r="K7">
            <v>0</v>
          </cell>
        </row>
        <row r="8">
          <cell r="B8">
            <v>27.074999999999999</v>
          </cell>
          <cell r="C8">
            <v>33.1</v>
          </cell>
          <cell r="D8">
            <v>21.5</v>
          </cell>
          <cell r="E8">
            <v>61.75</v>
          </cell>
          <cell r="F8">
            <v>83</v>
          </cell>
          <cell r="G8">
            <v>35</v>
          </cell>
          <cell r="H8">
            <v>15.840000000000002</v>
          </cell>
          <cell r="I8" t="str">
            <v>NO</v>
          </cell>
          <cell r="J8">
            <v>31.319999999999997</v>
          </cell>
          <cell r="K8">
            <v>0</v>
          </cell>
        </row>
        <row r="9">
          <cell r="B9">
            <v>26.162499999999998</v>
          </cell>
          <cell r="C9">
            <v>33.1</v>
          </cell>
          <cell r="D9">
            <v>21</v>
          </cell>
          <cell r="E9">
            <v>68.416666666666671</v>
          </cell>
          <cell r="F9">
            <v>89</v>
          </cell>
          <cell r="G9">
            <v>44</v>
          </cell>
          <cell r="H9">
            <v>18.720000000000002</v>
          </cell>
          <cell r="I9" t="str">
            <v>NO</v>
          </cell>
          <cell r="J9">
            <v>47.16</v>
          </cell>
          <cell r="K9">
            <v>0</v>
          </cell>
        </row>
        <row r="10">
          <cell r="B10">
            <v>25.933333333333326</v>
          </cell>
          <cell r="C10">
            <v>33.200000000000003</v>
          </cell>
          <cell r="D10">
            <v>21.6</v>
          </cell>
          <cell r="E10">
            <v>71.25</v>
          </cell>
          <cell r="F10">
            <v>90</v>
          </cell>
          <cell r="G10">
            <v>43</v>
          </cell>
          <cell r="H10">
            <v>18</v>
          </cell>
          <cell r="I10" t="str">
            <v>NO</v>
          </cell>
          <cell r="J10">
            <v>44.64</v>
          </cell>
          <cell r="K10">
            <v>8.4</v>
          </cell>
        </row>
        <row r="11">
          <cell r="B11">
            <v>26.07083333333334</v>
          </cell>
          <cell r="C11">
            <v>33.6</v>
          </cell>
          <cell r="D11">
            <v>21.1</v>
          </cell>
          <cell r="E11">
            <v>72.416666666666671</v>
          </cell>
          <cell r="F11">
            <v>95</v>
          </cell>
          <cell r="G11">
            <v>42</v>
          </cell>
          <cell r="H11">
            <v>20.88</v>
          </cell>
          <cell r="I11" t="str">
            <v>NO</v>
          </cell>
          <cell r="J11">
            <v>58.32</v>
          </cell>
          <cell r="K11">
            <v>36.799999999999997</v>
          </cell>
        </row>
        <row r="12">
          <cell r="B12">
            <v>26.5</v>
          </cell>
          <cell r="C12">
            <v>34</v>
          </cell>
          <cell r="D12">
            <v>21.8</v>
          </cell>
          <cell r="E12">
            <v>71.208333333333329</v>
          </cell>
          <cell r="F12">
            <v>90</v>
          </cell>
          <cell r="G12">
            <v>41</v>
          </cell>
          <cell r="H12">
            <v>12.96</v>
          </cell>
          <cell r="I12" t="str">
            <v>NO</v>
          </cell>
          <cell r="J12">
            <v>38.519999999999996</v>
          </cell>
          <cell r="K12">
            <v>0</v>
          </cell>
        </row>
        <row r="13">
          <cell r="B13">
            <v>26.695833333333329</v>
          </cell>
          <cell r="C13">
            <v>34.299999999999997</v>
          </cell>
          <cell r="D13">
            <v>21.7</v>
          </cell>
          <cell r="E13">
            <v>66.833333333333329</v>
          </cell>
          <cell r="F13">
            <v>92</v>
          </cell>
          <cell r="G13">
            <v>38</v>
          </cell>
          <cell r="H13">
            <v>13.68</v>
          </cell>
          <cell r="I13" t="str">
            <v>NO</v>
          </cell>
          <cell r="J13">
            <v>34.56</v>
          </cell>
          <cell r="K13">
            <v>3.8</v>
          </cell>
        </row>
        <row r="14">
          <cell r="B14">
            <v>24.05</v>
          </cell>
          <cell r="C14">
            <v>31.9</v>
          </cell>
          <cell r="D14">
            <v>21.4</v>
          </cell>
          <cell r="E14">
            <v>82.416666666666671</v>
          </cell>
          <cell r="F14">
            <v>95</v>
          </cell>
          <cell r="G14">
            <v>44</v>
          </cell>
          <cell r="H14">
            <v>14.4</v>
          </cell>
          <cell r="I14" t="str">
            <v>NO</v>
          </cell>
          <cell r="J14">
            <v>43.56</v>
          </cell>
          <cell r="K14">
            <v>24.799999999999997</v>
          </cell>
        </row>
        <row r="15">
          <cell r="B15">
            <v>23.845833333333331</v>
          </cell>
          <cell r="C15">
            <v>29.3</v>
          </cell>
          <cell r="D15">
            <v>20.8</v>
          </cell>
          <cell r="E15">
            <v>82.833333333333329</v>
          </cell>
          <cell r="F15">
            <v>95</v>
          </cell>
          <cell r="G15">
            <v>62</v>
          </cell>
          <cell r="H15">
            <v>9</v>
          </cell>
          <cell r="I15" t="str">
            <v>O</v>
          </cell>
          <cell r="J15">
            <v>22.68</v>
          </cell>
          <cell r="K15">
            <v>0</v>
          </cell>
        </row>
        <row r="16">
          <cell r="B16">
            <v>24.566666666666666</v>
          </cell>
          <cell r="C16">
            <v>31.7</v>
          </cell>
          <cell r="D16">
            <v>21.2</v>
          </cell>
          <cell r="E16">
            <v>79.125</v>
          </cell>
          <cell r="F16">
            <v>96</v>
          </cell>
          <cell r="G16">
            <v>42</v>
          </cell>
          <cell r="H16">
            <v>15.120000000000001</v>
          </cell>
          <cell r="I16" t="str">
            <v>O</v>
          </cell>
          <cell r="J16">
            <v>26.28</v>
          </cell>
          <cell r="K16">
            <v>0.2</v>
          </cell>
        </row>
        <row r="17">
          <cell r="B17">
            <v>25.770833333333332</v>
          </cell>
          <cell r="C17">
            <v>32.4</v>
          </cell>
          <cell r="D17">
            <v>20.8</v>
          </cell>
          <cell r="E17">
            <v>67.375</v>
          </cell>
          <cell r="F17">
            <v>90</v>
          </cell>
          <cell r="G17">
            <v>37</v>
          </cell>
          <cell r="H17">
            <v>14.04</v>
          </cell>
          <cell r="I17" t="str">
            <v>O</v>
          </cell>
          <cell r="J17">
            <v>34.56</v>
          </cell>
          <cell r="K17">
            <v>0</v>
          </cell>
        </row>
        <row r="18">
          <cell r="B18">
            <v>25.604166666666661</v>
          </cell>
          <cell r="C18">
            <v>32.1</v>
          </cell>
          <cell r="D18">
            <v>20.9</v>
          </cell>
          <cell r="E18">
            <v>72.208333333333329</v>
          </cell>
          <cell r="F18">
            <v>91</v>
          </cell>
          <cell r="G18">
            <v>43</v>
          </cell>
          <cell r="H18">
            <v>9</v>
          </cell>
          <cell r="I18" t="str">
            <v>O</v>
          </cell>
          <cell r="J18">
            <v>50.76</v>
          </cell>
          <cell r="K18">
            <v>12.2</v>
          </cell>
        </row>
        <row r="19">
          <cell r="B19">
            <v>25.066666666666666</v>
          </cell>
          <cell r="C19">
            <v>31.1</v>
          </cell>
          <cell r="D19">
            <v>21.2</v>
          </cell>
          <cell r="E19">
            <v>67.666666666666671</v>
          </cell>
          <cell r="F19">
            <v>89</v>
          </cell>
          <cell r="G19">
            <v>47</v>
          </cell>
          <cell r="H19">
            <v>16.559999999999999</v>
          </cell>
          <cell r="I19" t="str">
            <v>O</v>
          </cell>
          <cell r="J19">
            <v>36.36</v>
          </cell>
          <cell r="K19">
            <v>0</v>
          </cell>
        </row>
        <row r="20">
          <cell r="B20">
            <v>25.066666666666666</v>
          </cell>
          <cell r="C20">
            <v>32.1</v>
          </cell>
          <cell r="D20">
            <v>19.899999999999999</v>
          </cell>
          <cell r="E20">
            <v>69.333333333333329</v>
          </cell>
          <cell r="F20">
            <v>92</v>
          </cell>
          <cell r="G20">
            <v>37</v>
          </cell>
          <cell r="H20">
            <v>16.559999999999999</v>
          </cell>
          <cell r="I20" t="str">
            <v>NO</v>
          </cell>
          <cell r="J20">
            <v>41.76</v>
          </cell>
          <cell r="K20">
            <v>0</v>
          </cell>
        </row>
        <row r="21">
          <cell r="B21">
            <v>26.037499999999998</v>
          </cell>
          <cell r="C21">
            <v>32.9</v>
          </cell>
          <cell r="D21">
            <v>21.2</v>
          </cell>
          <cell r="E21">
            <v>62.833333333333336</v>
          </cell>
          <cell r="F21">
            <v>83</v>
          </cell>
          <cell r="G21">
            <v>34</v>
          </cell>
          <cell r="H21">
            <v>15.840000000000002</v>
          </cell>
          <cell r="I21" t="str">
            <v>NO</v>
          </cell>
          <cell r="J21">
            <v>36.36</v>
          </cell>
          <cell r="K21">
            <v>0</v>
          </cell>
        </row>
        <row r="22">
          <cell r="B22">
            <v>26.020833333333332</v>
          </cell>
          <cell r="C22">
            <v>32.799999999999997</v>
          </cell>
          <cell r="D22">
            <v>20.399999999999999</v>
          </cell>
          <cell r="E22">
            <v>60.125</v>
          </cell>
          <cell r="F22">
            <v>82</v>
          </cell>
          <cell r="G22">
            <v>32</v>
          </cell>
          <cell r="H22">
            <v>12.24</v>
          </cell>
          <cell r="I22" t="str">
            <v>N</v>
          </cell>
          <cell r="J22">
            <v>25.56</v>
          </cell>
          <cell r="K22">
            <v>0</v>
          </cell>
        </row>
        <row r="23">
          <cell r="B23">
            <v>26.191666666666663</v>
          </cell>
          <cell r="C23">
            <v>32.700000000000003</v>
          </cell>
          <cell r="D23">
            <v>21</v>
          </cell>
          <cell r="E23">
            <v>55.166666666666664</v>
          </cell>
          <cell r="F23">
            <v>74</v>
          </cell>
          <cell r="G23">
            <v>33</v>
          </cell>
          <cell r="H23">
            <v>16.2</v>
          </cell>
          <cell r="I23" t="str">
            <v>O</v>
          </cell>
          <cell r="J23">
            <v>37.800000000000004</v>
          </cell>
          <cell r="K23">
            <v>0</v>
          </cell>
        </row>
        <row r="24">
          <cell r="B24">
            <v>26.441666666666674</v>
          </cell>
          <cell r="C24">
            <v>31.8</v>
          </cell>
          <cell r="D24">
            <v>19.8</v>
          </cell>
          <cell r="E24">
            <v>57.5</v>
          </cell>
          <cell r="F24">
            <v>86</v>
          </cell>
          <cell r="G24">
            <v>33</v>
          </cell>
          <cell r="H24">
            <v>11.16</v>
          </cell>
          <cell r="I24" t="str">
            <v>O</v>
          </cell>
          <cell r="J24">
            <v>30.6</v>
          </cell>
          <cell r="K24">
            <v>0</v>
          </cell>
        </row>
        <row r="25">
          <cell r="B25">
            <v>26.812499999999996</v>
          </cell>
          <cell r="C25">
            <v>32.200000000000003</v>
          </cell>
          <cell r="D25">
            <v>21.7</v>
          </cell>
          <cell r="E25">
            <v>54.791666666666664</v>
          </cell>
          <cell r="F25">
            <v>74</v>
          </cell>
          <cell r="G25">
            <v>36</v>
          </cell>
          <cell r="H25">
            <v>16.2</v>
          </cell>
          <cell r="I25" t="str">
            <v>O</v>
          </cell>
          <cell r="J25">
            <v>38.519999999999996</v>
          </cell>
          <cell r="K25">
            <v>0</v>
          </cell>
        </row>
        <row r="26">
          <cell r="B26">
            <v>24.554166666666671</v>
          </cell>
          <cell r="C26">
            <v>29.9</v>
          </cell>
          <cell r="D26">
            <v>21.6</v>
          </cell>
          <cell r="E26">
            <v>80.125</v>
          </cell>
          <cell r="F26">
            <v>95</v>
          </cell>
          <cell r="G26">
            <v>55</v>
          </cell>
          <cell r="H26">
            <v>10.08</v>
          </cell>
          <cell r="I26" t="str">
            <v>O</v>
          </cell>
          <cell r="J26">
            <v>31.319999999999997</v>
          </cell>
          <cell r="K26">
            <v>9.7999999999999989</v>
          </cell>
        </row>
        <row r="27">
          <cell r="B27">
            <v>25.733333333333331</v>
          </cell>
          <cell r="C27">
            <v>31.9</v>
          </cell>
          <cell r="D27">
            <v>20.100000000000001</v>
          </cell>
          <cell r="E27">
            <v>69.583333333333329</v>
          </cell>
          <cell r="F27">
            <v>95</v>
          </cell>
          <cell r="G27">
            <v>38</v>
          </cell>
          <cell r="H27">
            <v>19.8</v>
          </cell>
          <cell r="I27" t="str">
            <v>O</v>
          </cell>
          <cell r="J27">
            <v>44.64</v>
          </cell>
          <cell r="K27">
            <v>0</v>
          </cell>
        </row>
        <row r="28">
          <cell r="B28">
            <v>26.316666666666663</v>
          </cell>
          <cell r="C28">
            <v>30.8</v>
          </cell>
          <cell r="D28">
            <v>22</v>
          </cell>
          <cell r="E28">
            <v>67.375</v>
          </cell>
          <cell r="F28">
            <v>90</v>
          </cell>
          <cell r="G28">
            <v>48</v>
          </cell>
          <cell r="H28">
            <v>18.720000000000002</v>
          </cell>
          <cell r="I28" t="str">
            <v>O</v>
          </cell>
          <cell r="J28">
            <v>45.36</v>
          </cell>
          <cell r="K28">
            <v>0</v>
          </cell>
        </row>
        <row r="29">
          <cell r="B29">
            <v>24.383333333333329</v>
          </cell>
          <cell r="C29">
            <v>29.3</v>
          </cell>
          <cell r="D29">
            <v>20.5</v>
          </cell>
          <cell r="E29">
            <v>78.625</v>
          </cell>
          <cell r="F29">
            <v>95</v>
          </cell>
          <cell r="G29">
            <v>58</v>
          </cell>
          <cell r="H29">
            <v>20.16</v>
          </cell>
          <cell r="I29" t="str">
            <v>O</v>
          </cell>
          <cell r="J29">
            <v>44.28</v>
          </cell>
          <cell r="K29">
            <v>23.6</v>
          </cell>
        </row>
        <row r="30">
          <cell r="B30">
            <v>14.937499999999998</v>
          </cell>
          <cell r="C30">
            <v>20.8</v>
          </cell>
          <cell r="D30">
            <v>8.6999999999999993</v>
          </cell>
          <cell r="E30">
            <v>95.5</v>
          </cell>
          <cell r="F30">
            <v>97</v>
          </cell>
          <cell r="G30">
            <v>88</v>
          </cell>
          <cell r="H30">
            <v>30.96</v>
          </cell>
          <cell r="I30" t="str">
            <v>SO</v>
          </cell>
          <cell r="J30">
            <v>60.839999999999996</v>
          </cell>
          <cell r="K30">
            <v>43.6</v>
          </cell>
        </row>
        <row r="31">
          <cell r="B31">
            <v>9.15</v>
          </cell>
          <cell r="C31">
            <v>14</v>
          </cell>
          <cell r="D31">
            <v>6.2</v>
          </cell>
          <cell r="E31">
            <v>79.75</v>
          </cell>
          <cell r="F31">
            <v>97</v>
          </cell>
          <cell r="G31">
            <v>53</v>
          </cell>
          <cell r="H31">
            <v>18.720000000000002</v>
          </cell>
          <cell r="I31" t="str">
            <v>SO</v>
          </cell>
          <cell r="J31">
            <v>46.080000000000005</v>
          </cell>
          <cell r="K31">
            <v>0</v>
          </cell>
        </row>
        <row r="32">
          <cell r="B32">
            <v>9.4666666666666668</v>
          </cell>
          <cell r="C32">
            <v>15.5</v>
          </cell>
          <cell r="D32">
            <v>6.1</v>
          </cell>
          <cell r="E32">
            <v>70.25</v>
          </cell>
          <cell r="F32">
            <v>85</v>
          </cell>
          <cell r="G32">
            <v>46</v>
          </cell>
          <cell r="H32">
            <v>14.76</v>
          </cell>
          <cell r="I32" t="str">
            <v>SE</v>
          </cell>
          <cell r="J32">
            <v>29.16</v>
          </cell>
          <cell r="K32">
            <v>0</v>
          </cell>
        </row>
        <row r="33">
          <cell r="B33">
            <v>12.495833333333332</v>
          </cell>
          <cell r="C33">
            <v>20</v>
          </cell>
          <cell r="D33">
            <v>6.9</v>
          </cell>
          <cell r="E33">
            <v>63.791666666666664</v>
          </cell>
          <cell r="F33">
            <v>85</v>
          </cell>
          <cell r="G33">
            <v>31</v>
          </cell>
          <cell r="H33">
            <v>10.44</v>
          </cell>
          <cell r="I33" t="str">
            <v>SE</v>
          </cell>
          <cell r="J33">
            <v>20.88</v>
          </cell>
          <cell r="K33">
            <v>0</v>
          </cell>
        </row>
        <row r="34">
          <cell r="B34">
            <v>12.212499999999999</v>
          </cell>
          <cell r="C34">
            <v>19.5</v>
          </cell>
          <cell r="D34">
            <v>6.6</v>
          </cell>
          <cell r="E34">
            <v>67.666666666666671</v>
          </cell>
          <cell r="F34">
            <v>91</v>
          </cell>
          <cell r="G34">
            <v>35</v>
          </cell>
          <cell r="H34">
            <v>11.16</v>
          </cell>
          <cell r="I34" t="str">
            <v>SO</v>
          </cell>
          <cell r="J34">
            <v>24.48</v>
          </cell>
          <cell r="K34">
            <v>0</v>
          </cell>
        </row>
        <row r="35">
          <cell r="I35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28.750000000000004</v>
          </cell>
          <cell r="C5">
            <v>36.1</v>
          </cell>
          <cell r="D5">
            <v>21.9</v>
          </cell>
          <cell r="E5">
            <v>68.75</v>
          </cell>
          <cell r="F5">
            <v>89</v>
          </cell>
          <cell r="G5">
            <v>37</v>
          </cell>
          <cell r="H5">
            <v>9.7200000000000006</v>
          </cell>
          <cell r="I5" t="str">
            <v>NE</v>
          </cell>
          <cell r="J5">
            <v>24.48</v>
          </cell>
          <cell r="K5">
            <v>0.2</v>
          </cell>
        </row>
        <row r="6">
          <cell r="B6">
            <v>29.633333333333329</v>
          </cell>
          <cell r="C6">
            <v>35.700000000000003</v>
          </cell>
          <cell r="D6">
            <v>25</v>
          </cell>
          <cell r="E6">
            <v>67.166666666666671</v>
          </cell>
          <cell r="F6">
            <v>82</v>
          </cell>
          <cell r="G6">
            <v>46</v>
          </cell>
          <cell r="H6">
            <v>11.16</v>
          </cell>
          <cell r="I6" t="str">
            <v>N</v>
          </cell>
          <cell r="J6">
            <v>33.480000000000004</v>
          </cell>
          <cell r="K6">
            <v>0.2</v>
          </cell>
        </row>
        <row r="7">
          <cell r="B7">
            <v>29.854166666666668</v>
          </cell>
          <cell r="C7">
            <v>35.5</v>
          </cell>
          <cell r="D7">
            <v>25.2</v>
          </cell>
          <cell r="E7">
            <v>67.458333333333329</v>
          </cell>
          <cell r="F7">
            <v>82</v>
          </cell>
          <cell r="G7">
            <v>46</v>
          </cell>
          <cell r="H7">
            <v>10.8</v>
          </cell>
          <cell r="I7" t="str">
            <v>N</v>
          </cell>
          <cell r="J7">
            <v>25.2</v>
          </cell>
          <cell r="K7">
            <v>0.2</v>
          </cell>
        </row>
        <row r="8">
          <cell r="B8">
            <v>29.637500000000003</v>
          </cell>
          <cell r="C8">
            <v>35.200000000000003</v>
          </cell>
          <cell r="D8">
            <v>24.1</v>
          </cell>
          <cell r="E8">
            <v>68.416666666666671</v>
          </cell>
          <cell r="F8">
            <v>83</v>
          </cell>
          <cell r="G8">
            <v>51</v>
          </cell>
          <cell r="H8">
            <v>10.08</v>
          </cell>
          <cell r="I8" t="str">
            <v>NE</v>
          </cell>
          <cell r="J8">
            <v>20.52</v>
          </cell>
          <cell r="K8">
            <v>0.2</v>
          </cell>
        </row>
        <row r="9">
          <cell r="B9">
            <v>30.391666666666662</v>
          </cell>
          <cell r="C9">
            <v>36.9</v>
          </cell>
          <cell r="D9">
            <v>24.5</v>
          </cell>
          <cell r="E9">
            <v>68.833333333333329</v>
          </cell>
          <cell r="F9">
            <v>86</v>
          </cell>
          <cell r="G9">
            <v>44</v>
          </cell>
          <cell r="H9">
            <v>10.8</v>
          </cell>
          <cell r="I9" t="str">
            <v>NE</v>
          </cell>
          <cell r="J9">
            <v>27.720000000000002</v>
          </cell>
          <cell r="K9">
            <v>0</v>
          </cell>
        </row>
        <row r="10">
          <cell r="B10">
            <v>30.212500000000006</v>
          </cell>
          <cell r="C10">
            <v>36.4</v>
          </cell>
          <cell r="D10">
            <v>24.5</v>
          </cell>
          <cell r="E10">
            <v>65</v>
          </cell>
          <cell r="F10">
            <v>82</v>
          </cell>
          <cell r="G10">
            <v>44</v>
          </cell>
          <cell r="H10">
            <v>12.24</v>
          </cell>
          <cell r="I10" t="str">
            <v>N</v>
          </cell>
          <cell r="J10">
            <v>29.16</v>
          </cell>
          <cell r="K10">
            <v>0.2</v>
          </cell>
        </row>
        <row r="11">
          <cell r="B11">
            <v>30.633333333333336</v>
          </cell>
          <cell r="C11">
            <v>36.299999999999997</v>
          </cell>
          <cell r="D11">
            <v>25.7</v>
          </cell>
          <cell r="E11">
            <v>64.625</v>
          </cell>
          <cell r="F11">
            <v>82</v>
          </cell>
          <cell r="G11">
            <v>43</v>
          </cell>
          <cell r="H11">
            <v>13.68</v>
          </cell>
          <cell r="I11" t="str">
            <v>N</v>
          </cell>
          <cell r="J11">
            <v>33.119999999999997</v>
          </cell>
          <cell r="K11">
            <v>0.2</v>
          </cell>
        </row>
        <row r="12">
          <cell r="B12">
            <v>30.870833333333334</v>
          </cell>
          <cell r="C12">
            <v>36.9</v>
          </cell>
          <cell r="D12">
            <v>26.5</v>
          </cell>
          <cell r="E12">
            <v>65.5</v>
          </cell>
          <cell r="F12">
            <v>81</v>
          </cell>
          <cell r="G12">
            <v>46</v>
          </cell>
          <cell r="H12">
            <v>11.16</v>
          </cell>
          <cell r="I12" t="str">
            <v>NE</v>
          </cell>
          <cell r="J12">
            <v>29.880000000000003</v>
          </cell>
          <cell r="K12">
            <v>0</v>
          </cell>
        </row>
        <row r="13">
          <cell r="B13">
            <v>31.141666666666669</v>
          </cell>
          <cell r="C13">
            <v>37.4</v>
          </cell>
          <cell r="D13">
            <v>26.8</v>
          </cell>
          <cell r="E13">
            <v>63.291666666666664</v>
          </cell>
          <cell r="F13">
            <v>78</v>
          </cell>
          <cell r="G13">
            <v>40</v>
          </cell>
          <cell r="H13">
            <v>10.08</v>
          </cell>
          <cell r="I13" t="str">
            <v>NE</v>
          </cell>
          <cell r="J13">
            <v>24.48</v>
          </cell>
          <cell r="K13">
            <v>0</v>
          </cell>
        </row>
        <row r="14">
          <cell r="B14">
            <v>26.683333333333326</v>
          </cell>
          <cell r="C14">
            <v>31.4</v>
          </cell>
          <cell r="D14">
            <v>24.1</v>
          </cell>
          <cell r="E14">
            <v>75.75</v>
          </cell>
          <cell r="F14">
            <v>83</v>
          </cell>
          <cell r="G14">
            <v>52</v>
          </cell>
          <cell r="H14">
            <v>17.64</v>
          </cell>
          <cell r="I14" t="str">
            <v>S</v>
          </cell>
          <cell r="J14">
            <v>44.28</v>
          </cell>
          <cell r="K14">
            <v>0</v>
          </cell>
        </row>
        <row r="15">
          <cell r="B15">
            <v>26.604166666666661</v>
          </cell>
          <cell r="C15">
            <v>33.299999999999997</v>
          </cell>
          <cell r="D15">
            <v>22.9</v>
          </cell>
          <cell r="E15">
            <v>78.208333333333329</v>
          </cell>
          <cell r="F15">
            <v>90</v>
          </cell>
          <cell r="G15">
            <v>57</v>
          </cell>
          <cell r="H15">
            <v>15.120000000000001</v>
          </cell>
          <cell r="I15" t="str">
            <v>S</v>
          </cell>
          <cell r="J15">
            <v>23.400000000000002</v>
          </cell>
          <cell r="K15">
            <v>0</v>
          </cell>
        </row>
        <row r="16">
          <cell r="B16">
            <v>26.804166666666664</v>
          </cell>
          <cell r="C16">
            <v>32.299999999999997</v>
          </cell>
          <cell r="D16">
            <v>23</v>
          </cell>
          <cell r="E16">
            <v>77.833333333333329</v>
          </cell>
          <cell r="F16">
            <v>89</v>
          </cell>
          <cell r="G16">
            <v>62</v>
          </cell>
          <cell r="H16">
            <v>17.28</v>
          </cell>
          <cell r="I16" t="str">
            <v>S</v>
          </cell>
          <cell r="J16">
            <v>42.12</v>
          </cell>
          <cell r="K16">
            <v>0</v>
          </cell>
        </row>
        <row r="17">
          <cell r="B17">
            <v>25.037500000000005</v>
          </cell>
          <cell r="C17">
            <v>31.3</v>
          </cell>
          <cell r="D17">
            <v>22.1</v>
          </cell>
          <cell r="E17">
            <v>84.791666666666671</v>
          </cell>
          <cell r="F17">
            <v>92</v>
          </cell>
          <cell r="G17">
            <v>69</v>
          </cell>
          <cell r="H17">
            <v>12.96</v>
          </cell>
          <cell r="I17" t="str">
            <v>SO</v>
          </cell>
          <cell r="J17">
            <v>20.88</v>
          </cell>
          <cell r="K17">
            <v>0</v>
          </cell>
        </row>
        <row r="18">
          <cell r="B18">
            <v>27.195833333333329</v>
          </cell>
          <cell r="C18">
            <v>33.299999999999997</v>
          </cell>
          <cell r="D18">
            <v>22.8</v>
          </cell>
          <cell r="E18">
            <v>77.791666666666671</v>
          </cell>
          <cell r="F18">
            <v>91</v>
          </cell>
          <cell r="G18">
            <v>56</v>
          </cell>
          <cell r="H18">
            <v>14.04</v>
          </cell>
          <cell r="I18" t="str">
            <v>NE</v>
          </cell>
          <cell r="J18">
            <v>40.32</v>
          </cell>
          <cell r="K18">
            <v>0</v>
          </cell>
        </row>
        <row r="19">
          <cell r="B19">
            <v>27.099999999999998</v>
          </cell>
          <cell r="C19">
            <v>32.700000000000003</v>
          </cell>
          <cell r="D19">
            <v>22.3</v>
          </cell>
          <cell r="E19">
            <v>72.041666666666671</v>
          </cell>
          <cell r="F19">
            <v>85</v>
          </cell>
          <cell r="G19">
            <v>56</v>
          </cell>
          <cell r="H19">
            <v>15.48</v>
          </cell>
          <cell r="I19" t="str">
            <v>N</v>
          </cell>
          <cell r="J19">
            <v>38.159999999999997</v>
          </cell>
          <cell r="K19">
            <v>0</v>
          </cell>
        </row>
        <row r="20">
          <cell r="B20">
            <v>28.695833333333336</v>
          </cell>
          <cell r="C20">
            <v>35.4</v>
          </cell>
          <cell r="D20">
            <v>23.4</v>
          </cell>
          <cell r="E20">
            <v>69.583333333333329</v>
          </cell>
          <cell r="F20">
            <v>88</v>
          </cell>
          <cell r="G20">
            <v>45</v>
          </cell>
          <cell r="H20">
            <v>20.16</v>
          </cell>
          <cell r="I20" t="str">
            <v>N</v>
          </cell>
          <cell r="J20">
            <v>46.800000000000004</v>
          </cell>
          <cell r="K20">
            <v>0</v>
          </cell>
        </row>
        <row r="21">
          <cell r="B21">
            <v>29.400000000000002</v>
          </cell>
          <cell r="C21">
            <v>36.1</v>
          </cell>
          <cell r="D21">
            <v>23.3</v>
          </cell>
          <cell r="E21">
            <v>63.875</v>
          </cell>
          <cell r="F21">
            <v>84</v>
          </cell>
          <cell r="G21">
            <v>39</v>
          </cell>
          <cell r="H21">
            <v>15.840000000000002</v>
          </cell>
          <cell r="I21" t="str">
            <v>N</v>
          </cell>
          <cell r="J21">
            <v>40.32</v>
          </cell>
          <cell r="K21">
            <v>0</v>
          </cell>
        </row>
        <row r="22">
          <cell r="B22">
            <v>29.512500000000006</v>
          </cell>
          <cell r="C22">
            <v>36.1</v>
          </cell>
          <cell r="D22">
            <v>24</v>
          </cell>
          <cell r="E22">
            <v>62.75</v>
          </cell>
          <cell r="F22">
            <v>81</v>
          </cell>
          <cell r="G22">
            <v>41</v>
          </cell>
          <cell r="H22">
            <v>13.68</v>
          </cell>
          <cell r="I22" t="str">
            <v>N</v>
          </cell>
          <cell r="J22">
            <v>33.840000000000003</v>
          </cell>
          <cell r="K22">
            <v>0</v>
          </cell>
        </row>
        <row r="23">
          <cell r="B23">
            <v>29.083333333333339</v>
          </cell>
          <cell r="C23">
            <v>36.299999999999997</v>
          </cell>
          <cell r="D23">
            <v>22.9</v>
          </cell>
          <cell r="E23">
            <v>61.291666666666664</v>
          </cell>
          <cell r="F23">
            <v>82</v>
          </cell>
          <cell r="G23">
            <v>34</v>
          </cell>
          <cell r="H23">
            <v>12.24</v>
          </cell>
          <cell r="I23" t="str">
            <v>N</v>
          </cell>
          <cell r="J23">
            <v>33.840000000000003</v>
          </cell>
          <cell r="K23">
            <v>0</v>
          </cell>
        </row>
        <row r="24">
          <cell r="B24">
            <v>27.575000000000003</v>
          </cell>
          <cell r="C24">
            <v>34</v>
          </cell>
          <cell r="D24">
            <v>21.6</v>
          </cell>
          <cell r="E24">
            <v>64.083333333333329</v>
          </cell>
          <cell r="F24">
            <v>81</v>
          </cell>
          <cell r="G24">
            <v>47</v>
          </cell>
          <cell r="H24">
            <v>11.879999999999999</v>
          </cell>
          <cell r="I24" t="str">
            <v>N</v>
          </cell>
          <cell r="J24">
            <v>30.6</v>
          </cell>
          <cell r="K24">
            <v>0</v>
          </cell>
        </row>
        <row r="25">
          <cell r="B25">
            <v>28.116666666666671</v>
          </cell>
          <cell r="C25">
            <v>35.700000000000003</v>
          </cell>
          <cell r="D25">
            <v>24.2</v>
          </cell>
          <cell r="E25">
            <v>68.958333333333329</v>
          </cell>
          <cell r="F25">
            <v>80</v>
          </cell>
          <cell r="G25">
            <v>49</v>
          </cell>
          <cell r="H25">
            <v>12.96</v>
          </cell>
          <cell r="I25" t="str">
            <v>NE</v>
          </cell>
          <cell r="J25">
            <v>36</v>
          </cell>
          <cell r="K25">
            <v>0</v>
          </cell>
        </row>
        <row r="26">
          <cell r="B26">
            <v>24.624999999999996</v>
          </cell>
          <cell r="C26">
            <v>28.1</v>
          </cell>
          <cell r="D26">
            <v>21.7</v>
          </cell>
          <cell r="E26">
            <v>85.541666666666671</v>
          </cell>
          <cell r="F26">
            <v>92</v>
          </cell>
          <cell r="G26">
            <v>76</v>
          </cell>
          <cell r="H26">
            <v>8.64</v>
          </cell>
          <cell r="I26" t="str">
            <v>SO</v>
          </cell>
          <cell r="J26">
            <v>22.32</v>
          </cell>
          <cell r="K26">
            <v>0</v>
          </cell>
        </row>
        <row r="27">
          <cell r="B27">
            <v>27.833333333333339</v>
          </cell>
          <cell r="C27">
            <v>34.700000000000003</v>
          </cell>
          <cell r="D27">
            <v>23.6</v>
          </cell>
          <cell r="E27">
            <v>74.291666666666671</v>
          </cell>
          <cell r="F27">
            <v>89</v>
          </cell>
          <cell r="G27">
            <v>48</v>
          </cell>
          <cell r="H27">
            <v>17.64</v>
          </cell>
          <cell r="I27" t="str">
            <v>N</v>
          </cell>
          <cell r="J27">
            <v>47.88</v>
          </cell>
          <cell r="K27">
            <v>0</v>
          </cell>
        </row>
        <row r="28">
          <cell r="B28">
            <v>29.529166666666672</v>
          </cell>
          <cell r="C28">
            <v>35.700000000000003</v>
          </cell>
          <cell r="D28">
            <v>25.2</v>
          </cell>
          <cell r="E28">
            <v>66.625</v>
          </cell>
          <cell r="F28">
            <v>83</v>
          </cell>
          <cell r="G28">
            <v>42</v>
          </cell>
          <cell r="H28">
            <v>19.079999999999998</v>
          </cell>
          <cell r="I28" t="str">
            <v>N</v>
          </cell>
          <cell r="J28">
            <v>45.72</v>
          </cell>
          <cell r="K28">
            <v>0</v>
          </cell>
        </row>
        <row r="29">
          <cell r="B29">
            <v>27.737500000000008</v>
          </cell>
          <cell r="C29">
            <v>31.6</v>
          </cell>
          <cell r="D29">
            <v>20.399999999999999</v>
          </cell>
          <cell r="E29">
            <v>72.416666666666671</v>
          </cell>
          <cell r="F29">
            <v>86</v>
          </cell>
          <cell r="G29">
            <v>57</v>
          </cell>
          <cell r="H29">
            <v>14.76</v>
          </cell>
          <cell r="I29" t="str">
            <v>N</v>
          </cell>
          <cell r="J29">
            <v>40.32</v>
          </cell>
          <cell r="K29">
            <v>0</v>
          </cell>
        </row>
        <row r="30">
          <cell r="B30">
            <v>15.354166666666664</v>
          </cell>
          <cell r="C30">
            <v>20.5</v>
          </cell>
          <cell r="D30">
            <v>13.4</v>
          </cell>
          <cell r="E30">
            <v>88.583333333333329</v>
          </cell>
          <cell r="F30">
            <v>92</v>
          </cell>
          <cell r="G30">
            <v>81</v>
          </cell>
          <cell r="H30">
            <v>23.759999999999998</v>
          </cell>
          <cell r="I30" t="str">
            <v>SO</v>
          </cell>
          <cell r="J30">
            <v>60.12</v>
          </cell>
          <cell r="K30">
            <v>0</v>
          </cell>
        </row>
        <row r="31">
          <cell r="B31">
            <v>13.508333333333333</v>
          </cell>
          <cell r="C31">
            <v>18.5</v>
          </cell>
          <cell r="D31">
            <v>9.1999999999999993</v>
          </cell>
          <cell r="E31">
            <v>71.708333333333329</v>
          </cell>
          <cell r="F31">
            <v>86</v>
          </cell>
          <cell r="G31">
            <v>46</v>
          </cell>
          <cell r="H31">
            <v>16.559999999999999</v>
          </cell>
          <cell r="I31" t="str">
            <v>S</v>
          </cell>
          <cell r="J31">
            <v>38.159999999999997</v>
          </cell>
          <cell r="K31">
            <v>0</v>
          </cell>
        </row>
        <row r="32">
          <cell r="B32">
            <v>12.674999999999999</v>
          </cell>
          <cell r="C32">
            <v>19.899999999999999</v>
          </cell>
          <cell r="D32">
            <v>6.9</v>
          </cell>
          <cell r="E32">
            <v>68.583333333333329</v>
          </cell>
          <cell r="F32">
            <v>86</v>
          </cell>
          <cell r="G32">
            <v>46</v>
          </cell>
          <cell r="H32">
            <v>14.76</v>
          </cell>
          <cell r="I32" t="str">
            <v>SE</v>
          </cell>
          <cell r="J32">
            <v>28.44</v>
          </cell>
          <cell r="K32">
            <v>0</v>
          </cell>
        </row>
        <row r="33">
          <cell r="B33">
            <v>16.045833333333334</v>
          </cell>
          <cell r="C33">
            <v>22.5</v>
          </cell>
          <cell r="D33">
            <v>11.8</v>
          </cell>
          <cell r="E33">
            <v>62.458333333333336</v>
          </cell>
          <cell r="F33">
            <v>78</v>
          </cell>
          <cell r="G33">
            <v>44</v>
          </cell>
          <cell r="H33">
            <v>13.32</v>
          </cell>
          <cell r="I33" t="str">
            <v>S</v>
          </cell>
          <cell r="J33">
            <v>27.36</v>
          </cell>
          <cell r="K33">
            <v>0</v>
          </cell>
        </row>
        <row r="34">
          <cell r="B34">
            <v>15.087499999999999</v>
          </cell>
          <cell r="C34">
            <v>21.8</v>
          </cell>
          <cell r="D34">
            <v>9.5</v>
          </cell>
          <cell r="E34">
            <v>65</v>
          </cell>
          <cell r="F34">
            <v>83</v>
          </cell>
          <cell r="G34">
            <v>44</v>
          </cell>
          <cell r="H34">
            <v>17.64</v>
          </cell>
          <cell r="I34" t="str">
            <v>S</v>
          </cell>
          <cell r="J34">
            <v>29.880000000000003</v>
          </cell>
          <cell r="K34">
            <v>0</v>
          </cell>
        </row>
        <row r="35">
          <cell r="I35" t="str">
            <v>N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R.Brilhante_Embrapa"/>
      <sheetName val="Plan1"/>
    </sheetNames>
    <sheetDataSet>
      <sheetData sheetId="0" refreshError="1"/>
      <sheetData sheetId="1" refreshError="1"/>
      <sheetData sheetId="2" refreshError="1"/>
      <sheetData sheetId="3">
        <row r="5">
          <cell r="B5">
            <v>27.675000000000001</v>
          </cell>
          <cell r="C5">
            <v>35.6</v>
          </cell>
          <cell r="D5">
            <v>20.6</v>
          </cell>
          <cell r="E5" t="str">
            <v>*</v>
          </cell>
          <cell r="F5" t="str">
            <v>*</v>
          </cell>
          <cell r="G5" t="str">
            <v>*</v>
          </cell>
          <cell r="H5">
            <v>8.2799999999999994</v>
          </cell>
          <cell r="I5" t="str">
            <v>L</v>
          </cell>
          <cell r="J5">
            <v>18</v>
          </cell>
          <cell r="K5">
            <v>0</v>
          </cell>
        </row>
        <row r="6">
          <cell r="B6">
            <v>28.158333333333328</v>
          </cell>
          <cell r="C6">
            <v>35.700000000000003</v>
          </cell>
          <cell r="D6">
            <v>21.5</v>
          </cell>
          <cell r="E6" t="str">
            <v>*</v>
          </cell>
          <cell r="F6" t="str">
            <v>*</v>
          </cell>
          <cell r="G6" t="str">
            <v>*</v>
          </cell>
          <cell r="H6">
            <v>11.879999999999999</v>
          </cell>
          <cell r="I6" t="str">
            <v>N</v>
          </cell>
          <cell r="J6">
            <v>24.840000000000003</v>
          </cell>
          <cell r="K6">
            <v>0</v>
          </cell>
        </row>
        <row r="7">
          <cell r="B7">
            <v>27.799999999999997</v>
          </cell>
          <cell r="C7">
            <v>35.6</v>
          </cell>
          <cell r="D7">
            <v>21.2</v>
          </cell>
          <cell r="E7" t="str">
            <v>*</v>
          </cell>
          <cell r="F7" t="str">
            <v>*</v>
          </cell>
          <cell r="G7" t="str">
            <v>*</v>
          </cell>
          <cell r="H7">
            <v>7.5600000000000005</v>
          </cell>
          <cell r="I7" t="str">
            <v>NE</v>
          </cell>
          <cell r="J7">
            <v>18.36</v>
          </cell>
          <cell r="K7">
            <v>0</v>
          </cell>
        </row>
        <row r="8">
          <cell r="B8">
            <v>27.783333333333331</v>
          </cell>
          <cell r="C8">
            <v>35.299999999999997</v>
          </cell>
          <cell r="D8">
            <v>21</v>
          </cell>
          <cell r="E8" t="str">
            <v>*</v>
          </cell>
          <cell r="F8" t="str">
            <v>*</v>
          </cell>
          <cell r="G8" t="str">
            <v>*</v>
          </cell>
          <cell r="H8">
            <v>14.04</v>
          </cell>
          <cell r="I8" t="str">
            <v>N</v>
          </cell>
          <cell r="J8">
            <v>27</v>
          </cell>
          <cell r="K8">
            <v>0</v>
          </cell>
        </row>
        <row r="9">
          <cell r="B9">
            <v>28.129166666666666</v>
          </cell>
          <cell r="C9">
            <v>35.5</v>
          </cell>
          <cell r="D9">
            <v>20.9</v>
          </cell>
          <cell r="E9" t="str">
            <v>*</v>
          </cell>
          <cell r="F9" t="str">
            <v>*</v>
          </cell>
          <cell r="G9" t="str">
            <v>*</v>
          </cell>
          <cell r="H9">
            <v>16.2</v>
          </cell>
          <cell r="I9" t="str">
            <v>N</v>
          </cell>
          <cell r="J9">
            <v>28.08</v>
          </cell>
          <cell r="K9">
            <v>0</v>
          </cell>
        </row>
        <row r="10">
          <cell r="B10">
            <v>28.216666666666665</v>
          </cell>
          <cell r="C10">
            <v>36</v>
          </cell>
          <cell r="D10">
            <v>23.1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18.36</v>
          </cell>
          <cell r="I10" t="str">
            <v>N</v>
          </cell>
          <cell r="J10">
            <v>39.6</v>
          </cell>
          <cell r="K10">
            <v>7.8</v>
          </cell>
        </row>
        <row r="11">
          <cell r="B11">
            <v>27.495833333333337</v>
          </cell>
          <cell r="C11">
            <v>35.5</v>
          </cell>
          <cell r="D11">
            <v>21.9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10.8</v>
          </cell>
          <cell r="I11" t="str">
            <v>N</v>
          </cell>
          <cell r="J11">
            <v>33.480000000000004</v>
          </cell>
          <cell r="K11">
            <v>8</v>
          </cell>
        </row>
        <row r="12">
          <cell r="B12">
            <v>28.166666666666668</v>
          </cell>
          <cell r="C12">
            <v>36.299999999999997</v>
          </cell>
          <cell r="D12">
            <v>21.7</v>
          </cell>
          <cell r="E12" t="str">
            <v>*</v>
          </cell>
          <cell r="F12" t="str">
            <v>*</v>
          </cell>
          <cell r="G12" t="str">
            <v>*</v>
          </cell>
          <cell r="H12">
            <v>7.9200000000000008</v>
          </cell>
          <cell r="I12" t="str">
            <v>O</v>
          </cell>
          <cell r="J12">
            <v>18.36</v>
          </cell>
          <cell r="K12">
            <v>0</v>
          </cell>
        </row>
        <row r="13">
          <cell r="B13">
            <v>27.674999999999997</v>
          </cell>
          <cell r="C13">
            <v>35.9</v>
          </cell>
          <cell r="D13">
            <v>20.100000000000001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11.520000000000001</v>
          </cell>
          <cell r="I13" t="str">
            <v>O</v>
          </cell>
          <cell r="J13">
            <v>27.36</v>
          </cell>
          <cell r="K13">
            <v>0</v>
          </cell>
        </row>
        <row r="14">
          <cell r="B14">
            <v>26.895833333333339</v>
          </cell>
          <cell r="C14">
            <v>34.299999999999997</v>
          </cell>
          <cell r="D14">
            <v>20.100000000000001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10.44</v>
          </cell>
          <cell r="I14" t="str">
            <v>SO</v>
          </cell>
          <cell r="J14">
            <v>35.28</v>
          </cell>
          <cell r="K14">
            <v>0</v>
          </cell>
        </row>
        <row r="15">
          <cell r="B15">
            <v>27.000000000000011</v>
          </cell>
          <cell r="C15">
            <v>34.5</v>
          </cell>
          <cell r="D15">
            <v>20.6</v>
          </cell>
          <cell r="E15" t="str">
            <v>*</v>
          </cell>
          <cell r="F15" t="str">
            <v>*</v>
          </cell>
          <cell r="G15" t="str">
            <v>*</v>
          </cell>
          <cell r="H15">
            <v>9.3600000000000012</v>
          </cell>
          <cell r="I15" t="str">
            <v>SE</v>
          </cell>
          <cell r="J15">
            <v>24.840000000000003</v>
          </cell>
          <cell r="K15">
            <v>0</v>
          </cell>
        </row>
        <row r="16">
          <cell r="B16">
            <v>26.875000000000004</v>
          </cell>
          <cell r="C16">
            <v>34</v>
          </cell>
          <cell r="D16">
            <v>21.4</v>
          </cell>
          <cell r="E16" t="str">
            <v>*</v>
          </cell>
          <cell r="F16" t="str">
            <v>*</v>
          </cell>
          <cell r="G16" t="str">
            <v>*</v>
          </cell>
          <cell r="H16">
            <v>6.48</v>
          </cell>
          <cell r="I16" t="str">
            <v>SE</v>
          </cell>
          <cell r="J16">
            <v>15.48</v>
          </cell>
          <cell r="K16">
            <v>0</v>
          </cell>
        </row>
        <row r="17">
          <cell r="B17">
            <v>26.245833333333323</v>
          </cell>
          <cell r="C17">
            <v>35.200000000000003</v>
          </cell>
          <cell r="D17">
            <v>19.100000000000001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14.76</v>
          </cell>
          <cell r="I17" t="str">
            <v>NO</v>
          </cell>
          <cell r="J17">
            <v>27.720000000000002</v>
          </cell>
          <cell r="K17">
            <v>0</v>
          </cell>
        </row>
        <row r="18">
          <cell r="B18">
            <v>27.166666666666661</v>
          </cell>
          <cell r="C18">
            <v>34.799999999999997</v>
          </cell>
          <cell r="D18">
            <v>21.4</v>
          </cell>
          <cell r="E18" t="str">
            <v>*</v>
          </cell>
          <cell r="F18" t="str">
            <v>*</v>
          </cell>
          <cell r="G18" t="str">
            <v>*</v>
          </cell>
          <cell r="H18">
            <v>7.2</v>
          </cell>
          <cell r="I18" t="str">
            <v>O</v>
          </cell>
          <cell r="J18">
            <v>18.720000000000002</v>
          </cell>
          <cell r="K18">
            <v>0</v>
          </cell>
        </row>
        <row r="19">
          <cell r="B19">
            <v>25.337500000000002</v>
          </cell>
          <cell r="C19">
            <v>32.1</v>
          </cell>
          <cell r="D19">
            <v>21.3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14.04</v>
          </cell>
          <cell r="I19" t="str">
            <v>N</v>
          </cell>
          <cell r="J19">
            <v>36</v>
          </cell>
          <cell r="K19">
            <v>1.2</v>
          </cell>
        </row>
        <row r="20">
          <cell r="B20">
            <v>26.5625</v>
          </cell>
          <cell r="C20">
            <v>35</v>
          </cell>
          <cell r="D20">
            <v>20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15.840000000000002</v>
          </cell>
          <cell r="I20" t="str">
            <v>NO</v>
          </cell>
          <cell r="J20">
            <v>32.04</v>
          </cell>
          <cell r="K20">
            <v>0</v>
          </cell>
        </row>
        <row r="21">
          <cell r="B21">
            <v>26.979166666666661</v>
          </cell>
          <cell r="C21">
            <v>35.5</v>
          </cell>
          <cell r="D21">
            <v>18.399999999999999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14.76</v>
          </cell>
          <cell r="I21" t="str">
            <v>N</v>
          </cell>
          <cell r="J21">
            <v>27.36</v>
          </cell>
          <cell r="K21">
            <v>0</v>
          </cell>
        </row>
        <row r="22">
          <cell r="B22">
            <v>26.991666666666664</v>
          </cell>
          <cell r="C22">
            <v>35.6</v>
          </cell>
          <cell r="D22">
            <v>17.600000000000001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11.520000000000001</v>
          </cell>
          <cell r="I22" t="str">
            <v>N</v>
          </cell>
          <cell r="J22">
            <v>27</v>
          </cell>
          <cell r="K22">
            <v>0</v>
          </cell>
        </row>
        <row r="23">
          <cell r="B23">
            <v>26.474999999999994</v>
          </cell>
          <cell r="C23">
            <v>34.700000000000003</v>
          </cell>
          <cell r="D23">
            <v>18.8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12.96</v>
          </cell>
          <cell r="I23" t="str">
            <v>O</v>
          </cell>
          <cell r="J23">
            <v>28.8</v>
          </cell>
          <cell r="K23">
            <v>0</v>
          </cell>
        </row>
        <row r="24">
          <cell r="B24">
            <v>27.095833333333331</v>
          </cell>
          <cell r="C24">
            <v>34.9</v>
          </cell>
          <cell r="D24">
            <v>20.100000000000001</v>
          </cell>
          <cell r="E24" t="str">
            <v>*</v>
          </cell>
          <cell r="F24" t="str">
            <v>*</v>
          </cell>
          <cell r="G24" t="str">
            <v>*</v>
          </cell>
          <cell r="H24">
            <v>7.9200000000000008</v>
          </cell>
          <cell r="I24" t="str">
            <v>O</v>
          </cell>
          <cell r="J24">
            <v>18</v>
          </cell>
          <cell r="K24">
            <v>0</v>
          </cell>
        </row>
        <row r="25">
          <cell r="B25">
            <v>26.291666666666668</v>
          </cell>
          <cell r="C25">
            <v>34.299999999999997</v>
          </cell>
          <cell r="D25">
            <v>18.600000000000001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15.48</v>
          </cell>
          <cell r="I25" t="str">
            <v>NO</v>
          </cell>
          <cell r="J25">
            <v>31.319999999999997</v>
          </cell>
          <cell r="K25">
            <v>0</v>
          </cell>
        </row>
        <row r="26">
          <cell r="B26">
            <v>26.466666666666665</v>
          </cell>
          <cell r="C26">
            <v>34.1</v>
          </cell>
          <cell r="D26">
            <v>22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11.16</v>
          </cell>
          <cell r="I26" t="str">
            <v>O</v>
          </cell>
          <cell r="J26">
            <v>25.2</v>
          </cell>
          <cell r="K26">
            <v>0</v>
          </cell>
        </row>
        <row r="27">
          <cell r="B27">
            <v>26.683333333333334</v>
          </cell>
          <cell r="C27">
            <v>35</v>
          </cell>
          <cell r="D27">
            <v>20.100000000000001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12.6</v>
          </cell>
          <cell r="I27" t="str">
            <v>NO</v>
          </cell>
          <cell r="J27">
            <v>27</v>
          </cell>
          <cell r="K27">
            <v>0</v>
          </cell>
        </row>
        <row r="28">
          <cell r="B28">
            <v>26.533333333333331</v>
          </cell>
          <cell r="C28">
            <v>33.9</v>
          </cell>
          <cell r="D28">
            <v>21.3</v>
          </cell>
          <cell r="E28" t="str">
            <v>*</v>
          </cell>
          <cell r="F28" t="str">
            <v>*</v>
          </cell>
          <cell r="G28" t="str">
            <v>*</v>
          </cell>
          <cell r="H28">
            <v>21.240000000000002</v>
          </cell>
          <cell r="I28" t="str">
            <v>O</v>
          </cell>
          <cell r="J28">
            <v>42.84</v>
          </cell>
          <cell r="K28">
            <v>0</v>
          </cell>
        </row>
        <row r="29">
          <cell r="B29">
            <v>25.787499999999994</v>
          </cell>
          <cell r="C29">
            <v>33.1</v>
          </cell>
          <cell r="D29">
            <v>22</v>
          </cell>
          <cell r="E29" t="str">
            <v>*</v>
          </cell>
          <cell r="F29" t="str">
            <v>*</v>
          </cell>
          <cell r="G29" t="str">
            <v>*</v>
          </cell>
          <cell r="H29">
            <v>25.2</v>
          </cell>
          <cell r="I29" t="str">
            <v>O</v>
          </cell>
          <cell r="J29">
            <v>64.8</v>
          </cell>
          <cell r="K29">
            <v>12.6</v>
          </cell>
        </row>
        <row r="30">
          <cell r="B30">
            <v>18.55</v>
          </cell>
          <cell r="C30">
            <v>22.5</v>
          </cell>
          <cell r="D30">
            <v>13.6</v>
          </cell>
          <cell r="E30" t="str">
            <v>*</v>
          </cell>
          <cell r="F30" t="str">
            <v>*</v>
          </cell>
          <cell r="G30" t="str">
            <v>*</v>
          </cell>
          <cell r="H30">
            <v>23.400000000000002</v>
          </cell>
          <cell r="I30" t="str">
            <v>S</v>
          </cell>
          <cell r="J30">
            <v>47.88</v>
          </cell>
          <cell r="K30">
            <v>44.800000000000011</v>
          </cell>
        </row>
        <row r="31">
          <cell r="B31">
            <v>12.791666666666664</v>
          </cell>
          <cell r="C31">
            <v>18.3</v>
          </cell>
          <cell r="D31">
            <v>7.7</v>
          </cell>
          <cell r="E31" t="str">
            <v>*</v>
          </cell>
          <cell r="F31" t="str">
            <v>*</v>
          </cell>
          <cell r="G31" t="str">
            <v>*</v>
          </cell>
          <cell r="H31">
            <v>24.48</v>
          </cell>
          <cell r="I31" t="str">
            <v>SE</v>
          </cell>
          <cell r="J31">
            <v>49.32</v>
          </cell>
          <cell r="K31">
            <v>0</v>
          </cell>
        </row>
        <row r="32">
          <cell r="B32">
            <v>10.633333333333335</v>
          </cell>
          <cell r="C32">
            <v>17.100000000000001</v>
          </cell>
          <cell r="D32">
            <v>4.5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13.32</v>
          </cell>
          <cell r="I32" t="str">
            <v>SE</v>
          </cell>
          <cell r="J32">
            <v>25.92</v>
          </cell>
          <cell r="K32">
            <v>0</v>
          </cell>
        </row>
        <row r="33">
          <cell r="B33">
            <v>14.066666666666665</v>
          </cell>
          <cell r="C33">
            <v>21.9</v>
          </cell>
          <cell r="D33">
            <v>8.3000000000000007</v>
          </cell>
          <cell r="E33" t="str">
            <v>*</v>
          </cell>
          <cell r="F33" t="str">
            <v>*</v>
          </cell>
          <cell r="G33" t="str">
            <v>*</v>
          </cell>
          <cell r="H33">
            <v>8.64</v>
          </cell>
          <cell r="I33" t="str">
            <v>SE</v>
          </cell>
          <cell r="J33">
            <v>19.440000000000001</v>
          </cell>
          <cell r="K33">
            <v>0</v>
          </cell>
        </row>
        <row r="34">
          <cell r="B34">
            <v>14.741666666666665</v>
          </cell>
          <cell r="C34">
            <v>22.8</v>
          </cell>
          <cell r="D34">
            <v>7.7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12.6</v>
          </cell>
          <cell r="I34" t="str">
            <v>SE</v>
          </cell>
          <cell r="J34">
            <v>24.840000000000003</v>
          </cell>
          <cell r="K34">
            <v>0</v>
          </cell>
        </row>
        <row r="35">
          <cell r="I35" t="str">
            <v>N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26.712500000000002</v>
          </cell>
          <cell r="C5">
            <v>33.4</v>
          </cell>
          <cell r="D5">
            <v>21.7</v>
          </cell>
          <cell r="E5">
            <v>67.166666666666671</v>
          </cell>
          <cell r="F5">
            <v>89</v>
          </cell>
          <cell r="G5">
            <v>34</v>
          </cell>
          <cell r="H5">
            <v>9</v>
          </cell>
          <cell r="I5" t="str">
            <v>L</v>
          </cell>
          <cell r="J5">
            <v>25.56</v>
          </cell>
          <cell r="K5">
            <v>0</v>
          </cell>
        </row>
        <row r="6">
          <cell r="B6">
            <v>25.4375</v>
          </cell>
          <cell r="C6">
            <v>32.9</v>
          </cell>
          <cell r="D6">
            <v>19.899999999999999</v>
          </cell>
          <cell r="E6">
            <v>71.75</v>
          </cell>
          <cell r="F6">
            <v>89</v>
          </cell>
          <cell r="G6">
            <v>44</v>
          </cell>
          <cell r="H6">
            <v>23.040000000000003</v>
          </cell>
          <cell r="I6" t="str">
            <v>S</v>
          </cell>
          <cell r="J6">
            <v>42.84</v>
          </cell>
          <cell r="K6">
            <v>0</v>
          </cell>
        </row>
        <row r="7">
          <cell r="B7">
            <v>25.724999999999998</v>
          </cell>
          <cell r="C7">
            <v>32.700000000000003</v>
          </cell>
          <cell r="D7">
            <v>19.2</v>
          </cell>
          <cell r="E7">
            <v>69.291666666666671</v>
          </cell>
          <cell r="F7">
            <v>91</v>
          </cell>
          <cell r="G7">
            <v>38</v>
          </cell>
          <cell r="H7">
            <v>15.840000000000002</v>
          </cell>
          <cell r="I7" t="str">
            <v>L</v>
          </cell>
          <cell r="J7">
            <v>28.08</v>
          </cell>
          <cell r="K7">
            <v>0</v>
          </cell>
        </row>
        <row r="8">
          <cell r="B8">
            <v>26.491666666666664</v>
          </cell>
          <cell r="C8">
            <v>33</v>
          </cell>
          <cell r="D8">
            <v>20.399999999999999</v>
          </cell>
          <cell r="E8">
            <v>67.75</v>
          </cell>
          <cell r="F8">
            <v>93</v>
          </cell>
          <cell r="G8">
            <v>40</v>
          </cell>
          <cell r="H8">
            <v>8.2799999999999994</v>
          </cell>
          <cell r="I8" t="str">
            <v>L</v>
          </cell>
          <cell r="J8">
            <v>26.64</v>
          </cell>
          <cell r="K8">
            <v>0</v>
          </cell>
        </row>
        <row r="9">
          <cell r="B9">
            <v>27.108333333333334</v>
          </cell>
          <cell r="C9">
            <v>33.700000000000003</v>
          </cell>
          <cell r="D9">
            <v>21.8</v>
          </cell>
          <cell r="E9">
            <v>64.125</v>
          </cell>
          <cell r="F9">
            <v>83</v>
          </cell>
          <cell r="G9">
            <v>38</v>
          </cell>
          <cell r="H9">
            <v>12.96</v>
          </cell>
          <cell r="I9" t="str">
            <v>L</v>
          </cell>
          <cell r="J9">
            <v>29.52</v>
          </cell>
          <cell r="K9">
            <v>0</v>
          </cell>
        </row>
        <row r="10">
          <cell r="B10">
            <v>27.087500000000002</v>
          </cell>
          <cell r="C10">
            <v>33.9</v>
          </cell>
          <cell r="D10">
            <v>22.8</v>
          </cell>
          <cell r="E10">
            <v>64.875</v>
          </cell>
          <cell r="F10">
            <v>86</v>
          </cell>
          <cell r="G10">
            <v>36</v>
          </cell>
          <cell r="H10">
            <v>5.4</v>
          </cell>
          <cell r="I10" t="str">
            <v>L</v>
          </cell>
          <cell r="J10">
            <v>23.040000000000003</v>
          </cell>
          <cell r="K10">
            <v>0</v>
          </cell>
        </row>
        <row r="11">
          <cell r="B11">
            <v>26.349999999999998</v>
          </cell>
          <cell r="C11">
            <v>33.9</v>
          </cell>
          <cell r="D11">
            <v>21.6</v>
          </cell>
          <cell r="E11">
            <v>70.166666666666671</v>
          </cell>
          <cell r="F11">
            <v>87</v>
          </cell>
          <cell r="G11">
            <v>41</v>
          </cell>
          <cell r="H11">
            <v>0.36000000000000004</v>
          </cell>
          <cell r="I11" t="str">
            <v>S</v>
          </cell>
          <cell r="J11">
            <v>27.36</v>
          </cell>
          <cell r="K11">
            <v>0</v>
          </cell>
        </row>
        <row r="12">
          <cell r="B12">
            <v>26.595833333333331</v>
          </cell>
          <cell r="C12">
            <v>33.6</v>
          </cell>
          <cell r="D12">
            <v>21.6</v>
          </cell>
          <cell r="E12">
            <v>69.458333333333329</v>
          </cell>
          <cell r="F12">
            <v>91</v>
          </cell>
          <cell r="G12">
            <v>38</v>
          </cell>
          <cell r="H12">
            <v>0.72000000000000008</v>
          </cell>
          <cell r="I12" t="str">
            <v>NE</v>
          </cell>
          <cell r="J12">
            <v>22.32</v>
          </cell>
          <cell r="K12">
            <v>0</v>
          </cell>
        </row>
        <row r="13">
          <cell r="B13">
            <v>26.929166666666664</v>
          </cell>
          <cell r="C13">
            <v>33.700000000000003</v>
          </cell>
          <cell r="D13">
            <v>20.9</v>
          </cell>
          <cell r="E13">
            <v>62.291666666666664</v>
          </cell>
          <cell r="F13">
            <v>89</v>
          </cell>
          <cell r="G13">
            <v>31</v>
          </cell>
          <cell r="H13">
            <v>1.8</v>
          </cell>
          <cell r="I13" t="str">
            <v>SE</v>
          </cell>
          <cell r="J13">
            <v>21.96</v>
          </cell>
          <cell r="K13">
            <v>0</v>
          </cell>
        </row>
        <row r="14">
          <cell r="B14">
            <v>26.387500000000003</v>
          </cell>
          <cell r="C14">
            <v>33.5</v>
          </cell>
          <cell r="D14">
            <v>20</v>
          </cell>
          <cell r="E14">
            <v>62.625</v>
          </cell>
          <cell r="F14">
            <v>87</v>
          </cell>
          <cell r="G14">
            <v>35</v>
          </cell>
          <cell r="H14">
            <v>15.120000000000001</v>
          </cell>
          <cell r="I14" t="str">
            <v>NE</v>
          </cell>
          <cell r="J14">
            <v>33.119999999999997</v>
          </cell>
          <cell r="K14">
            <v>0</v>
          </cell>
        </row>
        <row r="15">
          <cell r="B15">
            <v>25.7</v>
          </cell>
          <cell r="C15">
            <v>33.200000000000003</v>
          </cell>
          <cell r="D15">
            <v>20.6</v>
          </cell>
          <cell r="E15">
            <v>66.208333333333329</v>
          </cell>
          <cell r="F15">
            <v>90</v>
          </cell>
          <cell r="G15">
            <v>38</v>
          </cell>
          <cell r="H15">
            <v>7.5600000000000005</v>
          </cell>
          <cell r="I15" t="str">
            <v>SE</v>
          </cell>
          <cell r="J15">
            <v>24.840000000000003</v>
          </cell>
          <cell r="K15">
            <v>0</v>
          </cell>
        </row>
        <row r="16">
          <cell r="B16">
            <v>24.962500000000006</v>
          </cell>
          <cell r="C16">
            <v>33.200000000000003</v>
          </cell>
          <cell r="D16">
            <v>19.7</v>
          </cell>
          <cell r="E16">
            <v>74.375</v>
          </cell>
          <cell r="F16">
            <v>95</v>
          </cell>
          <cell r="G16">
            <v>33</v>
          </cell>
          <cell r="H16">
            <v>0.36000000000000004</v>
          </cell>
          <cell r="I16" t="str">
            <v>O</v>
          </cell>
          <cell r="J16">
            <v>25.2</v>
          </cell>
          <cell r="K16">
            <v>0.2</v>
          </cell>
        </row>
        <row r="17">
          <cell r="B17">
            <v>26.075000000000003</v>
          </cell>
          <cell r="C17">
            <v>33.200000000000003</v>
          </cell>
          <cell r="D17">
            <v>19.399999999999999</v>
          </cell>
          <cell r="E17">
            <v>65.458333333333329</v>
          </cell>
          <cell r="F17">
            <v>95</v>
          </cell>
          <cell r="G17">
            <v>31</v>
          </cell>
          <cell r="H17">
            <v>10.08</v>
          </cell>
          <cell r="I17" t="str">
            <v>NE</v>
          </cell>
          <cell r="J17">
            <v>31.680000000000003</v>
          </cell>
          <cell r="K17">
            <v>0</v>
          </cell>
        </row>
        <row r="18">
          <cell r="B18">
            <v>24.658333333333328</v>
          </cell>
          <cell r="C18">
            <v>33.799999999999997</v>
          </cell>
          <cell r="D18">
            <v>19.100000000000001</v>
          </cell>
          <cell r="E18">
            <v>72.708333333333329</v>
          </cell>
          <cell r="F18">
            <v>94</v>
          </cell>
          <cell r="G18">
            <v>34</v>
          </cell>
          <cell r="H18">
            <v>17.64</v>
          </cell>
          <cell r="I18" t="str">
            <v>O</v>
          </cell>
          <cell r="J18">
            <v>33.480000000000004</v>
          </cell>
          <cell r="K18">
            <v>0</v>
          </cell>
        </row>
        <row r="19">
          <cell r="B19">
            <v>24.625000000000004</v>
          </cell>
          <cell r="C19">
            <v>32.9</v>
          </cell>
          <cell r="D19">
            <v>20.5</v>
          </cell>
          <cell r="E19">
            <v>77.791666666666671</v>
          </cell>
          <cell r="F19">
            <v>94</v>
          </cell>
          <cell r="G19">
            <v>41</v>
          </cell>
          <cell r="H19">
            <v>16.559999999999999</v>
          </cell>
          <cell r="I19" t="str">
            <v>N</v>
          </cell>
          <cell r="J19">
            <v>37.080000000000005</v>
          </cell>
          <cell r="K19">
            <v>0</v>
          </cell>
        </row>
        <row r="20">
          <cell r="B20">
            <v>25.508333333333336</v>
          </cell>
          <cell r="C20">
            <v>32.6</v>
          </cell>
          <cell r="D20">
            <v>19.600000000000001</v>
          </cell>
          <cell r="E20">
            <v>67.125</v>
          </cell>
          <cell r="F20">
            <v>91</v>
          </cell>
          <cell r="G20">
            <v>33</v>
          </cell>
          <cell r="H20">
            <v>10.44</v>
          </cell>
          <cell r="I20" t="str">
            <v>NE</v>
          </cell>
          <cell r="J20">
            <v>30.96</v>
          </cell>
          <cell r="K20">
            <v>0</v>
          </cell>
        </row>
        <row r="21">
          <cell r="B21">
            <v>25.920833333333338</v>
          </cell>
          <cell r="C21">
            <v>33.299999999999997</v>
          </cell>
          <cell r="D21">
            <v>19.100000000000001</v>
          </cell>
          <cell r="E21">
            <v>58.541666666666664</v>
          </cell>
          <cell r="F21">
            <v>85</v>
          </cell>
          <cell r="G21">
            <v>32</v>
          </cell>
          <cell r="H21">
            <v>8.64</v>
          </cell>
          <cell r="I21" t="str">
            <v>S</v>
          </cell>
          <cell r="J21">
            <v>24.48</v>
          </cell>
          <cell r="K21">
            <v>0</v>
          </cell>
        </row>
        <row r="22">
          <cell r="B22">
            <v>25.454166666666666</v>
          </cell>
          <cell r="C22">
            <v>32.700000000000003</v>
          </cell>
          <cell r="D22">
            <v>19.100000000000001</v>
          </cell>
          <cell r="E22">
            <v>56.583333333333336</v>
          </cell>
          <cell r="F22">
            <v>77</v>
          </cell>
          <cell r="G22">
            <v>30</v>
          </cell>
          <cell r="H22">
            <v>13.32</v>
          </cell>
          <cell r="I22" t="str">
            <v>S</v>
          </cell>
          <cell r="J22">
            <v>28.44</v>
          </cell>
          <cell r="K22">
            <v>0</v>
          </cell>
        </row>
        <row r="23">
          <cell r="B23">
            <v>25.375</v>
          </cell>
          <cell r="C23">
            <v>32.700000000000003</v>
          </cell>
          <cell r="D23">
            <v>18.399999999999999</v>
          </cell>
          <cell r="E23">
            <v>58.125</v>
          </cell>
          <cell r="F23">
            <v>83</v>
          </cell>
          <cell r="G23">
            <v>31</v>
          </cell>
          <cell r="H23">
            <v>12.96</v>
          </cell>
          <cell r="I23" t="str">
            <v>N</v>
          </cell>
          <cell r="J23">
            <v>31.680000000000003</v>
          </cell>
          <cell r="K23">
            <v>0</v>
          </cell>
        </row>
        <row r="24">
          <cell r="B24">
            <v>24.900000000000002</v>
          </cell>
          <cell r="C24">
            <v>33.6</v>
          </cell>
          <cell r="D24">
            <v>17.899999999999999</v>
          </cell>
          <cell r="E24">
            <v>63.833333333333336</v>
          </cell>
          <cell r="F24">
            <v>90</v>
          </cell>
          <cell r="G24">
            <v>32</v>
          </cell>
          <cell r="H24">
            <v>5.04</v>
          </cell>
          <cell r="I24" t="str">
            <v>O</v>
          </cell>
          <cell r="J24">
            <v>25.92</v>
          </cell>
          <cell r="K24">
            <v>0</v>
          </cell>
        </row>
        <row r="25">
          <cell r="B25">
            <v>25.004999999999995</v>
          </cell>
          <cell r="C25">
            <v>35.6</v>
          </cell>
          <cell r="D25">
            <v>18.600000000000001</v>
          </cell>
          <cell r="E25">
            <v>66.3</v>
          </cell>
          <cell r="F25">
            <v>91</v>
          </cell>
          <cell r="G25">
            <v>33</v>
          </cell>
          <cell r="H25">
            <v>9.3600000000000012</v>
          </cell>
          <cell r="I25" t="str">
            <v>S</v>
          </cell>
          <cell r="J25">
            <v>30.96</v>
          </cell>
          <cell r="K25">
            <v>0.6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>
            <v>15.9</v>
          </cell>
          <cell r="C30">
            <v>20.6</v>
          </cell>
          <cell r="D30">
            <v>13.6</v>
          </cell>
          <cell r="E30">
            <v>94.4</v>
          </cell>
          <cell r="F30">
            <v>99</v>
          </cell>
          <cell r="G30">
            <v>89</v>
          </cell>
          <cell r="H30">
            <v>27.36</v>
          </cell>
          <cell r="I30" t="str">
            <v>O</v>
          </cell>
          <cell r="J30">
            <v>50.76</v>
          </cell>
          <cell r="K30">
            <v>8.4</v>
          </cell>
        </row>
        <row r="31">
          <cell r="B31">
            <v>12.158333333333333</v>
          </cell>
          <cell r="C31">
            <v>16.600000000000001</v>
          </cell>
          <cell r="D31">
            <v>9.3000000000000007</v>
          </cell>
          <cell r="E31">
            <v>81.416666666666671</v>
          </cell>
          <cell r="F31">
            <v>95</v>
          </cell>
          <cell r="G31">
            <v>55</v>
          </cell>
          <cell r="H31">
            <v>19.8</v>
          </cell>
          <cell r="I31" t="str">
            <v>S</v>
          </cell>
          <cell r="J31">
            <v>43.56</v>
          </cell>
          <cell r="K31">
            <v>0.6</v>
          </cell>
        </row>
        <row r="32">
          <cell r="B32">
            <v>12.6875</v>
          </cell>
          <cell r="C32">
            <v>20.5</v>
          </cell>
          <cell r="D32">
            <v>8.1999999999999993</v>
          </cell>
          <cell r="E32">
            <v>68.166666666666671</v>
          </cell>
          <cell r="F32">
            <v>90</v>
          </cell>
          <cell r="G32">
            <v>34</v>
          </cell>
          <cell r="H32">
            <v>8.2799999999999994</v>
          </cell>
          <cell r="I32" t="str">
            <v>S</v>
          </cell>
          <cell r="J32">
            <v>26.64</v>
          </cell>
          <cell r="K32">
            <v>0</v>
          </cell>
        </row>
        <row r="33">
          <cell r="B33">
            <v>15.208333333333336</v>
          </cell>
          <cell r="C33">
            <v>23.2</v>
          </cell>
          <cell r="D33">
            <v>10.5</v>
          </cell>
          <cell r="E33">
            <v>66.958333333333329</v>
          </cell>
          <cell r="F33">
            <v>82</v>
          </cell>
          <cell r="G33">
            <v>38</v>
          </cell>
          <cell r="H33">
            <v>0.36000000000000004</v>
          </cell>
          <cell r="I33" t="str">
            <v>S</v>
          </cell>
          <cell r="J33">
            <v>17.28</v>
          </cell>
          <cell r="K33">
            <v>0.2</v>
          </cell>
        </row>
        <row r="34">
          <cell r="B34">
            <v>16.416666666666668</v>
          </cell>
          <cell r="C34">
            <v>22.9</v>
          </cell>
          <cell r="D34">
            <v>12.6</v>
          </cell>
          <cell r="E34">
            <v>64.208333333333329</v>
          </cell>
          <cell r="F34">
            <v>88</v>
          </cell>
          <cell r="G34">
            <v>35</v>
          </cell>
          <cell r="H34">
            <v>1.4400000000000002</v>
          </cell>
          <cell r="I34" t="str">
            <v>S</v>
          </cell>
          <cell r="J34">
            <v>22.68</v>
          </cell>
          <cell r="K34">
            <v>0</v>
          </cell>
        </row>
        <row r="35">
          <cell r="I35" t="str">
            <v>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26.987499999999994</v>
          </cell>
          <cell r="C5">
            <v>34.1</v>
          </cell>
          <cell r="D5">
            <v>21.7</v>
          </cell>
          <cell r="E5">
            <v>75.375</v>
          </cell>
          <cell r="F5">
            <v>95</v>
          </cell>
          <cell r="G5">
            <v>42</v>
          </cell>
          <cell r="H5">
            <v>10.08</v>
          </cell>
          <cell r="I5" t="str">
            <v>SE</v>
          </cell>
          <cell r="J5">
            <v>21.96</v>
          </cell>
          <cell r="K5">
            <v>0</v>
          </cell>
        </row>
        <row r="6">
          <cell r="B6">
            <v>27.529166666666669</v>
          </cell>
          <cell r="C6">
            <v>34.200000000000003</v>
          </cell>
          <cell r="D6">
            <v>21.9</v>
          </cell>
          <cell r="E6">
            <v>69.125</v>
          </cell>
          <cell r="F6">
            <v>94</v>
          </cell>
          <cell r="G6">
            <v>40</v>
          </cell>
          <cell r="H6">
            <v>18.720000000000002</v>
          </cell>
          <cell r="I6" t="str">
            <v>L</v>
          </cell>
          <cell r="J6">
            <v>41.4</v>
          </cell>
          <cell r="K6">
            <v>0</v>
          </cell>
        </row>
        <row r="7">
          <cell r="B7">
            <v>27.8</v>
          </cell>
          <cell r="C7">
            <v>35.200000000000003</v>
          </cell>
          <cell r="D7">
            <v>22.7</v>
          </cell>
          <cell r="E7">
            <v>66.166666666666671</v>
          </cell>
          <cell r="F7">
            <v>89</v>
          </cell>
          <cell r="G7">
            <v>35</v>
          </cell>
          <cell r="H7">
            <v>11.520000000000001</v>
          </cell>
          <cell r="I7" t="str">
            <v>N</v>
          </cell>
          <cell r="J7">
            <v>27.720000000000002</v>
          </cell>
          <cell r="K7">
            <v>0</v>
          </cell>
        </row>
        <row r="8">
          <cell r="B8">
            <v>27.729166666666668</v>
          </cell>
          <cell r="C8">
            <v>34.799999999999997</v>
          </cell>
          <cell r="D8">
            <v>22.2</v>
          </cell>
          <cell r="E8">
            <v>66.5</v>
          </cell>
          <cell r="F8">
            <v>89</v>
          </cell>
          <cell r="G8">
            <v>37</v>
          </cell>
          <cell r="H8">
            <v>13.68</v>
          </cell>
          <cell r="I8" t="str">
            <v>L</v>
          </cell>
          <cell r="J8">
            <v>32.4</v>
          </cell>
          <cell r="K8">
            <v>0</v>
          </cell>
        </row>
        <row r="9">
          <cell r="B9">
            <v>27.387500000000003</v>
          </cell>
          <cell r="C9">
            <v>34.299999999999997</v>
          </cell>
          <cell r="D9">
            <v>21.4</v>
          </cell>
          <cell r="E9">
            <v>66.5</v>
          </cell>
          <cell r="F9">
            <v>88</v>
          </cell>
          <cell r="G9">
            <v>42</v>
          </cell>
          <cell r="H9">
            <v>16.2</v>
          </cell>
          <cell r="I9" t="str">
            <v>NE</v>
          </cell>
          <cell r="J9">
            <v>30.240000000000002</v>
          </cell>
          <cell r="K9">
            <v>0</v>
          </cell>
        </row>
        <row r="10">
          <cell r="B10">
            <v>27.733333333333334</v>
          </cell>
          <cell r="C10">
            <v>34.5</v>
          </cell>
          <cell r="D10">
            <v>22.1</v>
          </cell>
          <cell r="E10">
            <v>65</v>
          </cell>
          <cell r="F10">
            <v>86</v>
          </cell>
          <cell r="G10">
            <v>40</v>
          </cell>
          <cell r="H10">
            <v>18.36</v>
          </cell>
          <cell r="I10" t="str">
            <v>NE</v>
          </cell>
          <cell r="J10">
            <v>31.319999999999997</v>
          </cell>
          <cell r="K10">
            <v>0</v>
          </cell>
        </row>
        <row r="11">
          <cell r="B11">
            <v>27.995833333333337</v>
          </cell>
          <cell r="C11">
            <v>35.200000000000003</v>
          </cell>
          <cell r="D11">
            <v>22.5</v>
          </cell>
          <cell r="E11">
            <v>68.791666666666671</v>
          </cell>
          <cell r="F11">
            <v>92</v>
          </cell>
          <cell r="G11">
            <v>39</v>
          </cell>
          <cell r="H11">
            <v>13.32</v>
          </cell>
          <cell r="I11" t="str">
            <v>NE</v>
          </cell>
          <cell r="J11">
            <v>33.840000000000003</v>
          </cell>
          <cell r="K11">
            <v>0</v>
          </cell>
        </row>
        <row r="12">
          <cell r="B12">
            <v>27.279166666666665</v>
          </cell>
          <cell r="C12">
            <v>36</v>
          </cell>
          <cell r="D12">
            <v>23</v>
          </cell>
          <cell r="E12">
            <v>71.333333333333329</v>
          </cell>
          <cell r="F12">
            <v>88</v>
          </cell>
          <cell r="G12">
            <v>36</v>
          </cell>
          <cell r="H12">
            <v>12.24</v>
          </cell>
          <cell r="I12" t="str">
            <v>NE</v>
          </cell>
          <cell r="J12">
            <v>28.44</v>
          </cell>
          <cell r="K12">
            <v>1.2</v>
          </cell>
        </row>
        <row r="13">
          <cell r="B13">
            <v>26.975000000000009</v>
          </cell>
          <cell r="C13">
            <v>34.6</v>
          </cell>
          <cell r="D13">
            <v>23</v>
          </cell>
          <cell r="E13">
            <v>70</v>
          </cell>
          <cell r="F13">
            <v>91</v>
          </cell>
          <cell r="G13">
            <v>37</v>
          </cell>
          <cell r="H13">
            <v>17.28</v>
          </cell>
          <cell r="I13" t="str">
            <v>N</v>
          </cell>
          <cell r="J13">
            <v>30.96</v>
          </cell>
          <cell r="K13">
            <v>0.2</v>
          </cell>
        </row>
        <row r="14">
          <cell r="B14">
            <v>25.054166666666664</v>
          </cell>
          <cell r="C14">
            <v>29.7</v>
          </cell>
          <cell r="D14">
            <v>22.7</v>
          </cell>
          <cell r="E14">
            <v>82.041666666666671</v>
          </cell>
          <cell r="F14">
            <v>93</v>
          </cell>
          <cell r="G14">
            <v>63</v>
          </cell>
          <cell r="H14">
            <v>17.28</v>
          </cell>
          <cell r="I14" t="str">
            <v>NE</v>
          </cell>
          <cell r="J14">
            <v>37.080000000000005</v>
          </cell>
          <cell r="K14">
            <v>0.2</v>
          </cell>
        </row>
        <row r="15">
          <cell r="B15">
            <v>23.704166666666666</v>
          </cell>
          <cell r="C15">
            <v>28.5</v>
          </cell>
          <cell r="D15">
            <v>21.4</v>
          </cell>
          <cell r="E15">
            <v>86.125</v>
          </cell>
          <cell r="F15">
            <v>94</v>
          </cell>
          <cell r="G15">
            <v>68</v>
          </cell>
          <cell r="H15">
            <v>12.96</v>
          </cell>
          <cell r="I15" t="str">
            <v>S</v>
          </cell>
          <cell r="J15">
            <v>26.28</v>
          </cell>
          <cell r="K15">
            <v>0.8</v>
          </cell>
        </row>
        <row r="16">
          <cell r="B16">
            <v>25.224999999999998</v>
          </cell>
          <cell r="C16">
            <v>33.799999999999997</v>
          </cell>
          <cell r="D16">
            <v>21.2</v>
          </cell>
          <cell r="E16">
            <v>78.958333333333329</v>
          </cell>
          <cell r="F16">
            <v>95</v>
          </cell>
          <cell r="G16">
            <v>46</v>
          </cell>
          <cell r="H16">
            <v>11.520000000000001</v>
          </cell>
          <cell r="I16" t="str">
            <v>S</v>
          </cell>
          <cell r="J16">
            <v>52.56</v>
          </cell>
          <cell r="K16">
            <v>8</v>
          </cell>
        </row>
        <row r="17">
          <cell r="B17">
            <v>26.745833333333334</v>
          </cell>
          <cell r="C17">
            <v>33.799999999999997</v>
          </cell>
          <cell r="D17">
            <v>22.4</v>
          </cell>
          <cell r="E17">
            <v>70.958333333333329</v>
          </cell>
          <cell r="F17">
            <v>92</v>
          </cell>
          <cell r="G17">
            <v>34</v>
          </cell>
          <cell r="H17">
            <v>21.96</v>
          </cell>
          <cell r="I17" t="str">
            <v>L</v>
          </cell>
          <cell r="J17">
            <v>34.92</v>
          </cell>
          <cell r="K17">
            <v>0</v>
          </cell>
        </row>
        <row r="18">
          <cell r="B18">
            <v>26.183333333333334</v>
          </cell>
          <cell r="C18">
            <v>33.6</v>
          </cell>
          <cell r="D18">
            <v>21.1</v>
          </cell>
          <cell r="E18">
            <v>71.5</v>
          </cell>
          <cell r="F18">
            <v>92</v>
          </cell>
          <cell r="G18">
            <v>40</v>
          </cell>
          <cell r="H18">
            <v>15.840000000000002</v>
          </cell>
          <cell r="I18" t="str">
            <v>NE</v>
          </cell>
          <cell r="J18">
            <v>35.28</v>
          </cell>
          <cell r="K18">
            <v>0</v>
          </cell>
        </row>
        <row r="19">
          <cell r="B19">
            <v>26.837500000000002</v>
          </cell>
          <cell r="C19">
            <v>33.700000000000003</v>
          </cell>
          <cell r="D19">
            <v>21.4</v>
          </cell>
          <cell r="E19">
            <v>66.541666666666671</v>
          </cell>
          <cell r="F19">
            <v>90</v>
          </cell>
          <cell r="G19">
            <v>39</v>
          </cell>
          <cell r="H19">
            <v>15.840000000000002</v>
          </cell>
          <cell r="I19" t="str">
            <v>N</v>
          </cell>
          <cell r="J19">
            <v>32.76</v>
          </cell>
          <cell r="K19">
            <v>0</v>
          </cell>
        </row>
        <row r="20">
          <cell r="B20">
            <v>26.854166666666668</v>
          </cell>
          <cell r="C20">
            <v>34.299999999999997</v>
          </cell>
          <cell r="D20">
            <v>21.5</v>
          </cell>
          <cell r="E20">
            <v>66.875</v>
          </cell>
          <cell r="F20">
            <v>90</v>
          </cell>
          <cell r="G20">
            <v>37</v>
          </cell>
          <cell r="H20">
            <v>17.28</v>
          </cell>
          <cell r="I20" t="str">
            <v>NE</v>
          </cell>
          <cell r="J20">
            <v>36</v>
          </cell>
          <cell r="K20">
            <v>0</v>
          </cell>
        </row>
        <row r="21">
          <cell r="B21">
            <v>27.512500000000003</v>
          </cell>
          <cell r="C21">
            <v>34.799999999999997</v>
          </cell>
          <cell r="D21">
            <v>21.2</v>
          </cell>
          <cell r="E21">
            <v>57.25</v>
          </cell>
          <cell r="F21">
            <v>85</v>
          </cell>
          <cell r="G21">
            <v>29</v>
          </cell>
          <cell r="H21">
            <v>23.040000000000003</v>
          </cell>
          <cell r="I21" t="str">
            <v>NE</v>
          </cell>
          <cell r="J21">
            <v>36</v>
          </cell>
          <cell r="K21">
            <v>0</v>
          </cell>
        </row>
        <row r="22">
          <cell r="B22">
            <v>26.791666666666671</v>
          </cell>
          <cell r="C22">
            <v>34.700000000000003</v>
          </cell>
          <cell r="D22">
            <v>19.600000000000001</v>
          </cell>
          <cell r="E22">
            <v>56.041666666666664</v>
          </cell>
          <cell r="F22">
            <v>82</v>
          </cell>
          <cell r="G22">
            <v>29</v>
          </cell>
          <cell r="H22">
            <v>15.48</v>
          </cell>
          <cell r="I22" t="str">
            <v>NE</v>
          </cell>
          <cell r="J22">
            <v>34.92</v>
          </cell>
          <cell r="K22">
            <v>0</v>
          </cell>
        </row>
        <row r="23">
          <cell r="B23">
            <v>26.7</v>
          </cell>
          <cell r="C23">
            <v>34.700000000000003</v>
          </cell>
          <cell r="D23">
            <v>19.899999999999999</v>
          </cell>
          <cell r="E23">
            <v>56.708333333333336</v>
          </cell>
          <cell r="F23">
            <v>84</v>
          </cell>
          <cell r="G23">
            <v>31</v>
          </cell>
          <cell r="H23">
            <v>22.32</v>
          </cell>
          <cell r="I23" t="str">
            <v>N</v>
          </cell>
          <cell r="J23">
            <v>41.76</v>
          </cell>
          <cell r="K23">
            <v>0</v>
          </cell>
        </row>
        <row r="24">
          <cell r="B24">
            <v>27.487499999999994</v>
          </cell>
          <cell r="C24">
            <v>34.6</v>
          </cell>
          <cell r="D24">
            <v>22.8</v>
          </cell>
          <cell r="E24">
            <v>53.5</v>
          </cell>
          <cell r="F24">
            <v>76</v>
          </cell>
          <cell r="G24">
            <v>29</v>
          </cell>
          <cell r="H24">
            <v>16.2</v>
          </cell>
          <cell r="I24" t="str">
            <v>NE</v>
          </cell>
          <cell r="J24">
            <v>32.04</v>
          </cell>
          <cell r="K24">
            <v>0</v>
          </cell>
        </row>
        <row r="25">
          <cell r="B25">
            <v>25.974999999999998</v>
          </cell>
          <cell r="C25">
            <v>34</v>
          </cell>
          <cell r="D25">
            <v>19.600000000000001</v>
          </cell>
          <cell r="E25">
            <v>62.958333333333336</v>
          </cell>
          <cell r="F25">
            <v>84</v>
          </cell>
          <cell r="G25">
            <v>33</v>
          </cell>
          <cell r="H25">
            <v>16.2</v>
          </cell>
          <cell r="I25" t="str">
            <v>NE</v>
          </cell>
          <cell r="J25">
            <v>36</v>
          </cell>
          <cell r="K25">
            <v>0</v>
          </cell>
        </row>
        <row r="26">
          <cell r="B26">
            <v>25.362500000000001</v>
          </cell>
          <cell r="C26">
            <v>31.8</v>
          </cell>
          <cell r="D26">
            <v>22</v>
          </cell>
          <cell r="E26">
            <v>81.875</v>
          </cell>
          <cell r="F26">
            <v>95</v>
          </cell>
          <cell r="G26">
            <v>50</v>
          </cell>
          <cell r="H26">
            <v>14.4</v>
          </cell>
          <cell r="I26" t="str">
            <v>S</v>
          </cell>
          <cell r="J26">
            <v>34.56</v>
          </cell>
          <cell r="K26">
            <v>3.2000000000000006</v>
          </cell>
        </row>
        <row r="27">
          <cell r="B27">
            <v>26.383333333333336</v>
          </cell>
          <cell r="C27">
            <v>34.5</v>
          </cell>
          <cell r="D27">
            <v>21.1</v>
          </cell>
          <cell r="E27">
            <v>69.958333333333329</v>
          </cell>
          <cell r="F27">
            <v>92</v>
          </cell>
          <cell r="G27">
            <v>34</v>
          </cell>
          <cell r="H27">
            <v>22.68</v>
          </cell>
          <cell r="I27" t="str">
            <v>NE</v>
          </cell>
          <cell r="J27">
            <v>40.32</v>
          </cell>
          <cell r="K27">
            <v>0</v>
          </cell>
        </row>
        <row r="28">
          <cell r="B28">
            <v>27.129166666666666</v>
          </cell>
          <cell r="C28">
            <v>34.299999999999997</v>
          </cell>
          <cell r="D28">
            <v>22.2</v>
          </cell>
          <cell r="E28">
            <v>60.708333333333336</v>
          </cell>
          <cell r="F28">
            <v>80</v>
          </cell>
          <cell r="G28">
            <v>35</v>
          </cell>
          <cell r="H28">
            <v>24.12</v>
          </cell>
          <cell r="I28" t="str">
            <v>N</v>
          </cell>
          <cell r="J28">
            <v>52.92</v>
          </cell>
          <cell r="K28">
            <v>0</v>
          </cell>
        </row>
        <row r="29">
          <cell r="B29">
            <v>22.599999999999998</v>
          </cell>
          <cell r="C29">
            <v>28.4</v>
          </cell>
          <cell r="D29">
            <v>17.899999999999999</v>
          </cell>
          <cell r="E29">
            <v>82.416666666666671</v>
          </cell>
          <cell r="F29">
            <v>96</v>
          </cell>
          <cell r="G29">
            <v>63</v>
          </cell>
          <cell r="H29">
            <v>21.6</v>
          </cell>
          <cell r="I29" t="str">
            <v>N</v>
          </cell>
          <cell r="J29">
            <v>59.4</v>
          </cell>
          <cell r="K29">
            <v>77.600000000000009</v>
          </cell>
        </row>
        <row r="30">
          <cell r="B30">
            <v>15.991666666666665</v>
          </cell>
          <cell r="C30">
            <v>19.100000000000001</v>
          </cell>
          <cell r="D30">
            <v>10</v>
          </cell>
          <cell r="E30">
            <v>94.416666666666671</v>
          </cell>
          <cell r="F30">
            <v>96</v>
          </cell>
          <cell r="G30">
            <v>89</v>
          </cell>
          <cell r="H30">
            <v>24.840000000000003</v>
          </cell>
          <cell r="I30" t="str">
            <v>SO</v>
          </cell>
          <cell r="J30">
            <v>53.64</v>
          </cell>
          <cell r="K30">
            <v>17.399999999999995</v>
          </cell>
        </row>
        <row r="31">
          <cell r="B31">
            <v>9.7875000000000014</v>
          </cell>
          <cell r="C31">
            <v>15.4</v>
          </cell>
          <cell r="D31">
            <v>6.9</v>
          </cell>
          <cell r="E31">
            <v>81.333333333333329</v>
          </cell>
          <cell r="F31">
            <v>94</v>
          </cell>
          <cell r="G31">
            <v>51</v>
          </cell>
          <cell r="H31">
            <v>15.120000000000001</v>
          </cell>
          <cell r="I31" t="str">
            <v>SO</v>
          </cell>
          <cell r="J31">
            <v>43.92</v>
          </cell>
          <cell r="K31">
            <v>0.2</v>
          </cell>
        </row>
        <row r="32">
          <cell r="B32">
            <v>10.520833333333334</v>
          </cell>
          <cell r="C32">
            <v>17.5</v>
          </cell>
          <cell r="D32">
            <v>6.6</v>
          </cell>
          <cell r="E32">
            <v>74.458333333333329</v>
          </cell>
          <cell r="F32">
            <v>92</v>
          </cell>
          <cell r="G32">
            <v>44</v>
          </cell>
          <cell r="H32">
            <v>14.04</v>
          </cell>
          <cell r="I32" t="str">
            <v>S</v>
          </cell>
          <cell r="J32">
            <v>26.64</v>
          </cell>
          <cell r="K32">
            <v>0</v>
          </cell>
        </row>
        <row r="33">
          <cell r="B33">
            <v>12.65</v>
          </cell>
          <cell r="C33">
            <v>21.7</v>
          </cell>
          <cell r="D33">
            <v>6.5</v>
          </cell>
          <cell r="E33">
            <v>68.875</v>
          </cell>
          <cell r="F33">
            <v>94</v>
          </cell>
          <cell r="G33">
            <v>27</v>
          </cell>
          <cell r="H33">
            <v>14.04</v>
          </cell>
          <cell r="I33" t="str">
            <v>S</v>
          </cell>
          <cell r="J33">
            <v>22.68</v>
          </cell>
          <cell r="K33">
            <v>0</v>
          </cell>
        </row>
        <row r="34">
          <cell r="B34">
            <v>12.516666666666667</v>
          </cell>
          <cell r="C34">
            <v>20.5</v>
          </cell>
          <cell r="D34">
            <v>7</v>
          </cell>
          <cell r="E34">
            <v>66.208333333333329</v>
          </cell>
          <cell r="F34">
            <v>89</v>
          </cell>
          <cell r="G34">
            <v>32</v>
          </cell>
          <cell r="H34">
            <v>19.079999999999998</v>
          </cell>
          <cell r="I34" t="str">
            <v>S</v>
          </cell>
          <cell r="J34">
            <v>35.28</v>
          </cell>
          <cell r="K34">
            <v>0</v>
          </cell>
        </row>
        <row r="35">
          <cell r="I35" t="str">
            <v>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27.608333333333331</v>
          </cell>
          <cell r="C5">
            <v>34.5</v>
          </cell>
          <cell r="D5">
            <v>21.7</v>
          </cell>
          <cell r="E5">
            <v>69.083333333333329</v>
          </cell>
          <cell r="F5">
            <v>93</v>
          </cell>
          <cell r="G5">
            <v>35</v>
          </cell>
          <cell r="H5" t="str">
            <v>*</v>
          </cell>
          <cell r="I5" t="str">
            <v>*</v>
          </cell>
          <cell r="J5" t="str">
            <v>*</v>
          </cell>
          <cell r="K5">
            <v>0</v>
          </cell>
        </row>
        <row r="6">
          <cell r="B6">
            <v>28.433333333333326</v>
          </cell>
          <cell r="C6">
            <v>35</v>
          </cell>
          <cell r="D6">
            <v>23.1</v>
          </cell>
          <cell r="E6">
            <v>61.5</v>
          </cell>
          <cell r="F6">
            <v>84</v>
          </cell>
          <cell r="G6">
            <v>36</v>
          </cell>
          <cell r="H6" t="str">
            <v>*</v>
          </cell>
          <cell r="I6" t="str">
            <v>*</v>
          </cell>
          <cell r="J6" t="str">
            <v>*</v>
          </cell>
          <cell r="K6">
            <v>0</v>
          </cell>
        </row>
        <row r="7">
          <cell r="B7">
            <v>27.175000000000001</v>
          </cell>
          <cell r="C7">
            <v>34.700000000000003</v>
          </cell>
          <cell r="D7">
            <v>20.399999999999999</v>
          </cell>
          <cell r="E7">
            <v>68.458333333333329</v>
          </cell>
          <cell r="F7">
            <v>87</v>
          </cell>
          <cell r="G7">
            <v>41</v>
          </cell>
          <cell r="H7" t="str">
            <v>*</v>
          </cell>
          <cell r="I7" t="str">
            <v>*</v>
          </cell>
          <cell r="J7" t="str">
            <v>*</v>
          </cell>
          <cell r="K7">
            <v>10.600000000000001</v>
          </cell>
        </row>
        <row r="8">
          <cell r="B8">
            <v>28.1875</v>
          </cell>
          <cell r="C8">
            <v>34.700000000000003</v>
          </cell>
          <cell r="D8">
            <v>22.3</v>
          </cell>
          <cell r="E8">
            <v>64.416666666666671</v>
          </cell>
          <cell r="F8">
            <v>90</v>
          </cell>
          <cell r="G8">
            <v>36</v>
          </cell>
          <cell r="H8" t="str">
            <v>*</v>
          </cell>
          <cell r="I8" t="str">
            <v>*</v>
          </cell>
          <cell r="J8" t="str">
            <v>*</v>
          </cell>
          <cell r="K8">
            <v>0</v>
          </cell>
        </row>
        <row r="9">
          <cell r="B9">
            <v>28.0625</v>
          </cell>
          <cell r="C9">
            <v>34.799999999999997</v>
          </cell>
          <cell r="D9">
            <v>23.1</v>
          </cell>
          <cell r="E9">
            <v>64.708333333333329</v>
          </cell>
          <cell r="F9">
            <v>83</v>
          </cell>
          <cell r="G9">
            <v>39</v>
          </cell>
          <cell r="H9" t="str">
            <v>*</v>
          </cell>
          <cell r="I9" t="str">
            <v>*</v>
          </cell>
          <cell r="J9" t="str">
            <v>*</v>
          </cell>
          <cell r="K9">
            <v>1</v>
          </cell>
        </row>
        <row r="10">
          <cell r="B10">
            <v>28.458333333333329</v>
          </cell>
          <cell r="C10">
            <v>34.9</v>
          </cell>
          <cell r="D10">
            <v>23.5</v>
          </cell>
          <cell r="E10">
            <v>63.708333333333336</v>
          </cell>
          <cell r="F10">
            <v>82</v>
          </cell>
          <cell r="G10">
            <v>41</v>
          </cell>
          <cell r="H10" t="str">
            <v>*</v>
          </cell>
          <cell r="I10" t="str">
            <v>*</v>
          </cell>
          <cell r="J10" t="str">
            <v>*</v>
          </cell>
          <cell r="K10">
            <v>0</v>
          </cell>
        </row>
        <row r="11">
          <cell r="B11">
            <v>27.991666666666664</v>
          </cell>
          <cell r="C11">
            <v>34.299999999999997</v>
          </cell>
          <cell r="D11">
            <v>22.8</v>
          </cell>
          <cell r="E11">
            <v>67.25</v>
          </cell>
          <cell r="F11">
            <v>85</v>
          </cell>
          <cell r="G11">
            <v>39</v>
          </cell>
          <cell r="H11" t="str">
            <v>*</v>
          </cell>
          <cell r="I11" t="str">
            <v>*</v>
          </cell>
          <cell r="J11" t="str">
            <v>*</v>
          </cell>
          <cell r="K11">
            <v>0</v>
          </cell>
        </row>
        <row r="12">
          <cell r="B12">
            <v>28.862500000000008</v>
          </cell>
          <cell r="C12">
            <v>35</v>
          </cell>
          <cell r="D12">
            <v>23.9</v>
          </cell>
          <cell r="E12">
            <v>63.375</v>
          </cell>
          <cell r="F12">
            <v>84</v>
          </cell>
          <cell r="G12">
            <v>39</v>
          </cell>
          <cell r="H12" t="str">
            <v>*</v>
          </cell>
          <cell r="I12" t="str">
            <v>*</v>
          </cell>
          <cell r="J12" t="str">
            <v>*</v>
          </cell>
          <cell r="K12">
            <v>0</v>
          </cell>
        </row>
        <row r="13">
          <cell r="B13">
            <v>29.037500000000005</v>
          </cell>
          <cell r="C13">
            <v>35</v>
          </cell>
          <cell r="D13">
            <v>22.6</v>
          </cell>
          <cell r="E13">
            <v>56.791666666666664</v>
          </cell>
          <cell r="F13">
            <v>83</v>
          </cell>
          <cell r="G13">
            <v>34</v>
          </cell>
          <cell r="H13" t="str">
            <v>*</v>
          </cell>
          <cell r="I13" t="str">
            <v>*</v>
          </cell>
          <cell r="J13" t="str">
            <v>*</v>
          </cell>
          <cell r="K13">
            <v>0</v>
          </cell>
        </row>
        <row r="14">
          <cell r="B14">
            <v>27.912499999999998</v>
          </cell>
          <cell r="C14">
            <v>33.200000000000003</v>
          </cell>
          <cell r="D14">
            <v>22.3</v>
          </cell>
          <cell r="E14">
            <v>60.875</v>
          </cell>
          <cell r="F14">
            <v>78</v>
          </cell>
          <cell r="G14">
            <v>42</v>
          </cell>
          <cell r="H14" t="str">
            <v>*</v>
          </cell>
          <cell r="I14" t="str">
            <v>*</v>
          </cell>
          <cell r="J14" t="str">
            <v>*</v>
          </cell>
          <cell r="K14">
            <v>0</v>
          </cell>
        </row>
        <row r="15">
          <cell r="B15">
            <v>26.700000000000003</v>
          </cell>
          <cell r="C15">
            <v>34.700000000000003</v>
          </cell>
          <cell r="D15">
            <v>21</v>
          </cell>
          <cell r="E15">
            <v>70.708333333333329</v>
          </cell>
          <cell r="F15">
            <v>95</v>
          </cell>
          <cell r="G15">
            <v>32</v>
          </cell>
          <cell r="H15" t="str">
            <v>*</v>
          </cell>
          <cell r="I15" t="str">
            <v>*</v>
          </cell>
          <cell r="J15" t="str">
            <v>*</v>
          </cell>
          <cell r="K15">
            <v>0</v>
          </cell>
        </row>
        <row r="16">
          <cell r="B16">
            <v>26.037499999999998</v>
          </cell>
          <cell r="C16">
            <v>34.4</v>
          </cell>
          <cell r="D16">
            <v>20.9</v>
          </cell>
          <cell r="E16">
            <v>74.208333333333329</v>
          </cell>
          <cell r="F16">
            <v>96</v>
          </cell>
          <cell r="G16">
            <v>34</v>
          </cell>
          <cell r="H16" t="str">
            <v>*</v>
          </cell>
          <cell r="I16" t="str">
            <v>*</v>
          </cell>
          <cell r="J16" t="str">
            <v>*</v>
          </cell>
          <cell r="K16">
            <v>0</v>
          </cell>
        </row>
        <row r="17">
          <cell r="B17">
            <v>26.825000000000003</v>
          </cell>
          <cell r="C17">
            <v>34.9</v>
          </cell>
          <cell r="D17">
            <v>20.3</v>
          </cell>
          <cell r="E17">
            <v>64.25</v>
          </cell>
          <cell r="F17">
            <v>92</v>
          </cell>
          <cell r="G17">
            <v>27</v>
          </cell>
          <cell r="H17" t="str">
            <v>*</v>
          </cell>
          <cell r="I17" t="str">
            <v>*</v>
          </cell>
          <cell r="J17" t="str">
            <v>*</v>
          </cell>
          <cell r="K17">
            <v>0</v>
          </cell>
        </row>
        <row r="18">
          <cell r="B18">
            <v>26.395833333333329</v>
          </cell>
          <cell r="C18">
            <v>34.6</v>
          </cell>
          <cell r="D18">
            <v>22.4</v>
          </cell>
          <cell r="E18">
            <v>71.708333333333329</v>
          </cell>
          <cell r="F18">
            <v>88</v>
          </cell>
          <cell r="G18">
            <v>34</v>
          </cell>
          <cell r="H18" t="str">
            <v>*</v>
          </cell>
          <cell r="I18" t="str">
            <v>*</v>
          </cell>
          <cell r="J18" t="str">
            <v>*</v>
          </cell>
          <cell r="K18">
            <v>0</v>
          </cell>
        </row>
        <row r="19">
          <cell r="B19">
            <v>24.612500000000001</v>
          </cell>
          <cell r="C19">
            <v>32.200000000000003</v>
          </cell>
          <cell r="D19">
            <v>20.399999999999999</v>
          </cell>
          <cell r="E19">
            <v>77.791666666666671</v>
          </cell>
          <cell r="F19">
            <v>92</v>
          </cell>
          <cell r="G19">
            <v>50</v>
          </cell>
          <cell r="H19" t="str">
            <v>*</v>
          </cell>
          <cell r="I19" t="str">
            <v>*</v>
          </cell>
          <cell r="J19" t="str">
            <v>*</v>
          </cell>
          <cell r="K19">
            <v>7.8</v>
          </cell>
        </row>
        <row r="20">
          <cell r="B20">
            <v>26.533333333333331</v>
          </cell>
          <cell r="C20">
            <v>33.9</v>
          </cell>
          <cell r="D20">
            <v>21.2</v>
          </cell>
          <cell r="E20">
            <v>67.541666666666671</v>
          </cell>
          <cell r="F20">
            <v>93</v>
          </cell>
          <cell r="G20">
            <v>32</v>
          </cell>
          <cell r="H20" t="str">
            <v>*</v>
          </cell>
          <cell r="I20" t="str">
            <v>*</v>
          </cell>
          <cell r="J20" t="str">
            <v>*</v>
          </cell>
          <cell r="K20">
            <v>0</v>
          </cell>
        </row>
        <row r="21">
          <cell r="B21">
            <v>27.595833333333335</v>
          </cell>
          <cell r="C21">
            <v>34.799999999999997</v>
          </cell>
          <cell r="D21">
            <v>22</v>
          </cell>
          <cell r="E21">
            <v>57.916666666666664</v>
          </cell>
          <cell r="F21">
            <v>84</v>
          </cell>
          <cell r="G21">
            <v>32</v>
          </cell>
          <cell r="H21" t="str">
            <v>*</v>
          </cell>
          <cell r="I21" t="str">
            <v>*</v>
          </cell>
          <cell r="J21" t="str">
            <v>*</v>
          </cell>
          <cell r="K21">
            <v>0</v>
          </cell>
        </row>
        <row r="22">
          <cell r="B22">
            <v>28.095833333333328</v>
          </cell>
          <cell r="C22">
            <v>34.6</v>
          </cell>
          <cell r="D22">
            <v>21.1</v>
          </cell>
          <cell r="E22">
            <v>49.5</v>
          </cell>
          <cell r="F22">
            <v>72</v>
          </cell>
          <cell r="G22">
            <v>29</v>
          </cell>
          <cell r="H22" t="str">
            <v>*</v>
          </cell>
          <cell r="I22" t="str">
            <v>*</v>
          </cell>
          <cell r="J22" t="str">
            <v>*</v>
          </cell>
          <cell r="K22">
            <v>0</v>
          </cell>
        </row>
        <row r="23">
          <cell r="B23">
            <v>27.820833333333329</v>
          </cell>
          <cell r="C23">
            <v>34</v>
          </cell>
          <cell r="D23">
            <v>22.4</v>
          </cell>
          <cell r="E23">
            <v>51.541666666666664</v>
          </cell>
          <cell r="F23">
            <v>69</v>
          </cell>
          <cell r="G23">
            <v>33</v>
          </cell>
          <cell r="H23" t="str">
            <v>*</v>
          </cell>
          <cell r="I23" t="str">
            <v>*</v>
          </cell>
          <cell r="J23" t="str">
            <v>*</v>
          </cell>
          <cell r="K23">
            <v>0</v>
          </cell>
        </row>
        <row r="24">
          <cell r="B24">
            <v>27.404166666666669</v>
          </cell>
          <cell r="C24">
            <v>34.1</v>
          </cell>
          <cell r="D24">
            <v>21.6</v>
          </cell>
          <cell r="E24">
            <v>59.125</v>
          </cell>
          <cell r="F24">
            <v>84</v>
          </cell>
          <cell r="G24">
            <v>32</v>
          </cell>
          <cell r="H24" t="str">
            <v>*</v>
          </cell>
          <cell r="I24" t="str">
            <v>*</v>
          </cell>
          <cell r="J24" t="str">
            <v>*</v>
          </cell>
          <cell r="K24">
            <v>0</v>
          </cell>
        </row>
        <row r="25">
          <cell r="B25">
            <v>27.099999999999998</v>
          </cell>
          <cell r="C25">
            <v>33.799999999999997</v>
          </cell>
          <cell r="D25">
            <v>20.6</v>
          </cell>
          <cell r="E25">
            <v>60.375</v>
          </cell>
          <cell r="F25">
            <v>86</v>
          </cell>
          <cell r="G25">
            <v>39</v>
          </cell>
          <cell r="H25" t="str">
            <v>*</v>
          </cell>
          <cell r="I25" t="str">
            <v>*</v>
          </cell>
          <cell r="J25" t="str">
            <v>*</v>
          </cell>
          <cell r="K25">
            <v>0</v>
          </cell>
        </row>
        <row r="26">
          <cell r="B26">
            <v>27.041666666666668</v>
          </cell>
          <cell r="C26">
            <v>32.6</v>
          </cell>
          <cell r="D26">
            <v>22.9</v>
          </cell>
          <cell r="E26">
            <v>66.208333333333329</v>
          </cell>
          <cell r="F26">
            <v>82</v>
          </cell>
          <cell r="G26">
            <v>48</v>
          </cell>
          <cell r="H26" t="str">
            <v>*</v>
          </cell>
          <cell r="I26" t="str">
            <v>*</v>
          </cell>
          <cell r="J26" t="str">
            <v>*</v>
          </cell>
          <cell r="K26">
            <v>0</v>
          </cell>
        </row>
        <row r="27">
          <cell r="B27">
            <v>27.337499999999995</v>
          </cell>
          <cell r="C27">
            <v>34.700000000000003</v>
          </cell>
          <cell r="D27">
            <v>21.5</v>
          </cell>
          <cell r="E27">
            <v>65.083333333333329</v>
          </cell>
          <cell r="F27">
            <v>90</v>
          </cell>
          <cell r="G27">
            <v>29</v>
          </cell>
          <cell r="H27" t="str">
            <v>*</v>
          </cell>
          <cell r="I27" t="str">
            <v>*</v>
          </cell>
          <cell r="J27" t="str">
            <v>*</v>
          </cell>
          <cell r="K27">
            <v>0</v>
          </cell>
        </row>
        <row r="28">
          <cell r="B28">
            <v>27.829166666666676</v>
          </cell>
          <cell r="C28">
            <v>33</v>
          </cell>
          <cell r="D28">
            <v>24</v>
          </cell>
          <cell r="E28">
            <v>60.375</v>
          </cell>
          <cell r="F28">
            <v>76</v>
          </cell>
          <cell r="G28">
            <v>42</v>
          </cell>
          <cell r="H28" t="str">
            <v>*</v>
          </cell>
          <cell r="I28" t="str">
            <v>*</v>
          </cell>
          <cell r="J28" t="str">
            <v>*</v>
          </cell>
          <cell r="K28">
            <v>0</v>
          </cell>
        </row>
        <row r="29">
          <cell r="B29">
            <v>25.266666666666669</v>
          </cell>
          <cell r="C29">
            <v>31.8</v>
          </cell>
          <cell r="D29">
            <v>22.1</v>
          </cell>
          <cell r="E29">
            <v>77.708333333333329</v>
          </cell>
          <cell r="F29">
            <v>93</v>
          </cell>
          <cell r="G29">
            <v>51</v>
          </cell>
          <cell r="H29" t="str">
            <v>*</v>
          </cell>
          <cell r="I29" t="str">
            <v>*</v>
          </cell>
          <cell r="J29" t="str">
            <v>*</v>
          </cell>
          <cell r="K29">
            <v>0.2</v>
          </cell>
        </row>
        <row r="30">
          <cell r="B30">
            <v>18.512500000000003</v>
          </cell>
          <cell r="C30">
            <v>22.6</v>
          </cell>
          <cell r="D30">
            <v>14</v>
          </cell>
          <cell r="E30">
            <v>91.041666666666671</v>
          </cell>
          <cell r="F30">
            <v>97</v>
          </cell>
          <cell r="G30">
            <v>80</v>
          </cell>
          <cell r="H30" t="str">
            <v>*</v>
          </cell>
          <cell r="I30" t="str">
            <v>*</v>
          </cell>
          <cell r="J30" t="str">
            <v>*</v>
          </cell>
          <cell r="K30">
            <v>0.2</v>
          </cell>
        </row>
        <row r="31">
          <cell r="B31">
            <v>12.412500000000001</v>
          </cell>
          <cell r="C31">
            <v>17.600000000000001</v>
          </cell>
          <cell r="D31">
            <v>7.9</v>
          </cell>
          <cell r="E31">
            <v>71.041666666666671</v>
          </cell>
          <cell r="F31">
            <v>89</v>
          </cell>
          <cell r="G31">
            <v>45</v>
          </cell>
          <cell r="H31" t="str">
            <v>*</v>
          </cell>
          <cell r="I31" t="str">
            <v>*</v>
          </cell>
          <cell r="J31" t="str">
            <v>*</v>
          </cell>
          <cell r="K31">
            <v>0</v>
          </cell>
        </row>
        <row r="32">
          <cell r="B32">
            <v>11.125</v>
          </cell>
          <cell r="C32">
            <v>18.899999999999999</v>
          </cell>
          <cell r="D32">
            <v>4.5999999999999996</v>
          </cell>
          <cell r="E32">
            <v>73.875</v>
          </cell>
          <cell r="F32">
            <v>97</v>
          </cell>
          <cell r="G32">
            <v>43</v>
          </cell>
          <cell r="H32" t="str">
            <v>*</v>
          </cell>
          <cell r="I32" t="str">
            <v>*</v>
          </cell>
          <cell r="J32" t="str">
            <v>*</v>
          </cell>
          <cell r="K32">
            <v>0.2</v>
          </cell>
        </row>
        <row r="33">
          <cell r="B33">
            <v>14.279166666666667</v>
          </cell>
          <cell r="C33">
            <v>21.2</v>
          </cell>
          <cell r="D33">
            <v>10.7</v>
          </cell>
          <cell r="E33">
            <v>69.916666666666671</v>
          </cell>
          <cell r="F33">
            <v>87</v>
          </cell>
          <cell r="G33">
            <v>37</v>
          </cell>
          <cell r="H33" t="str">
            <v>*</v>
          </cell>
          <cell r="I33" t="str">
            <v>*</v>
          </cell>
          <cell r="J33" t="str">
            <v>*</v>
          </cell>
          <cell r="K33">
            <v>0</v>
          </cell>
        </row>
        <row r="34">
          <cell r="B34">
            <v>14.870833333333335</v>
          </cell>
          <cell r="C34">
            <v>22.1</v>
          </cell>
          <cell r="D34">
            <v>9.1</v>
          </cell>
          <cell r="E34">
            <v>61.833333333333336</v>
          </cell>
          <cell r="F34">
            <v>88</v>
          </cell>
          <cell r="G34">
            <v>26</v>
          </cell>
          <cell r="H34" t="str">
            <v>*</v>
          </cell>
          <cell r="I34" t="str">
            <v>*</v>
          </cell>
          <cell r="J34" t="str">
            <v>*</v>
          </cell>
          <cell r="K34">
            <v>0</v>
          </cell>
        </row>
        <row r="35">
          <cell r="I35" t="str">
            <v>*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28.362499999999997</v>
          </cell>
          <cell r="C5">
            <v>34.700000000000003</v>
          </cell>
          <cell r="D5">
            <v>23</v>
          </cell>
          <cell r="E5">
            <v>62.875</v>
          </cell>
          <cell r="F5">
            <v>87</v>
          </cell>
          <cell r="G5">
            <v>33</v>
          </cell>
          <cell r="H5">
            <v>14.04</v>
          </cell>
          <cell r="I5" t="str">
            <v>L</v>
          </cell>
          <cell r="J5">
            <v>25.56</v>
          </cell>
          <cell r="K5">
            <v>0</v>
          </cell>
        </row>
        <row r="6">
          <cell r="B6">
            <v>26.533333333333321</v>
          </cell>
          <cell r="C6">
            <v>33.9</v>
          </cell>
          <cell r="D6">
            <v>22.8</v>
          </cell>
          <cell r="E6">
            <v>69.25</v>
          </cell>
          <cell r="F6">
            <v>89</v>
          </cell>
          <cell r="G6">
            <v>38</v>
          </cell>
          <cell r="H6">
            <v>19.440000000000001</v>
          </cell>
          <cell r="I6" t="str">
            <v>NE</v>
          </cell>
          <cell r="J6">
            <v>47.519999999999996</v>
          </cell>
          <cell r="K6">
            <v>0</v>
          </cell>
        </row>
        <row r="7">
          <cell r="B7">
            <v>25.891666666666662</v>
          </cell>
          <cell r="C7">
            <v>34.299999999999997</v>
          </cell>
          <cell r="D7">
            <v>20.9</v>
          </cell>
          <cell r="E7">
            <v>68.375</v>
          </cell>
          <cell r="F7">
            <v>88</v>
          </cell>
          <cell r="G7">
            <v>34</v>
          </cell>
          <cell r="H7">
            <v>20.88</v>
          </cell>
          <cell r="I7" t="str">
            <v>NE</v>
          </cell>
          <cell r="J7">
            <v>49.680000000000007</v>
          </cell>
          <cell r="K7">
            <v>0</v>
          </cell>
        </row>
        <row r="8">
          <cell r="B8">
            <v>26.995833333333337</v>
          </cell>
          <cell r="C8">
            <v>35</v>
          </cell>
          <cell r="D8">
            <v>22.7</v>
          </cell>
          <cell r="E8">
            <v>68.791666666666671</v>
          </cell>
          <cell r="F8">
            <v>89</v>
          </cell>
          <cell r="G8">
            <v>35</v>
          </cell>
          <cell r="H8">
            <v>18</v>
          </cell>
          <cell r="I8" t="str">
            <v>L</v>
          </cell>
          <cell r="J8">
            <v>35.28</v>
          </cell>
          <cell r="K8">
            <v>0</v>
          </cell>
        </row>
        <row r="9">
          <cell r="B9">
            <v>26.958333333333332</v>
          </cell>
          <cell r="C9">
            <v>35.6</v>
          </cell>
          <cell r="D9">
            <v>21.9</v>
          </cell>
          <cell r="E9">
            <v>68.833333333333329</v>
          </cell>
          <cell r="F9">
            <v>88</v>
          </cell>
          <cell r="G9">
            <v>32</v>
          </cell>
          <cell r="H9">
            <v>30.96</v>
          </cell>
          <cell r="I9" t="str">
            <v>L</v>
          </cell>
          <cell r="J9">
            <v>61.560000000000009</v>
          </cell>
          <cell r="K9">
            <v>0</v>
          </cell>
        </row>
        <row r="10">
          <cell r="B10">
            <v>27.650000000000006</v>
          </cell>
          <cell r="C10">
            <v>34.200000000000003</v>
          </cell>
          <cell r="D10">
            <v>22.3</v>
          </cell>
          <cell r="E10">
            <v>68.333333333333329</v>
          </cell>
          <cell r="F10">
            <v>91</v>
          </cell>
          <cell r="G10">
            <v>37</v>
          </cell>
          <cell r="H10">
            <v>15.120000000000001</v>
          </cell>
          <cell r="I10" t="str">
            <v>L</v>
          </cell>
          <cell r="J10">
            <v>26.28</v>
          </cell>
          <cell r="K10">
            <v>0</v>
          </cell>
        </row>
        <row r="11">
          <cell r="B11">
            <v>27.883333333333329</v>
          </cell>
          <cell r="C11">
            <v>34.9</v>
          </cell>
          <cell r="D11">
            <v>23.6</v>
          </cell>
          <cell r="E11">
            <v>70.666666666666671</v>
          </cell>
          <cell r="F11">
            <v>92</v>
          </cell>
          <cell r="G11">
            <v>37</v>
          </cell>
          <cell r="H11">
            <v>16.559999999999999</v>
          </cell>
          <cell r="I11" t="str">
            <v>L</v>
          </cell>
          <cell r="J11">
            <v>30.96</v>
          </cell>
          <cell r="K11">
            <v>0</v>
          </cell>
        </row>
        <row r="12">
          <cell r="B12">
            <v>27.766666666666669</v>
          </cell>
          <cell r="C12">
            <v>34.1</v>
          </cell>
          <cell r="D12">
            <v>24.2</v>
          </cell>
          <cell r="E12">
            <v>72.041666666666671</v>
          </cell>
          <cell r="F12">
            <v>89</v>
          </cell>
          <cell r="G12">
            <v>43</v>
          </cell>
          <cell r="H12">
            <v>18.36</v>
          </cell>
          <cell r="I12" t="str">
            <v>NE</v>
          </cell>
          <cell r="J12">
            <v>41.76</v>
          </cell>
          <cell r="K12">
            <v>0</v>
          </cell>
        </row>
        <row r="13">
          <cell r="B13">
            <v>26.466666666666669</v>
          </cell>
          <cell r="C13">
            <v>34.9</v>
          </cell>
          <cell r="D13">
            <v>21.4</v>
          </cell>
          <cell r="E13">
            <v>72.916666666666671</v>
          </cell>
          <cell r="F13">
            <v>94</v>
          </cell>
          <cell r="G13">
            <v>37</v>
          </cell>
          <cell r="H13">
            <v>33.840000000000003</v>
          </cell>
          <cell r="I13" t="str">
            <v>L</v>
          </cell>
          <cell r="J13">
            <v>63</v>
          </cell>
          <cell r="K13">
            <v>0</v>
          </cell>
        </row>
        <row r="14">
          <cell r="B14">
            <v>25.133333333333336</v>
          </cell>
          <cell r="C14">
            <v>32.4</v>
          </cell>
          <cell r="D14">
            <v>20.5</v>
          </cell>
          <cell r="E14">
            <v>81.166666666666671</v>
          </cell>
          <cell r="F14">
            <v>95</v>
          </cell>
          <cell r="G14">
            <v>51</v>
          </cell>
          <cell r="H14">
            <v>16.2</v>
          </cell>
          <cell r="I14" t="str">
            <v>SE</v>
          </cell>
          <cell r="J14">
            <v>64.44</v>
          </cell>
          <cell r="K14">
            <v>43.8</v>
          </cell>
        </row>
        <row r="15">
          <cell r="B15">
            <v>26.041666666666668</v>
          </cell>
          <cell r="C15">
            <v>32.4</v>
          </cell>
          <cell r="D15">
            <v>22.1</v>
          </cell>
          <cell r="E15">
            <v>76.791666666666671</v>
          </cell>
          <cell r="F15">
            <v>93</v>
          </cell>
          <cell r="G15">
            <v>48</v>
          </cell>
          <cell r="H15">
            <v>26.64</v>
          </cell>
          <cell r="I15" t="str">
            <v>L</v>
          </cell>
          <cell r="J15">
            <v>39.96</v>
          </cell>
          <cell r="K15">
            <v>1</v>
          </cell>
        </row>
        <row r="16">
          <cell r="B16">
            <v>25.508333333333326</v>
          </cell>
          <cell r="C16">
            <v>31.9</v>
          </cell>
          <cell r="D16">
            <v>21.5</v>
          </cell>
          <cell r="E16">
            <v>78.583333333333329</v>
          </cell>
          <cell r="F16">
            <v>95</v>
          </cell>
          <cell r="G16">
            <v>53</v>
          </cell>
          <cell r="H16">
            <v>24.12</v>
          </cell>
          <cell r="I16" t="str">
            <v>SO</v>
          </cell>
          <cell r="J16">
            <v>39.6</v>
          </cell>
          <cell r="K16">
            <v>0</v>
          </cell>
        </row>
        <row r="17">
          <cell r="B17">
            <v>27.05416666666666</v>
          </cell>
          <cell r="C17">
            <v>33</v>
          </cell>
          <cell r="D17">
            <v>22.7</v>
          </cell>
          <cell r="E17">
            <v>68.875</v>
          </cell>
          <cell r="F17">
            <v>92</v>
          </cell>
          <cell r="G17">
            <v>34</v>
          </cell>
          <cell r="H17">
            <v>16.920000000000002</v>
          </cell>
          <cell r="I17" t="str">
            <v>L</v>
          </cell>
          <cell r="J17">
            <v>39.6</v>
          </cell>
          <cell r="K17">
            <v>7.4</v>
          </cell>
        </row>
        <row r="18">
          <cell r="B18">
            <v>26.166666666666668</v>
          </cell>
          <cell r="C18">
            <v>32</v>
          </cell>
          <cell r="D18">
            <v>22.3</v>
          </cell>
          <cell r="E18">
            <v>79.666666666666671</v>
          </cell>
          <cell r="F18">
            <v>95</v>
          </cell>
          <cell r="G18">
            <v>48</v>
          </cell>
          <cell r="H18">
            <v>15.840000000000002</v>
          </cell>
          <cell r="I18" t="str">
            <v>NO</v>
          </cell>
          <cell r="J18">
            <v>26.64</v>
          </cell>
          <cell r="K18">
            <v>0</v>
          </cell>
        </row>
        <row r="19">
          <cell r="B19">
            <v>26.599999999999994</v>
          </cell>
          <cell r="C19">
            <v>33.6</v>
          </cell>
          <cell r="D19">
            <v>22.2</v>
          </cell>
          <cell r="E19">
            <v>74.958333333333329</v>
          </cell>
          <cell r="F19">
            <v>94</v>
          </cell>
          <cell r="G19">
            <v>37</v>
          </cell>
          <cell r="H19">
            <v>20.88</v>
          </cell>
          <cell r="I19" t="str">
            <v>N</v>
          </cell>
          <cell r="J19">
            <v>38.159999999999997</v>
          </cell>
          <cell r="K19">
            <v>0</v>
          </cell>
        </row>
        <row r="20">
          <cell r="B20">
            <v>27.108333333333334</v>
          </cell>
          <cell r="C20">
            <v>34.5</v>
          </cell>
          <cell r="D20">
            <v>21.2</v>
          </cell>
          <cell r="E20">
            <v>64.958333333333329</v>
          </cell>
          <cell r="F20">
            <v>92</v>
          </cell>
          <cell r="G20">
            <v>30</v>
          </cell>
          <cell r="H20">
            <v>19.8</v>
          </cell>
          <cell r="I20" t="str">
            <v>L</v>
          </cell>
          <cell r="J20">
            <v>36</v>
          </cell>
          <cell r="K20">
            <v>0</v>
          </cell>
        </row>
        <row r="21">
          <cell r="B21">
            <v>28.233333333333334</v>
          </cell>
          <cell r="C21">
            <v>35</v>
          </cell>
          <cell r="D21">
            <v>22.6</v>
          </cell>
          <cell r="E21">
            <v>54.791666666666664</v>
          </cell>
          <cell r="F21">
            <v>77</v>
          </cell>
          <cell r="G21">
            <v>28</v>
          </cell>
          <cell r="H21">
            <v>15.840000000000002</v>
          </cell>
          <cell r="I21" t="str">
            <v>L</v>
          </cell>
          <cell r="J21">
            <v>29.880000000000003</v>
          </cell>
          <cell r="K21">
            <v>0</v>
          </cell>
        </row>
        <row r="22">
          <cell r="B22">
            <v>27.512499999999992</v>
          </cell>
          <cell r="C22">
            <v>34.1</v>
          </cell>
          <cell r="D22">
            <v>21.9</v>
          </cell>
          <cell r="E22">
            <v>54.875</v>
          </cell>
          <cell r="F22">
            <v>77</v>
          </cell>
          <cell r="G22">
            <v>28</v>
          </cell>
          <cell r="H22">
            <v>13.68</v>
          </cell>
          <cell r="I22" t="str">
            <v>L</v>
          </cell>
          <cell r="J22">
            <v>28.08</v>
          </cell>
          <cell r="K22">
            <v>0</v>
          </cell>
        </row>
        <row r="23">
          <cell r="B23">
            <v>27.44583333333334</v>
          </cell>
          <cell r="C23">
            <v>33.700000000000003</v>
          </cell>
          <cell r="D23">
            <v>22.1</v>
          </cell>
          <cell r="E23">
            <v>55.333333333333336</v>
          </cell>
          <cell r="F23">
            <v>79</v>
          </cell>
          <cell r="G23">
            <v>28</v>
          </cell>
          <cell r="H23">
            <v>19.079999999999998</v>
          </cell>
          <cell r="I23" t="str">
            <v>L</v>
          </cell>
          <cell r="J23">
            <v>32.76</v>
          </cell>
          <cell r="K23">
            <v>0</v>
          </cell>
        </row>
        <row r="24">
          <cell r="B24">
            <v>27.375</v>
          </cell>
          <cell r="C24">
            <v>34.1</v>
          </cell>
          <cell r="D24">
            <v>21.2</v>
          </cell>
          <cell r="E24">
            <v>55.041666666666664</v>
          </cell>
          <cell r="F24">
            <v>77</v>
          </cell>
          <cell r="G24">
            <v>34</v>
          </cell>
          <cell r="H24">
            <v>19.440000000000001</v>
          </cell>
          <cell r="I24" t="str">
            <v>L</v>
          </cell>
          <cell r="J24">
            <v>33.119999999999997</v>
          </cell>
          <cell r="K24">
            <v>0</v>
          </cell>
        </row>
        <row r="25">
          <cell r="B25">
            <v>27.612499999999997</v>
          </cell>
          <cell r="C25">
            <v>34.299999999999997</v>
          </cell>
          <cell r="D25">
            <v>21.7</v>
          </cell>
          <cell r="E25">
            <v>59.125</v>
          </cell>
          <cell r="F25">
            <v>82</v>
          </cell>
          <cell r="G25">
            <v>29</v>
          </cell>
          <cell r="H25">
            <v>15.48</v>
          </cell>
          <cell r="I25" t="str">
            <v>L</v>
          </cell>
          <cell r="J25">
            <v>31.680000000000003</v>
          </cell>
          <cell r="K25">
            <v>0</v>
          </cell>
        </row>
        <row r="26">
          <cell r="B26">
            <v>27.225000000000005</v>
          </cell>
          <cell r="C26">
            <v>33.9</v>
          </cell>
          <cell r="D26">
            <v>21.1</v>
          </cell>
          <cell r="E26">
            <v>60.916666666666664</v>
          </cell>
          <cell r="F26">
            <v>87</v>
          </cell>
          <cell r="G26">
            <v>33</v>
          </cell>
          <cell r="H26">
            <v>17.28</v>
          </cell>
          <cell r="I26" t="str">
            <v>N</v>
          </cell>
          <cell r="J26">
            <v>29.880000000000003</v>
          </cell>
          <cell r="K26">
            <v>0</v>
          </cell>
        </row>
        <row r="27">
          <cell r="B27">
            <v>27.487500000000001</v>
          </cell>
          <cell r="C27">
            <v>34.5</v>
          </cell>
          <cell r="D27">
            <v>22.1</v>
          </cell>
          <cell r="E27">
            <v>63.5</v>
          </cell>
          <cell r="F27">
            <v>90</v>
          </cell>
          <cell r="G27">
            <v>28</v>
          </cell>
          <cell r="H27">
            <v>25.56</v>
          </cell>
          <cell r="I27" t="str">
            <v>NE</v>
          </cell>
          <cell r="J27">
            <v>40.680000000000007</v>
          </cell>
          <cell r="K27">
            <v>0</v>
          </cell>
        </row>
        <row r="28">
          <cell r="B28">
            <v>26.8</v>
          </cell>
          <cell r="C28">
            <v>33.4</v>
          </cell>
          <cell r="D28">
            <v>21.6</v>
          </cell>
          <cell r="E28">
            <v>57.541666666666664</v>
          </cell>
          <cell r="F28">
            <v>80</v>
          </cell>
          <cell r="G28">
            <v>31</v>
          </cell>
          <cell r="H28">
            <v>19.8</v>
          </cell>
          <cell r="I28" t="str">
            <v>L</v>
          </cell>
          <cell r="J28">
            <v>38.159999999999997</v>
          </cell>
          <cell r="K28">
            <v>0</v>
          </cell>
        </row>
        <row r="29">
          <cell r="B29">
            <v>26.641666666666662</v>
          </cell>
          <cell r="C29">
            <v>32.700000000000003</v>
          </cell>
          <cell r="D29">
            <v>22</v>
          </cell>
          <cell r="E29">
            <v>66.333333333333329</v>
          </cell>
          <cell r="F29">
            <v>84</v>
          </cell>
          <cell r="G29">
            <v>44</v>
          </cell>
          <cell r="H29">
            <v>21.96</v>
          </cell>
          <cell r="I29" t="str">
            <v>NO</v>
          </cell>
          <cell r="J29">
            <v>39.96</v>
          </cell>
          <cell r="K29">
            <v>0</v>
          </cell>
        </row>
        <row r="30">
          <cell r="B30">
            <v>20.783333333333331</v>
          </cell>
          <cell r="C30">
            <v>26.3</v>
          </cell>
          <cell r="D30">
            <v>14</v>
          </cell>
          <cell r="E30">
            <v>87.75</v>
          </cell>
          <cell r="F30">
            <v>97</v>
          </cell>
          <cell r="G30">
            <v>75</v>
          </cell>
          <cell r="H30">
            <v>25.92</v>
          </cell>
          <cell r="I30" t="str">
            <v>SO</v>
          </cell>
          <cell r="J30">
            <v>46.800000000000004</v>
          </cell>
          <cell r="K30">
            <v>0.2</v>
          </cell>
        </row>
        <row r="31">
          <cell r="B31">
            <v>13.8125</v>
          </cell>
          <cell r="C31">
            <v>16.399999999999999</v>
          </cell>
          <cell r="D31">
            <v>12</v>
          </cell>
          <cell r="E31">
            <v>89.083333333333329</v>
          </cell>
          <cell r="F31">
            <v>97</v>
          </cell>
          <cell r="G31">
            <v>71</v>
          </cell>
          <cell r="H31">
            <v>18.720000000000002</v>
          </cell>
          <cell r="I31" t="str">
            <v>SO</v>
          </cell>
          <cell r="J31">
            <v>36.36</v>
          </cell>
          <cell r="K31">
            <v>5.2</v>
          </cell>
        </row>
        <row r="32">
          <cell r="B32">
            <v>14.370833333333332</v>
          </cell>
          <cell r="C32">
            <v>21.3</v>
          </cell>
          <cell r="D32">
            <v>10.4</v>
          </cell>
          <cell r="E32">
            <v>72.541666666666671</v>
          </cell>
          <cell r="F32">
            <v>93</v>
          </cell>
          <cell r="G32">
            <v>43</v>
          </cell>
          <cell r="H32">
            <v>33.119999999999997</v>
          </cell>
          <cell r="I32" t="str">
            <v>SE</v>
          </cell>
          <cell r="J32">
            <v>47.16</v>
          </cell>
          <cell r="K32">
            <v>0.4</v>
          </cell>
        </row>
        <row r="33">
          <cell r="B33">
            <v>17.254166666666666</v>
          </cell>
          <cell r="C33">
            <v>25.2</v>
          </cell>
          <cell r="D33">
            <v>12.5</v>
          </cell>
          <cell r="E33">
            <v>67</v>
          </cell>
          <cell r="F33">
            <v>90</v>
          </cell>
          <cell r="G33">
            <v>36</v>
          </cell>
          <cell r="H33">
            <v>16.2</v>
          </cell>
          <cell r="I33" t="str">
            <v>SO</v>
          </cell>
          <cell r="J33">
            <v>25.56</v>
          </cell>
          <cell r="K33">
            <v>0</v>
          </cell>
        </row>
        <row r="34">
          <cell r="B34">
            <v>17.849999999999998</v>
          </cell>
          <cell r="C34">
            <v>24.3</v>
          </cell>
          <cell r="D34">
            <v>12.7</v>
          </cell>
          <cell r="E34">
            <v>68.583333333333329</v>
          </cell>
          <cell r="F34">
            <v>92</v>
          </cell>
          <cell r="G34">
            <v>41</v>
          </cell>
          <cell r="H34">
            <v>17.28</v>
          </cell>
          <cell r="I34" t="str">
            <v>S</v>
          </cell>
          <cell r="J34">
            <v>29.52</v>
          </cell>
          <cell r="K34">
            <v>0</v>
          </cell>
        </row>
        <row r="35">
          <cell r="I35" t="str">
            <v>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29.554166666666664</v>
          </cell>
          <cell r="C5">
            <v>37.9</v>
          </cell>
          <cell r="D5">
            <v>23.2</v>
          </cell>
          <cell r="E5">
            <v>62.083333333333336</v>
          </cell>
          <cell r="F5">
            <v>93</v>
          </cell>
          <cell r="G5">
            <v>29</v>
          </cell>
          <cell r="H5">
            <v>5.04</v>
          </cell>
          <cell r="I5" t="str">
            <v>SO</v>
          </cell>
          <cell r="J5">
            <v>17.28</v>
          </cell>
          <cell r="K5">
            <v>0</v>
          </cell>
        </row>
        <row r="6">
          <cell r="B6">
            <v>29.241666666666671</v>
          </cell>
          <cell r="C6">
            <v>36.4</v>
          </cell>
          <cell r="D6">
            <v>22.8</v>
          </cell>
          <cell r="E6">
            <v>60.958333333333336</v>
          </cell>
          <cell r="F6">
            <v>90</v>
          </cell>
          <cell r="G6">
            <v>30</v>
          </cell>
          <cell r="H6">
            <v>3.6</v>
          </cell>
          <cell r="I6" t="str">
            <v>SO</v>
          </cell>
          <cell r="J6">
            <v>16.920000000000002</v>
          </cell>
          <cell r="K6">
            <v>0</v>
          </cell>
        </row>
        <row r="7">
          <cell r="B7">
            <v>29.041666666666668</v>
          </cell>
          <cell r="C7">
            <v>36.5</v>
          </cell>
          <cell r="D7">
            <v>23.1</v>
          </cell>
          <cell r="E7">
            <v>60.625</v>
          </cell>
          <cell r="F7">
            <v>84</v>
          </cell>
          <cell r="G7">
            <v>31</v>
          </cell>
          <cell r="H7">
            <v>1.8</v>
          </cell>
          <cell r="I7" t="str">
            <v>SO</v>
          </cell>
          <cell r="J7">
            <v>25.2</v>
          </cell>
          <cell r="K7">
            <v>0</v>
          </cell>
        </row>
        <row r="8">
          <cell r="B8">
            <v>29.754166666666666</v>
          </cell>
          <cell r="C8">
            <v>38</v>
          </cell>
          <cell r="D8">
            <v>22.7</v>
          </cell>
          <cell r="E8">
            <v>58</v>
          </cell>
          <cell r="F8">
            <v>82</v>
          </cell>
          <cell r="G8">
            <v>32</v>
          </cell>
          <cell r="H8">
            <v>3.6</v>
          </cell>
          <cell r="I8" t="str">
            <v>S</v>
          </cell>
          <cell r="J8">
            <v>25.56</v>
          </cell>
          <cell r="K8">
            <v>0</v>
          </cell>
        </row>
        <row r="9">
          <cell r="B9">
            <v>30.05</v>
          </cell>
          <cell r="C9">
            <v>37.299999999999997</v>
          </cell>
          <cell r="D9">
            <v>23.8</v>
          </cell>
          <cell r="E9">
            <v>56.208333333333336</v>
          </cell>
          <cell r="F9">
            <v>80</v>
          </cell>
          <cell r="G9">
            <v>30</v>
          </cell>
          <cell r="H9">
            <v>5.4</v>
          </cell>
          <cell r="I9" t="str">
            <v>L</v>
          </cell>
          <cell r="J9">
            <v>23.759999999999998</v>
          </cell>
          <cell r="K9">
            <v>0</v>
          </cell>
        </row>
        <row r="10">
          <cell r="B10">
            <v>29.720833333333328</v>
          </cell>
          <cell r="C10">
            <v>37.299999999999997</v>
          </cell>
          <cell r="D10">
            <v>23.7</v>
          </cell>
          <cell r="E10">
            <v>53.708333333333336</v>
          </cell>
          <cell r="F10">
            <v>76</v>
          </cell>
          <cell r="G10">
            <v>26</v>
          </cell>
          <cell r="H10">
            <v>6.84</v>
          </cell>
          <cell r="I10" t="str">
            <v>NE</v>
          </cell>
          <cell r="J10">
            <v>19.8</v>
          </cell>
          <cell r="K10">
            <v>0</v>
          </cell>
        </row>
        <row r="11">
          <cell r="B11">
            <v>29.058333333333334</v>
          </cell>
          <cell r="C11">
            <v>37.4</v>
          </cell>
          <cell r="D11">
            <v>22.3</v>
          </cell>
          <cell r="E11">
            <v>54.416666666666664</v>
          </cell>
          <cell r="F11">
            <v>81</v>
          </cell>
          <cell r="G11">
            <v>25</v>
          </cell>
          <cell r="H11">
            <v>0</v>
          </cell>
          <cell r="I11" t="str">
            <v>S</v>
          </cell>
          <cell r="J11">
            <v>15.840000000000002</v>
          </cell>
          <cell r="K11">
            <v>0</v>
          </cell>
        </row>
        <row r="12">
          <cell r="B12">
            <v>29.108333333333338</v>
          </cell>
          <cell r="C12">
            <v>37.6</v>
          </cell>
          <cell r="D12">
            <v>21.7</v>
          </cell>
          <cell r="E12">
            <v>54.708333333333336</v>
          </cell>
          <cell r="F12">
            <v>85</v>
          </cell>
          <cell r="G12">
            <v>26</v>
          </cell>
          <cell r="H12">
            <v>0</v>
          </cell>
          <cell r="I12" t="str">
            <v>SO</v>
          </cell>
          <cell r="J12">
            <v>11.16</v>
          </cell>
          <cell r="K12">
            <v>0</v>
          </cell>
        </row>
        <row r="13">
          <cell r="B13">
            <v>29.170833333333331</v>
          </cell>
          <cell r="C13">
            <v>37.299999999999997</v>
          </cell>
          <cell r="D13">
            <v>22.4</v>
          </cell>
          <cell r="E13">
            <v>54.75</v>
          </cell>
          <cell r="F13">
            <v>83</v>
          </cell>
          <cell r="G13">
            <v>27</v>
          </cell>
          <cell r="H13">
            <v>0.36000000000000004</v>
          </cell>
          <cell r="I13" t="str">
            <v>SO</v>
          </cell>
          <cell r="J13">
            <v>15.120000000000001</v>
          </cell>
          <cell r="K13">
            <v>0</v>
          </cell>
        </row>
        <row r="14">
          <cell r="B14">
            <v>29.566666666666666</v>
          </cell>
          <cell r="C14">
            <v>38.299999999999997</v>
          </cell>
          <cell r="D14">
            <v>22.5</v>
          </cell>
          <cell r="E14">
            <v>52.291666666666664</v>
          </cell>
          <cell r="F14">
            <v>80</v>
          </cell>
          <cell r="G14">
            <v>18</v>
          </cell>
          <cell r="H14">
            <v>0.36000000000000004</v>
          </cell>
          <cell r="I14" t="str">
            <v>S</v>
          </cell>
          <cell r="J14">
            <v>20.16</v>
          </cell>
          <cell r="K14">
            <v>0</v>
          </cell>
        </row>
        <row r="15">
          <cell r="B15">
            <v>28.533333333333335</v>
          </cell>
          <cell r="C15">
            <v>37.700000000000003</v>
          </cell>
          <cell r="D15">
            <v>21.2</v>
          </cell>
          <cell r="E15">
            <v>53.666666666666664</v>
          </cell>
          <cell r="F15">
            <v>78</v>
          </cell>
          <cell r="G15">
            <v>21</v>
          </cell>
          <cell r="H15">
            <v>0</v>
          </cell>
          <cell r="I15" t="str">
            <v>S</v>
          </cell>
          <cell r="J15">
            <v>12.6</v>
          </cell>
          <cell r="K15">
            <v>0</v>
          </cell>
        </row>
        <row r="16">
          <cell r="B16">
            <v>28.629166666666666</v>
          </cell>
          <cell r="C16">
            <v>37.4</v>
          </cell>
          <cell r="D16">
            <v>21</v>
          </cell>
          <cell r="E16">
            <v>52.208333333333336</v>
          </cell>
          <cell r="F16">
            <v>80</v>
          </cell>
          <cell r="G16">
            <v>21</v>
          </cell>
          <cell r="H16">
            <v>0.36000000000000004</v>
          </cell>
          <cell r="I16" t="str">
            <v>S</v>
          </cell>
          <cell r="J16">
            <v>20.88</v>
          </cell>
          <cell r="K16">
            <v>0</v>
          </cell>
        </row>
        <row r="17">
          <cell r="B17">
            <v>28.683333333333337</v>
          </cell>
          <cell r="C17">
            <v>36.200000000000003</v>
          </cell>
          <cell r="D17">
            <v>22.5</v>
          </cell>
          <cell r="E17">
            <v>51.708333333333336</v>
          </cell>
          <cell r="F17">
            <v>77</v>
          </cell>
          <cell r="G17">
            <v>24</v>
          </cell>
          <cell r="H17">
            <v>0.36000000000000004</v>
          </cell>
          <cell r="I17" t="str">
            <v>NE</v>
          </cell>
          <cell r="J17">
            <v>28.8</v>
          </cell>
          <cell r="K17">
            <v>0</v>
          </cell>
        </row>
        <row r="18">
          <cell r="B18">
            <v>28.645833333333329</v>
          </cell>
          <cell r="C18">
            <v>37.6</v>
          </cell>
          <cell r="D18">
            <v>22.5</v>
          </cell>
          <cell r="E18">
            <v>55.125</v>
          </cell>
          <cell r="F18">
            <v>81</v>
          </cell>
          <cell r="G18">
            <v>27</v>
          </cell>
          <cell r="H18">
            <v>0.36000000000000004</v>
          </cell>
          <cell r="I18" t="str">
            <v>N</v>
          </cell>
          <cell r="J18">
            <v>16.920000000000002</v>
          </cell>
          <cell r="K18">
            <v>0</v>
          </cell>
        </row>
        <row r="19">
          <cell r="B19">
            <v>29.529166666666665</v>
          </cell>
          <cell r="C19">
            <v>37.1</v>
          </cell>
          <cell r="D19">
            <v>23.7</v>
          </cell>
          <cell r="E19">
            <v>55.583333333333336</v>
          </cell>
          <cell r="F19">
            <v>83</v>
          </cell>
          <cell r="G19">
            <v>27</v>
          </cell>
          <cell r="H19">
            <v>1.08</v>
          </cell>
          <cell r="I19" t="str">
            <v>NE</v>
          </cell>
          <cell r="J19">
            <v>22.68</v>
          </cell>
          <cell r="K19">
            <v>0</v>
          </cell>
        </row>
        <row r="20">
          <cell r="B20">
            <v>29.599999999999998</v>
          </cell>
          <cell r="C20">
            <v>37.299999999999997</v>
          </cell>
          <cell r="D20">
            <v>24.3</v>
          </cell>
          <cell r="E20">
            <v>47.416666666666664</v>
          </cell>
          <cell r="F20">
            <v>70</v>
          </cell>
          <cell r="G20">
            <v>22</v>
          </cell>
          <cell r="H20">
            <v>10.8</v>
          </cell>
          <cell r="I20" t="str">
            <v>NE</v>
          </cell>
          <cell r="J20">
            <v>27</v>
          </cell>
          <cell r="K20">
            <v>0</v>
          </cell>
        </row>
        <row r="21">
          <cell r="B21">
            <v>28.412499999999998</v>
          </cell>
          <cell r="C21">
            <v>36.799999999999997</v>
          </cell>
          <cell r="D21">
            <v>21.7</v>
          </cell>
          <cell r="E21">
            <v>50.5</v>
          </cell>
          <cell r="F21">
            <v>78</v>
          </cell>
          <cell r="G21">
            <v>23</v>
          </cell>
          <cell r="H21">
            <v>0.72000000000000008</v>
          </cell>
          <cell r="I21" t="str">
            <v>NE</v>
          </cell>
          <cell r="J21">
            <v>24.12</v>
          </cell>
          <cell r="K21">
            <v>0</v>
          </cell>
        </row>
        <row r="22">
          <cell r="B22">
            <v>28.141666666666666</v>
          </cell>
          <cell r="C22">
            <v>36.4</v>
          </cell>
          <cell r="D22">
            <v>21.2</v>
          </cell>
          <cell r="E22">
            <v>57.583333333333336</v>
          </cell>
          <cell r="F22">
            <v>88</v>
          </cell>
          <cell r="G22">
            <v>26</v>
          </cell>
          <cell r="H22">
            <v>0.36000000000000004</v>
          </cell>
          <cell r="I22" t="str">
            <v>NE</v>
          </cell>
          <cell r="J22">
            <v>18.720000000000002</v>
          </cell>
          <cell r="K22">
            <v>0</v>
          </cell>
        </row>
        <row r="23">
          <cell r="B23">
            <v>28.587500000000006</v>
          </cell>
          <cell r="C23">
            <v>36.1</v>
          </cell>
          <cell r="D23">
            <v>22.8</v>
          </cell>
          <cell r="E23">
            <v>53.333333333333336</v>
          </cell>
          <cell r="F23">
            <v>78</v>
          </cell>
          <cell r="G23">
            <v>25</v>
          </cell>
          <cell r="H23">
            <v>0.36000000000000004</v>
          </cell>
          <cell r="I23" t="str">
            <v>NE</v>
          </cell>
          <cell r="J23">
            <v>25.56</v>
          </cell>
          <cell r="K23">
            <v>0</v>
          </cell>
        </row>
        <row r="24">
          <cell r="B24">
            <v>29.420833333333331</v>
          </cell>
          <cell r="C24">
            <v>36.6</v>
          </cell>
          <cell r="D24">
            <v>25.9</v>
          </cell>
          <cell r="E24">
            <v>48.541666666666664</v>
          </cell>
          <cell r="F24">
            <v>67</v>
          </cell>
          <cell r="G24">
            <v>28</v>
          </cell>
          <cell r="H24">
            <v>0.36000000000000004</v>
          </cell>
          <cell r="I24" t="str">
            <v>NE</v>
          </cell>
          <cell r="J24">
            <v>23.400000000000002</v>
          </cell>
          <cell r="K24">
            <v>0</v>
          </cell>
        </row>
        <row r="25">
          <cell r="B25">
            <v>28.391666666666666</v>
          </cell>
          <cell r="C25">
            <v>37.1</v>
          </cell>
          <cell r="D25">
            <v>21.5</v>
          </cell>
          <cell r="E25">
            <v>55.708333333333336</v>
          </cell>
          <cell r="F25">
            <v>86</v>
          </cell>
          <cell r="G25">
            <v>25</v>
          </cell>
          <cell r="H25">
            <v>1.8</v>
          </cell>
          <cell r="I25" t="str">
            <v>NE</v>
          </cell>
          <cell r="J25">
            <v>21.96</v>
          </cell>
          <cell r="K25">
            <v>0</v>
          </cell>
        </row>
        <row r="26">
          <cell r="B26">
            <v>28.866666666666671</v>
          </cell>
          <cell r="C26">
            <v>38.299999999999997</v>
          </cell>
          <cell r="D26">
            <v>22.4</v>
          </cell>
          <cell r="E26">
            <v>51.916666666666664</v>
          </cell>
          <cell r="F26">
            <v>81</v>
          </cell>
          <cell r="G26">
            <v>19</v>
          </cell>
          <cell r="H26">
            <v>0</v>
          </cell>
          <cell r="I26" t="str">
            <v>N</v>
          </cell>
          <cell r="J26">
            <v>24.840000000000003</v>
          </cell>
          <cell r="K26">
            <v>0</v>
          </cell>
        </row>
        <row r="27">
          <cell r="B27">
            <v>28.454166666666662</v>
          </cell>
          <cell r="C27">
            <v>37.1</v>
          </cell>
          <cell r="D27">
            <v>22</v>
          </cell>
          <cell r="E27">
            <v>56.125</v>
          </cell>
          <cell r="F27">
            <v>86</v>
          </cell>
          <cell r="G27">
            <v>24</v>
          </cell>
          <cell r="H27">
            <v>0.36000000000000004</v>
          </cell>
          <cell r="I27" t="str">
            <v>NE</v>
          </cell>
          <cell r="J27">
            <v>27.720000000000002</v>
          </cell>
          <cell r="K27">
            <v>0</v>
          </cell>
        </row>
        <row r="28">
          <cell r="B28">
            <v>28.683333333333337</v>
          </cell>
          <cell r="C28">
            <v>36.9</v>
          </cell>
          <cell r="D28">
            <v>22.8</v>
          </cell>
          <cell r="E28">
            <v>55.291666666666664</v>
          </cell>
          <cell r="F28">
            <v>84</v>
          </cell>
          <cell r="G28">
            <v>26</v>
          </cell>
          <cell r="H28">
            <v>0</v>
          </cell>
          <cell r="I28" t="str">
            <v>N</v>
          </cell>
          <cell r="J28">
            <v>24.12</v>
          </cell>
          <cell r="K28">
            <v>0</v>
          </cell>
        </row>
        <row r="29">
          <cell r="B29">
            <v>29.354166666666668</v>
          </cell>
          <cell r="C29">
            <v>36.700000000000003</v>
          </cell>
          <cell r="D29">
            <v>23.1</v>
          </cell>
          <cell r="E29">
            <v>50.708333333333336</v>
          </cell>
          <cell r="F29">
            <v>74</v>
          </cell>
          <cell r="G29">
            <v>26</v>
          </cell>
          <cell r="H29">
            <v>1.08</v>
          </cell>
          <cell r="I29" t="str">
            <v>N</v>
          </cell>
          <cell r="J29">
            <v>33.119999999999997</v>
          </cell>
          <cell r="K29">
            <v>0</v>
          </cell>
        </row>
        <row r="30">
          <cell r="B30">
            <v>22.266666666666669</v>
          </cell>
          <cell r="C30">
            <v>30.3</v>
          </cell>
          <cell r="D30">
            <v>17.899999999999999</v>
          </cell>
          <cell r="E30">
            <v>84.916666666666671</v>
          </cell>
          <cell r="F30">
            <v>95</v>
          </cell>
          <cell r="G30">
            <v>43</v>
          </cell>
          <cell r="H30">
            <v>15.48</v>
          </cell>
          <cell r="I30" t="str">
            <v>N</v>
          </cell>
          <cell r="J30">
            <v>34.200000000000003</v>
          </cell>
          <cell r="K30">
            <v>72.400000000000006</v>
          </cell>
        </row>
        <row r="31">
          <cell r="B31">
            <v>15.174999999999997</v>
          </cell>
          <cell r="C31">
            <v>21.4</v>
          </cell>
          <cell r="D31">
            <v>11.6</v>
          </cell>
          <cell r="E31">
            <v>73.333333333333329</v>
          </cell>
          <cell r="F31">
            <v>94</v>
          </cell>
          <cell r="G31">
            <v>44</v>
          </cell>
          <cell r="H31">
            <v>12.96</v>
          </cell>
          <cell r="I31" t="str">
            <v>SO</v>
          </cell>
          <cell r="J31">
            <v>33.480000000000004</v>
          </cell>
          <cell r="K31">
            <v>6.6</v>
          </cell>
        </row>
        <row r="32">
          <cell r="B32">
            <v>14.575000000000001</v>
          </cell>
          <cell r="C32">
            <v>23.2</v>
          </cell>
          <cell r="D32">
            <v>8.3000000000000007</v>
          </cell>
          <cell r="E32">
            <v>65.291666666666671</v>
          </cell>
          <cell r="F32">
            <v>88</v>
          </cell>
          <cell r="G32">
            <v>32</v>
          </cell>
          <cell r="H32">
            <v>8.64</v>
          </cell>
          <cell r="I32" t="str">
            <v>SO</v>
          </cell>
          <cell r="J32">
            <v>20.88</v>
          </cell>
          <cell r="K32">
            <v>0</v>
          </cell>
        </row>
        <row r="33">
          <cell r="B33">
            <v>16.2</v>
          </cell>
          <cell r="C33">
            <v>21.8</v>
          </cell>
          <cell r="D33">
            <v>12.8</v>
          </cell>
          <cell r="E33">
            <v>73.5</v>
          </cell>
          <cell r="F33">
            <v>91</v>
          </cell>
          <cell r="G33">
            <v>54</v>
          </cell>
          <cell r="H33">
            <v>6.84</v>
          </cell>
          <cell r="I33" t="str">
            <v>S</v>
          </cell>
          <cell r="J33">
            <v>16.920000000000002</v>
          </cell>
          <cell r="K33">
            <v>2</v>
          </cell>
        </row>
        <row r="34">
          <cell r="B34">
            <v>17.633333333333329</v>
          </cell>
          <cell r="C34">
            <v>26</v>
          </cell>
          <cell r="D34">
            <v>11.4</v>
          </cell>
          <cell r="E34">
            <v>68.416666666666671</v>
          </cell>
          <cell r="F34">
            <v>94</v>
          </cell>
          <cell r="G34">
            <v>26</v>
          </cell>
          <cell r="H34">
            <v>9</v>
          </cell>
          <cell r="I34" t="str">
            <v>SO</v>
          </cell>
          <cell r="J34">
            <v>24.840000000000003</v>
          </cell>
          <cell r="K34">
            <v>0.2</v>
          </cell>
        </row>
        <row r="35">
          <cell r="I35" t="str">
            <v>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28.24166666666666</v>
          </cell>
          <cell r="C5">
            <v>37.200000000000003</v>
          </cell>
          <cell r="D5">
            <v>21.9</v>
          </cell>
          <cell r="E5">
            <v>74.875</v>
          </cell>
          <cell r="F5">
            <v>97</v>
          </cell>
          <cell r="G5">
            <v>35</v>
          </cell>
          <cell r="H5">
            <v>7.5600000000000005</v>
          </cell>
          <cell r="I5" t="str">
            <v>SE</v>
          </cell>
          <cell r="J5">
            <v>17.28</v>
          </cell>
          <cell r="K5">
            <v>0</v>
          </cell>
        </row>
        <row r="6">
          <cell r="B6">
            <v>29.541666666666661</v>
          </cell>
          <cell r="C6">
            <v>37.4</v>
          </cell>
          <cell r="D6">
            <v>23.7</v>
          </cell>
          <cell r="E6">
            <v>72.166666666666671</v>
          </cell>
          <cell r="F6">
            <v>97</v>
          </cell>
          <cell r="G6">
            <v>35</v>
          </cell>
          <cell r="H6">
            <v>11.520000000000001</v>
          </cell>
          <cell r="I6" t="str">
            <v>SE</v>
          </cell>
          <cell r="J6">
            <v>22.68</v>
          </cell>
          <cell r="K6">
            <v>0.2</v>
          </cell>
        </row>
        <row r="7">
          <cell r="B7">
            <v>28.616666666666674</v>
          </cell>
          <cell r="C7">
            <v>35.700000000000003</v>
          </cell>
          <cell r="D7">
            <v>22.6</v>
          </cell>
          <cell r="E7">
            <v>73.416666666666671</v>
          </cell>
          <cell r="F7">
            <v>97</v>
          </cell>
          <cell r="G7">
            <v>46</v>
          </cell>
          <cell r="H7">
            <v>11.879999999999999</v>
          </cell>
          <cell r="I7" t="str">
            <v>NO</v>
          </cell>
          <cell r="J7">
            <v>25.92</v>
          </cell>
          <cell r="K7">
            <v>0.2</v>
          </cell>
        </row>
        <row r="8">
          <cell r="B8">
            <v>28.69583333333334</v>
          </cell>
          <cell r="C8">
            <v>37.799999999999997</v>
          </cell>
          <cell r="D8">
            <v>23.3</v>
          </cell>
          <cell r="E8">
            <v>75.416666666666671</v>
          </cell>
          <cell r="F8">
            <v>96</v>
          </cell>
          <cell r="G8">
            <v>38</v>
          </cell>
          <cell r="H8">
            <v>10.8</v>
          </cell>
          <cell r="I8" t="str">
            <v>SE</v>
          </cell>
          <cell r="J8">
            <v>33.119999999999997</v>
          </cell>
          <cell r="K8">
            <v>1</v>
          </cell>
        </row>
        <row r="9">
          <cell r="B9">
            <v>29.070833333333336</v>
          </cell>
          <cell r="C9">
            <v>37</v>
          </cell>
          <cell r="D9">
            <v>22.9</v>
          </cell>
          <cell r="E9">
            <v>72.333333333333329</v>
          </cell>
          <cell r="F9">
            <v>95</v>
          </cell>
          <cell r="G9">
            <v>38</v>
          </cell>
          <cell r="H9">
            <v>12.24</v>
          </cell>
          <cell r="I9" t="str">
            <v>SE</v>
          </cell>
          <cell r="J9">
            <v>25.56</v>
          </cell>
          <cell r="K9">
            <v>0.2</v>
          </cell>
        </row>
        <row r="10">
          <cell r="B10">
            <v>29.3</v>
          </cell>
          <cell r="C10">
            <v>36.700000000000003</v>
          </cell>
          <cell r="D10">
            <v>23.3</v>
          </cell>
          <cell r="E10">
            <v>70.083333333333329</v>
          </cell>
          <cell r="F10">
            <v>94</v>
          </cell>
          <cell r="G10">
            <v>42</v>
          </cell>
          <cell r="H10">
            <v>11.520000000000001</v>
          </cell>
          <cell r="I10" t="str">
            <v>SE</v>
          </cell>
          <cell r="J10">
            <v>23.040000000000003</v>
          </cell>
          <cell r="K10">
            <v>0.2</v>
          </cell>
        </row>
        <row r="11">
          <cell r="B11">
            <v>29.137499999999999</v>
          </cell>
          <cell r="C11">
            <v>37.299999999999997</v>
          </cell>
          <cell r="D11">
            <v>24.4</v>
          </cell>
          <cell r="E11">
            <v>75.625</v>
          </cell>
          <cell r="F11">
            <v>95</v>
          </cell>
          <cell r="G11">
            <v>41</v>
          </cell>
          <cell r="H11">
            <v>10.08</v>
          </cell>
          <cell r="I11" t="str">
            <v>SE</v>
          </cell>
          <cell r="J11">
            <v>24.48</v>
          </cell>
          <cell r="K11">
            <v>0</v>
          </cell>
        </row>
        <row r="12">
          <cell r="B12">
            <v>29.741666666666664</v>
          </cell>
          <cell r="C12">
            <v>37.299999999999997</v>
          </cell>
          <cell r="D12">
            <v>24.4</v>
          </cell>
          <cell r="E12">
            <v>73.458333333333329</v>
          </cell>
          <cell r="F12">
            <v>96</v>
          </cell>
          <cell r="G12">
            <v>39</v>
          </cell>
          <cell r="H12">
            <v>7.9200000000000008</v>
          </cell>
          <cell r="I12" t="str">
            <v>SE</v>
          </cell>
          <cell r="J12">
            <v>22.68</v>
          </cell>
          <cell r="K12">
            <v>0.2</v>
          </cell>
        </row>
        <row r="13">
          <cell r="B13">
            <v>29.720833333333335</v>
          </cell>
          <cell r="C13">
            <v>37.6</v>
          </cell>
          <cell r="D13">
            <v>24.8</v>
          </cell>
          <cell r="E13">
            <v>73.208333333333329</v>
          </cell>
          <cell r="F13">
            <v>95</v>
          </cell>
          <cell r="G13">
            <v>36</v>
          </cell>
          <cell r="H13">
            <v>9</v>
          </cell>
          <cell r="I13" t="str">
            <v>SE</v>
          </cell>
          <cell r="J13">
            <v>20.52</v>
          </cell>
          <cell r="K13">
            <v>0</v>
          </cell>
        </row>
        <row r="14">
          <cell r="B14">
            <v>28.529166666666665</v>
          </cell>
          <cell r="C14">
            <v>36</v>
          </cell>
          <cell r="D14">
            <v>23.3</v>
          </cell>
          <cell r="E14">
            <v>78.833333333333329</v>
          </cell>
          <cell r="F14">
            <v>97</v>
          </cell>
          <cell r="G14">
            <v>41</v>
          </cell>
          <cell r="H14">
            <v>8.2799999999999994</v>
          </cell>
          <cell r="I14" t="str">
            <v>NO</v>
          </cell>
          <cell r="J14">
            <v>18.36</v>
          </cell>
          <cell r="K14">
            <v>0</v>
          </cell>
        </row>
        <row r="15">
          <cell r="B15">
            <v>28.916666666666668</v>
          </cell>
          <cell r="C15">
            <v>36.4</v>
          </cell>
          <cell r="D15">
            <v>23.5</v>
          </cell>
          <cell r="E15">
            <v>68.958333333333329</v>
          </cell>
          <cell r="F15">
            <v>92</v>
          </cell>
          <cell r="G15">
            <v>36</v>
          </cell>
          <cell r="H15">
            <v>11.879999999999999</v>
          </cell>
          <cell r="I15" t="str">
            <v>S</v>
          </cell>
          <cell r="J15">
            <v>24.12</v>
          </cell>
          <cell r="K15">
            <v>0</v>
          </cell>
        </row>
        <row r="16">
          <cell r="B16">
            <v>27.900000000000006</v>
          </cell>
          <cell r="C16">
            <v>35.200000000000003</v>
          </cell>
          <cell r="D16">
            <v>22.7</v>
          </cell>
          <cell r="E16">
            <v>74.166666666666671</v>
          </cell>
          <cell r="F16">
            <v>95</v>
          </cell>
          <cell r="G16">
            <v>48</v>
          </cell>
          <cell r="H16">
            <v>7.5600000000000005</v>
          </cell>
          <cell r="I16" t="str">
            <v>SE</v>
          </cell>
          <cell r="J16">
            <v>26.28</v>
          </cell>
          <cell r="K16">
            <v>0</v>
          </cell>
        </row>
        <row r="17">
          <cell r="B17">
            <v>27.633333333333336</v>
          </cell>
          <cell r="C17">
            <v>35.700000000000003</v>
          </cell>
          <cell r="D17">
            <v>22.7</v>
          </cell>
          <cell r="E17">
            <v>73.125</v>
          </cell>
          <cell r="F17">
            <v>94</v>
          </cell>
          <cell r="G17">
            <v>36</v>
          </cell>
          <cell r="H17">
            <v>9.3600000000000012</v>
          </cell>
          <cell r="I17" t="str">
            <v>SE</v>
          </cell>
          <cell r="J17">
            <v>26.28</v>
          </cell>
          <cell r="K17">
            <v>0.4</v>
          </cell>
        </row>
        <row r="18">
          <cell r="B18">
            <v>26.412500000000005</v>
          </cell>
          <cell r="C18">
            <v>36.4</v>
          </cell>
          <cell r="D18">
            <v>21.4</v>
          </cell>
          <cell r="E18">
            <v>80.625</v>
          </cell>
          <cell r="F18">
            <v>98</v>
          </cell>
          <cell r="G18">
            <v>41</v>
          </cell>
          <cell r="H18">
            <v>27.720000000000002</v>
          </cell>
          <cell r="I18" t="str">
            <v>SE</v>
          </cell>
          <cell r="J18">
            <v>51.480000000000004</v>
          </cell>
          <cell r="K18">
            <v>32.6</v>
          </cell>
        </row>
        <row r="19">
          <cell r="B19">
            <v>26.295833333333331</v>
          </cell>
          <cell r="C19">
            <v>33.4</v>
          </cell>
          <cell r="D19">
            <v>22.1</v>
          </cell>
          <cell r="E19">
            <v>80.791666666666671</v>
          </cell>
          <cell r="F19">
            <v>98</v>
          </cell>
          <cell r="G19">
            <v>50</v>
          </cell>
          <cell r="H19">
            <v>11.520000000000001</v>
          </cell>
          <cell r="I19" t="str">
            <v>SE</v>
          </cell>
          <cell r="J19">
            <v>33.119999999999997</v>
          </cell>
          <cell r="K19">
            <v>6.0000000000000036</v>
          </cell>
        </row>
        <row r="20">
          <cell r="B20">
            <v>27.695833333333336</v>
          </cell>
          <cell r="C20">
            <v>35.200000000000003</v>
          </cell>
          <cell r="D20">
            <v>22.5</v>
          </cell>
          <cell r="E20">
            <v>71.833333333333329</v>
          </cell>
          <cell r="F20">
            <v>93</v>
          </cell>
          <cell r="G20">
            <v>39</v>
          </cell>
          <cell r="H20">
            <v>14.04</v>
          </cell>
          <cell r="I20" t="str">
            <v>SE</v>
          </cell>
          <cell r="J20">
            <v>32.76</v>
          </cell>
          <cell r="K20">
            <v>2.6</v>
          </cell>
        </row>
        <row r="21">
          <cell r="B21">
            <v>28.033333333333331</v>
          </cell>
          <cell r="C21">
            <v>36.4</v>
          </cell>
          <cell r="D21">
            <v>22.4</v>
          </cell>
          <cell r="E21">
            <v>71.416666666666671</v>
          </cell>
          <cell r="F21">
            <v>96</v>
          </cell>
          <cell r="G21">
            <v>35</v>
          </cell>
          <cell r="H21">
            <v>11.520000000000001</v>
          </cell>
          <cell r="I21" t="str">
            <v>SE</v>
          </cell>
          <cell r="J21">
            <v>24.840000000000003</v>
          </cell>
          <cell r="K21">
            <v>2.6</v>
          </cell>
        </row>
        <row r="22">
          <cell r="B22">
            <v>28.066666666666666</v>
          </cell>
          <cell r="C22">
            <v>35.700000000000003</v>
          </cell>
          <cell r="D22">
            <v>21.8</v>
          </cell>
          <cell r="E22">
            <v>71.375</v>
          </cell>
          <cell r="F22">
            <v>96</v>
          </cell>
          <cell r="G22">
            <v>36</v>
          </cell>
          <cell r="H22">
            <v>10.8</v>
          </cell>
          <cell r="I22" t="str">
            <v>SE</v>
          </cell>
          <cell r="J22">
            <v>24.840000000000003</v>
          </cell>
          <cell r="K22">
            <v>1.5999999999999999</v>
          </cell>
        </row>
        <row r="23">
          <cell r="B23">
            <v>27.504166666666663</v>
          </cell>
          <cell r="C23">
            <v>35.200000000000003</v>
          </cell>
          <cell r="D23">
            <v>21.1</v>
          </cell>
          <cell r="E23">
            <v>71.083333333333329</v>
          </cell>
          <cell r="F23">
            <v>97</v>
          </cell>
          <cell r="G23">
            <v>37</v>
          </cell>
          <cell r="H23">
            <v>9.7200000000000006</v>
          </cell>
          <cell r="I23" t="str">
            <v>SE</v>
          </cell>
          <cell r="J23">
            <v>25.2</v>
          </cell>
          <cell r="K23">
            <v>0.60000000000000009</v>
          </cell>
        </row>
        <row r="24">
          <cell r="B24">
            <v>27.129166666666666</v>
          </cell>
          <cell r="C24">
            <v>34.9</v>
          </cell>
          <cell r="D24">
            <v>21.1</v>
          </cell>
          <cell r="E24">
            <v>73.25</v>
          </cell>
          <cell r="F24">
            <v>96</v>
          </cell>
          <cell r="G24">
            <v>33</v>
          </cell>
          <cell r="H24">
            <v>12.96</v>
          </cell>
          <cell r="I24" t="str">
            <v>SE</v>
          </cell>
          <cell r="J24">
            <v>27</v>
          </cell>
          <cell r="K24">
            <v>0.2</v>
          </cell>
        </row>
        <row r="25">
          <cell r="B25">
            <v>27.325000000000003</v>
          </cell>
          <cell r="C25">
            <v>35.6</v>
          </cell>
          <cell r="D25">
            <v>20.9</v>
          </cell>
          <cell r="E25">
            <v>72.041666666666671</v>
          </cell>
          <cell r="F25">
            <v>96</v>
          </cell>
          <cell r="G25">
            <v>38</v>
          </cell>
          <cell r="H25">
            <v>9.3600000000000012</v>
          </cell>
          <cell r="I25" t="str">
            <v>SE</v>
          </cell>
          <cell r="J25">
            <v>26.64</v>
          </cell>
          <cell r="K25">
            <v>0.2</v>
          </cell>
        </row>
        <row r="26">
          <cell r="B26">
            <v>27.750000000000004</v>
          </cell>
          <cell r="C26">
            <v>33.4</v>
          </cell>
          <cell r="D26">
            <v>24.1</v>
          </cell>
          <cell r="E26">
            <v>75.833333333333329</v>
          </cell>
          <cell r="F26">
            <v>93</v>
          </cell>
          <cell r="G26">
            <v>48</v>
          </cell>
          <cell r="H26">
            <v>8.2799999999999994</v>
          </cell>
          <cell r="I26" t="str">
            <v>NE</v>
          </cell>
          <cell r="J26">
            <v>21.6</v>
          </cell>
          <cell r="K26">
            <v>0.2</v>
          </cell>
        </row>
        <row r="27">
          <cell r="B27">
            <v>27.629166666666666</v>
          </cell>
          <cell r="C27">
            <v>35.299999999999997</v>
          </cell>
          <cell r="D27">
            <v>21.8</v>
          </cell>
          <cell r="E27">
            <v>73.166666666666671</v>
          </cell>
          <cell r="F27">
            <v>96</v>
          </cell>
          <cell r="G27">
            <v>38</v>
          </cell>
          <cell r="H27">
            <v>18.36</v>
          </cell>
          <cell r="I27" t="str">
            <v>SE</v>
          </cell>
          <cell r="J27">
            <v>38.159999999999997</v>
          </cell>
          <cell r="K27">
            <v>0.4</v>
          </cell>
        </row>
        <row r="28">
          <cell r="B28">
            <v>28.520833333333329</v>
          </cell>
          <cell r="C28">
            <v>35.1</v>
          </cell>
          <cell r="D28">
            <v>23.8</v>
          </cell>
          <cell r="E28">
            <v>70.375</v>
          </cell>
          <cell r="F28">
            <v>92</v>
          </cell>
          <cell r="G28">
            <v>45</v>
          </cell>
          <cell r="H28">
            <v>16.920000000000002</v>
          </cell>
          <cell r="I28" t="str">
            <v>N</v>
          </cell>
          <cell r="J28">
            <v>39.24</v>
          </cell>
          <cell r="K28">
            <v>0.4</v>
          </cell>
        </row>
        <row r="29">
          <cell r="B29">
            <v>27.454166666666669</v>
          </cell>
          <cell r="C29">
            <v>33.200000000000003</v>
          </cell>
          <cell r="D29">
            <v>23.7</v>
          </cell>
          <cell r="E29">
            <v>75.083333333333329</v>
          </cell>
          <cell r="F29">
            <v>92</v>
          </cell>
          <cell r="G29">
            <v>53</v>
          </cell>
          <cell r="H29">
            <v>14.76</v>
          </cell>
          <cell r="I29" t="str">
            <v>NE</v>
          </cell>
          <cell r="J29">
            <v>42.12</v>
          </cell>
          <cell r="K29">
            <v>0</v>
          </cell>
        </row>
        <row r="30">
          <cell r="B30">
            <v>19.745833333333337</v>
          </cell>
          <cell r="C30">
            <v>26.2</v>
          </cell>
          <cell r="D30">
            <v>15.6</v>
          </cell>
          <cell r="E30">
            <v>87.75</v>
          </cell>
          <cell r="F30">
            <v>97</v>
          </cell>
          <cell r="G30">
            <v>69</v>
          </cell>
          <cell r="H30">
            <v>15.48</v>
          </cell>
          <cell r="I30" t="str">
            <v>SO</v>
          </cell>
          <cell r="J30">
            <v>45.72</v>
          </cell>
          <cell r="K30">
            <v>8.7999999999999989</v>
          </cell>
        </row>
        <row r="31">
          <cell r="B31">
            <v>14.0875</v>
          </cell>
          <cell r="C31">
            <v>20.100000000000001</v>
          </cell>
          <cell r="D31">
            <v>9.6999999999999993</v>
          </cell>
          <cell r="E31">
            <v>73.291666666666671</v>
          </cell>
          <cell r="F31">
            <v>96</v>
          </cell>
          <cell r="G31">
            <v>41</v>
          </cell>
          <cell r="H31">
            <v>11.879999999999999</v>
          </cell>
          <cell r="I31" t="str">
            <v>S</v>
          </cell>
          <cell r="J31">
            <v>36</v>
          </cell>
          <cell r="K31">
            <v>2.8000000000000003</v>
          </cell>
        </row>
        <row r="32">
          <cell r="B32">
            <v>14.133333333333333</v>
          </cell>
          <cell r="C32">
            <v>22.1</v>
          </cell>
          <cell r="D32">
            <v>7.9</v>
          </cell>
          <cell r="E32">
            <v>67.666666666666671</v>
          </cell>
          <cell r="F32">
            <v>94</v>
          </cell>
          <cell r="G32">
            <v>34</v>
          </cell>
          <cell r="H32">
            <v>14.4</v>
          </cell>
          <cell r="I32" t="str">
            <v>S</v>
          </cell>
          <cell r="J32">
            <v>33.840000000000003</v>
          </cell>
          <cell r="K32">
            <v>9.4</v>
          </cell>
        </row>
        <row r="33">
          <cell r="B33">
            <v>16.020833333333332</v>
          </cell>
          <cell r="C33">
            <v>20.8</v>
          </cell>
          <cell r="D33">
            <v>12.9</v>
          </cell>
          <cell r="E33">
            <v>70.166666666666671</v>
          </cell>
          <cell r="F33">
            <v>91</v>
          </cell>
          <cell r="G33">
            <v>50</v>
          </cell>
          <cell r="H33">
            <v>10.44</v>
          </cell>
          <cell r="I33" t="str">
            <v>SE</v>
          </cell>
          <cell r="J33">
            <v>20.88</v>
          </cell>
          <cell r="K33">
            <v>3.2</v>
          </cell>
        </row>
        <row r="34">
          <cell r="B34">
            <v>17.091666666666669</v>
          </cell>
          <cell r="C34">
            <v>24.6</v>
          </cell>
          <cell r="D34">
            <v>12</v>
          </cell>
          <cell r="E34">
            <v>66.958333333333329</v>
          </cell>
          <cell r="F34">
            <v>95</v>
          </cell>
          <cell r="G34">
            <v>27</v>
          </cell>
          <cell r="H34">
            <v>11.16</v>
          </cell>
          <cell r="I34" t="str">
            <v>S</v>
          </cell>
          <cell r="J34">
            <v>26.28</v>
          </cell>
          <cell r="K34">
            <v>0.2</v>
          </cell>
        </row>
        <row r="35">
          <cell r="I35" t="str">
            <v>SE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29.041666666666668</v>
          </cell>
          <cell r="C5">
            <v>35.9</v>
          </cell>
          <cell r="D5">
            <v>24.1</v>
          </cell>
          <cell r="E5">
            <v>65.958333333333329</v>
          </cell>
          <cell r="F5">
            <v>91</v>
          </cell>
          <cell r="G5">
            <v>34</v>
          </cell>
          <cell r="H5">
            <v>17.64</v>
          </cell>
          <cell r="I5" t="str">
            <v>SE</v>
          </cell>
          <cell r="J5">
            <v>27.720000000000002</v>
          </cell>
          <cell r="K5">
            <v>0</v>
          </cell>
        </row>
        <row r="6">
          <cell r="B6">
            <v>28.920833333333334</v>
          </cell>
          <cell r="C6">
            <v>35.4</v>
          </cell>
          <cell r="D6">
            <v>24.2</v>
          </cell>
          <cell r="E6">
            <v>63.625</v>
          </cell>
          <cell r="F6">
            <v>85</v>
          </cell>
          <cell r="G6">
            <v>35</v>
          </cell>
          <cell r="H6">
            <v>19.079999999999998</v>
          </cell>
          <cell r="I6" t="str">
            <v>L</v>
          </cell>
          <cell r="J6">
            <v>28.8</v>
          </cell>
          <cell r="K6">
            <v>0</v>
          </cell>
        </row>
        <row r="7">
          <cell r="B7">
            <v>29.083333333333332</v>
          </cell>
          <cell r="C7">
            <v>36</v>
          </cell>
          <cell r="D7">
            <v>22.4</v>
          </cell>
          <cell r="E7">
            <v>61.666666666666664</v>
          </cell>
          <cell r="F7">
            <v>95</v>
          </cell>
          <cell r="G7">
            <v>34</v>
          </cell>
          <cell r="H7">
            <v>11.16</v>
          </cell>
          <cell r="I7" t="str">
            <v>SE</v>
          </cell>
          <cell r="J7">
            <v>24.48</v>
          </cell>
          <cell r="K7">
            <v>0</v>
          </cell>
        </row>
        <row r="8">
          <cell r="B8">
            <v>29.25</v>
          </cell>
          <cell r="C8">
            <v>35.4</v>
          </cell>
          <cell r="D8">
            <v>23.9</v>
          </cell>
          <cell r="E8">
            <v>61.666666666666664</v>
          </cell>
          <cell r="F8">
            <v>95</v>
          </cell>
          <cell r="G8">
            <v>33</v>
          </cell>
          <cell r="H8">
            <v>18</v>
          </cell>
          <cell r="I8" t="str">
            <v>L</v>
          </cell>
          <cell r="J8">
            <v>30.240000000000002</v>
          </cell>
          <cell r="K8">
            <v>0</v>
          </cell>
        </row>
        <row r="9">
          <cell r="B9">
            <v>28.454166666666669</v>
          </cell>
          <cell r="C9">
            <v>34.9</v>
          </cell>
          <cell r="D9">
            <v>23.4</v>
          </cell>
          <cell r="E9">
            <v>64.583333333333329</v>
          </cell>
          <cell r="F9">
            <v>88</v>
          </cell>
          <cell r="G9">
            <v>39</v>
          </cell>
          <cell r="H9">
            <v>22.68</v>
          </cell>
          <cell r="I9" t="str">
            <v>L</v>
          </cell>
          <cell r="J9">
            <v>38.159999999999997</v>
          </cell>
          <cell r="K9">
            <v>0</v>
          </cell>
        </row>
        <row r="10">
          <cell r="B10">
            <v>28.574999999999999</v>
          </cell>
          <cell r="C10">
            <v>34.5</v>
          </cell>
          <cell r="D10">
            <v>23.7</v>
          </cell>
          <cell r="E10">
            <v>61.791666666666664</v>
          </cell>
          <cell r="F10">
            <v>83</v>
          </cell>
          <cell r="G10">
            <v>39</v>
          </cell>
          <cell r="H10">
            <v>20.16</v>
          </cell>
          <cell r="I10" t="str">
            <v>L</v>
          </cell>
          <cell r="J10">
            <v>28.44</v>
          </cell>
          <cell r="K10">
            <v>0</v>
          </cell>
        </row>
        <row r="11">
          <cell r="B11">
            <v>28.650000000000006</v>
          </cell>
          <cell r="C11">
            <v>35.5</v>
          </cell>
          <cell r="D11">
            <v>22.6</v>
          </cell>
          <cell r="E11">
            <v>62.166666666666664</v>
          </cell>
          <cell r="F11">
            <v>95</v>
          </cell>
          <cell r="G11">
            <v>29</v>
          </cell>
          <cell r="H11">
            <v>15.48</v>
          </cell>
          <cell r="I11" t="str">
            <v>SE</v>
          </cell>
          <cell r="J11">
            <v>23.759999999999998</v>
          </cell>
          <cell r="K11">
            <v>0</v>
          </cell>
        </row>
        <row r="12">
          <cell r="B12">
            <v>28.620833333333337</v>
          </cell>
          <cell r="C12">
            <v>36.6</v>
          </cell>
          <cell r="D12">
            <v>22.7</v>
          </cell>
          <cell r="E12">
            <v>63.666666666666664</v>
          </cell>
          <cell r="F12">
            <v>100</v>
          </cell>
          <cell r="G12">
            <v>29</v>
          </cell>
          <cell r="H12">
            <v>13.68</v>
          </cell>
          <cell r="I12" t="str">
            <v>L</v>
          </cell>
          <cell r="J12">
            <v>23.400000000000002</v>
          </cell>
          <cell r="K12">
            <v>0</v>
          </cell>
        </row>
        <row r="13">
          <cell r="B13">
            <v>29.245833333333337</v>
          </cell>
          <cell r="C13">
            <v>36.299999999999997</v>
          </cell>
          <cell r="D13">
            <v>24.1</v>
          </cell>
          <cell r="E13">
            <v>58.208333333333336</v>
          </cell>
          <cell r="F13">
            <v>96</v>
          </cell>
          <cell r="G13">
            <v>30</v>
          </cell>
          <cell r="H13">
            <v>13.68</v>
          </cell>
          <cell r="I13" t="str">
            <v>SE</v>
          </cell>
          <cell r="J13">
            <v>28.8</v>
          </cell>
          <cell r="K13">
            <v>0</v>
          </cell>
        </row>
        <row r="14">
          <cell r="B14">
            <v>29.641666666666666</v>
          </cell>
          <cell r="C14">
            <v>35.9</v>
          </cell>
          <cell r="D14">
            <v>25.2</v>
          </cell>
          <cell r="E14">
            <v>55.083333333333336</v>
          </cell>
          <cell r="F14">
            <v>81</v>
          </cell>
          <cell r="G14">
            <v>26</v>
          </cell>
          <cell r="H14">
            <v>16.2</v>
          </cell>
          <cell r="I14" t="str">
            <v>SE</v>
          </cell>
          <cell r="J14">
            <v>35.64</v>
          </cell>
          <cell r="K14">
            <v>0</v>
          </cell>
        </row>
        <row r="15">
          <cell r="B15">
            <v>28.654166666666669</v>
          </cell>
          <cell r="C15">
            <v>36.1</v>
          </cell>
          <cell r="D15">
            <v>24.1</v>
          </cell>
          <cell r="E15">
            <v>57.875</v>
          </cell>
          <cell r="F15">
            <v>93</v>
          </cell>
          <cell r="G15">
            <v>19</v>
          </cell>
          <cell r="H15">
            <v>20.88</v>
          </cell>
          <cell r="I15" t="str">
            <v>SE</v>
          </cell>
          <cell r="J15">
            <v>34.200000000000003</v>
          </cell>
          <cell r="K15">
            <v>0</v>
          </cell>
        </row>
        <row r="16">
          <cell r="B16">
            <v>28.766666666666666</v>
          </cell>
          <cell r="C16">
            <v>35.799999999999997</v>
          </cell>
          <cell r="D16">
            <v>23.4</v>
          </cell>
          <cell r="E16">
            <v>56.541666666666664</v>
          </cell>
          <cell r="F16">
            <v>92</v>
          </cell>
          <cell r="G16">
            <v>21</v>
          </cell>
          <cell r="H16">
            <v>20.16</v>
          </cell>
          <cell r="I16" t="str">
            <v>SE</v>
          </cell>
          <cell r="J16">
            <v>30.240000000000002</v>
          </cell>
          <cell r="K16">
            <v>0</v>
          </cell>
        </row>
        <row r="17">
          <cell r="B17">
            <v>28.958333333333329</v>
          </cell>
          <cell r="C17">
            <v>35.5</v>
          </cell>
          <cell r="D17">
            <v>23.6</v>
          </cell>
          <cell r="E17">
            <v>57.583333333333336</v>
          </cell>
          <cell r="F17">
            <v>89</v>
          </cell>
          <cell r="G17">
            <v>26</v>
          </cell>
          <cell r="H17">
            <v>19.440000000000001</v>
          </cell>
          <cell r="I17" t="str">
            <v>L</v>
          </cell>
          <cell r="J17">
            <v>31.680000000000003</v>
          </cell>
          <cell r="K17">
            <v>0</v>
          </cell>
        </row>
        <row r="18">
          <cell r="B18">
            <v>28.775000000000002</v>
          </cell>
          <cell r="C18">
            <v>36.299999999999997</v>
          </cell>
          <cell r="D18">
            <v>24</v>
          </cell>
          <cell r="E18">
            <v>57.708333333333336</v>
          </cell>
          <cell r="F18">
            <v>84</v>
          </cell>
          <cell r="G18">
            <v>29</v>
          </cell>
          <cell r="H18">
            <v>12.6</v>
          </cell>
          <cell r="I18" t="str">
            <v>L</v>
          </cell>
          <cell r="J18">
            <v>19.8</v>
          </cell>
          <cell r="K18">
            <v>0</v>
          </cell>
        </row>
        <row r="19">
          <cell r="B19">
            <v>27.829166666666669</v>
          </cell>
          <cell r="C19">
            <v>33.6</v>
          </cell>
          <cell r="D19">
            <v>23.6</v>
          </cell>
          <cell r="E19">
            <v>66</v>
          </cell>
          <cell r="F19">
            <v>90</v>
          </cell>
          <cell r="G19">
            <v>42</v>
          </cell>
          <cell r="H19">
            <v>15.120000000000001</v>
          </cell>
          <cell r="I19" t="str">
            <v>L</v>
          </cell>
          <cell r="J19">
            <v>25.92</v>
          </cell>
          <cell r="K19">
            <v>0</v>
          </cell>
        </row>
        <row r="20">
          <cell r="B20">
            <v>29.2</v>
          </cell>
          <cell r="C20">
            <v>36.1</v>
          </cell>
          <cell r="D20">
            <v>24.3</v>
          </cell>
          <cell r="E20">
            <v>55.583333333333336</v>
          </cell>
          <cell r="F20">
            <v>82</v>
          </cell>
          <cell r="G20">
            <v>26</v>
          </cell>
          <cell r="H20">
            <v>17.64</v>
          </cell>
          <cell r="I20" t="str">
            <v>L</v>
          </cell>
          <cell r="J20">
            <v>32.04</v>
          </cell>
          <cell r="K20">
            <v>0</v>
          </cell>
        </row>
        <row r="21">
          <cell r="B21">
            <v>28.849999999999994</v>
          </cell>
          <cell r="C21">
            <v>35.9</v>
          </cell>
          <cell r="D21">
            <v>22.3</v>
          </cell>
          <cell r="E21">
            <v>50.916666666666664</v>
          </cell>
          <cell r="F21">
            <v>75</v>
          </cell>
          <cell r="G21">
            <v>26</v>
          </cell>
          <cell r="H21">
            <v>16.920000000000002</v>
          </cell>
          <cell r="I21" t="str">
            <v>L</v>
          </cell>
          <cell r="J21">
            <v>29.52</v>
          </cell>
          <cell r="K21">
            <v>0</v>
          </cell>
        </row>
        <row r="22">
          <cell r="B22">
            <v>28.45</v>
          </cell>
          <cell r="C22">
            <v>35.700000000000003</v>
          </cell>
          <cell r="D22">
            <v>22.9</v>
          </cell>
          <cell r="E22">
            <v>54.291666666666664</v>
          </cell>
          <cell r="F22">
            <v>82</v>
          </cell>
          <cell r="G22">
            <v>30</v>
          </cell>
          <cell r="H22">
            <v>15.120000000000001</v>
          </cell>
          <cell r="I22" t="str">
            <v>L</v>
          </cell>
          <cell r="J22">
            <v>27.36</v>
          </cell>
          <cell r="K22">
            <v>0</v>
          </cell>
        </row>
        <row r="23">
          <cell r="B23">
            <v>28.470833333333335</v>
          </cell>
          <cell r="C23">
            <v>35</v>
          </cell>
          <cell r="D23">
            <v>22.5</v>
          </cell>
          <cell r="E23">
            <v>55.958333333333336</v>
          </cell>
          <cell r="F23">
            <v>92</v>
          </cell>
          <cell r="G23">
            <v>26</v>
          </cell>
          <cell r="H23">
            <v>15.48</v>
          </cell>
          <cell r="I23" t="str">
            <v>L</v>
          </cell>
          <cell r="J23">
            <v>36.36</v>
          </cell>
          <cell r="K23">
            <v>0</v>
          </cell>
        </row>
        <row r="24">
          <cell r="B24">
            <v>28.375</v>
          </cell>
          <cell r="C24">
            <v>35.299999999999997</v>
          </cell>
          <cell r="D24">
            <v>24.2</v>
          </cell>
          <cell r="E24">
            <v>53.75</v>
          </cell>
          <cell r="F24">
            <v>76</v>
          </cell>
          <cell r="G24">
            <v>28</v>
          </cell>
          <cell r="H24">
            <v>14.4</v>
          </cell>
          <cell r="I24" t="str">
            <v>NE</v>
          </cell>
          <cell r="J24">
            <v>29.52</v>
          </cell>
          <cell r="K24">
            <v>0</v>
          </cell>
        </row>
        <row r="25">
          <cell r="B25">
            <v>28.662499999999998</v>
          </cell>
          <cell r="C25">
            <v>36.299999999999997</v>
          </cell>
          <cell r="D25">
            <v>20.6</v>
          </cell>
          <cell r="E25">
            <v>49.125</v>
          </cell>
          <cell r="F25">
            <v>84</v>
          </cell>
          <cell r="G25">
            <v>25</v>
          </cell>
          <cell r="H25">
            <v>14.04</v>
          </cell>
          <cell r="I25" t="str">
            <v>NE</v>
          </cell>
          <cell r="J25">
            <v>31.680000000000003</v>
          </cell>
          <cell r="K25">
            <v>0</v>
          </cell>
        </row>
        <row r="26">
          <cell r="B26">
            <v>28.908333333333331</v>
          </cell>
          <cell r="C26">
            <v>36.299999999999997</v>
          </cell>
          <cell r="D26">
            <v>22.7</v>
          </cell>
          <cell r="E26">
            <v>46.25</v>
          </cell>
          <cell r="F26">
            <v>70</v>
          </cell>
          <cell r="G26">
            <v>26</v>
          </cell>
          <cell r="H26">
            <v>16.920000000000002</v>
          </cell>
          <cell r="I26" t="str">
            <v>NE</v>
          </cell>
          <cell r="J26">
            <v>25.92</v>
          </cell>
          <cell r="K26">
            <v>0</v>
          </cell>
        </row>
        <row r="27">
          <cell r="B27">
            <v>28.808333333333334</v>
          </cell>
          <cell r="C27">
            <v>36.299999999999997</v>
          </cell>
          <cell r="D27">
            <v>21.6</v>
          </cell>
          <cell r="E27">
            <v>50.083333333333336</v>
          </cell>
          <cell r="F27">
            <v>91</v>
          </cell>
          <cell r="G27">
            <v>24</v>
          </cell>
          <cell r="H27">
            <v>15.120000000000001</v>
          </cell>
          <cell r="I27" t="str">
            <v>L</v>
          </cell>
          <cell r="J27">
            <v>32.76</v>
          </cell>
          <cell r="K27">
            <v>0</v>
          </cell>
        </row>
        <row r="28">
          <cell r="B28">
            <v>28.874999999999996</v>
          </cell>
          <cell r="C28">
            <v>36.4</v>
          </cell>
          <cell r="D28">
            <v>23.4</v>
          </cell>
          <cell r="E28">
            <v>46.458333333333336</v>
          </cell>
          <cell r="F28">
            <v>67</v>
          </cell>
          <cell r="G28">
            <v>26</v>
          </cell>
          <cell r="H28">
            <v>16.920000000000002</v>
          </cell>
          <cell r="I28" t="str">
            <v>NE</v>
          </cell>
          <cell r="J28">
            <v>37.800000000000004</v>
          </cell>
          <cell r="K28">
            <v>0</v>
          </cell>
        </row>
        <row r="29">
          <cell r="B29">
            <v>28.095833333333331</v>
          </cell>
          <cell r="C29">
            <v>35.200000000000003</v>
          </cell>
          <cell r="D29">
            <v>22.9</v>
          </cell>
          <cell r="E29">
            <v>53.333333333333336</v>
          </cell>
          <cell r="F29">
            <v>80</v>
          </cell>
          <cell r="G29">
            <v>32</v>
          </cell>
          <cell r="H29">
            <v>18.720000000000002</v>
          </cell>
          <cell r="I29" t="str">
            <v>N</v>
          </cell>
          <cell r="J29">
            <v>43.56</v>
          </cell>
          <cell r="K29">
            <v>3.6</v>
          </cell>
        </row>
        <row r="30">
          <cell r="B30">
            <v>20.354166666666671</v>
          </cell>
          <cell r="C30">
            <v>25.8</v>
          </cell>
          <cell r="D30">
            <v>15.1</v>
          </cell>
          <cell r="E30">
            <v>98.888888888888886</v>
          </cell>
          <cell r="F30">
            <v>100</v>
          </cell>
          <cell r="G30">
            <v>79</v>
          </cell>
          <cell r="H30">
            <v>27</v>
          </cell>
          <cell r="I30" t="str">
            <v>NE</v>
          </cell>
          <cell r="J30">
            <v>56.16</v>
          </cell>
          <cell r="K30">
            <v>55.800000000000004</v>
          </cell>
        </row>
        <row r="31">
          <cell r="B31">
            <v>13.508333333333335</v>
          </cell>
          <cell r="C31">
            <v>18.2</v>
          </cell>
          <cell r="D31">
            <v>9.5</v>
          </cell>
          <cell r="E31">
            <v>77.458333333333329</v>
          </cell>
          <cell r="F31">
            <v>100</v>
          </cell>
          <cell r="G31">
            <v>45</v>
          </cell>
          <cell r="H31">
            <v>24.48</v>
          </cell>
          <cell r="I31" t="str">
            <v>SO</v>
          </cell>
          <cell r="J31">
            <v>46.080000000000005</v>
          </cell>
          <cell r="K31">
            <v>0</v>
          </cell>
        </row>
        <row r="32">
          <cell r="B32">
            <v>12.341666666666669</v>
          </cell>
          <cell r="C32">
            <v>19.3</v>
          </cell>
          <cell r="D32">
            <v>7.4</v>
          </cell>
          <cell r="E32">
            <v>73.291666666666671</v>
          </cell>
          <cell r="F32">
            <v>98</v>
          </cell>
          <cell r="G32">
            <v>40</v>
          </cell>
          <cell r="H32">
            <v>18.36</v>
          </cell>
          <cell r="I32" t="str">
            <v>SO</v>
          </cell>
          <cell r="J32">
            <v>27.720000000000002</v>
          </cell>
          <cell r="K32">
            <v>0</v>
          </cell>
        </row>
        <row r="33">
          <cell r="B33">
            <v>16.083333333333332</v>
          </cell>
          <cell r="C33">
            <v>24.1</v>
          </cell>
          <cell r="D33">
            <v>11.4</v>
          </cell>
          <cell r="E33">
            <v>69.833333333333329</v>
          </cell>
          <cell r="F33">
            <v>98</v>
          </cell>
          <cell r="G33">
            <v>36</v>
          </cell>
          <cell r="H33">
            <v>15.120000000000001</v>
          </cell>
          <cell r="I33" t="str">
            <v>S</v>
          </cell>
          <cell r="J33">
            <v>28.44</v>
          </cell>
          <cell r="K33">
            <v>0</v>
          </cell>
        </row>
        <row r="34">
          <cell r="B34">
            <v>16.816666666666666</v>
          </cell>
          <cell r="C34">
            <v>24.5</v>
          </cell>
          <cell r="D34">
            <v>9.9</v>
          </cell>
          <cell r="E34">
            <v>60.541666666666664</v>
          </cell>
          <cell r="F34">
            <v>98</v>
          </cell>
          <cell r="G34">
            <v>24</v>
          </cell>
          <cell r="H34">
            <v>16.2</v>
          </cell>
          <cell r="I34" t="str">
            <v>SO</v>
          </cell>
          <cell r="J34">
            <v>29.52</v>
          </cell>
          <cell r="K34">
            <v>0</v>
          </cell>
        </row>
        <row r="35">
          <cell r="I35" t="str">
            <v>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26.675000000000008</v>
          </cell>
          <cell r="C5">
            <v>36.5</v>
          </cell>
          <cell r="D5">
            <v>19.5</v>
          </cell>
          <cell r="E5">
            <v>77.166666666666671</v>
          </cell>
          <cell r="F5">
            <v>96</v>
          </cell>
          <cell r="G5">
            <v>40</v>
          </cell>
          <cell r="H5">
            <v>10.8</v>
          </cell>
          <cell r="I5" t="str">
            <v>NE</v>
          </cell>
          <cell r="J5">
            <v>24.12</v>
          </cell>
          <cell r="K5">
            <v>0.2</v>
          </cell>
        </row>
        <row r="6">
          <cell r="B6">
            <v>27.870833333333334</v>
          </cell>
          <cell r="C6">
            <v>36.700000000000003</v>
          </cell>
          <cell r="D6">
            <v>21.7</v>
          </cell>
          <cell r="E6">
            <v>72.75</v>
          </cell>
          <cell r="F6">
            <v>94</v>
          </cell>
          <cell r="G6">
            <v>36</v>
          </cell>
          <cell r="H6">
            <v>13.32</v>
          </cell>
          <cell r="I6" t="str">
            <v>NE</v>
          </cell>
          <cell r="J6">
            <v>29.880000000000003</v>
          </cell>
          <cell r="K6">
            <v>0</v>
          </cell>
        </row>
        <row r="7">
          <cell r="B7">
            <v>27.908333333333328</v>
          </cell>
          <cell r="C7">
            <v>36.799999999999997</v>
          </cell>
          <cell r="D7">
            <v>21.5</v>
          </cell>
          <cell r="E7">
            <v>75</v>
          </cell>
          <cell r="F7">
            <v>95</v>
          </cell>
          <cell r="G7">
            <v>41</v>
          </cell>
          <cell r="H7">
            <v>10.08</v>
          </cell>
          <cell r="I7" t="str">
            <v>NE</v>
          </cell>
          <cell r="J7">
            <v>22.32</v>
          </cell>
          <cell r="K7">
            <v>0</v>
          </cell>
        </row>
        <row r="8">
          <cell r="B8">
            <v>28.304166666666664</v>
          </cell>
          <cell r="C8">
            <v>36.5</v>
          </cell>
          <cell r="D8">
            <v>21.2</v>
          </cell>
          <cell r="E8">
            <v>73.25</v>
          </cell>
          <cell r="F8">
            <v>96</v>
          </cell>
          <cell r="G8">
            <v>39</v>
          </cell>
          <cell r="H8">
            <v>12.96</v>
          </cell>
          <cell r="I8" t="str">
            <v>NE</v>
          </cell>
          <cell r="J8">
            <v>28.08</v>
          </cell>
          <cell r="K8">
            <v>0</v>
          </cell>
        </row>
        <row r="9">
          <cell r="B9">
            <v>28.341666666666672</v>
          </cell>
          <cell r="C9">
            <v>36.700000000000003</v>
          </cell>
          <cell r="D9">
            <v>21.9</v>
          </cell>
          <cell r="E9">
            <v>72.875</v>
          </cell>
          <cell r="F9">
            <v>95</v>
          </cell>
          <cell r="G9">
            <v>39</v>
          </cell>
          <cell r="H9">
            <v>13.32</v>
          </cell>
          <cell r="I9" t="str">
            <v>NE</v>
          </cell>
          <cell r="J9">
            <v>34.56</v>
          </cell>
          <cell r="K9">
            <v>0</v>
          </cell>
        </row>
        <row r="10">
          <cell r="B10">
            <v>27.870833333333334</v>
          </cell>
          <cell r="C10">
            <v>37.4</v>
          </cell>
          <cell r="D10">
            <v>21.6</v>
          </cell>
          <cell r="E10">
            <v>72.541666666666671</v>
          </cell>
          <cell r="F10">
            <v>95</v>
          </cell>
          <cell r="G10">
            <v>39</v>
          </cell>
          <cell r="H10">
            <v>16.920000000000002</v>
          </cell>
          <cell r="I10" t="str">
            <v>NE</v>
          </cell>
          <cell r="J10">
            <v>37.800000000000004</v>
          </cell>
          <cell r="K10">
            <v>0.4</v>
          </cell>
        </row>
        <row r="11">
          <cell r="B11">
            <v>27.912499999999998</v>
          </cell>
          <cell r="C11">
            <v>37.200000000000003</v>
          </cell>
          <cell r="D11">
            <v>22.3</v>
          </cell>
          <cell r="E11">
            <v>76.166666666666671</v>
          </cell>
          <cell r="F11">
            <v>95</v>
          </cell>
          <cell r="G11">
            <v>39</v>
          </cell>
          <cell r="H11">
            <v>11.16</v>
          </cell>
          <cell r="I11" t="str">
            <v>NE</v>
          </cell>
          <cell r="J11">
            <v>26.64</v>
          </cell>
          <cell r="K11">
            <v>1.2</v>
          </cell>
        </row>
        <row r="12">
          <cell r="B12">
            <v>28.587500000000006</v>
          </cell>
          <cell r="C12">
            <v>37.299999999999997</v>
          </cell>
          <cell r="D12">
            <v>22.9</v>
          </cell>
          <cell r="E12">
            <v>75.458333333333329</v>
          </cell>
          <cell r="F12">
            <v>95</v>
          </cell>
          <cell r="G12">
            <v>41</v>
          </cell>
          <cell r="H12">
            <v>10.44</v>
          </cell>
          <cell r="I12" t="str">
            <v>NE</v>
          </cell>
          <cell r="J12">
            <v>22.68</v>
          </cell>
          <cell r="K12">
            <v>0.2</v>
          </cell>
        </row>
        <row r="13">
          <cell r="B13">
            <v>28.512500000000003</v>
          </cell>
          <cell r="C13">
            <v>36.700000000000003</v>
          </cell>
          <cell r="D13">
            <v>22.8</v>
          </cell>
          <cell r="E13">
            <v>74.791666666666671</v>
          </cell>
          <cell r="F13">
            <v>94</v>
          </cell>
          <cell r="G13">
            <v>43</v>
          </cell>
          <cell r="H13">
            <v>10.8</v>
          </cell>
          <cell r="I13" t="str">
            <v>NE</v>
          </cell>
          <cell r="J13">
            <v>23.759999999999998</v>
          </cell>
          <cell r="K13">
            <v>0</v>
          </cell>
        </row>
        <row r="14">
          <cell r="B14">
            <v>25.745833333333334</v>
          </cell>
          <cell r="C14">
            <v>31.7</v>
          </cell>
          <cell r="D14">
            <v>22.2</v>
          </cell>
          <cell r="E14">
            <v>80.416666666666671</v>
          </cell>
          <cell r="F14">
            <v>95</v>
          </cell>
          <cell r="G14">
            <v>60</v>
          </cell>
          <cell r="H14">
            <v>18.36</v>
          </cell>
          <cell r="I14" t="str">
            <v>SO</v>
          </cell>
          <cell r="J14">
            <v>37.440000000000005</v>
          </cell>
          <cell r="K14">
            <v>0</v>
          </cell>
        </row>
        <row r="15">
          <cell r="B15">
            <v>26.041666666666661</v>
          </cell>
          <cell r="C15">
            <v>34.1</v>
          </cell>
          <cell r="D15">
            <v>20.7</v>
          </cell>
          <cell r="E15">
            <v>78.791666666666671</v>
          </cell>
          <cell r="F15">
            <v>96</v>
          </cell>
          <cell r="G15">
            <v>47</v>
          </cell>
          <cell r="H15">
            <v>14.4</v>
          </cell>
          <cell r="I15" t="str">
            <v>S</v>
          </cell>
          <cell r="J15">
            <v>26.64</v>
          </cell>
          <cell r="K15">
            <v>0</v>
          </cell>
        </row>
        <row r="16">
          <cell r="B16">
            <v>26.237499999999994</v>
          </cell>
          <cell r="C16">
            <v>34.5</v>
          </cell>
          <cell r="D16">
            <v>20.7</v>
          </cell>
          <cell r="E16">
            <v>76.875</v>
          </cell>
          <cell r="F16">
            <v>96</v>
          </cell>
          <cell r="G16">
            <v>47</v>
          </cell>
          <cell r="H16">
            <v>15.48</v>
          </cell>
          <cell r="I16" t="str">
            <v>SO</v>
          </cell>
          <cell r="J16">
            <v>30.6</v>
          </cell>
          <cell r="K16">
            <v>0</v>
          </cell>
        </row>
        <row r="17">
          <cell r="B17">
            <v>25.058333333333334</v>
          </cell>
          <cell r="C17">
            <v>33.9</v>
          </cell>
          <cell r="D17">
            <v>20.3</v>
          </cell>
          <cell r="E17">
            <v>83.125</v>
          </cell>
          <cell r="F17">
            <v>96</v>
          </cell>
          <cell r="G17">
            <v>50</v>
          </cell>
          <cell r="H17">
            <v>8.64</v>
          </cell>
          <cell r="I17" t="str">
            <v>NO</v>
          </cell>
          <cell r="J17">
            <v>37.800000000000004</v>
          </cell>
          <cell r="K17">
            <v>1</v>
          </cell>
        </row>
        <row r="18">
          <cell r="B18">
            <v>26.429166666666664</v>
          </cell>
          <cell r="C18">
            <v>35.9</v>
          </cell>
          <cell r="D18">
            <v>20.6</v>
          </cell>
          <cell r="E18">
            <v>77.625</v>
          </cell>
          <cell r="F18">
            <v>96</v>
          </cell>
          <cell r="G18">
            <v>41</v>
          </cell>
          <cell r="H18">
            <v>26.64</v>
          </cell>
          <cell r="I18" t="str">
            <v>NE</v>
          </cell>
          <cell r="J18">
            <v>50.04</v>
          </cell>
          <cell r="K18">
            <v>0.2</v>
          </cell>
        </row>
        <row r="19">
          <cell r="B19">
            <v>25.974999999999998</v>
          </cell>
          <cell r="C19">
            <v>34.5</v>
          </cell>
          <cell r="D19">
            <v>20</v>
          </cell>
          <cell r="E19">
            <v>74.583333333333329</v>
          </cell>
          <cell r="F19">
            <v>95</v>
          </cell>
          <cell r="G19">
            <v>46</v>
          </cell>
          <cell r="H19">
            <v>15.48</v>
          </cell>
          <cell r="I19" t="str">
            <v>NE</v>
          </cell>
          <cell r="J19">
            <v>47.88</v>
          </cell>
          <cell r="K19">
            <v>0</v>
          </cell>
        </row>
        <row r="20">
          <cell r="B20">
            <v>27.720833333333331</v>
          </cell>
          <cell r="C20">
            <v>35.299999999999997</v>
          </cell>
          <cell r="D20">
            <v>21.7</v>
          </cell>
          <cell r="E20">
            <v>67.875</v>
          </cell>
          <cell r="F20">
            <v>89</v>
          </cell>
          <cell r="G20">
            <v>40</v>
          </cell>
          <cell r="H20">
            <v>19.079999999999998</v>
          </cell>
          <cell r="I20" t="str">
            <v>NE</v>
          </cell>
          <cell r="J20">
            <v>38.159999999999997</v>
          </cell>
          <cell r="K20">
            <v>0</v>
          </cell>
        </row>
        <row r="21">
          <cell r="B21">
            <v>27.920833333333334</v>
          </cell>
          <cell r="C21">
            <v>37.200000000000003</v>
          </cell>
          <cell r="D21">
            <v>20.6</v>
          </cell>
          <cell r="E21">
            <v>65.416666666666671</v>
          </cell>
          <cell r="F21">
            <v>92</v>
          </cell>
          <cell r="G21">
            <v>30</v>
          </cell>
          <cell r="H21">
            <v>18.36</v>
          </cell>
          <cell r="I21" t="str">
            <v>NE</v>
          </cell>
          <cell r="J21">
            <v>31.319999999999997</v>
          </cell>
          <cell r="K21">
            <v>0</v>
          </cell>
        </row>
        <row r="22">
          <cell r="B22">
            <v>27.854166666666671</v>
          </cell>
          <cell r="C22">
            <v>36.6</v>
          </cell>
          <cell r="D22">
            <v>21.5</v>
          </cell>
          <cell r="E22">
            <v>66.041666666666671</v>
          </cell>
          <cell r="F22">
            <v>91</v>
          </cell>
          <cell r="G22">
            <v>33</v>
          </cell>
          <cell r="H22">
            <v>16.920000000000002</v>
          </cell>
          <cell r="I22" t="str">
            <v>NE</v>
          </cell>
          <cell r="J22">
            <v>28.08</v>
          </cell>
          <cell r="K22">
            <v>0</v>
          </cell>
        </row>
        <row r="23">
          <cell r="B23">
            <v>27.054166666666671</v>
          </cell>
          <cell r="C23">
            <v>36.1</v>
          </cell>
          <cell r="D23">
            <v>20.100000000000001</v>
          </cell>
          <cell r="E23">
            <v>66.5</v>
          </cell>
          <cell r="F23">
            <v>92</v>
          </cell>
          <cell r="G23">
            <v>36</v>
          </cell>
          <cell r="H23">
            <v>15.120000000000001</v>
          </cell>
          <cell r="I23" t="str">
            <v>NE</v>
          </cell>
          <cell r="J23">
            <v>29.880000000000003</v>
          </cell>
          <cell r="K23">
            <v>0</v>
          </cell>
        </row>
        <row r="24">
          <cell r="B24">
            <v>26.920833333333338</v>
          </cell>
          <cell r="C24">
            <v>35.5</v>
          </cell>
          <cell r="D24">
            <v>19.399999999999999</v>
          </cell>
          <cell r="E24">
            <v>66.583333333333329</v>
          </cell>
          <cell r="F24">
            <v>95</v>
          </cell>
          <cell r="G24">
            <v>31</v>
          </cell>
          <cell r="H24">
            <v>12.6</v>
          </cell>
          <cell r="I24" t="str">
            <v>NE</v>
          </cell>
          <cell r="J24">
            <v>28.8</v>
          </cell>
          <cell r="K24">
            <v>0</v>
          </cell>
        </row>
        <row r="25">
          <cell r="B25">
            <v>25.845833333333331</v>
          </cell>
          <cell r="C25">
            <v>35.299999999999997</v>
          </cell>
          <cell r="D25">
            <v>18.7</v>
          </cell>
          <cell r="E25">
            <v>72.333333333333329</v>
          </cell>
          <cell r="F25">
            <v>95</v>
          </cell>
          <cell r="G25">
            <v>40</v>
          </cell>
          <cell r="H25">
            <v>12.6</v>
          </cell>
          <cell r="I25" t="str">
            <v>NE</v>
          </cell>
          <cell r="J25">
            <v>29.880000000000003</v>
          </cell>
          <cell r="K25">
            <v>0</v>
          </cell>
        </row>
        <row r="26">
          <cell r="B26">
            <v>25.904166666666669</v>
          </cell>
          <cell r="C26">
            <v>32.1</v>
          </cell>
          <cell r="D26">
            <v>22</v>
          </cell>
          <cell r="E26">
            <v>84.333333333333329</v>
          </cell>
          <cell r="F26">
            <v>96</v>
          </cell>
          <cell r="G26">
            <v>57</v>
          </cell>
          <cell r="H26">
            <v>14.04</v>
          </cell>
          <cell r="I26" t="str">
            <v>NO</v>
          </cell>
          <cell r="J26">
            <v>44.28</v>
          </cell>
          <cell r="K26">
            <v>43.6</v>
          </cell>
        </row>
        <row r="27">
          <cell r="B27">
            <v>26.908333333333331</v>
          </cell>
          <cell r="C27">
            <v>34.299999999999997</v>
          </cell>
          <cell r="D27">
            <v>21.8</v>
          </cell>
          <cell r="E27">
            <v>75.916666666666671</v>
          </cell>
          <cell r="F27">
            <v>96</v>
          </cell>
          <cell r="G27">
            <v>44</v>
          </cell>
          <cell r="H27">
            <v>19.8</v>
          </cell>
          <cell r="I27" t="str">
            <v>N</v>
          </cell>
          <cell r="J27">
            <v>42.12</v>
          </cell>
          <cell r="K27">
            <v>0.2</v>
          </cell>
        </row>
        <row r="28">
          <cell r="B28">
            <v>28.020833333333329</v>
          </cell>
          <cell r="C28">
            <v>34.4</v>
          </cell>
          <cell r="D28">
            <v>22.8</v>
          </cell>
          <cell r="E28">
            <v>71.666666666666671</v>
          </cell>
          <cell r="F28">
            <v>92</v>
          </cell>
          <cell r="G28">
            <v>46</v>
          </cell>
          <cell r="H28">
            <v>20.52</v>
          </cell>
          <cell r="I28" t="str">
            <v>N</v>
          </cell>
          <cell r="J28">
            <v>45.36</v>
          </cell>
          <cell r="K28">
            <v>0</v>
          </cell>
        </row>
        <row r="29">
          <cell r="B29">
            <v>26.704166666666662</v>
          </cell>
          <cell r="C29">
            <v>31.4</v>
          </cell>
          <cell r="D29">
            <v>23.8</v>
          </cell>
          <cell r="E29">
            <v>77.583333333333329</v>
          </cell>
          <cell r="F29">
            <v>93</v>
          </cell>
          <cell r="G29">
            <v>61</v>
          </cell>
          <cell r="H29">
            <v>15.48</v>
          </cell>
          <cell r="I29" t="str">
            <v>N</v>
          </cell>
          <cell r="J29">
            <v>38.159999999999997</v>
          </cell>
          <cell r="K29">
            <v>2</v>
          </cell>
        </row>
        <row r="30">
          <cell r="B30">
            <v>16.470833333333335</v>
          </cell>
          <cell r="C30">
            <v>23.9</v>
          </cell>
          <cell r="D30">
            <v>11.9</v>
          </cell>
          <cell r="E30">
            <v>91.666666666666671</v>
          </cell>
          <cell r="F30">
            <v>95</v>
          </cell>
          <cell r="G30">
            <v>82</v>
          </cell>
          <cell r="H30">
            <v>25.92</v>
          </cell>
          <cell r="I30" t="str">
            <v>SO</v>
          </cell>
          <cell r="J30">
            <v>57.6</v>
          </cell>
          <cell r="K30">
            <v>16.999999999999996</v>
          </cell>
        </row>
        <row r="31">
          <cell r="B31">
            <v>12.779166666666667</v>
          </cell>
          <cell r="C31">
            <v>18.5</v>
          </cell>
          <cell r="D31">
            <v>8.9</v>
          </cell>
          <cell r="E31">
            <v>75.125</v>
          </cell>
          <cell r="F31">
            <v>94</v>
          </cell>
          <cell r="G31">
            <v>45</v>
          </cell>
          <cell r="H31">
            <v>17.28</v>
          </cell>
          <cell r="I31" t="str">
            <v>SO</v>
          </cell>
          <cell r="J31">
            <v>37.800000000000004</v>
          </cell>
          <cell r="K31">
            <v>0</v>
          </cell>
        </row>
        <row r="32">
          <cell r="B32">
            <v>11.674999999999999</v>
          </cell>
          <cell r="C32">
            <v>19.100000000000001</v>
          </cell>
          <cell r="D32">
            <v>4.9000000000000004</v>
          </cell>
          <cell r="E32">
            <v>75.041666666666671</v>
          </cell>
          <cell r="F32">
            <v>98</v>
          </cell>
          <cell r="G32">
            <v>42</v>
          </cell>
          <cell r="H32">
            <v>11.879999999999999</v>
          </cell>
          <cell r="I32" t="str">
            <v>S</v>
          </cell>
          <cell r="J32">
            <v>24.48</v>
          </cell>
          <cell r="K32">
            <v>0</v>
          </cell>
        </row>
        <row r="33">
          <cell r="B33">
            <v>14.229166666666666</v>
          </cell>
          <cell r="C33">
            <v>22.8</v>
          </cell>
          <cell r="D33">
            <v>8</v>
          </cell>
          <cell r="E33">
            <v>71.416666666666671</v>
          </cell>
          <cell r="F33">
            <v>97</v>
          </cell>
          <cell r="G33">
            <v>33</v>
          </cell>
          <cell r="H33">
            <v>11.879999999999999</v>
          </cell>
          <cell r="I33" t="str">
            <v>SO</v>
          </cell>
          <cell r="J33">
            <v>24.840000000000003</v>
          </cell>
          <cell r="K33">
            <v>0</v>
          </cell>
        </row>
        <row r="34">
          <cell r="B34">
            <v>13.795833333333334</v>
          </cell>
          <cell r="C34">
            <v>22.4</v>
          </cell>
          <cell r="D34">
            <v>7.2</v>
          </cell>
          <cell r="E34">
            <v>70.625</v>
          </cell>
          <cell r="F34">
            <v>95</v>
          </cell>
          <cell r="G34">
            <v>35</v>
          </cell>
          <cell r="H34">
            <v>14.04</v>
          </cell>
          <cell r="I34" t="str">
            <v>SO</v>
          </cell>
          <cell r="J34">
            <v>26.28</v>
          </cell>
          <cell r="K34">
            <v>0.2</v>
          </cell>
        </row>
        <row r="35">
          <cell r="I35" t="str">
            <v>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27.558333333333334</v>
          </cell>
          <cell r="C5">
            <v>34.1</v>
          </cell>
          <cell r="D5">
            <v>22.7</v>
          </cell>
          <cell r="E5">
            <v>66.875</v>
          </cell>
          <cell r="F5">
            <v>85</v>
          </cell>
          <cell r="G5">
            <v>42</v>
          </cell>
          <cell r="H5">
            <v>15.840000000000002</v>
          </cell>
          <cell r="I5" t="str">
            <v>SE</v>
          </cell>
          <cell r="J5">
            <v>27</v>
          </cell>
          <cell r="K5">
            <v>0</v>
          </cell>
        </row>
        <row r="6">
          <cell r="B6">
            <v>27.650000000000009</v>
          </cell>
          <cell r="C6">
            <v>34.5</v>
          </cell>
          <cell r="D6">
            <v>22.9</v>
          </cell>
          <cell r="E6">
            <v>64.75</v>
          </cell>
          <cell r="F6">
            <v>82</v>
          </cell>
          <cell r="G6">
            <v>38</v>
          </cell>
          <cell r="H6">
            <v>17.28</v>
          </cell>
          <cell r="I6" t="str">
            <v>L</v>
          </cell>
          <cell r="J6">
            <v>30.6</v>
          </cell>
          <cell r="K6">
            <v>0</v>
          </cell>
        </row>
        <row r="7">
          <cell r="B7">
            <v>26.595833333333335</v>
          </cell>
          <cell r="C7">
            <v>34.200000000000003</v>
          </cell>
          <cell r="D7">
            <v>19.8</v>
          </cell>
          <cell r="E7">
            <v>65.916666666666671</v>
          </cell>
          <cell r="F7">
            <v>86</v>
          </cell>
          <cell r="G7">
            <v>39</v>
          </cell>
          <cell r="H7">
            <v>28.08</v>
          </cell>
          <cell r="I7" t="str">
            <v>L</v>
          </cell>
          <cell r="J7">
            <v>55.080000000000005</v>
          </cell>
          <cell r="K7">
            <v>1</v>
          </cell>
        </row>
        <row r="8">
          <cell r="B8">
            <v>27.404166666666669</v>
          </cell>
          <cell r="C8">
            <v>34</v>
          </cell>
          <cell r="D8">
            <v>21.8</v>
          </cell>
          <cell r="E8">
            <v>65.375</v>
          </cell>
          <cell r="F8">
            <v>85</v>
          </cell>
          <cell r="G8">
            <v>39</v>
          </cell>
          <cell r="H8">
            <v>18.36</v>
          </cell>
          <cell r="I8" t="str">
            <v>L</v>
          </cell>
          <cell r="J8">
            <v>31.680000000000003</v>
          </cell>
          <cell r="K8">
            <v>0</v>
          </cell>
        </row>
        <row r="9">
          <cell r="B9">
            <v>27.454166666666662</v>
          </cell>
          <cell r="C9">
            <v>34.1</v>
          </cell>
          <cell r="D9">
            <v>20.8</v>
          </cell>
          <cell r="E9">
            <v>64.875</v>
          </cell>
          <cell r="F9">
            <v>84</v>
          </cell>
          <cell r="G9">
            <v>41</v>
          </cell>
          <cell r="H9">
            <v>43.56</v>
          </cell>
          <cell r="I9" t="str">
            <v>L</v>
          </cell>
          <cell r="J9">
            <v>80.28</v>
          </cell>
          <cell r="K9">
            <v>13</v>
          </cell>
        </row>
        <row r="10">
          <cell r="B10">
            <v>27.895833333333329</v>
          </cell>
          <cell r="C10">
            <v>33.9</v>
          </cell>
          <cell r="D10">
            <v>23.3</v>
          </cell>
          <cell r="E10">
            <v>66.875</v>
          </cell>
          <cell r="F10">
            <v>86</v>
          </cell>
          <cell r="G10">
            <v>44</v>
          </cell>
          <cell r="H10">
            <v>16.920000000000002</v>
          </cell>
          <cell r="I10" t="str">
            <v>L</v>
          </cell>
          <cell r="J10">
            <v>29.16</v>
          </cell>
          <cell r="K10">
            <v>0</v>
          </cell>
        </row>
        <row r="11">
          <cell r="B11">
            <v>28.204166666666666</v>
          </cell>
          <cell r="C11">
            <v>34.4</v>
          </cell>
          <cell r="D11">
            <v>23</v>
          </cell>
          <cell r="E11">
            <v>66.666666666666671</v>
          </cell>
          <cell r="F11">
            <v>88</v>
          </cell>
          <cell r="G11">
            <v>43</v>
          </cell>
          <cell r="H11">
            <v>11.16</v>
          </cell>
          <cell r="I11" t="str">
            <v>L</v>
          </cell>
          <cell r="J11">
            <v>22.68</v>
          </cell>
          <cell r="K11">
            <v>0</v>
          </cell>
        </row>
        <row r="12">
          <cell r="B12">
            <v>28.112499999999997</v>
          </cell>
          <cell r="C12">
            <v>34.4</v>
          </cell>
          <cell r="D12">
            <v>22.8</v>
          </cell>
          <cell r="E12">
            <v>66.916666666666671</v>
          </cell>
          <cell r="F12">
            <v>86</v>
          </cell>
          <cell r="G12">
            <v>45</v>
          </cell>
          <cell r="H12">
            <v>12.24</v>
          </cell>
          <cell r="I12" t="str">
            <v>L</v>
          </cell>
          <cell r="J12">
            <v>36.72</v>
          </cell>
          <cell r="K12">
            <v>0</v>
          </cell>
        </row>
        <row r="13">
          <cell r="B13">
            <v>28.254166666666674</v>
          </cell>
          <cell r="C13">
            <v>34.799999999999997</v>
          </cell>
          <cell r="D13">
            <v>22.1</v>
          </cell>
          <cell r="E13">
            <v>59.083333333333336</v>
          </cell>
          <cell r="F13">
            <v>83</v>
          </cell>
          <cell r="G13">
            <v>37</v>
          </cell>
          <cell r="H13">
            <v>14.4</v>
          </cell>
          <cell r="I13" t="str">
            <v>NE</v>
          </cell>
          <cell r="J13">
            <v>22.68</v>
          </cell>
          <cell r="K13">
            <v>0</v>
          </cell>
        </row>
        <row r="14">
          <cell r="B14">
            <v>27.783333333333335</v>
          </cell>
          <cell r="C14">
            <v>33.700000000000003</v>
          </cell>
          <cell r="D14">
            <v>23.6</v>
          </cell>
          <cell r="E14">
            <v>59.875</v>
          </cell>
          <cell r="F14">
            <v>75</v>
          </cell>
          <cell r="G14">
            <v>44</v>
          </cell>
          <cell r="H14">
            <v>15.120000000000001</v>
          </cell>
          <cell r="I14" t="str">
            <v>L</v>
          </cell>
          <cell r="J14">
            <v>23.759999999999998</v>
          </cell>
          <cell r="K14">
            <v>0</v>
          </cell>
        </row>
        <row r="15">
          <cell r="B15">
            <v>27.641666666666666</v>
          </cell>
          <cell r="C15">
            <v>35.299999999999997</v>
          </cell>
          <cell r="D15">
            <v>21.8</v>
          </cell>
          <cell r="E15">
            <v>63.291666666666664</v>
          </cell>
          <cell r="F15">
            <v>86</v>
          </cell>
          <cell r="G15">
            <v>34</v>
          </cell>
          <cell r="H15">
            <v>20.88</v>
          </cell>
          <cell r="I15" t="str">
            <v>SE</v>
          </cell>
          <cell r="J15">
            <v>33.480000000000004</v>
          </cell>
          <cell r="K15">
            <v>0</v>
          </cell>
        </row>
        <row r="16">
          <cell r="B16">
            <v>26.004166666666674</v>
          </cell>
          <cell r="C16">
            <v>33.799999999999997</v>
          </cell>
          <cell r="D16">
            <v>20.3</v>
          </cell>
          <cell r="E16">
            <v>66.958333333333329</v>
          </cell>
          <cell r="F16">
            <v>87</v>
          </cell>
          <cell r="G16">
            <v>42</v>
          </cell>
          <cell r="H16">
            <v>20.88</v>
          </cell>
          <cell r="I16" t="str">
            <v>N</v>
          </cell>
          <cell r="J16">
            <v>55.800000000000004</v>
          </cell>
          <cell r="K16">
            <v>0</v>
          </cell>
        </row>
        <row r="17">
          <cell r="B17">
            <v>26.441666666666663</v>
          </cell>
          <cell r="C17">
            <v>34.299999999999997</v>
          </cell>
          <cell r="D17">
            <v>20.3</v>
          </cell>
          <cell r="E17">
            <v>63.125</v>
          </cell>
          <cell r="F17">
            <v>85</v>
          </cell>
          <cell r="G17">
            <v>32</v>
          </cell>
          <cell r="H17">
            <v>14.76</v>
          </cell>
          <cell r="I17" t="str">
            <v>NE</v>
          </cell>
          <cell r="J17">
            <v>32.4</v>
          </cell>
          <cell r="K17">
            <v>0</v>
          </cell>
        </row>
        <row r="18">
          <cell r="B18">
            <v>26.229166666666671</v>
          </cell>
          <cell r="C18">
            <v>33.6</v>
          </cell>
          <cell r="D18">
            <v>22</v>
          </cell>
          <cell r="E18">
            <v>68.708333333333329</v>
          </cell>
          <cell r="F18">
            <v>87</v>
          </cell>
          <cell r="G18">
            <v>39</v>
          </cell>
          <cell r="H18">
            <v>15.840000000000002</v>
          </cell>
          <cell r="I18" t="str">
            <v>N</v>
          </cell>
          <cell r="J18">
            <v>34.200000000000003</v>
          </cell>
          <cell r="K18">
            <v>0.2</v>
          </cell>
        </row>
        <row r="19">
          <cell r="B19">
            <v>24.3125</v>
          </cell>
          <cell r="C19">
            <v>32.799999999999997</v>
          </cell>
          <cell r="D19">
            <v>20.7</v>
          </cell>
          <cell r="E19">
            <v>78.875</v>
          </cell>
          <cell r="F19">
            <v>91</v>
          </cell>
          <cell r="G19">
            <v>49</v>
          </cell>
          <cell r="H19">
            <v>16.920000000000002</v>
          </cell>
          <cell r="I19" t="str">
            <v>L</v>
          </cell>
          <cell r="J19">
            <v>78.48</v>
          </cell>
          <cell r="K19">
            <v>18.600000000000001</v>
          </cell>
        </row>
        <row r="20">
          <cell r="B20">
            <v>26.316666666666666</v>
          </cell>
          <cell r="C20">
            <v>33.200000000000003</v>
          </cell>
          <cell r="D20">
            <v>21.3</v>
          </cell>
          <cell r="E20">
            <v>66.208333333333329</v>
          </cell>
          <cell r="F20">
            <v>87</v>
          </cell>
          <cell r="G20">
            <v>40</v>
          </cell>
          <cell r="H20">
            <v>16.920000000000002</v>
          </cell>
          <cell r="I20" t="str">
            <v>L</v>
          </cell>
          <cell r="J20">
            <v>34.200000000000003</v>
          </cell>
          <cell r="K20">
            <v>0</v>
          </cell>
        </row>
        <row r="21">
          <cell r="B21">
            <v>26.791666666666668</v>
          </cell>
          <cell r="C21">
            <v>34</v>
          </cell>
          <cell r="D21">
            <v>20.7</v>
          </cell>
          <cell r="E21">
            <v>57.208333333333336</v>
          </cell>
          <cell r="F21">
            <v>76</v>
          </cell>
          <cell r="G21">
            <v>39</v>
          </cell>
          <cell r="H21">
            <v>21.96</v>
          </cell>
          <cell r="I21" t="str">
            <v>NE</v>
          </cell>
          <cell r="J21">
            <v>37.080000000000005</v>
          </cell>
          <cell r="K21">
            <v>0</v>
          </cell>
        </row>
        <row r="22">
          <cell r="B22">
            <v>27.512499999999999</v>
          </cell>
          <cell r="C22">
            <v>33.700000000000003</v>
          </cell>
          <cell r="D22">
            <v>22.6</v>
          </cell>
          <cell r="E22">
            <v>50.541666666666664</v>
          </cell>
          <cell r="F22">
            <v>70</v>
          </cell>
          <cell r="G22">
            <v>36</v>
          </cell>
          <cell r="H22">
            <v>15.840000000000002</v>
          </cell>
          <cell r="I22" t="str">
            <v>NE</v>
          </cell>
          <cell r="J22">
            <v>30.6</v>
          </cell>
          <cell r="K22">
            <v>0</v>
          </cell>
        </row>
        <row r="23">
          <cell r="B23">
            <v>27.133333333333329</v>
          </cell>
          <cell r="C23">
            <v>33.299999999999997</v>
          </cell>
          <cell r="D23">
            <v>22.6</v>
          </cell>
          <cell r="E23">
            <v>53.916666666666664</v>
          </cell>
          <cell r="F23">
            <v>68</v>
          </cell>
          <cell r="G23">
            <v>36</v>
          </cell>
          <cell r="H23">
            <v>20.52</v>
          </cell>
          <cell r="I23" t="str">
            <v>NE</v>
          </cell>
          <cell r="J23">
            <v>35.28</v>
          </cell>
          <cell r="K23">
            <v>0</v>
          </cell>
        </row>
        <row r="24">
          <cell r="B24">
            <v>26.316666666666666</v>
          </cell>
          <cell r="C24">
            <v>33.1</v>
          </cell>
          <cell r="D24">
            <v>20</v>
          </cell>
          <cell r="E24">
            <v>62.958333333333336</v>
          </cell>
          <cell r="F24">
            <v>83</v>
          </cell>
          <cell r="G24">
            <v>37</v>
          </cell>
          <cell r="H24">
            <v>12.96</v>
          </cell>
          <cell r="I24" t="str">
            <v>N</v>
          </cell>
          <cell r="J24">
            <v>29.52</v>
          </cell>
          <cell r="K24">
            <v>0</v>
          </cell>
        </row>
        <row r="25">
          <cell r="B25">
            <v>26.137499999999992</v>
          </cell>
          <cell r="C25">
            <v>33.299999999999997</v>
          </cell>
          <cell r="D25">
            <v>20.100000000000001</v>
          </cell>
          <cell r="E25">
            <v>63.083333333333336</v>
          </cell>
          <cell r="F25">
            <v>78</v>
          </cell>
          <cell r="G25">
            <v>44</v>
          </cell>
          <cell r="H25">
            <v>13.32</v>
          </cell>
          <cell r="I25" t="str">
            <v>N</v>
          </cell>
          <cell r="J25">
            <v>31.319999999999997</v>
          </cell>
          <cell r="K25">
            <v>0</v>
          </cell>
        </row>
        <row r="26">
          <cell r="B26">
            <v>26.45</v>
          </cell>
          <cell r="C26">
            <v>32.5</v>
          </cell>
          <cell r="D26">
            <v>22.3</v>
          </cell>
          <cell r="E26">
            <v>68.375</v>
          </cell>
          <cell r="F26">
            <v>80</v>
          </cell>
          <cell r="G26">
            <v>49</v>
          </cell>
          <cell r="H26">
            <v>12.6</v>
          </cell>
          <cell r="I26" t="str">
            <v>N</v>
          </cell>
          <cell r="J26">
            <v>26.64</v>
          </cell>
          <cell r="K26">
            <v>0</v>
          </cell>
        </row>
        <row r="27">
          <cell r="B27">
            <v>26.675000000000008</v>
          </cell>
          <cell r="C27">
            <v>33.6</v>
          </cell>
          <cell r="D27">
            <v>21</v>
          </cell>
          <cell r="E27">
            <v>65.208333333333329</v>
          </cell>
          <cell r="F27">
            <v>87</v>
          </cell>
          <cell r="G27">
            <v>33</v>
          </cell>
          <cell r="H27">
            <v>17.28</v>
          </cell>
          <cell r="I27" t="str">
            <v>NE</v>
          </cell>
          <cell r="J27">
            <v>38.519999999999996</v>
          </cell>
          <cell r="K27">
            <v>0</v>
          </cell>
        </row>
        <row r="28">
          <cell r="B28">
            <v>26.620833333333334</v>
          </cell>
          <cell r="C28">
            <v>32.299999999999997</v>
          </cell>
          <cell r="D28">
            <v>23.1</v>
          </cell>
          <cell r="E28">
            <v>60.583333333333336</v>
          </cell>
          <cell r="F28">
            <v>73</v>
          </cell>
          <cell r="G28">
            <v>40</v>
          </cell>
          <cell r="H28">
            <v>18.720000000000002</v>
          </cell>
          <cell r="I28" t="str">
            <v>NE</v>
          </cell>
          <cell r="J28">
            <v>45.36</v>
          </cell>
          <cell r="K28">
            <v>0</v>
          </cell>
        </row>
        <row r="29">
          <cell r="B29">
            <v>25.154166666666665</v>
          </cell>
          <cell r="C29">
            <v>32</v>
          </cell>
          <cell r="D29">
            <v>21.2</v>
          </cell>
          <cell r="E29">
            <v>72</v>
          </cell>
          <cell r="F29">
            <v>89</v>
          </cell>
          <cell r="G29">
            <v>51</v>
          </cell>
          <cell r="H29">
            <v>24.840000000000003</v>
          </cell>
          <cell r="I29" t="str">
            <v>N</v>
          </cell>
          <cell r="J29">
            <v>48.96</v>
          </cell>
          <cell r="K29">
            <v>11.8</v>
          </cell>
        </row>
        <row r="30">
          <cell r="B30">
            <v>18.133333333333329</v>
          </cell>
          <cell r="C30">
            <v>23.6</v>
          </cell>
          <cell r="D30">
            <v>13.2</v>
          </cell>
          <cell r="E30">
            <v>88.208333333333329</v>
          </cell>
          <cell r="F30">
            <v>92</v>
          </cell>
          <cell r="G30">
            <v>83</v>
          </cell>
          <cell r="H30">
            <v>21.96</v>
          </cell>
          <cell r="I30" t="str">
            <v>N</v>
          </cell>
          <cell r="J30">
            <v>58.32</v>
          </cell>
          <cell r="K30">
            <v>25.199999999999992</v>
          </cell>
        </row>
        <row r="31">
          <cell r="B31">
            <v>11.97916666666667</v>
          </cell>
          <cell r="C31">
            <v>17.3</v>
          </cell>
          <cell r="D31">
            <v>7.5</v>
          </cell>
          <cell r="E31">
            <v>73.791666666666671</v>
          </cell>
          <cell r="F31">
            <v>89</v>
          </cell>
          <cell r="G31">
            <v>48</v>
          </cell>
          <cell r="H31">
            <v>23.759999999999998</v>
          </cell>
          <cell r="I31" t="str">
            <v>N</v>
          </cell>
          <cell r="J31">
            <v>42.12</v>
          </cell>
          <cell r="K31">
            <v>0.2</v>
          </cell>
        </row>
        <row r="32">
          <cell r="B32">
            <v>12.166666666666666</v>
          </cell>
          <cell r="C32">
            <v>19.600000000000001</v>
          </cell>
          <cell r="D32">
            <v>7.1</v>
          </cell>
          <cell r="E32">
            <v>63.875</v>
          </cell>
          <cell r="F32">
            <v>79</v>
          </cell>
          <cell r="G32">
            <v>40</v>
          </cell>
          <cell r="H32">
            <v>22.32</v>
          </cell>
          <cell r="I32" t="str">
            <v>L</v>
          </cell>
          <cell r="J32">
            <v>41.4</v>
          </cell>
          <cell r="K32">
            <v>0</v>
          </cell>
        </row>
        <row r="33">
          <cell r="B33">
            <v>14.775</v>
          </cell>
          <cell r="C33">
            <v>22.5</v>
          </cell>
          <cell r="D33">
            <v>10.199999999999999</v>
          </cell>
          <cell r="E33">
            <v>63.166666666666664</v>
          </cell>
          <cell r="F33">
            <v>82</v>
          </cell>
          <cell r="G33">
            <v>39</v>
          </cell>
          <cell r="H33">
            <v>16.920000000000002</v>
          </cell>
          <cell r="I33" t="str">
            <v>SE</v>
          </cell>
          <cell r="J33">
            <v>28.8</v>
          </cell>
          <cell r="K33">
            <v>0.8</v>
          </cell>
        </row>
        <row r="34">
          <cell r="B34">
            <v>15.408333333333337</v>
          </cell>
          <cell r="C34">
            <v>22.3</v>
          </cell>
          <cell r="D34">
            <v>10</v>
          </cell>
          <cell r="E34">
            <v>59.416666666666664</v>
          </cell>
          <cell r="F34">
            <v>79</v>
          </cell>
          <cell r="G34">
            <v>27</v>
          </cell>
          <cell r="H34">
            <v>19.440000000000001</v>
          </cell>
          <cell r="I34" t="str">
            <v>N</v>
          </cell>
          <cell r="J34">
            <v>31.319999999999997</v>
          </cell>
          <cell r="K34">
            <v>0</v>
          </cell>
        </row>
        <row r="35">
          <cell r="I35" t="str">
            <v>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27.741666666666664</v>
          </cell>
          <cell r="C5">
            <v>35.6</v>
          </cell>
          <cell r="D5">
            <v>20.9</v>
          </cell>
          <cell r="E5">
            <v>64.291666666666671</v>
          </cell>
          <cell r="F5">
            <v>92</v>
          </cell>
          <cell r="G5">
            <v>28</v>
          </cell>
          <cell r="H5">
            <v>9</v>
          </cell>
          <cell r="I5" t="str">
            <v>O</v>
          </cell>
          <cell r="J5">
            <v>23.400000000000002</v>
          </cell>
          <cell r="K5" t="str">
            <v>*</v>
          </cell>
        </row>
        <row r="6">
          <cell r="B6">
            <v>27.570833333333329</v>
          </cell>
          <cell r="C6">
            <v>35.4</v>
          </cell>
          <cell r="D6">
            <v>20.9</v>
          </cell>
          <cell r="E6">
            <v>62.875</v>
          </cell>
          <cell r="F6">
            <v>88</v>
          </cell>
          <cell r="G6">
            <v>31</v>
          </cell>
          <cell r="H6">
            <v>8.2799999999999994</v>
          </cell>
          <cell r="I6" t="str">
            <v>O</v>
          </cell>
          <cell r="J6">
            <v>21.240000000000002</v>
          </cell>
          <cell r="K6" t="str">
            <v>*</v>
          </cell>
        </row>
        <row r="7">
          <cell r="B7">
            <v>27.474999999999994</v>
          </cell>
          <cell r="C7">
            <v>35.1</v>
          </cell>
          <cell r="D7">
            <v>20.9</v>
          </cell>
          <cell r="E7">
            <v>63.791666666666664</v>
          </cell>
          <cell r="F7">
            <v>90</v>
          </cell>
          <cell r="G7">
            <v>32</v>
          </cell>
          <cell r="H7">
            <v>7.9200000000000008</v>
          </cell>
          <cell r="I7" t="str">
            <v>O</v>
          </cell>
          <cell r="J7">
            <v>24.12</v>
          </cell>
          <cell r="K7" t="str">
            <v>*</v>
          </cell>
        </row>
        <row r="8">
          <cell r="B8">
            <v>28.095833333333331</v>
          </cell>
          <cell r="C8">
            <v>36.200000000000003</v>
          </cell>
          <cell r="D8">
            <v>21</v>
          </cell>
          <cell r="E8">
            <v>61.041666666666664</v>
          </cell>
          <cell r="F8">
            <v>89</v>
          </cell>
          <cell r="G8">
            <v>30</v>
          </cell>
          <cell r="H8">
            <v>10.8</v>
          </cell>
          <cell r="I8" t="str">
            <v>SO</v>
          </cell>
          <cell r="J8">
            <v>32.76</v>
          </cell>
          <cell r="K8" t="str">
            <v>*</v>
          </cell>
        </row>
        <row r="9">
          <cell r="B9">
            <v>28.4375</v>
          </cell>
          <cell r="C9">
            <v>36.6</v>
          </cell>
          <cell r="D9">
            <v>21.6</v>
          </cell>
          <cell r="E9">
            <v>60.916666666666664</v>
          </cell>
          <cell r="F9">
            <v>87</v>
          </cell>
          <cell r="G9">
            <v>30</v>
          </cell>
          <cell r="H9">
            <v>10.8</v>
          </cell>
          <cell r="I9" t="str">
            <v>SO</v>
          </cell>
          <cell r="J9">
            <v>21.96</v>
          </cell>
          <cell r="K9" t="str">
            <v>*</v>
          </cell>
        </row>
        <row r="10">
          <cell r="B10">
            <v>28.408333333333342</v>
          </cell>
          <cell r="C10">
            <v>35.799999999999997</v>
          </cell>
          <cell r="D10">
            <v>22.1</v>
          </cell>
          <cell r="E10">
            <v>61.583333333333336</v>
          </cell>
          <cell r="F10">
            <v>86</v>
          </cell>
          <cell r="G10">
            <v>31</v>
          </cell>
          <cell r="H10">
            <v>10.44</v>
          </cell>
          <cell r="I10" t="str">
            <v>O</v>
          </cell>
          <cell r="J10">
            <v>22.32</v>
          </cell>
          <cell r="K10" t="str">
            <v>*</v>
          </cell>
        </row>
        <row r="11">
          <cell r="B11">
            <v>28.474999999999994</v>
          </cell>
          <cell r="C11">
            <v>36.4</v>
          </cell>
          <cell r="D11">
            <v>22.3</v>
          </cell>
          <cell r="E11">
            <v>60.666666666666664</v>
          </cell>
          <cell r="F11">
            <v>86</v>
          </cell>
          <cell r="G11">
            <v>29</v>
          </cell>
          <cell r="H11">
            <v>6.12</v>
          </cell>
          <cell r="I11" t="str">
            <v>O</v>
          </cell>
          <cell r="J11">
            <v>16.559999999999999</v>
          </cell>
          <cell r="K11" t="str">
            <v>*</v>
          </cell>
        </row>
        <row r="12">
          <cell r="B12">
            <v>27.679166666666664</v>
          </cell>
          <cell r="C12">
            <v>36.299999999999997</v>
          </cell>
          <cell r="D12">
            <v>20</v>
          </cell>
          <cell r="E12">
            <v>56.708333333333336</v>
          </cell>
          <cell r="F12">
            <v>85</v>
          </cell>
          <cell r="G12">
            <v>27</v>
          </cell>
          <cell r="H12">
            <v>8.2799999999999994</v>
          </cell>
          <cell r="I12" t="str">
            <v>SO</v>
          </cell>
          <cell r="J12">
            <v>19.079999999999998</v>
          </cell>
          <cell r="K12" t="str">
            <v>*</v>
          </cell>
        </row>
        <row r="13">
          <cell r="B13">
            <v>27.079166666666669</v>
          </cell>
          <cell r="C13">
            <v>36.1</v>
          </cell>
          <cell r="D13">
            <v>18.399999999999999</v>
          </cell>
          <cell r="E13">
            <v>57.333333333333336</v>
          </cell>
          <cell r="F13">
            <v>88</v>
          </cell>
          <cell r="G13">
            <v>27</v>
          </cell>
          <cell r="H13">
            <v>10.08</v>
          </cell>
          <cell r="I13" t="str">
            <v>O</v>
          </cell>
          <cell r="J13">
            <v>22.32</v>
          </cell>
          <cell r="K13" t="str">
            <v>*</v>
          </cell>
        </row>
        <row r="14">
          <cell r="B14">
            <v>27.641666666666669</v>
          </cell>
          <cell r="C14">
            <v>36.4</v>
          </cell>
          <cell r="D14">
            <v>19.5</v>
          </cell>
          <cell r="E14">
            <v>56.541666666666664</v>
          </cell>
          <cell r="F14">
            <v>86</v>
          </cell>
          <cell r="G14">
            <v>23</v>
          </cell>
          <cell r="H14">
            <v>11.879999999999999</v>
          </cell>
          <cell r="I14" t="str">
            <v>SO</v>
          </cell>
          <cell r="J14">
            <v>26.28</v>
          </cell>
          <cell r="K14" t="str">
            <v>*</v>
          </cell>
        </row>
        <row r="15">
          <cell r="B15">
            <v>26.966666666666665</v>
          </cell>
          <cell r="C15">
            <v>36.700000000000003</v>
          </cell>
          <cell r="D15">
            <v>18.600000000000001</v>
          </cell>
          <cell r="E15">
            <v>56.166666666666664</v>
          </cell>
          <cell r="F15">
            <v>85</v>
          </cell>
          <cell r="G15">
            <v>25</v>
          </cell>
          <cell r="H15">
            <v>1.4400000000000002</v>
          </cell>
          <cell r="I15" t="str">
            <v>O</v>
          </cell>
          <cell r="J15">
            <v>23.400000000000002</v>
          </cell>
          <cell r="K15" t="str">
            <v>*</v>
          </cell>
        </row>
        <row r="16">
          <cell r="B16">
            <v>26.695833333333329</v>
          </cell>
          <cell r="C16">
            <v>35.5</v>
          </cell>
          <cell r="D16">
            <v>19.100000000000001</v>
          </cell>
          <cell r="E16">
            <v>57.166666666666664</v>
          </cell>
          <cell r="F16">
            <v>87</v>
          </cell>
          <cell r="G16">
            <v>24</v>
          </cell>
          <cell r="H16">
            <v>0.36000000000000004</v>
          </cell>
          <cell r="I16" t="str">
            <v>O</v>
          </cell>
          <cell r="J16">
            <v>15.48</v>
          </cell>
          <cell r="K16" t="str">
            <v>*</v>
          </cell>
        </row>
        <row r="17">
          <cell r="B17">
            <v>26.829166666666662</v>
          </cell>
          <cell r="C17">
            <v>35.4</v>
          </cell>
          <cell r="D17">
            <v>19</v>
          </cell>
          <cell r="E17">
            <v>53.791666666666664</v>
          </cell>
          <cell r="F17">
            <v>88</v>
          </cell>
          <cell r="G17">
            <v>22</v>
          </cell>
          <cell r="H17">
            <v>12.6</v>
          </cell>
          <cell r="I17" t="str">
            <v>SO</v>
          </cell>
          <cell r="J17">
            <v>34.56</v>
          </cell>
          <cell r="K17" t="str">
            <v>*</v>
          </cell>
        </row>
        <row r="18">
          <cell r="B18">
            <v>26.75</v>
          </cell>
          <cell r="C18">
            <v>35.9</v>
          </cell>
          <cell r="D18">
            <v>18.8</v>
          </cell>
          <cell r="E18">
            <v>57.25</v>
          </cell>
          <cell r="F18">
            <v>86</v>
          </cell>
          <cell r="G18">
            <v>26</v>
          </cell>
          <cell r="H18">
            <v>6.84</v>
          </cell>
          <cell r="I18" t="str">
            <v>SO</v>
          </cell>
          <cell r="J18">
            <v>24.12</v>
          </cell>
          <cell r="K18" t="str">
            <v>*</v>
          </cell>
        </row>
        <row r="19">
          <cell r="B19">
            <v>27.995833333333334</v>
          </cell>
          <cell r="C19">
            <v>35.700000000000003</v>
          </cell>
          <cell r="D19">
            <v>21</v>
          </cell>
          <cell r="E19">
            <v>53.875</v>
          </cell>
          <cell r="F19">
            <v>85</v>
          </cell>
          <cell r="G19">
            <v>26</v>
          </cell>
          <cell r="H19">
            <v>10.8</v>
          </cell>
          <cell r="I19" t="str">
            <v>NE</v>
          </cell>
          <cell r="J19">
            <v>28.08</v>
          </cell>
          <cell r="K19" t="str">
            <v>*</v>
          </cell>
        </row>
        <row r="20">
          <cell r="B20">
            <v>26.429166666666671</v>
          </cell>
          <cell r="C20">
            <v>35.299999999999997</v>
          </cell>
          <cell r="D20">
            <v>17.399999999999999</v>
          </cell>
          <cell r="E20">
            <v>52.833333333333336</v>
          </cell>
          <cell r="F20">
            <v>87</v>
          </cell>
          <cell r="G20">
            <v>22</v>
          </cell>
          <cell r="H20">
            <v>11.879999999999999</v>
          </cell>
          <cell r="I20" t="str">
            <v>O</v>
          </cell>
          <cell r="J20">
            <v>29.52</v>
          </cell>
          <cell r="K20" t="str">
            <v>*</v>
          </cell>
        </row>
        <row r="21">
          <cell r="B21">
            <v>26.325000000000003</v>
          </cell>
          <cell r="C21">
            <v>35.299999999999997</v>
          </cell>
          <cell r="D21">
            <v>17.2</v>
          </cell>
          <cell r="E21">
            <v>51.166666666666664</v>
          </cell>
          <cell r="F21">
            <v>82</v>
          </cell>
          <cell r="G21">
            <v>23</v>
          </cell>
          <cell r="H21">
            <v>7.9200000000000008</v>
          </cell>
          <cell r="I21" t="str">
            <v>SO</v>
          </cell>
          <cell r="J21">
            <v>25.2</v>
          </cell>
          <cell r="K21" t="str">
            <v>*</v>
          </cell>
        </row>
        <row r="22">
          <cell r="B22">
            <v>26.095833333333328</v>
          </cell>
          <cell r="C22">
            <v>35</v>
          </cell>
          <cell r="D22">
            <v>17.600000000000001</v>
          </cell>
          <cell r="E22">
            <v>55.75</v>
          </cell>
          <cell r="F22">
            <v>87</v>
          </cell>
          <cell r="G22">
            <v>26</v>
          </cell>
          <cell r="H22">
            <v>12.24</v>
          </cell>
          <cell r="I22" t="str">
            <v>L</v>
          </cell>
          <cell r="J22">
            <v>33.840000000000003</v>
          </cell>
          <cell r="K22" t="str">
            <v>*</v>
          </cell>
        </row>
        <row r="23">
          <cell r="B23">
            <v>26.087499999999991</v>
          </cell>
          <cell r="C23">
            <v>34.700000000000003</v>
          </cell>
          <cell r="D23">
            <v>17.600000000000001</v>
          </cell>
          <cell r="E23">
            <v>56.458333333333336</v>
          </cell>
          <cell r="F23">
            <v>87</v>
          </cell>
          <cell r="G23">
            <v>28</v>
          </cell>
          <cell r="H23">
            <v>6.48</v>
          </cell>
          <cell r="I23" t="str">
            <v>SO</v>
          </cell>
          <cell r="J23">
            <v>27.720000000000002</v>
          </cell>
          <cell r="K23">
            <v>0</v>
          </cell>
        </row>
        <row r="24">
          <cell r="B24">
            <v>26.754166666666666</v>
          </cell>
          <cell r="C24">
            <v>35.700000000000003</v>
          </cell>
          <cell r="D24">
            <v>19.7</v>
          </cell>
          <cell r="E24">
            <v>55.75</v>
          </cell>
          <cell r="F24">
            <v>86</v>
          </cell>
          <cell r="G24">
            <v>24</v>
          </cell>
          <cell r="H24">
            <v>9</v>
          </cell>
          <cell r="I24" t="str">
            <v>O</v>
          </cell>
          <cell r="J24">
            <v>27</v>
          </cell>
          <cell r="K24">
            <v>0</v>
          </cell>
        </row>
        <row r="25">
          <cell r="B25">
            <v>26.237500000000001</v>
          </cell>
          <cell r="C25">
            <v>35.6</v>
          </cell>
          <cell r="D25">
            <v>17.600000000000001</v>
          </cell>
          <cell r="E25">
            <v>53.541666666666664</v>
          </cell>
          <cell r="F25">
            <v>85</v>
          </cell>
          <cell r="G25">
            <v>22</v>
          </cell>
          <cell r="H25">
            <v>4.6800000000000006</v>
          </cell>
          <cell r="I25" t="str">
            <v>O</v>
          </cell>
          <cell r="J25">
            <v>26.64</v>
          </cell>
          <cell r="K25">
            <v>0</v>
          </cell>
        </row>
        <row r="26">
          <cell r="B26">
            <v>26.333333333333339</v>
          </cell>
          <cell r="C26">
            <v>36.299999999999997</v>
          </cell>
          <cell r="D26">
            <v>17.600000000000001</v>
          </cell>
          <cell r="E26">
            <v>51.958333333333336</v>
          </cell>
          <cell r="F26">
            <v>85</v>
          </cell>
          <cell r="G26">
            <v>23</v>
          </cell>
          <cell r="H26">
            <v>1.08</v>
          </cell>
          <cell r="I26" t="str">
            <v>O</v>
          </cell>
          <cell r="J26">
            <v>24.12</v>
          </cell>
          <cell r="K26">
            <v>0</v>
          </cell>
        </row>
        <row r="27">
          <cell r="B27">
            <v>26.416666666666661</v>
          </cell>
          <cell r="C27">
            <v>35.5</v>
          </cell>
          <cell r="D27">
            <v>17.2</v>
          </cell>
          <cell r="E27">
            <v>52.625</v>
          </cell>
          <cell r="F27">
            <v>85</v>
          </cell>
          <cell r="G27">
            <v>25</v>
          </cell>
          <cell r="H27">
            <v>7.9200000000000008</v>
          </cell>
          <cell r="I27" t="str">
            <v>O</v>
          </cell>
          <cell r="J27">
            <v>26.64</v>
          </cell>
          <cell r="K27">
            <v>0</v>
          </cell>
        </row>
        <row r="28">
          <cell r="B28">
            <v>26.283333333333331</v>
          </cell>
          <cell r="C28">
            <v>35</v>
          </cell>
          <cell r="D28">
            <v>17.600000000000001</v>
          </cell>
          <cell r="E28">
            <v>54.208333333333336</v>
          </cell>
          <cell r="F28">
            <v>85</v>
          </cell>
          <cell r="G28">
            <v>26</v>
          </cell>
          <cell r="H28">
            <v>7.5600000000000005</v>
          </cell>
          <cell r="I28" t="str">
            <v>SO</v>
          </cell>
          <cell r="J28">
            <v>26.64</v>
          </cell>
          <cell r="K28">
            <v>0</v>
          </cell>
        </row>
        <row r="29">
          <cell r="B29">
            <v>26.591666666666669</v>
          </cell>
          <cell r="C29">
            <v>36</v>
          </cell>
          <cell r="D29">
            <v>18.3</v>
          </cell>
          <cell r="E29">
            <v>55.083333333333336</v>
          </cell>
          <cell r="F29">
            <v>85</v>
          </cell>
          <cell r="G29">
            <v>24</v>
          </cell>
          <cell r="H29">
            <v>14.4</v>
          </cell>
          <cell r="I29" t="str">
            <v>O</v>
          </cell>
          <cell r="J29">
            <v>34.56</v>
          </cell>
          <cell r="K29">
            <v>0</v>
          </cell>
        </row>
        <row r="30">
          <cell r="B30">
            <v>22.445833333333329</v>
          </cell>
          <cell r="C30">
            <v>29.3</v>
          </cell>
          <cell r="D30">
            <v>19.5</v>
          </cell>
          <cell r="E30">
            <v>79.291666666666671</v>
          </cell>
          <cell r="F30">
            <v>98</v>
          </cell>
          <cell r="G30">
            <v>40</v>
          </cell>
          <cell r="H30">
            <v>17.28</v>
          </cell>
          <cell r="I30" t="str">
            <v>L</v>
          </cell>
          <cell r="J30">
            <v>37.440000000000005</v>
          </cell>
          <cell r="K30">
            <v>1.6</v>
          </cell>
        </row>
        <row r="31">
          <cell r="B31">
            <v>15.112499999999999</v>
          </cell>
          <cell r="C31">
            <v>21.1</v>
          </cell>
          <cell r="D31">
            <v>11.5</v>
          </cell>
          <cell r="E31">
            <v>78.208333333333329</v>
          </cell>
          <cell r="F31">
            <v>94</v>
          </cell>
          <cell r="G31">
            <v>57</v>
          </cell>
          <cell r="H31">
            <v>15.120000000000001</v>
          </cell>
          <cell r="I31" t="str">
            <v>SO</v>
          </cell>
          <cell r="J31">
            <v>35.28</v>
          </cell>
          <cell r="K31">
            <v>8</v>
          </cell>
        </row>
        <row r="32">
          <cell r="B32">
            <v>14.466666666666667</v>
          </cell>
          <cell r="C32">
            <v>20.399999999999999</v>
          </cell>
          <cell r="D32">
            <v>10.6</v>
          </cell>
          <cell r="E32">
            <v>66.666666666666671</v>
          </cell>
          <cell r="F32">
            <v>84</v>
          </cell>
          <cell r="G32">
            <v>45</v>
          </cell>
          <cell r="H32">
            <v>7.2</v>
          </cell>
          <cell r="I32" t="str">
            <v>SO</v>
          </cell>
          <cell r="J32">
            <v>18</v>
          </cell>
          <cell r="K32">
            <v>4</v>
          </cell>
        </row>
        <row r="33">
          <cell r="B33">
            <v>17.774999999999999</v>
          </cell>
          <cell r="C33">
            <v>25.6</v>
          </cell>
          <cell r="D33">
            <v>13.2</v>
          </cell>
          <cell r="E33">
            <v>69.708333333333329</v>
          </cell>
          <cell r="F33">
            <v>92</v>
          </cell>
          <cell r="G33">
            <v>36</v>
          </cell>
          <cell r="H33">
            <v>0</v>
          </cell>
          <cell r="I33" t="str">
            <v>SO</v>
          </cell>
          <cell r="J33">
            <v>16.2</v>
          </cell>
          <cell r="K33">
            <v>2.6</v>
          </cell>
        </row>
        <row r="34">
          <cell r="B34">
            <v>17.887499999999999</v>
          </cell>
          <cell r="C34">
            <v>25.8</v>
          </cell>
          <cell r="D34">
            <v>12.2</v>
          </cell>
          <cell r="E34">
            <v>66.958333333333329</v>
          </cell>
          <cell r="F34">
            <v>95</v>
          </cell>
          <cell r="G34">
            <v>30</v>
          </cell>
          <cell r="H34">
            <v>7.2</v>
          </cell>
          <cell r="I34" t="str">
            <v>SO</v>
          </cell>
          <cell r="J34">
            <v>24.12</v>
          </cell>
          <cell r="K34">
            <v>1.5999999999999999</v>
          </cell>
        </row>
        <row r="35">
          <cell r="I35" t="str">
            <v>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26.912499999999994</v>
          </cell>
          <cell r="C5">
            <v>32.5</v>
          </cell>
          <cell r="D5">
            <v>22</v>
          </cell>
          <cell r="E5">
            <v>59.958333333333336</v>
          </cell>
          <cell r="F5">
            <v>81</v>
          </cell>
          <cell r="G5">
            <v>33</v>
          </cell>
          <cell r="H5">
            <v>16.2</v>
          </cell>
          <cell r="I5" t="str">
            <v>NO</v>
          </cell>
          <cell r="J5">
            <v>28.08</v>
          </cell>
          <cell r="K5">
            <v>0</v>
          </cell>
        </row>
        <row r="6">
          <cell r="B6">
            <v>26.829166666666666</v>
          </cell>
          <cell r="C6">
            <v>31.8</v>
          </cell>
          <cell r="D6">
            <v>22</v>
          </cell>
          <cell r="E6">
            <v>57.458333333333336</v>
          </cell>
          <cell r="F6">
            <v>75</v>
          </cell>
          <cell r="G6">
            <v>37</v>
          </cell>
          <cell r="H6">
            <v>14.4</v>
          </cell>
          <cell r="I6" t="str">
            <v>O</v>
          </cell>
          <cell r="J6">
            <v>27.720000000000002</v>
          </cell>
          <cell r="K6">
            <v>0</v>
          </cell>
        </row>
        <row r="7">
          <cell r="B7">
            <v>26.241666666666664</v>
          </cell>
          <cell r="C7">
            <v>32.1</v>
          </cell>
          <cell r="D7">
            <v>20.3</v>
          </cell>
          <cell r="E7">
            <v>61.208333333333336</v>
          </cell>
          <cell r="F7">
            <v>87</v>
          </cell>
          <cell r="G7">
            <v>34</v>
          </cell>
          <cell r="H7">
            <v>10.8</v>
          </cell>
          <cell r="I7" t="str">
            <v>NO</v>
          </cell>
          <cell r="J7">
            <v>33.119999999999997</v>
          </cell>
          <cell r="K7">
            <v>0</v>
          </cell>
        </row>
        <row r="8">
          <cell r="B8">
            <v>26.941666666666666</v>
          </cell>
          <cell r="C8">
            <v>32.5</v>
          </cell>
          <cell r="D8">
            <v>21.9</v>
          </cell>
          <cell r="E8">
            <v>58.291666666666664</v>
          </cell>
          <cell r="F8">
            <v>76</v>
          </cell>
          <cell r="G8">
            <v>36</v>
          </cell>
          <cell r="H8">
            <v>18</v>
          </cell>
          <cell r="I8" t="str">
            <v>NO</v>
          </cell>
          <cell r="J8">
            <v>33.119999999999997</v>
          </cell>
          <cell r="K8">
            <v>0</v>
          </cell>
        </row>
        <row r="9">
          <cell r="B9">
            <v>27.233333333333338</v>
          </cell>
          <cell r="C9">
            <v>32.6</v>
          </cell>
          <cell r="D9">
            <v>22.1</v>
          </cell>
          <cell r="E9">
            <v>57.208333333333336</v>
          </cell>
          <cell r="F9">
            <v>77</v>
          </cell>
          <cell r="G9">
            <v>35</v>
          </cell>
          <cell r="H9">
            <v>15.120000000000001</v>
          </cell>
          <cell r="I9" t="str">
            <v>NO</v>
          </cell>
          <cell r="J9">
            <v>28.8</v>
          </cell>
          <cell r="K9">
            <v>0</v>
          </cell>
        </row>
        <row r="10">
          <cell r="B10">
            <v>27.116666666666664</v>
          </cell>
          <cell r="C10">
            <v>32.4</v>
          </cell>
          <cell r="D10">
            <v>21.5</v>
          </cell>
          <cell r="E10">
            <v>57.958333333333336</v>
          </cell>
          <cell r="F10">
            <v>80</v>
          </cell>
          <cell r="G10">
            <v>36</v>
          </cell>
          <cell r="H10">
            <v>10.44</v>
          </cell>
          <cell r="I10" t="str">
            <v>O</v>
          </cell>
          <cell r="J10">
            <v>29.52</v>
          </cell>
          <cell r="K10">
            <v>0</v>
          </cell>
        </row>
        <row r="11">
          <cell r="B11">
            <v>26.799999999999997</v>
          </cell>
          <cell r="C11">
            <v>32.799999999999997</v>
          </cell>
          <cell r="D11">
            <v>22.7</v>
          </cell>
          <cell r="E11">
            <v>62.208333333333336</v>
          </cell>
          <cell r="F11">
            <v>79</v>
          </cell>
          <cell r="G11">
            <v>39</v>
          </cell>
          <cell r="H11">
            <v>9.7200000000000006</v>
          </cell>
          <cell r="I11" t="str">
            <v>NO</v>
          </cell>
          <cell r="J11">
            <v>19.079999999999998</v>
          </cell>
          <cell r="K11">
            <v>0</v>
          </cell>
        </row>
        <row r="12">
          <cell r="B12">
            <v>26.958333333333332</v>
          </cell>
          <cell r="C12">
            <v>32.799999999999997</v>
          </cell>
          <cell r="D12">
            <v>21.5</v>
          </cell>
          <cell r="E12">
            <v>55.041666666666664</v>
          </cell>
          <cell r="F12">
            <v>77</v>
          </cell>
          <cell r="G12">
            <v>32</v>
          </cell>
          <cell r="H12">
            <v>11.520000000000001</v>
          </cell>
          <cell r="I12" t="str">
            <v>O</v>
          </cell>
          <cell r="J12">
            <v>21.96</v>
          </cell>
          <cell r="K12">
            <v>0</v>
          </cell>
        </row>
        <row r="13">
          <cell r="B13">
            <v>26.899999999999995</v>
          </cell>
          <cell r="C13">
            <v>32.9</v>
          </cell>
          <cell r="D13">
            <v>20.3</v>
          </cell>
          <cell r="E13">
            <v>48.708333333333336</v>
          </cell>
          <cell r="F13">
            <v>69</v>
          </cell>
          <cell r="G13">
            <v>26</v>
          </cell>
          <cell r="H13">
            <v>15.840000000000002</v>
          </cell>
          <cell r="I13" t="str">
            <v>O</v>
          </cell>
          <cell r="J13">
            <v>27.36</v>
          </cell>
          <cell r="K13">
            <v>0</v>
          </cell>
        </row>
        <row r="14">
          <cell r="B14">
            <v>27.329166666666666</v>
          </cell>
          <cell r="C14">
            <v>32.700000000000003</v>
          </cell>
          <cell r="D14">
            <v>22</v>
          </cell>
          <cell r="E14">
            <v>47.75</v>
          </cell>
          <cell r="F14">
            <v>66</v>
          </cell>
          <cell r="G14">
            <v>31</v>
          </cell>
          <cell r="H14">
            <v>17.28</v>
          </cell>
          <cell r="I14" t="str">
            <v>NO</v>
          </cell>
          <cell r="J14">
            <v>33.480000000000004</v>
          </cell>
          <cell r="K14">
            <v>0</v>
          </cell>
        </row>
        <row r="15">
          <cell r="B15">
            <v>27.037499999999998</v>
          </cell>
          <cell r="C15">
            <v>32.700000000000003</v>
          </cell>
          <cell r="D15">
            <v>21.4</v>
          </cell>
          <cell r="E15">
            <v>49.708333333333336</v>
          </cell>
          <cell r="F15">
            <v>73</v>
          </cell>
          <cell r="G15">
            <v>30</v>
          </cell>
          <cell r="H15">
            <v>14.4</v>
          </cell>
          <cell r="I15" t="str">
            <v>O</v>
          </cell>
          <cell r="J15">
            <v>26.28</v>
          </cell>
          <cell r="K15">
            <v>0</v>
          </cell>
        </row>
        <row r="16">
          <cell r="B16">
            <v>26.354166666666668</v>
          </cell>
          <cell r="C16">
            <v>32</v>
          </cell>
          <cell r="D16">
            <v>21</v>
          </cell>
          <cell r="E16">
            <v>55.625</v>
          </cell>
          <cell r="F16">
            <v>81</v>
          </cell>
          <cell r="G16">
            <v>31</v>
          </cell>
          <cell r="H16">
            <v>14.04</v>
          </cell>
          <cell r="I16" t="str">
            <v>NO</v>
          </cell>
          <cell r="J16">
            <v>26.28</v>
          </cell>
          <cell r="K16">
            <v>0</v>
          </cell>
        </row>
        <row r="17">
          <cell r="B17">
            <v>26.025000000000002</v>
          </cell>
          <cell r="C17">
            <v>31.9</v>
          </cell>
          <cell r="D17">
            <v>20.9</v>
          </cell>
          <cell r="E17">
            <v>47.875</v>
          </cell>
          <cell r="F17">
            <v>63</v>
          </cell>
          <cell r="G17">
            <v>28</v>
          </cell>
          <cell r="H17">
            <v>15.120000000000001</v>
          </cell>
          <cell r="I17" t="str">
            <v>O</v>
          </cell>
          <cell r="J17">
            <v>34.56</v>
          </cell>
          <cell r="K17">
            <v>0</v>
          </cell>
        </row>
        <row r="18">
          <cell r="B18">
            <v>26.087500000000002</v>
          </cell>
          <cell r="C18">
            <v>33</v>
          </cell>
          <cell r="D18">
            <v>21.1</v>
          </cell>
          <cell r="E18">
            <v>53</v>
          </cell>
          <cell r="F18">
            <v>70</v>
          </cell>
          <cell r="G18">
            <v>30</v>
          </cell>
          <cell r="H18">
            <v>11.16</v>
          </cell>
          <cell r="I18" t="str">
            <v>SO</v>
          </cell>
          <cell r="J18">
            <v>34.92</v>
          </cell>
          <cell r="K18">
            <v>0</v>
          </cell>
        </row>
        <row r="19">
          <cell r="B19">
            <v>26.162499999999998</v>
          </cell>
          <cell r="C19">
            <v>31.8</v>
          </cell>
          <cell r="D19">
            <v>22.1</v>
          </cell>
          <cell r="E19">
            <v>57.583333333333336</v>
          </cell>
          <cell r="F19">
            <v>77</v>
          </cell>
          <cell r="G19">
            <v>33</v>
          </cell>
          <cell r="H19">
            <v>14.04</v>
          </cell>
          <cell r="I19" t="str">
            <v>O</v>
          </cell>
          <cell r="J19">
            <v>32.04</v>
          </cell>
          <cell r="K19">
            <v>0</v>
          </cell>
        </row>
        <row r="20">
          <cell r="B20">
            <v>25.762499999999999</v>
          </cell>
          <cell r="C20">
            <v>32.5</v>
          </cell>
          <cell r="D20">
            <v>19.100000000000001</v>
          </cell>
          <cell r="E20">
            <v>52.208333333333336</v>
          </cell>
          <cell r="F20">
            <v>75</v>
          </cell>
          <cell r="G20">
            <v>27</v>
          </cell>
          <cell r="H20">
            <v>15.840000000000002</v>
          </cell>
          <cell r="I20" t="str">
            <v>O</v>
          </cell>
          <cell r="J20">
            <v>31.319999999999997</v>
          </cell>
          <cell r="K20">
            <v>0</v>
          </cell>
        </row>
        <row r="21">
          <cell r="B21">
            <v>25.916666666666661</v>
          </cell>
          <cell r="C21">
            <v>32</v>
          </cell>
          <cell r="D21">
            <v>19.7</v>
          </cell>
          <cell r="E21">
            <v>49.166666666666664</v>
          </cell>
          <cell r="F21">
            <v>70</v>
          </cell>
          <cell r="G21">
            <v>27</v>
          </cell>
          <cell r="H21">
            <v>15.120000000000001</v>
          </cell>
          <cell r="I21" t="str">
            <v>O</v>
          </cell>
          <cell r="J21">
            <v>33.119999999999997</v>
          </cell>
          <cell r="K21">
            <v>0</v>
          </cell>
        </row>
        <row r="22">
          <cell r="B22">
            <v>25.341666666666669</v>
          </cell>
          <cell r="C22">
            <v>31.7</v>
          </cell>
          <cell r="D22">
            <v>19.7</v>
          </cell>
          <cell r="E22">
            <v>51.291666666666664</v>
          </cell>
          <cell r="F22">
            <v>72</v>
          </cell>
          <cell r="G22">
            <v>31</v>
          </cell>
          <cell r="H22">
            <v>15.48</v>
          </cell>
          <cell r="I22" t="str">
            <v>O</v>
          </cell>
          <cell r="J22">
            <v>27.720000000000002</v>
          </cell>
          <cell r="K22">
            <v>0</v>
          </cell>
        </row>
        <row r="23">
          <cell r="B23">
            <v>25.320833333333336</v>
          </cell>
          <cell r="C23">
            <v>32</v>
          </cell>
          <cell r="D23">
            <v>19.2</v>
          </cell>
          <cell r="E23">
            <v>51.333333333333336</v>
          </cell>
          <cell r="F23">
            <v>74</v>
          </cell>
          <cell r="G23">
            <v>29</v>
          </cell>
          <cell r="H23">
            <v>12.96</v>
          </cell>
          <cell r="I23" t="str">
            <v>O</v>
          </cell>
          <cell r="J23">
            <v>28.8</v>
          </cell>
          <cell r="K23">
            <v>0</v>
          </cell>
        </row>
        <row r="24">
          <cell r="B24">
            <v>25.829166666666666</v>
          </cell>
          <cell r="C24">
            <v>33.1</v>
          </cell>
          <cell r="D24">
            <v>18.8</v>
          </cell>
          <cell r="E24">
            <v>48.583333333333336</v>
          </cell>
          <cell r="F24">
            <v>73</v>
          </cell>
          <cell r="G24">
            <v>25</v>
          </cell>
          <cell r="H24">
            <v>11.520000000000001</v>
          </cell>
          <cell r="I24" t="str">
            <v>O</v>
          </cell>
          <cell r="J24">
            <v>23.400000000000002</v>
          </cell>
          <cell r="K24">
            <v>0</v>
          </cell>
        </row>
        <row r="25">
          <cell r="B25">
            <v>25.791666666666661</v>
          </cell>
          <cell r="C25">
            <v>33.6</v>
          </cell>
          <cell r="D25">
            <v>19.2</v>
          </cell>
          <cell r="E25">
            <v>48.958333333333336</v>
          </cell>
          <cell r="F25">
            <v>71</v>
          </cell>
          <cell r="G25">
            <v>28</v>
          </cell>
          <cell r="H25">
            <v>11.879999999999999</v>
          </cell>
          <cell r="I25" t="str">
            <v>SO</v>
          </cell>
          <cell r="J25">
            <v>25.56</v>
          </cell>
          <cell r="K25">
            <v>0</v>
          </cell>
        </row>
        <row r="26">
          <cell r="B26">
            <v>26.162500000000005</v>
          </cell>
          <cell r="C26">
            <v>33</v>
          </cell>
          <cell r="D26">
            <v>19.899999999999999</v>
          </cell>
          <cell r="E26">
            <v>47.208333333333336</v>
          </cell>
          <cell r="F26">
            <v>71</v>
          </cell>
          <cell r="G26">
            <v>25</v>
          </cell>
          <cell r="H26">
            <v>9.7200000000000006</v>
          </cell>
          <cell r="I26" t="str">
            <v>SO</v>
          </cell>
          <cell r="J26">
            <v>23.040000000000003</v>
          </cell>
          <cell r="K26">
            <v>0</v>
          </cell>
        </row>
        <row r="27">
          <cell r="B27">
            <v>25.587499999999995</v>
          </cell>
          <cell r="C27">
            <v>32.1</v>
          </cell>
          <cell r="D27">
            <v>20.2</v>
          </cell>
          <cell r="E27">
            <v>48.375</v>
          </cell>
          <cell r="F27">
            <v>65</v>
          </cell>
          <cell r="G27">
            <v>28</v>
          </cell>
          <cell r="H27">
            <v>14.04</v>
          </cell>
          <cell r="I27" t="str">
            <v>O</v>
          </cell>
          <cell r="J27">
            <v>31.680000000000003</v>
          </cell>
          <cell r="K27">
            <v>0</v>
          </cell>
        </row>
        <row r="28">
          <cell r="B28">
            <v>25.470833333333331</v>
          </cell>
          <cell r="C28">
            <v>32.200000000000003</v>
          </cell>
          <cell r="D28">
            <v>19.5</v>
          </cell>
          <cell r="E28">
            <v>51.083333333333336</v>
          </cell>
          <cell r="F28">
            <v>72</v>
          </cell>
          <cell r="G28">
            <v>29</v>
          </cell>
          <cell r="H28">
            <v>20.16</v>
          </cell>
          <cell r="I28" t="str">
            <v>S</v>
          </cell>
          <cell r="J28">
            <v>39.6</v>
          </cell>
          <cell r="K28">
            <v>0</v>
          </cell>
        </row>
        <row r="29">
          <cell r="B29">
            <v>25.866666666666664</v>
          </cell>
          <cell r="C29">
            <v>32.6</v>
          </cell>
          <cell r="D29">
            <v>20</v>
          </cell>
          <cell r="E29">
            <v>53.333333333333336</v>
          </cell>
          <cell r="F29">
            <v>71</v>
          </cell>
          <cell r="G29">
            <v>31</v>
          </cell>
          <cell r="H29">
            <v>18.720000000000002</v>
          </cell>
          <cell r="I29" t="str">
            <v>S</v>
          </cell>
          <cell r="J29">
            <v>39.6</v>
          </cell>
          <cell r="K29">
            <v>0</v>
          </cell>
        </row>
        <row r="30">
          <cell r="B30">
            <v>20.533333333333328</v>
          </cell>
          <cell r="C30">
            <v>26.2</v>
          </cell>
          <cell r="D30">
            <v>16.5</v>
          </cell>
          <cell r="E30">
            <v>84.958333333333329</v>
          </cell>
          <cell r="F30">
            <v>95</v>
          </cell>
          <cell r="G30">
            <v>57</v>
          </cell>
          <cell r="H30">
            <v>20.52</v>
          </cell>
          <cell r="I30" t="str">
            <v>S</v>
          </cell>
          <cell r="J30">
            <v>34.92</v>
          </cell>
          <cell r="K30">
            <v>66.199999999999989</v>
          </cell>
        </row>
        <row r="31">
          <cell r="B31">
            <v>11.733333333333334</v>
          </cell>
          <cell r="C31">
            <v>16.5</v>
          </cell>
          <cell r="D31">
            <v>8.1999999999999993</v>
          </cell>
          <cell r="E31">
            <v>87.166666666666671</v>
          </cell>
          <cell r="F31">
            <v>95</v>
          </cell>
          <cell r="G31">
            <v>67</v>
          </cell>
          <cell r="H31">
            <v>18.720000000000002</v>
          </cell>
          <cell r="I31" t="str">
            <v>NE</v>
          </cell>
          <cell r="J31">
            <v>41.4</v>
          </cell>
          <cell r="K31">
            <v>18.8</v>
          </cell>
        </row>
        <row r="32">
          <cell r="B32">
            <v>11.429166666666669</v>
          </cell>
          <cell r="C32">
            <v>17.899999999999999</v>
          </cell>
          <cell r="D32">
            <v>7.1</v>
          </cell>
          <cell r="E32">
            <v>77.708333333333329</v>
          </cell>
          <cell r="F32">
            <v>92</v>
          </cell>
          <cell r="G32">
            <v>54</v>
          </cell>
          <cell r="H32">
            <v>11.879999999999999</v>
          </cell>
          <cell r="I32" t="str">
            <v>N</v>
          </cell>
          <cell r="J32">
            <v>25.56</v>
          </cell>
          <cell r="K32">
            <v>0</v>
          </cell>
        </row>
        <row r="33">
          <cell r="B33">
            <v>15.674999999999997</v>
          </cell>
          <cell r="C33">
            <v>23.6</v>
          </cell>
          <cell r="D33">
            <v>10.7</v>
          </cell>
          <cell r="E33">
            <v>68.916666666666671</v>
          </cell>
          <cell r="F33">
            <v>92</v>
          </cell>
          <cell r="G33">
            <v>43</v>
          </cell>
          <cell r="H33">
            <v>11.879999999999999</v>
          </cell>
          <cell r="I33" t="str">
            <v>NO</v>
          </cell>
          <cell r="J33">
            <v>27</v>
          </cell>
          <cell r="K33">
            <v>0</v>
          </cell>
        </row>
        <row r="34">
          <cell r="B34">
            <v>16.266666666666666</v>
          </cell>
          <cell r="C34">
            <v>22.2</v>
          </cell>
          <cell r="D34">
            <v>12.5</v>
          </cell>
          <cell r="E34">
            <v>68.333333333333329</v>
          </cell>
          <cell r="F34">
            <v>87</v>
          </cell>
          <cell r="G34">
            <v>36</v>
          </cell>
          <cell r="H34">
            <v>12.6</v>
          </cell>
          <cell r="I34" t="str">
            <v>N</v>
          </cell>
          <cell r="J34">
            <v>26.28</v>
          </cell>
          <cell r="K34">
            <v>0</v>
          </cell>
        </row>
        <row r="35">
          <cell r="I35" t="str">
            <v>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>
            <v>30.72</v>
          </cell>
          <cell r="C28">
            <v>32.700000000000003</v>
          </cell>
          <cell r="D28">
            <v>29</v>
          </cell>
          <cell r="E28">
            <v>61.8</v>
          </cell>
          <cell r="F28">
            <v>70</v>
          </cell>
          <cell r="G28">
            <v>54</v>
          </cell>
          <cell r="H28">
            <v>8.2799999999999994</v>
          </cell>
          <cell r="I28" t="str">
            <v>N</v>
          </cell>
          <cell r="J28">
            <v>24.48</v>
          </cell>
          <cell r="K28">
            <v>0.4</v>
          </cell>
        </row>
        <row r="29">
          <cell r="B29">
            <v>29.062500000000004</v>
          </cell>
          <cell r="C29">
            <v>33.299999999999997</v>
          </cell>
          <cell r="D29">
            <v>26.7</v>
          </cell>
          <cell r="E29">
            <v>73.875</v>
          </cell>
          <cell r="F29">
            <v>85</v>
          </cell>
          <cell r="G29">
            <v>54</v>
          </cell>
          <cell r="H29">
            <v>17.64</v>
          </cell>
          <cell r="I29" t="str">
            <v>NO</v>
          </cell>
          <cell r="J29">
            <v>43.2</v>
          </cell>
          <cell r="K29">
            <v>0.2</v>
          </cell>
        </row>
        <row r="30">
          <cell r="B30">
            <v>17.954166666666669</v>
          </cell>
          <cell r="C30">
            <v>29.3</v>
          </cell>
          <cell r="D30">
            <v>14.2</v>
          </cell>
          <cell r="E30">
            <v>81.125</v>
          </cell>
          <cell r="F30">
            <v>88</v>
          </cell>
          <cell r="G30">
            <v>72</v>
          </cell>
          <cell r="H30">
            <v>25.56</v>
          </cell>
          <cell r="I30" t="str">
            <v>SO</v>
          </cell>
          <cell r="J30">
            <v>55.800000000000004</v>
          </cell>
          <cell r="K30">
            <v>2.8000000000000003</v>
          </cell>
        </row>
        <row r="31">
          <cell r="B31">
            <v>15.450000000000003</v>
          </cell>
          <cell r="C31">
            <v>19.7</v>
          </cell>
          <cell r="D31">
            <v>13.1</v>
          </cell>
          <cell r="E31">
            <v>61.708333333333336</v>
          </cell>
          <cell r="F31">
            <v>86</v>
          </cell>
          <cell r="G31">
            <v>39</v>
          </cell>
          <cell r="H31">
            <v>15.48</v>
          </cell>
          <cell r="I31" t="str">
            <v>S</v>
          </cell>
          <cell r="J31">
            <v>42.84</v>
          </cell>
          <cell r="K31">
            <v>0</v>
          </cell>
        </row>
        <row r="32">
          <cell r="B32">
            <v>16.854166666666668</v>
          </cell>
          <cell r="C32">
            <v>21.2</v>
          </cell>
          <cell r="D32">
            <v>13.6</v>
          </cell>
          <cell r="E32">
            <v>52.083333333333336</v>
          </cell>
          <cell r="F32">
            <v>66</v>
          </cell>
          <cell r="G32">
            <v>40</v>
          </cell>
          <cell r="H32">
            <v>16.559999999999999</v>
          </cell>
          <cell r="I32" t="str">
            <v>SE</v>
          </cell>
          <cell r="J32">
            <v>39.6</v>
          </cell>
          <cell r="K32">
            <v>0</v>
          </cell>
        </row>
        <row r="33">
          <cell r="B33">
            <v>18.529166666666665</v>
          </cell>
          <cell r="C33">
            <v>23</v>
          </cell>
          <cell r="D33">
            <v>16.100000000000001</v>
          </cell>
          <cell r="E33">
            <v>58.416666666666664</v>
          </cell>
          <cell r="F33">
            <v>71</v>
          </cell>
          <cell r="G33">
            <v>46</v>
          </cell>
          <cell r="H33">
            <v>12.96</v>
          </cell>
          <cell r="I33" t="str">
            <v>SO</v>
          </cell>
          <cell r="J33">
            <v>28.8</v>
          </cell>
          <cell r="K33">
            <v>0</v>
          </cell>
        </row>
        <row r="34">
          <cell r="B34">
            <v>18.887499999999999</v>
          </cell>
          <cell r="C34">
            <v>22</v>
          </cell>
          <cell r="D34">
            <v>16.399999999999999</v>
          </cell>
          <cell r="E34">
            <v>54.75</v>
          </cell>
          <cell r="F34">
            <v>64</v>
          </cell>
          <cell r="G34">
            <v>41</v>
          </cell>
          <cell r="H34">
            <v>13.32</v>
          </cell>
          <cell r="I34" t="str">
            <v>SO</v>
          </cell>
          <cell r="J34">
            <v>29.880000000000003</v>
          </cell>
          <cell r="K34">
            <v>0</v>
          </cell>
        </row>
        <row r="35">
          <cell r="I35" t="str">
            <v>SO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abSelected="1" zoomScale="90" zoomScaleNormal="90" workbookViewId="0">
      <selection activeCell="X43" sqref="X43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7" bestFit="1" customWidth="1"/>
    <col min="33" max="33" width="9.140625" style="1"/>
  </cols>
  <sheetData>
    <row r="1" spans="1:34" ht="20.100000000000001" customHeight="1" x14ac:dyDescent="0.2">
      <c r="A1" s="162" t="s">
        <v>22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</row>
    <row r="2" spans="1:34" s="3" customFormat="1" ht="20.100000000000001" customHeight="1" x14ac:dyDescent="0.2">
      <c r="A2" s="163" t="s">
        <v>21</v>
      </c>
      <c r="B2" s="161" t="s">
        <v>140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5"/>
    </row>
    <row r="3" spans="1:34" s="4" customFormat="1" ht="20.100000000000001" customHeight="1" x14ac:dyDescent="0.2">
      <c r="A3" s="163"/>
      <c r="B3" s="164">
        <v>1</v>
      </c>
      <c r="C3" s="164">
        <f>SUM(B3+1)</f>
        <v>2</v>
      </c>
      <c r="D3" s="164">
        <f t="shared" ref="D3:AD3" si="0">SUM(C3+1)</f>
        <v>3</v>
      </c>
      <c r="E3" s="164">
        <f t="shared" si="0"/>
        <v>4</v>
      </c>
      <c r="F3" s="164">
        <f t="shared" si="0"/>
        <v>5</v>
      </c>
      <c r="G3" s="164">
        <f t="shared" si="0"/>
        <v>6</v>
      </c>
      <c r="H3" s="164">
        <f t="shared" si="0"/>
        <v>7</v>
      </c>
      <c r="I3" s="164">
        <f t="shared" si="0"/>
        <v>8</v>
      </c>
      <c r="J3" s="164">
        <f t="shared" si="0"/>
        <v>9</v>
      </c>
      <c r="K3" s="164">
        <f t="shared" si="0"/>
        <v>10</v>
      </c>
      <c r="L3" s="164">
        <f t="shared" si="0"/>
        <v>11</v>
      </c>
      <c r="M3" s="164">
        <f t="shared" si="0"/>
        <v>12</v>
      </c>
      <c r="N3" s="164">
        <f t="shared" si="0"/>
        <v>13</v>
      </c>
      <c r="O3" s="164">
        <f t="shared" si="0"/>
        <v>14</v>
      </c>
      <c r="P3" s="164">
        <f t="shared" si="0"/>
        <v>15</v>
      </c>
      <c r="Q3" s="164">
        <f t="shared" si="0"/>
        <v>16</v>
      </c>
      <c r="R3" s="164">
        <f t="shared" si="0"/>
        <v>17</v>
      </c>
      <c r="S3" s="164">
        <f t="shared" si="0"/>
        <v>18</v>
      </c>
      <c r="T3" s="164">
        <f t="shared" si="0"/>
        <v>19</v>
      </c>
      <c r="U3" s="164">
        <f t="shared" si="0"/>
        <v>20</v>
      </c>
      <c r="V3" s="164">
        <f t="shared" si="0"/>
        <v>21</v>
      </c>
      <c r="W3" s="164">
        <f t="shared" si="0"/>
        <v>22</v>
      </c>
      <c r="X3" s="164">
        <f t="shared" si="0"/>
        <v>23</v>
      </c>
      <c r="Y3" s="164">
        <f t="shared" si="0"/>
        <v>24</v>
      </c>
      <c r="Z3" s="164">
        <f t="shared" si="0"/>
        <v>25</v>
      </c>
      <c r="AA3" s="164">
        <f t="shared" si="0"/>
        <v>26</v>
      </c>
      <c r="AB3" s="164">
        <f t="shared" si="0"/>
        <v>27</v>
      </c>
      <c r="AC3" s="164">
        <f t="shared" si="0"/>
        <v>28</v>
      </c>
      <c r="AD3" s="164">
        <f t="shared" si="0"/>
        <v>29</v>
      </c>
      <c r="AE3" s="164">
        <v>30</v>
      </c>
      <c r="AF3" s="15" t="s">
        <v>40</v>
      </c>
      <c r="AG3" s="6"/>
    </row>
    <row r="4" spans="1:34" s="4" customFormat="1" ht="20.100000000000001" customHeight="1" x14ac:dyDescent="0.2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5" t="s">
        <v>39</v>
      </c>
      <c r="AG4" s="6"/>
    </row>
    <row r="5" spans="1:34" s="4" customFormat="1" ht="20.100000000000001" customHeight="1" x14ac:dyDescent="0.2">
      <c r="A5" s="9" t="s">
        <v>47</v>
      </c>
      <c r="B5" s="10">
        <f>[1]Abril!$B$5</f>
        <v>28.095833333333335</v>
      </c>
      <c r="C5" s="10">
        <f>[1]Abril!$B$6</f>
        <v>27.675000000000001</v>
      </c>
      <c r="D5" s="10">
        <f>[1]Abril!$B$7</f>
        <v>28.183333333333334</v>
      </c>
      <c r="E5" s="10">
        <f>[1]Abril!$B$8</f>
        <v>27.895833333333332</v>
      </c>
      <c r="F5" s="10">
        <f>[1]Abril!$B$9</f>
        <v>28.337500000000002</v>
      </c>
      <c r="G5" s="10">
        <f>[1]Abril!$B$10</f>
        <v>28.183333333333326</v>
      </c>
      <c r="H5" s="10">
        <f>[1]Abril!$B$11</f>
        <v>28.741666666666671</v>
      </c>
      <c r="I5" s="10">
        <f>[1]Abril!$B$12</f>
        <v>27.520833333333332</v>
      </c>
      <c r="J5" s="10">
        <f>[1]Abril!$B$13</f>
        <v>27.200000000000006</v>
      </c>
      <c r="K5" s="10">
        <f>[1]Abril!$B$14</f>
        <v>27.416666666666661</v>
      </c>
      <c r="L5" s="10">
        <f>[1]Abril!$B$15</f>
        <v>26.599999999999998</v>
      </c>
      <c r="M5" s="10">
        <f>[1]Abril!$B$16</f>
        <v>26.887499999999999</v>
      </c>
      <c r="N5" s="10">
        <f>[1]Abril!$B$17</f>
        <v>26.637500000000003</v>
      </c>
      <c r="O5" s="10">
        <f>[1]Abril!$B$18</f>
        <v>27.25</v>
      </c>
      <c r="P5" s="10">
        <f>[1]Abril!$B$19</f>
        <v>27.479166666666668</v>
      </c>
      <c r="Q5" s="10">
        <f>[1]Abril!$B$20</f>
        <v>27.583333333333332</v>
      </c>
      <c r="R5" s="10">
        <f>[1]Abril!$B$21</f>
        <v>26.241666666666671</v>
      </c>
      <c r="S5" s="10">
        <f>[1]Abril!$B$22</f>
        <v>26.266666666666669</v>
      </c>
      <c r="T5" s="10">
        <f>[1]Abril!$B$23</f>
        <v>26.549999999999997</v>
      </c>
      <c r="U5" s="10">
        <f>[1]Abril!$B$24</f>
        <v>27.445833333333336</v>
      </c>
      <c r="V5" s="10">
        <f>[1]Abril!$B$25</f>
        <v>26.7</v>
      </c>
      <c r="W5" s="10">
        <f>[1]Abril!$B$26</f>
        <v>27.737500000000001</v>
      </c>
      <c r="X5" s="10">
        <f>[1]Abril!$B$27</f>
        <v>27.079166666666662</v>
      </c>
      <c r="Y5" s="10">
        <f>[1]Abril!$B$28</f>
        <v>26.674999999999997</v>
      </c>
      <c r="Z5" s="10">
        <f>[1]Abril!$B$29</f>
        <v>26.666666666666661</v>
      </c>
      <c r="AA5" s="10">
        <f>[1]Abril!$B$30</f>
        <v>21.037500000000005</v>
      </c>
      <c r="AB5" s="10">
        <f>[1]Abril!$B$31</f>
        <v>14.541666666666664</v>
      </c>
      <c r="AC5" s="10">
        <f>[1]Abril!$B$32</f>
        <v>14.066666666666668</v>
      </c>
      <c r="AD5" s="10">
        <f>[1]Abril!$B$33</f>
        <v>15.745833333333332</v>
      </c>
      <c r="AE5" s="10">
        <f>[1]Abril!$B$34</f>
        <v>17.212499999999995</v>
      </c>
      <c r="AF5" s="16">
        <f t="shared" ref="AF5:AF13" si="1">AVERAGE(B5:AE5)</f>
        <v>25.521805555555552</v>
      </c>
      <c r="AG5" s="6"/>
    </row>
    <row r="6" spans="1:34" ht="17.100000000000001" customHeight="1" x14ac:dyDescent="0.2">
      <c r="A6" s="9" t="s">
        <v>0</v>
      </c>
      <c r="B6" s="10">
        <f>[2]Abril!$B$5</f>
        <v>26.237499999999997</v>
      </c>
      <c r="C6" s="10">
        <f>[2]Abril!$B$6</f>
        <v>27.254166666666666</v>
      </c>
      <c r="D6" s="10">
        <f>[2]Abril!$B$7</f>
        <v>27.670833333333334</v>
      </c>
      <c r="E6" s="10">
        <f>[2]Abril!$B$8</f>
        <v>27.033333333333335</v>
      </c>
      <c r="F6" s="10">
        <f>[2]Abril!$B$9</f>
        <v>26.737499999999997</v>
      </c>
      <c r="G6" s="10">
        <f>[2]Abril!$B$10</f>
        <v>26.820833333333329</v>
      </c>
      <c r="H6" s="10">
        <f>[2]Abril!$B$11</f>
        <v>27.3</v>
      </c>
      <c r="I6" s="10">
        <f>[2]Abril!$B$12</f>
        <v>27.095833333333331</v>
      </c>
      <c r="J6" s="10">
        <f>[2]Abril!$B$13</f>
        <v>26.841666666666672</v>
      </c>
      <c r="K6" s="10">
        <f>[2]Abril!$B$14</f>
        <v>25.079166666666669</v>
      </c>
      <c r="L6" s="10">
        <f>[2]Abril!$B$15</f>
        <v>24.912500000000005</v>
      </c>
      <c r="M6" s="10">
        <f>[2]Abril!$B$16</f>
        <v>25.195833333333329</v>
      </c>
      <c r="N6" s="10">
        <f>[2]Abril!$B$17</f>
        <v>25.625000000000004</v>
      </c>
      <c r="O6" s="10">
        <f>[2]Abril!$B$18</f>
        <v>26.308333333333337</v>
      </c>
      <c r="P6" s="10">
        <f>[2]Abril!$B$19</f>
        <v>25.470833333333335</v>
      </c>
      <c r="Q6" s="10">
        <f>[2]Abril!$B$20</f>
        <v>26.275000000000006</v>
      </c>
      <c r="R6" s="10">
        <f>[2]Abril!$B$21</f>
        <v>26.370833333333337</v>
      </c>
      <c r="S6" s="10">
        <f>[2]Abril!$B$22</f>
        <v>25.566666666666666</v>
      </c>
      <c r="T6" s="10">
        <f>[2]Abril!$B$23</f>
        <v>25.549999999999997</v>
      </c>
      <c r="U6" s="10">
        <f>[2]Abril!$B$24</f>
        <v>26.420833333333331</v>
      </c>
      <c r="V6" s="10">
        <f>[2]Abril!$B$25</f>
        <v>25.525000000000002</v>
      </c>
      <c r="W6" s="10">
        <f>[2]Abril!$B$26</f>
        <v>25.570833333333336</v>
      </c>
      <c r="X6" s="10">
        <f>[2]Abril!$B$27</f>
        <v>26.479166666666671</v>
      </c>
      <c r="Y6" s="10">
        <f>[2]Abril!$B$28</f>
        <v>26.650000000000002</v>
      </c>
      <c r="Z6" s="10">
        <f>[2]Abril!$B$29</f>
        <v>25.016666666666666</v>
      </c>
      <c r="AA6" s="10">
        <f>[2]Abril!$B$30</f>
        <v>16.654166666666672</v>
      </c>
      <c r="AB6" s="10">
        <f>[2]Abril!$B$31</f>
        <v>10.625</v>
      </c>
      <c r="AC6" s="10">
        <f>[2]Abril!$B$32</f>
        <v>9.9583333333333339</v>
      </c>
      <c r="AD6" s="10">
        <v>12.504166666666668</v>
      </c>
      <c r="AE6" s="10">
        <f>[2]Abril!$B$34</f>
        <v>12.800000000000002</v>
      </c>
      <c r="AF6" s="16">
        <f t="shared" si="1"/>
        <v>23.918333333333333</v>
      </c>
    </row>
    <row r="7" spans="1:34" ht="17.100000000000001" customHeight="1" x14ac:dyDescent="0.2">
      <c r="A7" s="9" t="s">
        <v>1</v>
      </c>
      <c r="B7" s="10">
        <f>[3]Abril!$B$5</f>
        <v>28.24166666666666</v>
      </c>
      <c r="C7" s="10">
        <f>[3]Abril!$B$6</f>
        <v>29.541666666666661</v>
      </c>
      <c r="D7" s="10">
        <f>[3]Abril!$B$7</f>
        <v>28.616666666666674</v>
      </c>
      <c r="E7" s="10">
        <f>[3]Abril!$B$8</f>
        <v>28.69583333333334</v>
      </c>
      <c r="F7" s="10">
        <f>[3]Abril!$B$9</f>
        <v>29.070833333333336</v>
      </c>
      <c r="G7" s="10">
        <f>[3]Abril!$B$10</f>
        <v>29.3</v>
      </c>
      <c r="H7" s="10">
        <f>[3]Abril!$B$11</f>
        <v>29.137499999999999</v>
      </c>
      <c r="I7" s="10">
        <f>[3]Abril!$B$12</f>
        <v>29.741666666666664</v>
      </c>
      <c r="J7" s="10">
        <f>[3]Abril!$B$13</f>
        <v>29.720833333333335</v>
      </c>
      <c r="K7" s="10">
        <f>[3]Abril!$B$14</f>
        <v>28.529166666666665</v>
      </c>
      <c r="L7" s="10">
        <f>[3]Abril!$B$15</f>
        <v>28.916666666666668</v>
      </c>
      <c r="M7" s="10">
        <f>[3]Abril!$B$16</f>
        <v>27.900000000000006</v>
      </c>
      <c r="N7" s="10">
        <f>[3]Abril!$B$17</f>
        <v>27.633333333333336</v>
      </c>
      <c r="O7" s="10">
        <f>[3]Abril!$B$18</f>
        <v>26.412500000000005</v>
      </c>
      <c r="P7" s="10">
        <f>[3]Abril!$B$19</f>
        <v>26.295833333333331</v>
      </c>
      <c r="Q7" s="10">
        <f>[3]Abril!$B$20</f>
        <v>27.695833333333336</v>
      </c>
      <c r="R7" s="10">
        <f>[3]Abril!$B$21</f>
        <v>28.033333333333331</v>
      </c>
      <c r="S7" s="10">
        <f>[3]Abril!$B$22</f>
        <v>28.066666666666666</v>
      </c>
      <c r="T7" s="10">
        <f>[3]Abril!$B$23</f>
        <v>27.504166666666663</v>
      </c>
      <c r="U7" s="10">
        <f>[3]Abril!$B$24</f>
        <v>27.129166666666666</v>
      </c>
      <c r="V7" s="10">
        <f>[3]Abril!$B$25</f>
        <v>27.325000000000003</v>
      </c>
      <c r="W7" s="10">
        <f>[3]Abril!$B$26</f>
        <v>27.750000000000004</v>
      </c>
      <c r="X7" s="10">
        <f>[3]Abril!$B$27</f>
        <v>27.629166666666666</v>
      </c>
      <c r="Y7" s="10">
        <f>[3]Abril!$B$28</f>
        <v>28.520833333333329</v>
      </c>
      <c r="Z7" s="10">
        <f>[3]Abril!$B$29</f>
        <v>27.454166666666669</v>
      </c>
      <c r="AA7" s="10">
        <f>[3]Abril!$B$30</f>
        <v>19.745833333333337</v>
      </c>
      <c r="AB7" s="10">
        <f>[3]Abril!$B$31</f>
        <v>14.0875</v>
      </c>
      <c r="AC7" s="10">
        <f>[3]Abril!$B$32</f>
        <v>14.133333333333333</v>
      </c>
      <c r="AD7" s="10">
        <f>[3]Abril!$B$33</f>
        <v>16.020833333333332</v>
      </c>
      <c r="AE7" s="10">
        <f>[3]Abril!$B$34</f>
        <v>17.091666666666669</v>
      </c>
      <c r="AF7" s="16">
        <f t="shared" si="1"/>
        <v>26.198055555555566</v>
      </c>
    </row>
    <row r="8" spans="1:34" ht="17.100000000000001" customHeight="1" x14ac:dyDescent="0.2">
      <c r="A8" s="9" t="s">
        <v>55</v>
      </c>
      <c r="B8" s="10">
        <f>[4]Abril!$B$5</f>
        <v>29.041666666666668</v>
      </c>
      <c r="C8" s="10">
        <f>[4]Abril!$B$6</f>
        <v>28.920833333333334</v>
      </c>
      <c r="D8" s="10">
        <f>[4]Abril!$B$7</f>
        <v>29.083333333333332</v>
      </c>
      <c r="E8" s="10">
        <f>[4]Abril!$B$8</f>
        <v>29.25</v>
      </c>
      <c r="F8" s="10">
        <f>[4]Abril!$B$9</f>
        <v>28.454166666666669</v>
      </c>
      <c r="G8" s="10">
        <f>[4]Abril!$B$10</f>
        <v>28.574999999999999</v>
      </c>
      <c r="H8" s="10">
        <f>[4]Abril!$B$11</f>
        <v>28.650000000000006</v>
      </c>
      <c r="I8" s="10">
        <f>[4]Abril!$B$12</f>
        <v>28.620833333333337</v>
      </c>
      <c r="J8" s="10">
        <f>[4]Abril!$B$13</f>
        <v>29.245833333333337</v>
      </c>
      <c r="K8" s="10">
        <f>[4]Abril!$B$14</f>
        <v>29.641666666666666</v>
      </c>
      <c r="L8" s="10">
        <f>[4]Abril!$B$15</f>
        <v>28.654166666666669</v>
      </c>
      <c r="M8" s="10">
        <f>[4]Abril!$B$16</f>
        <v>28.766666666666666</v>
      </c>
      <c r="N8" s="10">
        <f>[4]Abril!$B$17</f>
        <v>28.958333333333329</v>
      </c>
      <c r="O8" s="10">
        <f>[4]Abril!$B$18</f>
        <v>28.775000000000002</v>
      </c>
      <c r="P8" s="10">
        <f>[4]Abril!$B$19</f>
        <v>27.829166666666669</v>
      </c>
      <c r="Q8" s="10">
        <f>[4]Abril!$B$20</f>
        <v>29.2</v>
      </c>
      <c r="R8" s="10">
        <f>[4]Abril!$B$21</f>
        <v>28.849999999999994</v>
      </c>
      <c r="S8" s="10">
        <f>[4]Abril!$B$22</f>
        <v>28.45</v>
      </c>
      <c r="T8" s="10">
        <f>[4]Abril!$B$23</f>
        <v>28.470833333333335</v>
      </c>
      <c r="U8" s="10">
        <f>[4]Abril!$B$24</f>
        <v>28.375</v>
      </c>
      <c r="V8" s="10">
        <f>[4]Abril!$B$25</f>
        <v>28.662499999999998</v>
      </c>
      <c r="W8" s="10">
        <f>[4]Abril!$B$26</f>
        <v>28.908333333333331</v>
      </c>
      <c r="X8" s="10">
        <f>[4]Abril!$B$27</f>
        <v>28.808333333333334</v>
      </c>
      <c r="Y8" s="10">
        <f>[4]Abril!$B$28</f>
        <v>28.874999999999996</v>
      </c>
      <c r="Z8" s="10">
        <f>[4]Abril!$B$29</f>
        <v>28.095833333333331</v>
      </c>
      <c r="AA8" s="10">
        <f>[4]Abril!$B$30</f>
        <v>20.354166666666671</v>
      </c>
      <c r="AB8" s="10">
        <f>[4]Abril!$B$31</f>
        <v>13.508333333333335</v>
      </c>
      <c r="AC8" s="10">
        <f>[4]Abril!$B$32</f>
        <v>12.341666666666669</v>
      </c>
      <c r="AD8" s="10">
        <f>[4]Abril!$B$33</f>
        <v>16.083333333333332</v>
      </c>
      <c r="AE8" s="10">
        <f>[4]Abril!$B$34</f>
        <v>16.816666666666666</v>
      </c>
      <c r="AF8" s="17">
        <f t="shared" ref="AF8" si="2">AVERAGE(B8:AE8)</f>
        <v>26.608888888888888</v>
      </c>
    </row>
    <row r="9" spans="1:34" ht="17.100000000000001" customHeight="1" x14ac:dyDescent="0.2">
      <c r="A9" s="9" t="s">
        <v>48</v>
      </c>
      <c r="B9" s="10">
        <f>[5]Abril!$B$5</f>
        <v>26.675000000000008</v>
      </c>
      <c r="C9" s="10">
        <f>[5]Abril!$B$6</f>
        <v>27.870833333333334</v>
      </c>
      <c r="D9" s="10">
        <f>[5]Abril!$B$7</f>
        <v>27.908333333333328</v>
      </c>
      <c r="E9" s="10">
        <f>[5]Abril!$B$8</f>
        <v>28.304166666666664</v>
      </c>
      <c r="F9" s="10">
        <f>[5]Abril!$B$9</f>
        <v>28.341666666666672</v>
      </c>
      <c r="G9" s="10">
        <f>[5]Abril!$B$10</f>
        <v>27.870833333333334</v>
      </c>
      <c r="H9" s="10">
        <f>[5]Abril!$B$11</f>
        <v>27.912499999999998</v>
      </c>
      <c r="I9" s="10">
        <f>[5]Abril!$B$12</f>
        <v>28.587500000000006</v>
      </c>
      <c r="J9" s="10">
        <f>[5]Abril!$B$13</f>
        <v>28.512500000000003</v>
      </c>
      <c r="K9" s="10">
        <f>[5]Abril!$B$14</f>
        <v>25.745833333333334</v>
      </c>
      <c r="L9" s="10">
        <f>[5]Abril!$B$15</f>
        <v>26.041666666666661</v>
      </c>
      <c r="M9" s="10">
        <f>[5]Abril!$B$16</f>
        <v>26.237499999999994</v>
      </c>
      <c r="N9" s="10">
        <f>[5]Abril!$B$17</f>
        <v>25.058333333333334</v>
      </c>
      <c r="O9" s="10">
        <f>[5]Abril!$B$18</f>
        <v>26.429166666666664</v>
      </c>
      <c r="P9" s="10">
        <f>[5]Abril!$B$19</f>
        <v>25.974999999999998</v>
      </c>
      <c r="Q9" s="10">
        <f>[5]Abril!$B$20</f>
        <v>27.720833333333331</v>
      </c>
      <c r="R9" s="10">
        <f>[5]Abril!$B$21</f>
        <v>27.920833333333334</v>
      </c>
      <c r="S9" s="10">
        <f>[5]Abril!$B$22</f>
        <v>27.854166666666671</v>
      </c>
      <c r="T9" s="10">
        <f>[5]Abril!$B$23</f>
        <v>27.054166666666671</v>
      </c>
      <c r="U9" s="10">
        <f>[5]Abril!$B$24</f>
        <v>26.920833333333338</v>
      </c>
      <c r="V9" s="10">
        <f>[5]Abril!$B$25</f>
        <v>25.845833333333331</v>
      </c>
      <c r="W9" s="10">
        <f>[5]Abril!$B$26</f>
        <v>25.904166666666669</v>
      </c>
      <c r="X9" s="10">
        <f>[5]Abril!$B$27</f>
        <v>26.908333333333331</v>
      </c>
      <c r="Y9" s="10">
        <f>[5]Abril!$B$28</f>
        <v>28.020833333333329</v>
      </c>
      <c r="Z9" s="10">
        <f>[5]Abril!$B$29</f>
        <v>26.704166666666662</v>
      </c>
      <c r="AA9" s="10">
        <f>[5]Abril!$B$30</f>
        <v>16.470833333333335</v>
      </c>
      <c r="AB9" s="10">
        <f>[5]Abril!$B$31</f>
        <v>12.779166666666667</v>
      </c>
      <c r="AC9" s="10">
        <f>[5]Abril!$B$32</f>
        <v>11.674999999999999</v>
      </c>
      <c r="AD9" s="10">
        <f>[5]Abril!$B$33</f>
        <v>14.229166666666666</v>
      </c>
      <c r="AE9" s="10">
        <f>[5]Abril!$B$34</f>
        <v>13.795833333333334</v>
      </c>
      <c r="AF9" s="17">
        <f t="shared" si="1"/>
        <v>24.909166666666668</v>
      </c>
      <c r="AH9" s="21" t="s">
        <v>54</v>
      </c>
    </row>
    <row r="10" spans="1:34" ht="17.100000000000001" customHeight="1" x14ac:dyDescent="0.2">
      <c r="A10" s="9" t="s">
        <v>2</v>
      </c>
      <c r="B10" s="10">
        <f>[6]Abril!$B$5</f>
        <v>27.558333333333334</v>
      </c>
      <c r="C10" s="10">
        <f>[6]Abril!$B$6</f>
        <v>27.650000000000009</v>
      </c>
      <c r="D10" s="10">
        <f>[6]Abril!$B$7</f>
        <v>26.595833333333335</v>
      </c>
      <c r="E10" s="10">
        <f>[6]Abril!$B$8</f>
        <v>27.404166666666669</v>
      </c>
      <c r="F10" s="10">
        <f>[6]Abril!$B$9</f>
        <v>27.454166666666662</v>
      </c>
      <c r="G10" s="10">
        <f>[6]Abril!$B$10</f>
        <v>27.895833333333329</v>
      </c>
      <c r="H10" s="10">
        <f>[6]Abril!$B$11</f>
        <v>28.204166666666666</v>
      </c>
      <c r="I10" s="10">
        <f>[6]Abril!$B$12</f>
        <v>28.112499999999997</v>
      </c>
      <c r="J10" s="10">
        <f>[6]Abril!$B$13</f>
        <v>28.254166666666674</v>
      </c>
      <c r="K10" s="10">
        <f>[6]Abril!$B$14</f>
        <v>27.783333333333335</v>
      </c>
      <c r="L10" s="10">
        <f>[6]Abril!$B$15</f>
        <v>27.641666666666666</v>
      </c>
      <c r="M10" s="10">
        <f>[6]Abril!$B$16</f>
        <v>26.004166666666674</v>
      </c>
      <c r="N10" s="10">
        <f>[6]Abril!$B$17</f>
        <v>26.441666666666663</v>
      </c>
      <c r="O10" s="10">
        <f>[6]Abril!$B$18</f>
        <v>26.229166666666671</v>
      </c>
      <c r="P10" s="10">
        <f>[6]Abril!$B$19</f>
        <v>24.3125</v>
      </c>
      <c r="Q10" s="10">
        <f>[6]Abril!$B$20</f>
        <v>26.316666666666666</v>
      </c>
      <c r="R10" s="10">
        <f>[6]Abril!$B$21</f>
        <v>26.791666666666668</v>
      </c>
      <c r="S10" s="10">
        <f>[6]Abril!$B$22</f>
        <v>27.512499999999999</v>
      </c>
      <c r="T10" s="10">
        <f>[6]Abril!$B$23</f>
        <v>27.133333333333329</v>
      </c>
      <c r="U10" s="10">
        <f>[6]Abril!$B$24</f>
        <v>26.316666666666666</v>
      </c>
      <c r="V10" s="10">
        <f>[6]Abril!$B$25</f>
        <v>26.137499999999992</v>
      </c>
      <c r="W10" s="10">
        <f>[6]Abril!$B$26</f>
        <v>26.45</v>
      </c>
      <c r="X10" s="10">
        <f>[6]Abril!$B$27</f>
        <v>26.675000000000008</v>
      </c>
      <c r="Y10" s="10">
        <f>[6]Abril!$B$28</f>
        <v>26.620833333333334</v>
      </c>
      <c r="Z10" s="10">
        <f>[6]Abril!$B$29</f>
        <v>25.154166666666665</v>
      </c>
      <c r="AA10" s="10">
        <f>[6]Abril!$B$30</f>
        <v>18.133333333333329</v>
      </c>
      <c r="AB10" s="10">
        <f>[6]Abril!$B$31</f>
        <v>11.97916666666667</v>
      </c>
      <c r="AC10" s="10">
        <f>[6]Abril!$B$32</f>
        <v>12.166666666666666</v>
      </c>
      <c r="AD10" s="10">
        <f>[6]Abril!$B$33</f>
        <v>14.775</v>
      </c>
      <c r="AE10" s="10">
        <f>[6]Abril!$B$34</f>
        <v>15.408333333333337</v>
      </c>
      <c r="AF10" s="17">
        <f t="shared" si="1"/>
        <v>24.837083333333332</v>
      </c>
      <c r="AG10" s="11" t="s">
        <v>54</v>
      </c>
    </row>
    <row r="11" spans="1:34" ht="17.100000000000001" customHeight="1" x14ac:dyDescent="0.2">
      <c r="A11" s="9" t="s">
        <v>3</v>
      </c>
      <c r="B11" s="10">
        <f>[7]Abril!$B$5</f>
        <v>27.741666666666664</v>
      </c>
      <c r="C11" s="10">
        <f>[7]Abril!$B$6</f>
        <v>27.570833333333329</v>
      </c>
      <c r="D11" s="10">
        <f>[7]Abril!$B$7</f>
        <v>27.474999999999994</v>
      </c>
      <c r="E11" s="10">
        <f>[7]Abril!$B$8</f>
        <v>28.095833333333331</v>
      </c>
      <c r="F11" s="10">
        <f>[7]Abril!$B$9</f>
        <v>28.4375</v>
      </c>
      <c r="G11" s="10">
        <f>[7]Abril!$B$10</f>
        <v>28.408333333333342</v>
      </c>
      <c r="H11" s="10">
        <f>[7]Abril!$B$11</f>
        <v>28.474999999999994</v>
      </c>
      <c r="I11" s="10">
        <f>[7]Abril!$B$12</f>
        <v>27.679166666666664</v>
      </c>
      <c r="J11" s="10">
        <f>[7]Abril!$B$13</f>
        <v>27.079166666666669</v>
      </c>
      <c r="K11" s="10">
        <f>[7]Abril!$B$14</f>
        <v>27.641666666666669</v>
      </c>
      <c r="L11" s="10">
        <f>[7]Abril!$B$15</f>
        <v>26.966666666666665</v>
      </c>
      <c r="M11" s="10">
        <f>[7]Abril!$B$16</f>
        <v>26.695833333333329</v>
      </c>
      <c r="N11" s="10">
        <f>[7]Abril!$B$17</f>
        <v>26.829166666666662</v>
      </c>
      <c r="O11" s="10">
        <f>[7]Abril!$B$18</f>
        <v>26.75</v>
      </c>
      <c r="P11" s="10">
        <f>[7]Abril!$B$19</f>
        <v>27.995833333333334</v>
      </c>
      <c r="Q11" s="10">
        <f>[7]Abril!$B$20</f>
        <v>26.429166666666671</v>
      </c>
      <c r="R11" s="10">
        <f>[7]Abril!$B$21</f>
        <v>26.325000000000003</v>
      </c>
      <c r="S11" s="10">
        <f>[7]Abril!$B$22</f>
        <v>26.095833333333328</v>
      </c>
      <c r="T11" s="10">
        <f>[7]Abril!$B$23</f>
        <v>26.087499999999991</v>
      </c>
      <c r="U11" s="10">
        <f>[7]Abril!$B$24</f>
        <v>26.754166666666666</v>
      </c>
      <c r="V11" s="10">
        <f>[7]Abril!$B$25</f>
        <v>26.237500000000001</v>
      </c>
      <c r="W11" s="10">
        <f>[7]Abril!$B$26</f>
        <v>26.333333333333339</v>
      </c>
      <c r="X11" s="10">
        <f>[7]Abril!$B$27</f>
        <v>26.416666666666661</v>
      </c>
      <c r="Y11" s="10">
        <f>[7]Abril!$B$28</f>
        <v>26.283333333333331</v>
      </c>
      <c r="Z11" s="10">
        <f>[7]Abril!$B$29</f>
        <v>26.591666666666669</v>
      </c>
      <c r="AA11" s="10">
        <f>[7]Abril!$B$30</f>
        <v>22.445833333333329</v>
      </c>
      <c r="AB11" s="10">
        <f>[7]Abril!$B$31</f>
        <v>15.112499999999999</v>
      </c>
      <c r="AC11" s="10">
        <f>[7]Abril!$B$32</f>
        <v>14.466666666666667</v>
      </c>
      <c r="AD11" s="10">
        <f>[7]Abril!$B$33</f>
        <v>17.774999999999999</v>
      </c>
      <c r="AE11" s="10">
        <f>[7]Abril!$B$34</f>
        <v>17.887499999999999</v>
      </c>
      <c r="AF11" s="17">
        <f t="shared" si="1"/>
        <v>25.502777777777776</v>
      </c>
    </row>
    <row r="12" spans="1:34" ht="17.100000000000001" customHeight="1" x14ac:dyDescent="0.2">
      <c r="A12" s="9" t="s">
        <v>4</v>
      </c>
      <c r="B12" s="10">
        <f>[8]Abril!$B$5</f>
        <v>26.912499999999994</v>
      </c>
      <c r="C12" s="10">
        <f>[8]Abril!$B$6</f>
        <v>26.829166666666666</v>
      </c>
      <c r="D12" s="10">
        <f>[8]Abril!$B$7</f>
        <v>26.241666666666664</v>
      </c>
      <c r="E12" s="10">
        <f>[8]Abril!$B$8</f>
        <v>26.941666666666666</v>
      </c>
      <c r="F12" s="10">
        <f>[8]Abril!$B$9</f>
        <v>27.233333333333338</v>
      </c>
      <c r="G12" s="10">
        <f>[8]Abril!$B$10</f>
        <v>27.116666666666664</v>
      </c>
      <c r="H12" s="10">
        <f>[8]Abril!$B$11</f>
        <v>26.799999999999997</v>
      </c>
      <c r="I12" s="10">
        <f>[8]Abril!$B$12</f>
        <v>26.958333333333332</v>
      </c>
      <c r="J12" s="10">
        <f>[8]Abril!$B$13</f>
        <v>26.899999999999995</v>
      </c>
      <c r="K12" s="10">
        <f>[8]Abril!$B$14</f>
        <v>27.329166666666666</v>
      </c>
      <c r="L12" s="10">
        <f>[8]Abril!$B$15</f>
        <v>27.037499999999998</v>
      </c>
      <c r="M12" s="10">
        <f>[8]Abril!$B$16</f>
        <v>26.354166666666668</v>
      </c>
      <c r="N12" s="10">
        <f>[8]Abril!$B$17</f>
        <v>26.025000000000002</v>
      </c>
      <c r="O12" s="10">
        <f>[8]Abril!$B$18</f>
        <v>26.087500000000002</v>
      </c>
      <c r="P12" s="10">
        <f>[8]Abril!$B$19</f>
        <v>26.162499999999998</v>
      </c>
      <c r="Q12" s="10">
        <f>[8]Abril!$B$20</f>
        <v>25.762499999999999</v>
      </c>
      <c r="R12" s="10">
        <f>[8]Abril!$B$21</f>
        <v>25.916666666666661</v>
      </c>
      <c r="S12" s="10">
        <f>[8]Abril!$B$22</f>
        <v>25.341666666666669</v>
      </c>
      <c r="T12" s="10">
        <f>[8]Abril!$B$23</f>
        <v>25.320833333333336</v>
      </c>
      <c r="U12" s="10">
        <f>[8]Abril!$B$24</f>
        <v>25.829166666666666</v>
      </c>
      <c r="V12" s="10">
        <f>[8]Abril!$B$25</f>
        <v>25.791666666666661</v>
      </c>
      <c r="W12" s="10">
        <f>[8]Abril!$B$26</f>
        <v>26.162500000000005</v>
      </c>
      <c r="X12" s="10">
        <f>[8]Abril!$B$27</f>
        <v>25.587499999999995</v>
      </c>
      <c r="Y12" s="10">
        <f>[8]Abril!$B$28</f>
        <v>25.470833333333331</v>
      </c>
      <c r="Z12" s="10">
        <f>[8]Abril!$B$29</f>
        <v>25.866666666666664</v>
      </c>
      <c r="AA12" s="10">
        <f>[8]Abril!$B$30</f>
        <v>20.533333333333328</v>
      </c>
      <c r="AB12" s="10">
        <f>[8]Abril!$B$31</f>
        <v>11.733333333333334</v>
      </c>
      <c r="AC12" s="10">
        <f>[8]Abril!$B$32</f>
        <v>11.429166666666669</v>
      </c>
      <c r="AD12" s="10">
        <f>[8]Abril!$B$33</f>
        <v>15.674999999999997</v>
      </c>
      <c r="AE12" s="10">
        <f>[8]Abril!$B$34</f>
        <v>16.266666666666666</v>
      </c>
      <c r="AF12" s="17">
        <f t="shared" si="1"/>
        <v>24.453888888888887</v>
      </c>
    </row>
    <row r="13" spans="1:34" ht="17.100000000000001" customHeight="1" x14ac:dyDescent="0.2">
      <c r="A13" s="9" t="s">
        <v>5</v>
      </c>
      <c r="B13" s="10" t="str">
        <f>[9]Abril!$B$5</f>
        <v>*</v>
      </c>
      <c r="C13" s="10" t="str">
        <f>[9]Abril!$B$6</f>
        <v>*</v>
      </c>
      <c r="D13" s="10" t="str">
        <f>[9]Abril!$B$7</f>
        <v>*</v>
      </c>
      <c r="E13" s="10" t="str">
        <f>[9]Abril!$B$8</f>
        <v>*</v>
      </c>
      <c r="F13" s="10" t="str">
        <f>[9]Abril!$B$9</f>
        <v>*</v>
      </c>
      <c r="G13" s="10" t="str">
        <f>[9]Abril!$B$10</f>
        <v>*</v>
      </c>
      <c r="H13" s="10" t="str">
        <f>[9]Abril!$B$11</f>
        <v>*</v>
      </c>
      <c r="I13" s="10" t="str">
        <f>[9]Abril!$B$12</f>
        <v>*</v>
      </c>
      <c r="J13" s="10" t="str">
        <f>[9]Abril!$B$13</f>
        <v>*</v>
      </c>
      <c r="K13" s="10" t="str">
        <f>[9]Abril!$B$14</f>
        <v>*</v>
      </c>
      <c r="L13" s="10" t="str">
        <f>[9]Abril!$B$15</f>
        <v>*</v>
      </c>
      <c r="M13" s="10" t="str">
        <f>[9]Abril!$B$16</f>
        <v>*</v>
      </c>
      <c r="N13" s="10" t="str">
        <f>[9]Abril!$B$17</f>
        <v>*</v>
      </c>
      <c r="O13" s="10" t="str">
        <f>[9]Abril!$B$18</f>
        <v>*</v>
      </c>
      <c r="P13" s="10" t="str">
        <f>[9]Abril!$B$19</f>
        <v>*</v>
      </c>
      <c r="Q13" s="10" t="str">
        <f>[9]Abril!$B$20</f>
        <v>*</v>
      </c>
      <c r="R13" s="10" t="str">
        <f>[9]Abril!$B$21</f>
        <v>*</v>
      </c>
      <c r="S13" s="10" t="str">
        <f>[9]Abril!$B$22</f>
        <v>*</v>
      </c>
      <c r="T13" s="10" t="str">
        <f>[9]Abril!$B$23</f>
        <v>*</v>
      </c>
      <c r="U13" s="10" t="str">
        <f>[9]Abril!$B$24</f>
        <v>*</v>
      </c>
      <c r="V13" s="10" t="str">
        <f>[9]Abril!$B$25</f>
        <v>*</v>
      </c>
      <c r="W13" s="10" t="str">
        <f>[9]Abril!$B$26</f>
        <v>*</v>
      </c>
      <c r="X13" s="10" t="str">
        <f>[9]Abril!$B$27</f>
        <v>*</v>
      </c>
      <c r="Y13" s="10">
        <f>[9]Abril!$B$28</f>
        <v>30.72</v>
      </c>
      <c r="Z13" s="10">
        <f>[9]Abril!$B$29</f>
        <v>29.062500000000004</v>
      </c>
      <c r="AA13" s="10">
        <f>[9]Abril!$B$30</f>
        <v>17.954166666666669</v>
      </c>
      <c r="AB13" s="10">
        <f>[9]Abril!$B$31</f>
        <v>15.450000000000003</v>
      </c>
      <c r="AC13" s="10">
        <f>[9]Abril!$B$32</f>
        <v>16.854166666666668</v>
      </c>
      <c r="AD13" s="10">
        <f>[9]Abril!$B$33</f>
        <v>18.529166666666665</v>
      </c>
      <c r="AE13" s="10">
        <f>[9]Abril!$B$34</f>
        <v>18.887499999999999</v>
      </c>
      <c r="AF13" s="17">
        <f t="shared" si="1"/>
        <v>21.065357142857142</v>
      </c>
      <c r="AG13" s="11" t="s">
        <v>54</v>
      </c>
    </row>
    <row r="14" spans="1:34" ht="17.100000000000001" customHeight="1" x14ac:dyDescent="0.2">
      <c r="A14" s="9" t="s">
        <v>50</v>
      </c>
      <c r="B14" s="10">
        <f>[10]Abril!$B$5</f>
        <v>27.254166666666666</v>
      </c>
      <c r="C14" s="10">
        <f>[10]Abril!$B$6</f>
        <v>26.241666666666664</v>
      </c>
      <c r="D14" s="10">
        <f>[10]Abril!$B$7</f>
        <v>25.691666666666666</v>
      </c>
      <c r="E14" s="10">
        <f>[10]Abril!$B$8</f>
        <v>26.320833333333329</v>
      </c>
      <c r="F14" s="10">
        <f>[10]Abril!$B$9</f>
        <v>26.716666666666669</v>
      </c>
      <c r="G14" s="10">
        <f>[10]Abril!$B$10</f>
        <v>26.854166666666668</v>
      </c>
      <c r="H14" s="10">
        <f>[10]Abril!$B$11</f>
        <v>26.870833333333341</v>
      </c>
      <c r="I14" s="10">
        <f>[10]Abril!$B$12</f>
        <v>26.908333333333335</v>
      </c>
      <c r="J14" s="10">
        <f>[10]Abril!$B$13</f>
        <v>26.508333333333329</v>
      </c>
      <c r="K14" s="10">
        <f>[10]Abril!$B$14</f>
        <v>26.204166666666669</v>
      </c>
      <c r="L14" s="10">
        <f>[10]Abril!$B$15</f>
        <v>26.254166666666666</v>
      </c>
      <c r="M14" s="10">
        <f>[10]Abril!$B$16</f>
        <v>25.495833333333334</v>
      </c>
      <c r="N14" s="10">
        <f>[10]Abril!$B$17</f>
        <v>25.483333333333331</v>
      </c>
      <c r="O14" s="10">
        <f>[10]Abril!$B$18</f>
        <v>25.541666666666661</v>
      </c>
      <c r="P14" s="10">
        <f>[10]Abril!$B$19</f>
        <v>25.508333333333329</v>
      </c>
      <c r="Q14" s="10">
        <f>[10]Abril!$B$20</f>
        <v>25.5625</v>
      </c>
      <c r="R14" s="10">
        <f>[10]Abril!$B$21</f>
        <v>25.883333333333336</v>
      </c>
      <c r="S14" s="10">
        <f>[10]Abril!$B$22</f>
        <v>24.975000000000005</v>
      </c>
      <c r="T14" s="10">
        <f>[10]Abril!$B$23</f>
        <v>24.704166666666669</v>
      </c>
      <c r="U14" s="10">
        <f>[10]Abril!$B$24</f>
        <v>25.36666666666666</v>
      </c>
      <c r="V14" s="10">
        <f>[10]Abril!$B$25</f>
        <v>25.283333333333331</v>
      </c>
      <c r="W14" s="10">
        <f>[10]Abril!$B$26</f>
        <v>25.775000000000002</v>
      </c>
      <c r="X14" s="10">
        <f>[10]Abril!$B$27</f>
        <v>25.408333333333335</v>
      </c>
      <c r="Y14" s="10">
        <f>[10]Abril!$B$28</f>
        <v>25.883333333333336</v>
      </c>
      <c r="Z14" s="10">
        <f>[10]Abril!$B$29</f>
        <v>25.683333333333337</v>
      </c>
      <c r="AA14" s="10">
        <f>[10]Abril!$B$30</f>
        <v>21.329166666666666</v>
      </c>
      <c r="AB14" s="10">
        <f>[10]Abril!$B$31</f>
        <v>13.058333333333335</v>
      </c>
      <c r="AC14" s="10">
        <f>[10]Abril!$B$32</f>
        <v>13.195833333333331</v>
      </c>
      <c r="AD14" s="10">
        <f>[10]Abril!$B$33</f>
        <v>16.987500000000001</v>
      </c>
      <c r="AE14" s="10">
        <f>[10]Abril!$B$34</f>
        <v>17.045833333333331</v>
      </c>
      <c r="AF14" s="17">
        <f>AVERAGE(B14:AE14)</f>
        <v>24.333194444444437</v>
      </c>
      <c r="AH14" s="21" t="s">
        <v>54</v>
      </c>
    </row>
    <row r="15" spans="1:34" ht="17.100000000000001" customHeight="1" x14ac:dyDescent="0.2">
      <c r="A15" s="9" t="s">
        <v>6</v>
      </c>
      <c r="B15" s="10" t="str">
        <f>[11]Abril!$B$5</f>
        <v>*</v>
      </c>
      <c r="C15" s="10" t="str">
        <f>[11]Abril!$B$6</f>
        <v>*</v>
      </c>
      <c r="D15" s="10" t="str">
        <f>[11]Abril!$B$7</f>
        <v>*</v>
      </c>
      <c r="E15" s="10" t="str">
        <f>[11]Abril!$B$8</f>
        <v>*</v>
      </c>
      <c r="F15" s="10" t="str">
        <f>[11]Abril!$B$9</f>
        <v>*</v>
      </c>
      <c r="G15" s="10" t="str">
        <f>[11]Abril!$B$10</f>
        <v>*</v>
      </c>
      <c r="H15" s="10" t="str">
        <f>[11]Abril!$B$11</f>
        <v>*</v>
      </c>
      <c r="I15" s="10" t="str">
        <f>[11]Abril!$B$12</f>
        <v>*</v>
      </c>
      <c r="J15" s="10" t="str">
        <f>[11]Abril!$B$13</f>
        <v>*</v>
      </c>
      <c r="K15" s="10" t="str">
        <f>[11]Abril!$B$14</f>
        <v>*</v>
      </c>
      <c r="L15" s="10" t="str">
        <f>[11]Abril!$B$15</f>
        <v>*</v>
      </c>
      <c r="M15" s="10" t="str">
        <f>[11]Abril!$B$16</f>
        <v>*</v>
      </c>
      <c r="N15" s="10" t="str">
        <f>[11]Abril!$B$17</f>
        <v>*</v>
      </c>
      <c r="O15" s="10" t="str">
        <f>[11]Abril!$B$18</f>
        <v>*</v>
      </c>
      <c r="P15" s="10" t="str">
        <f>[11]Abril!$B$19</f>
        <v>*</v>
      </c>
      <c r="Q15" s="10" t="str">
        <f>[11]Abril!$B$20</f>
        <v>*</v>
      </c>
      <c r="R15" s="10" t="str">
        <f>[11]Abril!$B$21</f>
        <v>*</v>
      </c>
      <c r="S15" s="10" t="str">
        <f>[11]Abril!$B$22</f>
        <v>*</v>
      </c>
      <c r="T15" s="10" t="str">
        <f>[11]Abril!$B$23</f>
        <v>*</v>
      </c>
      <c r="U15" s="10">
        <f>[11]Abril!$B$24</f>
        <v>30.15</v>
      </c>
      <c r="V15" s="10">
        <f>[11]Abril!$B$25</f>
        <v>26.979166666666675</v>
      </c>
      <c r="W15" s="10">
        <f>[11]Abril!$B$26</f>
        <v>26.629166666666666</v>
      </c>
      <c r="X15" s="10">
        <f>[11]Abril!$B$27</f>
        <v>27.329166666666666</v>
      </c>
      <c r="Y15" s="10">
        <f>[11]Abril!$B$28</f>
        <v>26.5625</v>
      </c>
      <c r="Z15" s="10">
        <f>[11]Abril!$B$29</f>
        <v>26.654166666666669</v>
      </c>
      <c r="AA15" s="10">
        <f>[11]Abril!$B$30</f>
        <v>22.033333333333331</v>
      </c>
      <c r="AB15" s="10">
        <f>[11]Abril!$B$31</f>
        <v>15.987499999999999</v>
      </c>
      <c r="AC15" s="10">
        <f>[11]Abril!$B$32</f>
        <v>15.683333333333332</v>
      </c>
      <c r="AD15" s="10">
        <f>[11]Abril!$B$33</f>
        <v>18.720833333333335</v>
      </c>
      <c r="AE15" s="10">
        <f>[11]Abril!$B$34</f>
        <v>18.854166666666668</v>
      </c>
      <c r="AF15" s="17">
        <f>AVERAGE(B15:AE15)</f>
        <v>23.234848484848484</v>
      </c>
      <c r="AH15" s="21" t="s">
        <v>54</v>
      </c>
    </row>
    <row r="16" spans="1:34" ht="17.100000000000001" customHeight="1" x14ac:dyDescent="0.2">
      <c r="A16" s="9" t="s">
        <v>7</v>
      </c>
      <c r="B16" s="10">
        <f>[12]Abril!$B$5</f>
        <v>28.416666666666668</v>
      </c>
      <c r="C16" s="10">
        <f>[12]Abril!$B$6</f>
        <v>28.920833333333331</v>
      </c>
      <c r="D16" s="10">
        <f>[12]Abril!$B$7</f>
        <v>28.745833333333341</v>
      </c>
      <c r="E16" s="10">
        <f>[12]Abril!$B$8</f>
        <v>28.762499999999999</v>
      </c>
      <c r="F16" s="10">
        <f>[12]Abril!$B$9</f>
        <v>28.279166666666669</v>
      </c>
      <c r="G16" s="10">
        <f>[12]Abril!$B$10</f>
        <v>28.216666666666665</v>
      </c>
      <c r="H16" s="10">
        <f>[12]Abril!$B$11</f>
        <v>27.837499999999995</v>
      </c>
      <c r="I16" s="10">
        <f>[12]Abril!$B$12</f>
        <v>29.183333333333334</v>
      </c>
      <c r="J16" s="10">
        <f>[12]Abril!$B$13</f>
        <v>28.983333333333331</v>
      </c>
      <c r="K16" s="10">
        <f>[12]Abril!$B$14</f>
        <v>27.375000000000004</v>
      </c>
      <c r="L16" s="10">
        <f>[12]Abril!$B$15</f>
        <v>25.345833333333331</v>
      </c>
      <c r="M16" s="10">
        <f>[12]Abril!$B$16</f>
        <v>26.295833333333334</v>
      </c>
      <c r="N16" s="10">
        <f>[12]Abril!$B$17</f>
        <v>27.137500000000003</v>
      </c>
      <c r="O16" s="10">
        <f>[12]Abril!$B$18</f>
        <v>27.104347826086954</v>
      </c>
      <c r="P16" s="10">
        <f>[12]Abril!$B$19</f>
        <v>25.241666666666664</v>
      </c>
      <c r="Q16" s="10">
        <f>[12]Abril!$B$20</f>
        <v>26.745833333333326</v>
      </c>
      <c r="R16" s="10">
        <f>[12]Abril!$B$21</f>
        <v>28.3125</v>
      </c>
      <c r="S16" s="10">
        <f>[12]Abril!$B$22</f>
        <v>27.724999999999998</v>
      </c>
      <c r="T16" s="10">
        <f>[12]Abril!$B$23</f>
        <v>27.320833333333336</v>
      </c>
      <c r="U16" s="10">
        <f>[12]Abril!$B$24</f>
        <v>27.937499999999996</v>
      </c>
      <c r="V16" s="10">
        <f>[12]Abril!$B$25</f>
        <v>27.0625</v>
      </c>
      <c r="W16" s="10">
        <f>[12]Abril!$B$26</f>
        <v>26.770833333333332</v>
      </c>
      <c r="X16" s="10">
        <f>[12]Abril!$B$27</f>
        <v>26.966666666666665</v>
      </c>
      <c r="Y16" s="10">
        <f>[12]Abril!$B$28</f>
        <v>26.841666666666658</v>
      </c>
      <c r="Z16" s="10">
        <f>[12]Abril!$B$29</f>
        <v>25.804166666666671</v>
      </c>
      <c r="AA16" s="10">
        <f>[12]Abril!$B$30</f>
        <v>17.004166666666666</v>
      </c>
      <c r="AB16" s="10">
        <f>[12]Abril!$B$31</f>
        <v>11.245833333333332</v>
      </c>
      <c r="AC16" s="10">
        <f>[12]Abril!$B$32</f>
        <v>10.0875</v>
      </c>
      <c r="AD16" s="10">
        <f>[12]Abril!$B$33</f>
        <v>13.22916666666667</v>
      </c>
      <c r="AE16" s="10">
        <f>[12]Abril!$B$34</f>
        <v>13.487499999999999</v>
      </c>
      <c r="AF16" s="17">
        <f t="shared" ref="AF16:AF30" si="3">AVERAGE(B16:AE16)</f>
        <v>25.079589371980678</v>
      </c>
    </row>
    <row r="17" spans="1:33" ht="17.100000000000001" customHeight="1" x14ac:dyDescent="0.2">
      <c r="A17" s="9" t="s">
        <v>8</v>
      </c>
      <c r="B17" s="10">
        <f>[13]Abril!$B$5</f>
        <v>27.304166666666664</v>
      </c>
      <c r="C17" s="10">
        <f>[13]Abril!$B$6</f>
        <v>28.116666666666671</v>
      </c>
      <c r="D17" s="10">
        <f>[13]Abril!$B$7</f>
        <v>28.112500000000001</v>
      </c>
      <c r="E17" s="10">
        <f>[13]Abril!$B$8</f>
        <v>28.183333333333334</v>
      </c>
      <c r="F17" s="10">
        <f>[13]Abril!$B$9</f>
        <v>27.549999999999997</v>
      </c>
      <c r="G17" s="10">
        <f>[13]Abril!$B$10</f>
        <v>27.741666666666674</v>
      </c>
      <c r="H17" s="10">
        <f>[13]Abril!$B$11</f>
        <v>28.220833333333331</v>
      </c>
      <c r="I17" s="10">
        <f>[13]Abril!$B$12</f>
        <v>28.366666666666671</v>
      </c>
      <c r="J17" s="10">
        <f>[13]Abril!$B$13</f>
        <v>28.387500000000003</v>
      </c>
      <c r="K17" s="10">
        <f>[13]Abril!$B$14</f>
        <v>26.887499999999992</v>
      </c>
      <c r="L17" s="10">
        <f>[13]Abril!$B$15</f>
        <v>25.029166666666669</v>
      </c>
      <c r="M17" s="10">
        <f>[13]Abril!$B$16</f>
        <v>26.287500000000005</v>
      </c>
      <c r="N17" s="10">
        <f>[13]Abril!$B$17</f>
        <v>27.104166666666668</v>
      </c>
      <c r="O17" s="10">
        <f>[13]Abril!$B$18</f>
        <v>27.733333333333334</v>
      </c>
      <c r="P17" s="10">
        <f>[13]Abril!$B$19</f>
        <v>27.354166666666668</v>
      </c>
      <c r="Q17" s="10">
        <f>[13]Abril!$B$20</f>
        <v>27.120833333333334</v>
      </c>
      <c r="R17" s="10">
        <f>[13]Abril!$B$21</f>
        <v>27.450000000000003</v>
      </c>
      <c r="S17" s="10">
        <f>[13]Abril!$B$22</f>
        <v>27.058333333333334</v>
      </c>
      <c r="T17" s="10">
        <f>[13]Abril!$B$23</f>
        <v>27.287499999999994</v>
      </c>
      <c r="U17" s="10">
        <f>[13]Abril!$B$24</f>
        <v>28.000000000000004</v>
      </c>
      <c r="V17" s="10">
        <f>[13]Abril!$B$25</f>
        <v>27.533333333333331</v>
      </c>
      <c r="W17" s="10">
        <f>[13]Abril!$B$26</f>
        <v>26.783333333333335</v>
      </c>
      <c r="X17" s="10">
        <f>[13]Abril!$B$27</f>
        <v>27.899999999999995</v>
      </c>
      <c r="Y17" s="10">
        <f>[13]Abril!$B$28</f>
        <v>27.787500000000005</v>
      </c>
      <c r="Z17" s="10">
        <f>[13]Abril!$B$29</f>
        <v>24.4375</v>
      </c>
      <c r="AA17" s="10">
        <f>[13]Abril!$B$30</f>
        <v>17.337500000000002</v>
      </c>
      <c r="AB17" s="10">
        <f>[13]Abril!$B$31</f>
        <v>11.450000000000001</v>
      </c>
      <c r="AC17" s="10">
        <f>[13]Abril!$B$32</f>
        <v>11.091666666666667</v>
      </c>
      <c r="AD17" s="10">
        <f>[13]Abril!$B$33</f>
        <v>14.004166666666668</v>
      </c>
      <c r="AE17" s="10">
        <f>[13]Abril!$B$34</f>
        <v>13.837499999999999</v>
      </c>
      <c r="AF17" s="17">
        <f t="shared" si="3"/>
        <v>25.048611111111111</v>
      </c>
    </row>
    <row r="18" spans="1:33" ht="17.100000000000001" customHeight="1" x14ac:dyDescent="0.2">
      <c r="A18" s="9" t="s">
        <v>9</v>
      </c>
      <c r="B18" s="10">
        <f>[14]Abril!$B$5</f>
        <v>28.979166666666671</v>
      </c>
      <c r="C18" s="10">
        <f>[14]Abril!$B$6</f>
        <v>29.1875</v>
      </c>
      <c r="D18" s="10">
        <f>[14]Abril!$B$7</f>
        <v>31.792307692307688</v>
      </c>
      <c r="E18" s="10">
        <f>[14]Abril!$B$8</f>
        <v>32.609090909090909</v>
      </c>
      <c r="F18" s="10">
        <f>[14]Abril!$B$9</f>
        <v>31.408333333333335</v>
      </c>
      <c r="G18" s="10">
        <f>[14]Abril!$B$10</f>
        <v>31.361538461538462</v>
      </c>
      <c r="H18" s="10">
        <f>[14]Abril!$B$11</f>
        <v>29.868181818181821</v>
      </c>
      <c r="I18" s="10">
        <f>[14]Abril!$B$12</f>
        <v>29.599999999999998</v>
      </c>
      <c r="J18" s="10">
        <f>[14]Abril!$B$13</f>
        <v>29.587500000000002</v>
      </c>
      <c r="K18" s="10">
        <f>[14]Abril!$B$14</f>
        <v>28.74166666666666</v>
      </c>
      <c r="L18" s="10">
        <f>[14]Abril!$B$15</f>
        <v>27.752380952380957</v>
      </c>
      <c r="M18" s="10">
        <f>[14]Abril!$B$16</f>
        <v>31.74545454545455</v>
      </c>
      <c r="N18" s="10">
        <f>[14]Abril!$B$17</f>
        <v>31.766666666666666</v>
      </c>
      <c r="O18" s="10">
        <f>[14]Abril!$B$18</f>
        <v>30.227777777777778</v>
      </c>
      <c r="P18" s="10">
        <f>[14]Abril!$B$19</f>
        <v>28.738461538461539</v>
      </c>
      <c r="Q18" s="10">
        <f>[14]Abril!$B$20</f>
        <v>31.838461538461541</v>
      </c>
      <c r="R18" s="10">
        <f>[14]Abril!$B$21</f>
        <v>31.915384615384614</v>
      </c>
      <c r="S18" s="10">
        <f>[14]Abril!$B$22</f>
        <v>30.094117647058823</v>
      </c>
      <c r="T18" s="10">
        <f>[14]Abril!$B$23</f>
        <v>31.724999999999998</v>
      </c>
      <c r="U18" s="10">
        <f>[14]Abril!$B$24</f>
        <v>30.76923076923077</v>
      </c>
      <c r="V18" s="10">
        <f>[14]Abril!$B$25</f>
        <v>28.566666666666666</v>
      </c>
      <c r="W18" s="10">
        <f>[14]Abril!$B$26</f>
        <v>28.416666666666668</v>
      </c>
      <c r="X18" s="10">
        <f>[14]Abril!$B$27</f>
        <v>28.529166666666672</v>
      </c>
      <c r="Y18" s="10">
        <f>[14]Abril!$B$28</f>
        <v>28.312499999999996</v>
      </c>
      <c r="Z18" s="10">
        <f>[14]Abril!$B$29</f>
        <v>27.228571428571428</v>
      </c>
      <c r="AA18" s="10">
        <f>[14]Abril!$B$30</f>
        <v>18.336363636363636</v>
      </c>
      <c r="AB18" s="10">
        <f>[14]Abril!$B$31</f>
        <v>13.938461538461537</v>
      </c>
      <c r="AC18" s="10">
        <f>[14]Abril!$B$32</f>
        <v>11.4</v>
      </c>
      <c r="AD18" s="10">
        <f>[14]Abril!$B$33</f>
        <v>14.570833333333335</v>
      </c>
      <c r="AE18" s="10">
        <f>[14]Abril!$B$34</f>
        <v>15.308333333333339</v>
      </c>
      <c r="AF18" s="17">
        <f t="shared" si="3"/>
        <v>27.477192828957538</v>
      </c>
    </row>
    <row r="19" spans="1:33" ht="17.100000000000001" customHeight="1" x14ac:dyDescent="0.2">
      <c r="A19" s="9" t="s">
        <v>49</v>
      </c>
      <c r="B19" s="10">
        <f>[15]Abril!$B$5</f>
        <v>31.892307692307689</v>
      </c>
      <c r="C19" s="10">
        <f>[15]Abril!$B$6</f>
        <v>32.146153846153851</v>
      </c>
      <c r="D19" s="10">
        <f>[15]Abril!$B$7</f>
        <v>31.576923076923077</v>
      </c>
      <c r="E19" s="10">
        <f>[15]Abril!$B$8</f>
        <v>32.758333333333333</v>
      </c>
      <c r="F19" s="10">
        <f>[15]Abril!$B$9</f>
        <v>33.016666666666673</v>
      </c>
      <c r="G19" s="10">
        <f>[15]Abril!$B$10</f>
        <v>32.341666666666661</v>
      </c>
      <c r="H19" s="10">
        <f>[15]Abril!$B$11</f>
        <v>32.283333333333331</v>
      </c>
      <c r="I19" s="10">
        <f>[15]Abril!$B$12</f>
        <v>33.609090909090909</v>
      </c>
      <c r="J19" s="10">
        <f>[15]Abril!$B$13</f>
        <v>32.74</v>
      </c>
      <c r="K19" s="10">
        <f>[15]Abril!$B$14</f>
        <v>29.511111111111113</v>
      </c>
      <c r="L19" s="10">
        <f>[15]Abril!$B$15</f>
        <v>31.52</v>
      </c>
      <c r="M19" s="10">
        <f>[15]Abril!$B$16</f>
        <v>31.066666666666663</v>
      </c>
      <c r="N19" s="10">
        <f>[15]Abril!$B$17</f>
        <v>29.463636363636365</v>
      </c>
      <c r="O19" s="10">
        <f>[15]Abril!$B$18</f>
        <v>30.327272727272728</v>
      </c>
      <c r="P19" s="10">
        <f>[15]Abril!$B$19</f>
        <v>29.72</v>
      </c>
      <c r="Q19" s="10">
        <f>[15]Abril!$B$20</f>
        <v>30.591666666666669</v>
      </c>
      <c r="R19" s="10">
        <f>[15]Abril!$B$21</f>
        <v>31.541666666666668</v>
      </c>
      <c r="S19" s="10">
        <f>[15]Abril!$B$22</f>
        <v>31.345454545454547</v>
      </c>
      <c r="T19" s="10">
        <f>[15]Abril!$B$23</f>
        <v>30.8</v>
      </c>
      <c r="U19" s="10">
        <f>[15]Abril!$B$24</f>
        <v>30.290909090909096</v>
      </c>
      <c r="V19" s="10">
        <f>[15]Abril!$B$25</f>
        <v>30.381818181818179</v>
      </c>
      <c r="W19" s="10">
        <f>[15]Abril!$B$26</f>
        <v>29.160000000000004</v>
      </c>
      <c r="X19" s="10">
        <f>[15]Abril!$B$27</f>
        <v>31.120000000000005</v>
      </c>
      <c r="Y19" s="10">
        <f>[15]Abril!$B$28</f>
        <v>31.355555555555554</v>
      </c>
      <c r="Z19" s="10">
        <f>[15]Abril!$B$29</f>
        <v>30.1</v>
      </c>
      <c r="AA19" s="10" t="str">
        <f>[15]Abril!$B$30</f>
        <v>*</v>
      </c>
      <c r="AB19" s="10">
        <f>[15]Abril!$B$31</f>
        <v>17.816666666666666</v>
      </c>
      <c r="AC19" s="10">
        <f>[15]Abril!$B$32</f>
        <v>16.7</v>
      </c>
      <c r="AD19" s="10" t="str">
        <f>[15]Abril!$B$33</f>
        <v>*</v>
      </c>
      <c r="AE19" s="10">
        <f>[15]Abril!$B$34</f>
        <v>22.2</v>
      </c>
      <c r="AF19" s="17">
        <f t="shared" si="3"/>
        <v>29.906317848817853</v>
      </c>
    </row>
    <row r="20" spans="1:33" ht="17.100000000000001" customHeight="1" x14ac:dyDescent="0.2">
      <c r="A20" s="9" t="s">
        <v>10</v>
      </c>
      <c r="B20" s="10">
        <f>[16]Abril!$B$5</f>
        <v>27.708333333333332</v>
      </c>
      <c r="C20" s="10">
        <f>[16]Abril!$B$6</f>
        <v>28.941666666666666</v>
      </c>
      <c r="D20" s="10">
        <f>[16]Abril!$B$7</f>
        <v>28.954166666666662</v>
      </c>
      <c r="E20" s="10">
        <f>[16]Abril!$B$8</f>
        <v>28.691666666666666</v>
      </c>
      <c r="F20" s="10">
        <f>[16]Abril!$B$9</f>
        <v>28.691666666666663</v>
      </c>
      <c r="G20" s="10">
        <f>[16]Abril!$B$10</f>
        <v>29.016666666666669</v>
      </c>
      <c r="H20" s="10">
        <f>[16]Abril!$B$11</f>
        <v>29.170833333333334</v>
      </c>
      <c r="I20" s="10">
        <f>[16]Abril!$B$12</f>
        <v>29.424999999999997</v>
      </c>
      <c r="J20" s="10">
        <f>[16]Abril!$B$13</f>
        <v>28.766666666666676</v>
      </c>
      <c r="K20" s="10">
        <f>[16]Abril!$B$14</f>
        <v>27.233333333333331</v>
      </c>
      <c r="L20" s="10">
        <f>[16]Abril!$B$15</f>
        <v>25.295833333333334</v>
      </c>
      <c r="M20" s="10">
        <f>[16]Abril!$B$16</f>
        <v>26.633333333333336</v>
      </c>
      <c r="N20" s="10">
        <f>[16]Abril!$B$17</f>
        <v>27.091666666666669</v>
      </c>
      <c r="O20" s="10">
        <f>[16]Abril!$B$18</f>
        <v>28.070833333333329</v>
      </c>
      <c r="P20" s="10">
        <f>[16]Abril!$B$19</f>
        <v>26.916666666666661</v>
      </c>
      <c r="Q20" s="10">
        <f>[16]Abril!$B$20</f>
        <v>27.516666666666669</v>
      </c>
      <c r="R20" s="10">
        <f>[16]Abril!$B$21</f>
        <v>28.291666666666671</v>
      </c>
      <c r="S20" s="10">
        <f>[16]Abril!$B$22</f>
        <v>27.824999999999999</v>
      </c>
      <c r="T20" s="10">
        <f>[16]Abril!$B$23</f>
        <v>27.566666666666663</v>
      </c>
      <c r="U20" s="10">
        <f>[16]Abril!$B$24</f>
        <v>28.145833333333332</v>
      </c>
      <c r="V20" s="10">
        <f>[16]Abril!$B$25</f>
        <v>27.674999999999997</v>
      </c>
      <c r="W20" s="10">
        <f>[16]Abril!$B$26</f>
        <v>26.583333333333339</v>
      </c>
      <c r="X20" s="10">
        <f>[16]Abril!$B$27</f>
        <v>27.712499999999995</v>
      </c>
      <c r="Y20" s="10">
        <f>[16]Abril!$B$28</f>
        <v>27.845833333333342</v>
      </c>
      <c r="Z20" s="10">
        <f>[16]Abril!$B$29</f>
        <v>25.470833333333331</v>
      </c>
      <c r="AA20" s="10">
        <f>[16]Abril!$B$30</f>
        <v>17.279166666666665</v>
      </c>
      <c r="AB20" s="10">
        <f>[16]Abril!$B$31</f>
        <v>11.487499999999999</v>
      </c>
      <c r="AC20" s="10">
        <f>[16]Abril!$B$32</f>
        <v>10.499999999999998</v>
      </c>
      <c r="AD20" s="10">
        <f>[16]Abril!$B$33</f>
        <v>13.625</v>
      </c>
      <c r="AE20" s="10">
        <f>[16]Abril!$B$34</f>
        <v>13.975000000000001</v>
      </c>
      <c r="AF20" s="17">
        <f t="shared" si="3"/>
        <v>25.403611111111111</v>
      </c>
    </row>
    <row r="21" spans="1:33" ht="17.100000000000001" customHeight="1" x14ac:dyDescent="0.2">
      <c r="A21" s="9" t="s">
        <v>11</v>
      </c>
      <c r="B21" s="10">
        <f>[17]Abril!$B$5</f>
        <v>33.614285714285714</v>
      </c>
      <c r="C21" s="10">
        <f>[17]Abril!$B$6</f>
        <v>31.724999999999998</v>
      </c>
      <c r="D21" s="10">
        <f>[17]Abril!$B$7</f>
        <v>33.43333333333333</v>
      </c>
      <c r="E21" s="10">
        <f>[17]Abril!$B$8</f>
        <v>33.739999999999995</v>
      </c>
      <c r="F21" s="10">
        <f>[17]Abril!$B$9</f>
        <v>32.875</v>
      </c>
      <c r="G21" s="10">
        <f>[17]Abril!$B$10</f>
        <v>33.980000000000004</v>
      </c>
      <c r="H21" s="10">
        <f>[17]Abril!$B$11</f>
        <v>32.619999999999997</v>
      </c>
      <c r="I21" s="10">
        <f>[17]Abril!$B$12</f>
        <v>33.625</v>
      </c>
      <c r="J21" s="10">
        <f>[17]Abril!$B$13</f>
        <v>34.08</v>
      </c>
      <c r="K21" s="10">
        <f>[17]Abril!$B$14</f>
        <v>30.433333333333337</v>
      </c>
      <c r="L21" s="10">
        <f>[17]Abril!$B$15</f>
        <v>30.7</v>
      </c>
      <c r="M21" s="10">
        <f>[17]Abril!$B$16</f>
        <v>30.974999999999998</v>
      </c>
      <c r="N21" s="10">
        <f>[17]Abril!$B$17</f>
        <v>33.480000000000004</v>
      </c>
      <c r="O21" s="10">
        <f>[17]Abril!$B$18</f>
        <v>32.733333333333334</v>
      </c>
      <c r="P21" s="10">
        <f>[17]Abril!$B$19</f>
        <v>30.65</v>
      </c>
      <c r="Q21" s="10">
        <f>[17]Abril!$B$20</f>
        <v>33.760000000000005</v>
      </c>
      <c r="R21" s="10">
        <f>[17]Abril!$B$21</f>
        <v>32.633333333333333</v>
      </c>
      <c r="S21" s="10">
        <f>[17]Abril!$B$22</f>
        <v>33.725000000000001</v>
      </c>
      <c r="T21" s="10">
        <f>[17]Abril!$B$23</f>
        <v>34.32</v>
      </c>
      <c r="U21" s="10">
        <f>[17]Abril!$B$24</f>
        <v>33.76</v>
      </c>
      <c r="V21" s="10">
        <f>[17]Abril!$B$25</f>
        <v>34.75</v>
      </c>
      <c r="W21" s="10">
        <f>[17]Abril!$B$26</f>
        <v>26.8</v>
      </c>
      <c r="X21" s="10">
        <f>[17]Abril!$B$27</f>
        <v>26.687499999999996</v>
      </c>
      <c r="Y21" s="10">
        <f>[17]Abril!$B$28</f>
        <v>26.95</v>
      </c>
      <c r="Z21" s="10">
        <f>[17]Abril!$B$29</f>
        <v>25.712500000000006</v>
      </c>
      <c r="AA21" s="10">
        <f>[17]Abril!$B$30</f>
        <v>18.699999999999992</v>
      </c>
      <c r="AB21" s="10">
        <f>[17]Abril!$B$31</f>
        <v>12.495833333333332</v>
      </c>
      <c r="AC21" s="10">
        <f>[17]Abril!$B$32</f>
        <v>11.237499999999999</v>
      </c>
      <c r="AD21" s="10">
        <f>[17]Abril!$B$33</f>
        <v>14.587499999999999</v>
      </c>
      <c r="AE21" s="10">
        <f>[17]Abril!$B$34</f>
        <v>14.9625</v>
      </c>
      <c r="AF21" s="17">
        <f t="shared" si="3"/>
        <v>28.991531746031743</v>
      </c>
    </row>
    <row r="22" spans="1:33" ht="17.100000000000001" customHeight="1" x14ac:dyDescent="0.2">
      <c r="A22" s="9" t="s">
        <v>12</v>
      </c>
      <c r="B22" s="10">
        <f>[18]Abril!$B$5</f>
        <v>28.379166666666666</v>
      </c>
      <c r="C22" s="10">
        <f>[18]Abril!$B$6</f>
        <v>29.029166666666665</v>
      </c>
      <c r="D22" s="10">
        <f>[18]Abril!$B$7</f>
        <v>28.237500000000001</v>
      </c>
      <c r="E22" s="10">
        <f>[18]Abril!$B$8</f>
        <v>29.00833333333334</v>
      </c>
      <c r="F22" s="10">
        <f>[18]Abril!$B$9</f>
        <v>28.570833333333336</v>
      </c>
      <c r="G22" s="10">
        <f>[18]Abril!$B$10</f>
        <v>28.7</v>
      </c>
      <c r="H22" s="10">
        <f>[18]Abril!$B$11</f>
        <v>29.141666666666669</v>
      </c>
      <c r="I22" s="10">
        <f>[18]Abril!$B$12</f>
        <v>29.837500000000002</v>
      </c>
      <c r="J22" s="10">
        <f>[18]Abril!$B$13</f>
        <v>27.95</v>
      </c>
      <c r="K22" s="10">
        <f>[18]Abril!$B$14</f>
        <v>27.824999999999999</v>
      </c>
      <c r="L22" s="10">
        <f>[18]Abril!$B$15</f>
        <v>27.274999999999995</v>
      </c>
      <c r="M22" s="10">
        <f>[18]Abril!$B$16</f>
        <v>27.670833333333331</v>
      </c>
      <c r="N22" s="10">
        <f>[18]Abril!$B$17</f>
        <v>26.566666666666663</v>
      </c>
      <c r="O22" s="10">
        <f>[18]Abril!$B$18</f>
        <v>25.537500000000005</v>
      </c>
      <c r="P22" s="10">
        <f>[18]Abril!$B$19</f>
        <v>25.75</v>
      </c>
      <c r="Q22" s="10">
        <f>[18]Abril!$B$20</f>
        <v>27.537499999999998</v>
      </c>
      <c r="R22" s="10">
        <f>[18]Abril!$B$21</f>
        <v>28.141666666666669</v>
      </c>
      <c r="S22" s="10">
        <f>[18]Abril!$B$22</f>
        <v>27.641666666666662</v>
      </c>
      <c r="T22" s="10">
        <f>[18]Abril!$B$23</f>
        <v>27.220833333333328</v>
      </c>
      <c r="U22" s="10">
        <f>[18]Abril!$B$24</f>
        <v>27.087499999999995</v>
      </c>
      <c r="V22" s="10">
        <f>[18]Abril!$B$25</f>
        <v>27.012499999999999</v>
      </c>
      <c r="W22" s="10">
        <f>[18]Abril!$B$26</f>
        <v>27.404166666666669</v>
      </c>
      <c r="X22" s="10">
        <f>[18]Abril!$B$27</f>
        <v>27.154166666666665</v>
      </c>
      <c r="Y22" s="10">
        <f>[18]Abril!$B$28</f>
        <v>27.774999999999995</v>
      </c>
      <c r="Z22" s="10">
        <f>[18]Abril!$B$29</f>
        <v>27.475000000000005</v>
      </c>
      <c r="AA22" s="10">
        <f>[18]Abril!$B$30</f>
        <v>20.262500000000003</v>
      </c>
      <c r="AB22" s="10">
        <f>[18]Abril!$B$31</f>
        <v>14.949999999999998</v>
      </c>
      <c r="AC22" s="10">
        <f>[18]Abril!$B$32</f>
        <v>13.866666666666667</v>
      </c>
      <c r="AD22" s="10">
        <f>[18]Abril!$B$33</f>
        <v>16.491666666666667</v>
      </c>
      <c r="AE22" s="10">
        <f>[18]Abril!$B$34</f>
        <v>17.708333333333332</v>
      </c>
      <c r="AF22" s="17">
        <f t="shared" si="3"/>
        <v>25.906944444444452</v>
      </c>
    </row>
    <row r="23" spans="1:33" ht="17.100000000000001" customHeight="1" x14ac:dyDescent="0.2">
      <c r="A23" s="9" t="s">
        <v>13</v>
      </c>
      <c r="B23" s="10">
        <f>[19]Abril!$B$5</f>
        <v>29.5</v>
      </c>
      <c r="C23" s="10">
        <f>[19]Abril!$B$6</f>
        <v>29.408333333333335</v>
      </c>
      <c r="D23" s="10">
        <f>[19]Abril!$B$7</f>
        <v>28.083333333333332</v>
      </c>
      <c r="E23" s="10">
        <f>[19]Abril!$B$8</f>
        <v>28.154166666666669</v>
      </c>
      <c r="F23" s="10">
        <f>[19]Abril!$B$9</f>
        <v>28.637500000000003</v>
      </c>
      <c r="G23" s="10">
        <f>[19]Abril!$B$10</f>
        <v>29.325000000000003</v>
      </c>
      <c r="H23" s="10">
        <f>[19]Abril!$B$11</f>
        <v>29.983333333333331</v>
      </c>
      <c r="I23" s="10">
        <f>[19]Abril!$B$12</f>
        <v>29.875</v>
      </c>
      <c r="J23" s="10">
        <f>[19]Abril!$B$13</f>
        <v>28.220833333333335</v>
      </c>
      <c r="K23" s="10">
        <f>[19]Abril!$B$14</f>
        <v>28.179166666666664</v>
      </c>
      <c r="L23" s="10">
        <f>[19]Abril!$B$15</f>
        <v>27.683333333333334</v>
      </c>
      <c r="M23" s="10">
        <f>[19]Abril!$B$16</f>
        <v>26.583333333333339</v>
      </c>
      <c r="N23" s="10">
        <f>[19]Abril!$B$17</f>
        <v>25.804166666666664</v>
      </c>
      <c r="O23" s="10">
        <f>[19]Abril!$B$18</f>
        <v>24.691666666666666</v>
      </c>
      <c r="P23" s="10">
        <f>[19]Abril!$B$19</f>
        <v>26.608333333333334</v>
      </c>
      <c r="Q23" s="10">
        <f>[19]Abril!$B$20</f>
        <v>28.137499999999999</v>
      </c>
      <c r="R23" s="10">
        <f>[19]Abril!$B$21</f>
        <v>28.341666666666669</v>
      </c>
      <c r="S23" s="10">
        <f>[19]Abril!$B$22</f>
        <v>27.774999999999995</v>
      </c>
      <c r="T23" s="10">
        <f>[19]Abril!$B$23</f>
        <v>27.295833333333334</v>
      </c>
      <c r="U23" s="10">
        <f>[19]Abril!$B$24</f>
        <v>27.100000000000005</v>
      </c>
      <c r="V23" s="10">
        <f>[19]Abril!$B$25</f>
        <v>27.737499999999997</v>
      </c>
      <c r="W23" s="10">
        <f>[19]Abril!$B$26</f>
        <v>27.216666666666658</v>
      </c>
      <c r="X23" s="10">
        <f>[19]Abril!$B$27</f>
        <v>27.333333333333332</v>
      </c>
      <c r="Y23" s="10">
        <f>[19]Abril!$B$28</f>
        <v>28.691666666666663</v>
      </c>
      <c r="Z23" s="10">
        <f>[19]Abril!$B$29</f>
        <v>28.720833333333342</v>
      </c>
      <c r="AA23" s="10">
        <f>[19]Abril!$B$30</f>
        <v>19.429166666666664</v>
      </c>
      <c r="AB23" s="10">
        <f>[19]Abril!$B$31</f>
        <v>15.554166666666665</v>
      </c>
      <c r="AC23" s="10">
        <f>[19]Abril!$B$32</f>
        <v>14.870833333333332</v>
      </c>
      <c r="AD23" s="10">
        <f>[19]Abril!$B$33</f>
        <v>17.904166666666669</v>
      </c>
      <c r="AE23" s="10">
        <f>[19]Abril!$B$34</f>
        <v>17.5</v>
      </c>
      <c r="AF23" s="17">
        <f t="shared" si="3"/>
        <v>26.144861111111116</v>
      </c>
      <c r="AG23" s="11" t="s">
        <v>54</v>
      </c>
    </row>
    <row r="24" spans="1:33" ht="17.100000000000001" customHeight="1" x14ac:dyDescent="0.2">
      <c r="A24" s="9" t="s">
        <v>14</v>
      </c>
      <c r="B24" s="10">
        <f>[20]Abril!$B$5</f>
        <v>24.942857142857143</v>
      </c>
      <c r="C24" s="10">
        <f>[20]Abril!$B$6</f>
        <v>26.683333333333337</v>
      </c>
      <c r="D24" s="10">
        <f>[20]Abril!$B$7</f>
        <v>27.991666666666664</v>
      </c>
      <c r="E24" s="10">
        <f>[20]Abril!$B$8</f>
        <v>28.454166666666666</v>
      </c>
      <c r="F24" s="10">
        <f>[20]Abril!$B$9</f>
        <v>29.254166666666666</v>
      </c>
      <c r="G24" s="10">
        <f>[20]Abril!$B$10</f>
        <v>28.712499999999995</v>
      </c>
      <c r="H24" s="10">
        <f>[20]Abril!$B$11</f>
        <v>28.249999999999996</v>
      </c>
      <c r="I24" s="10">
        <f>[20]Abril!$B$12</f>
        <v>27.745833333333337</v>
      </c>
      <c r="J24" s="10">
        <f>[20]Abril!$B$13</f>
        <v>27.787499999999998</v>
      </c>
      <c r="K24" s="10">
        <f>[20]Abril!$B$14</f>
        <v>28.137500000000003</v>
      </c>
      <c r="L24" s="10">
        <f>[20]Abril!$B$15</f>
        <v>27.995833333333334</v>
      </c>
      <c r="M24" s="10">
        <f>[20]Abril!$B$16</f>
        <v>27.416666666666661</v>
      </c>
      <c r="N24" s="10">
        <f>[20]Abril!$B$17</f>
        <v>27.941666666666663</v>
      </c>
      <c r="O24" s="10">
        <f>[20]Abril!$B$18</f>
        <v>27.929166666666671</v>
      </c>
      <c r="P24" s="10">
        <f>[20]Abril!$B$19</f>
        <v>29.2</v>
      </c>
      <c r="Q24" s="10">
        <f>[20]Abril!$B$20</f>
        <v>27.737500000000001</v>
      </c>
      <c r="R24" s="10">
        <f>[20]Abril!$B$21</f>
        <v>27.541666666666661</v>
      </c>
      <c r="S24" s="10">
        <f>[20]Abril!$B$22</f>
        <v>26.920833333333334</v>
      </c>
      <c r="T24" s="10">
        <f>[20]Abril!$B$23</f>
        <v>27.520833333333329</v>
      </c>
      <c r="U24" s="10">
        <f>[20]Abril!$B$24</f>
        <v>27.900000000000002</v>
      </c>
      <c r="V24" s="10">
        <f>[20]Abril!$B$25</f>
        <v>26.837499999999991</v>
      </c>
      <c r="W24" s="10">
        <f>[20]Abril!$B$26</f>
        <v>27.241666666666664</v>
      </c>
      <c r="X24" s="10">
        <f>[20]Abril!$B$27</f>
        <v>27.083333333333332</v>
      </c>
      <c r="Y24" s="10">
        <f>[20]Abril!$B$28</f>
        <v>27.370833333333334</v>
      </c>
      <c r="Z24" s="10">
        <f>[20]Abril!$B$29</f>
        <v>28.129166666666674</v>
      </c>
      <c r="AA24" s="10">
        <f>[20]Abril!$B$30</f>
        <v>22.404166666666669</v>
      </c>
      <c r="AB24" s="10">
        <f>[20]Abril!$B$31</f>
        <v>15.666666666666666</v>
      </c>
      <c r="AC24" s="10">
        <f>[20]Abril!$B$32</f>
        <v>14.324999999999996</v>
      </c>
      <c r="AD24" s="10">
        <f>[20]Abril!$B$33</f>
        <v>15.741666666666667</v>
      </c>
      <c r="AE24" s="10">
        <f>[20]Abril!$B$34</f>
        <v>17.412499999999998</v>
      </c>
      <c r="AF24" s="17">
        <f t="shared" si="3"/>
        <v>25.942539682539689</v>
      </c>
    </row>
    <row r="25" spans="1:33" ht="17.100000000000001" customHeight="1" x14ac:dyDescent="0.2">
      <c r="A25" s="9" t="s">
        <v>15</v>
      </c>
      <c r="B25" s="10">
        <f>[21]Abril!$B$5</f>
        <v>26.212500000000002</v>
      </c>
      <c r="C25" s="10">
        <f>[21]Abril!$B$6</f>
        <v>26.791666666666668</v>
      </c>
      <c r="D25" s="10">
        <f>[21]Abril!$B$7</f>
        <v>27.058333333333334</v>
      </c>
      <c r="E25" s="10">
        <f>[21]Abril!$B$8</f>
        <v>27.074999999999999</v>
      </c>
      <c r="F25" s="10">
        <f>[21]Abril!$B$9</f>
        <v>26.162499999999998</v>
      </c>
      <c r="G25" s="10">
        <f>[21]Abril!$B$10</f>
        <v>25.933333333333326</v>
      </c>
      <c r="H25" s="10">
        <f>[21]Abril!$B$11</f>
        <v>26.07083333333334</v>
      </c>
      <c r="I25" s="10">
        <f>[21]Abril!$B$12</f>
        <v>26.5</v>
      </c>
      <c r="J25" s="10">
        <f>[21]Abril!$B$13</f>
        <v>26.695833333333329</v>
      </c>
      <c r="K25" s="10">
        <f>[21]Abril!$B$14</f>
        <v>24.05</v>
      </c>
      <c r="L25" s="10">
        <f>[21]Abril!$B$15</f>
        <v>23.845833333333331</v>
      </c>
      <c r="M25" s="10">
        <f>[21]Abril!$B$16</f>
        <v>24.566666666666666</v>
      </c>
      <c r="N25" s="10">
        <f>[21]Abril!$B$17</f>
        <v>25.770833333333332</v>
      </c>
      <c r="O25" s="10">
        <f>[21]Abril!$B$18</f>
        <v>25.604166666666661</v>
      </c>
      <c r="P25" s="10">
        <f>[21]Abril!$B$19</f>
        <v>25.066666666666666</v>
      </c>
      <c r="Q25" s="10">
        <f>[21]Abril!$B$20</f>
        <v>25.066666666666666</v>
      </c>
      <c r="R25" s="10">
        <f>[21]Abril!$B$21</f>
        <v>26.037499999999998</v>
      </c>
      <c r="S25" s="10">
        <f>[21]Abril!$B$22</f>
        <v>26.020833333333332</v>
      </c>
      <c r="T25" s="10">
        <f>[21]Abril!$B$23</f>
        <v>26.191666666666663</v>
      </c>
      <c r="U25" s="10">
        <f>[21]Abril!$B$24</f>
        <v>26.441666666666674</v>
      </c>
      <c r="V25" s="10">
        <f>[21]Abril!$B$25</f>
        <v>26.812499999999996</v>
      </c>
      <c r="W25" s="10">
        <f>[21]Abril!$B$26</f>
        <v>24.554166666666671</v>
      </c>
      <c r="X25" s="10">
        <f>[21]Abril!$B$27</f>
        <v>25.733333333333331</v>
      </c>
      <c r="Y25" s="10">
        <f>[21]Abril!$B$28</f>
        <v>26.316666666666663</v>
      </c>
      <c r="Z25" s="10">
        <f>[21]Abril!$B$29</f>
        <v>24.383333333333329</v>
      </c>
      <c r="AA25" s="10">
        <f>[21]Abril!$B$30</f>
        <v>14.937499999999998</v>
      </c>
      <c r="AB25" s="10">
        <f>[21]Abril!$B$31</f>
        <v>9.15</v>
      </c>
      <c r="AC25" s="10">
        <f>[21]Abril!$B$32</f>
        <v>9.4666666666666668</v>
      </c>
      <c r="AD25" s="10">
        <f>[21]Abril!$B$33</f>
        <v>12.495833333333332</v>
      </c>
      <c r="AE25" s="10">
        <f>[21]Abril!$B$34</f>
        <v>12.212499999999999</v>
      </c>
      <c r="AF25" s="17">
        <f t="shared" si="3"/>
        <v>23.44083333333333</v>
      </c>
    </row>
    <row r="26" spans="1:33" ht="17.100000000000001" customHeight="1" x14ac:dyDescent="0.2">
      <c r="A26" s="9" t="s">
        <v>16</v>
      </c>
      <c r="B26" s="10">
        <f>[22]Abril!$B$5</f>
        <v>28.750000000000004</v>
      </c>
      <c r="C26" s="10">
        <f>[22]Abril!$B$6</f>
        <v>29.633333333333329</v>
      </c>
      <c r="D26" s="10">
        <f>[22]Abril!$B$7</f>
        <v>29.854166666666668</v>
      </c>
      <c r="E26" s="10">
        <f>[22]Abril!$B$8</f>
        <v>29.637500000000003</v>
      </c>
      <c r="F26" s="10">
        <f>[22]Abril!$B$9</f>
        <v>30.391666666666662</v>
      </c>
      <c r="G26" s="10">
        <f>[22]Abril!$B$10</f>
        <v>30.212500000000006</v>
      </c>
      <c r="H26" s="10">
        <f>[22]Abril!$B$11</f>
        <v>30.633333333333336</v>
      </c>
      <c r="I26" s="10">
        <f>[22]Abril!$B$12</f>
        <v>30.870833333333334</v>
      </c>
      <c r="J26" s="10">
        <f>[22]Abril!$B$13</f>
        <v>31.141666666666669</v>
      </c>
      <c r="K26" s="10">
        <f>[22]Abril!$B$14</f>
        <v>26.683333333333326</v>
      </c>
      <c r="L26" s="10">
        <f>[22]Abril!$B$15</f>
        <v>26.604166666666661</v>
      </c>
      <c r="M26" s="10">
        <f>[22]Abril!$B$16</f>
        <v>26.804166666666664</v>
      </c>
      <c r="N26" s="10">
        <f>[22]Abril!$B$17</f>
        <v>25.037500000000005</v>
      </c>
      <c r="O26" s="10">
        <f>[22]Abril!$B$18</f>
        <v>27.195833333333329</v>
      </c>
      <c r="P26" s="10">
        <f>[22]Abril!$B$19</f>
        <v>27.099999999999998</v>
      </c>
      <c r="Q26" s="10">
        <f>[22]Abril!$B$20</f>
        <v>28.695833333333336</v>
      </c>
      <c r="R26" s="10">
        <f>[22]Abril!$B$21</f>
        <v>29.400000000000002</v>
      </c>
      <c r="S26" s="10">
        <f>[22]Abril!$B$22</f>
        <v>29.512500000000006</v>
      </c>
      <c r="T26" s="10">
        <f>[22]Abril!$B$23</f>
        <v>29.083333333333339</v>
      </c>
      <c r="U26" s="10">
        <f>[22]Abril!$B$24</f>
        <v>27.575000000000003</v>
      </c>
      <c r="V26" s="10">
        <f>[22]Abril!$B$25</f>
        <v>28.116666666666671</v>
      </c>
      <c r="W26" s="10">
        <f>[22]Abril!$B$26</f>
        <v>24.624999999999996</v>
      </c>
      <c r="X26" s="10">
        <f>[22]Abril!$B$27</f>
        <v>27.833333333333339</v>
      </c>
      <c r="Y26" s="10">
        <f>[22]Abril!$B$28</f>
        <v>29.529166666666672</v>
      </c>
      <c r="Z26" s="10">
        <f>[22]Abril!$B$29</f>
        <v>27.737500000000008</v>
      </c>
      <c r="AA26" s="10">
        <f>[22]Abril!$B$30</f>
        <v>15.354166666666664</v>
      </c>
      <c r="AB26" s="10">
        <f>[22]Abril!$B$31</f>
        <v>13.508333333333333</v>
      </c>
      <c r="AC26" s="10">
        <f>[22]Abril!$B$32</f>
        <v>12.674999999999999</v>
      </c>
      <c r="AD26" s="10">
        <f>[22]Abril!$B$33</f>
        <v>16.045833333333334</v>
      </c>
      <c r="AE26" s="10">
        <f>[22]Abril!$B$34</f>
        <v>15.087499999999999</v>
      </c>
      <c r="AF26" s="17">
        <f t="shared" si="3"/>
        <v>26.177638888888893</v>
      </c>
    </row>
    <row r="27" spans="1:33" ht="17.100000000000001" customHeight="1" x14ac:dyDescent="0.2">
      <c r="A27" s="9" t="s">
        <v>17</v>
      </c>
      <c r="B27" s="10">
        <f>[23]Abril!$B$5</f>
        <v>27.675000000000001</v>
      </c>
      <c r="C27" s="10">
        <f>[23]Abril!$B$6</f>
        <v>28.158333333333328</v>
      </c>
      <c r="D27" s="10">
        <f>[23]Abril!$B$7</f>
        <v>27.799999999999997</v>
      </c>
      <c r="E27" s="10">
        <f>[23]Abril!$B$8</f>
        <v>27.783333333333331</v>
      </c>
      <c r="F27" s="10">
        <f>[23]Abril!$B$9</f>
        <v>28.129166666666666</v>
      </c>
      <c r="G27" s="10">
        <f>[23]Abril!$B$10</f>
        <v>28.216666666666665</v>
      </c>
      <c r="H27" s="10">
        <f>[23]Abril!$B$11</f>
        <v>27.495833333333337</v>
      </c>
      <c r="I27" s="10">
        <f>[23]Abril!$B$12</f>
        <v>28.166666666666668</v>
      </c>
      <c r="J27" s="10">
        <f>[23]Abril!$B$13</f>
        <v>27.674999999999997</v>
      </c>
      <c r="K27" s="10">
        <f>[23]Abril!$B$14</f>
        <v>26.895833333333339</v>
      </c>
      <c r="L27" s="10">
        <f>[23]Abril!$B$15</f>
        <v>27.000000000000011</v>
      </c>
      <c r="M27" s="10">
        <f>[23]Abril!$B$16</f>
        <v>26.875000000000004</v>
      </c>
      <c r="N27" s="10">
        <f>[23]Abril!$B$17</f>
        <v>26.245833333333323</v>
      </c>
      <c r="O27" s="10">
        <f>[23]Abril!$B$18</f>
        <v>27.166666666666661</v>
      </c>
      <c r="P27" s="10">
        <f>[23]Abril!$B$19</f>
        <v>25.337500000000002</v>
      </c>
      <c r="Q27" s="10">
        <f>[23]Abril!$B$20</f>
        <v>26.5625</v>
      </c>
      <c r="R27" s="10">
        <f>[23]Abril!$B$21</f>
        <v>26.979166666666661</v>
      </c>
      <c r="S27" s="10">
        <f>[23]Abril!$B$22</f>
        <v>26.991666666666664</v>
      </c>
      <c r="T27" s="10">
        <f>[23]Abril!$B$23</f>
        <v>26.474999999999994</v>
      </c>
      <c r="U27" s="10">
        <f>[23]Abril!$B$24</f>
        <v>27.095833333333331</v>
      </c>
      <c r="V27" s="10">
        <f>[23]Abril!$B$25</f>
        <v>26.291666666666668</v>
      </c>
      <c r="W27" s="10">
        <f>[23]Abril!$B$26</f>
        <v>26.466666666666665</v>
      </c>
      <c r="X27" s="10">
        <f>[23]Abril!$B$27</f>
        <v>26.683333333333334</v>
      </c>
      <c r="Y27" s="10">
        <f>[23]Abril!$B$28</f>
        <v>26.533333333333331</v>
      </c>
      <c r="Z27" s="10">
        <f>[23]Abril!$B$29</f>
        <v>25.787499999999994</v>
      </c>
      <c r="AA27" s="10">
        <f>[23]Abril!$B$30</f>
        <v>18.55</v>
      </c>
      <c r="AB27" s="10">
        <f>[23]Abril!$B$31</f>
        <v>12.791666666666664</v>
      </c>
      <c r="AC27" s="10">
        <f>[23]Abril!$B$32</f>
        <v>10.633333333333335</v>
      </c>
      <c r="AD27" s="10">
        <f>[23]Abril!$B$33</f>
        <v>14.066666666666665</v>
      </c>
      <c r="AE27" s="10">
        <f>[23]Abril!$B$34</f>
        <v>14.741666666666665</v>
      </c>
      <c r="AF27" s="17">
        <f>AVERAGE(B27:AE27)</f>
        <v>24.909027777777773</v>
      </c>
    </row>
    <row r="28" spans="1:33" ht="17.100000000000001" customHeight="1" x14ac:dyDescent="0.2">
      <c r="A28" s="9" t="s">
        <v>18</v>
      </c>
      <c r="B28" s="10">
        <f>[24]Abril!$B$5</f>
        <v>26.712500000000002</v>
      </c>
      <c r="C28" s="10">
        <f>[24]Abril!$B$6</f>
        <v>25.4375</v>
      </c>
      <c r="D28" s="10">
        <f>[24]Abril!$B$7</f>
        <v>25.724999999999998</v>
      </c>
      <c r="E28" s="10">
        <f>[24]Abril!$B$8</f>
        <v>26.491666666666664</v>
      </c>
      <c r="F28" s="10">
        <f>[24]Abril!$B$9</f>
        <v>27.108333333333334</v>
      </c>
      <c r="G28" s="10">
        <f>[24]Abril!$B$10</f>
        <v>27.087500000000002</v>
      </c>
      <c r="H28" s="10">
        <f>[24]Abril!$B$11</f>
        <v>26.349999999999998</v>
      </c>
      <c r="I28" s="10">
        <f>[24]Abril!$B$12</f>
        <v>26.595833333333331</v>
      </c>
      <c r="J28" s="10">
        <f>[24]Abril!$B$13</f>
        <v>26.929166666666664</v>
      </c>
      <c r="K28" s="10">
        <f>[24]Abril!$B$14</f>
        <v>26.387500000000003</v>
      </c>
      <c r="L28" s="10">
        <f>[24]Abril!$B$15</f>
        <v>25.7</v>
      </c>
      <c r="M28" s="10">
        <f>[24]Abril!$B$16</f>
        <v>24.962500000000006</v>
      </c>
      <c r="N28" s="10">
        <f>[24]Abril!$B$17</f>
        <v>26.075000000000003</v>
      </c>
      <c r="O28" s="10">
        <f>[24]Abril!$B$18</f>
        <v>24.658333333333328</v>
      </c>
      <c r="P28" s="10">
        <f>[24]Abril!$B$19</f>
        <v>24.625000000000004</v>
      </c>
      <c r="Q28" s="10">
        <f>[24]Abril!$B$20</f>
        <v>25.508333333333336</v>
      </c>
      <c r="R28" s="10">
        <f>[24]Abril!$B$21</f>
        <v>25.920833333333338</v>
      </c>
      <c r="S28" s="10">
        <f>[24]Abril!$B$22</f>
        <v>25.454166666666666</v>
      </c>
      <c r="T28" s="10">
        <f>[24]Abril!$B$23</f>
        <v>25.375</v>
      </c>
      <c r="U28" s="10">
        <f>[24]Abril!$B$24</f>
        <v>24.900000000000002</v>
      </c>
      <c r="V28" s="10">
        <f>[24]Abril!$B$25</f>
        <v>25.004999999999995</v>
      </c>
      <c r="W28" s="10" t="str">
        <f>[24]Abril!$B$26</f>
        <v>*</v>
      </c>
      <c r="X28" s="10" t="str">
        <f>[24]Abril!$B$27</f>
        <v>*</v>
      </c>
      <c r="Y28" s="10" t="str">
        <f>[24]Abril!$B$28</f>
        <v>*</v>
      </c>
      <c r="Z28" s="10" t="str">
        <f>[24]Abril!$B$29</f>
        <v>*</v>
      </c>
      <c r="AA28" s="10">
        <f>[24]Abril!$B$30</f>
        <v>15.9</v>
      </c>
      <c r="AB28" s="10">
        <f>[24]Abril!$B$31</f>
        <v>12.158333333333333</v>
      </c>
      <c r="AC28" s="10">
        <f>[24]Abril!$B$32</f>
        <v>12.6875</v>
      </c>
      <c r="AD28" s="10">
        <f>[24]Abril!$B$33</f>
        <v>15.208333333333336</v>
      </c>
      <c r="AE28" s="10">
        <f>[24]Abril!$B$34</f>
        <v>16.416666666666668</v>
      </c>
      <c r="AF28" s="17">
        <f t="shared" si="3"/>
        <v>23.668461538461536</v>
      </c>
    </row>
    <row r="29" spans="1:33" ht="17.100000000000001" customHeight="1" x14ac:dyDescent="0.2">
      <c r="A29" s="9" t="s">
        <v>19</v>
      </c>
      <c r="B29" s="10">
        <f>[25]Abril!$B$5</f>
        <v>26.987499999999994</v>
      </c>
      <c r="C29" s="10">
        <f>[25]Abril!$B$6</f>
        <v>27.529166666666669</v>
      </c>
      <c r="D29" s="10">
        <f>[25]Abril!$B$7</f>
        <v>27.8</v>
      </c>
      <c r="E29" s="10">
        <f>[25]Abril!$B$8</f>
        <v>27.729166666666668</v>
      </c>
      <c r="F29" s="10">
        <f>[25]Abril!$B$9</f>
        <v>27.387500000000003</v>
      </c>
      <c r="G29" s="10">
        <f>[25]Abril!$B$10</f>
        <v>27.733333333333334</v>
      </c>
      <c r="H29" s="10">
        <f>[25]Abril!$B$11</f>
        <v>27.995833333333337</v>
      </c>
      <c r="I29" s="10">
        <f>[25]Abril!$B$12</f>
        <v>27.279166666666665</v>
      </c>
      <c r="J29" s="10">
        <f>[25]Abril!$B$13</f>
        <v>26.975000000000009</v>
      </c>
      <c r="K29" s="10">
        <f>[25]Abril!$B$14</f>
        <v>25.054166666666664</v>
      </c>
      <c r="L29" s="10">
        <f>[25]Abril!$B$15</f>
        <v>23.704166666666666</v>
      </c>
      <c r="M29" s="10">
        <f>[25]Abril!$B$16</f>
        <v>25.224999999999998</v>
      </c>
      <c r="N29" s="10">
        <f>[25]Abril!$B$17</f>
        <v>26.745833333333334</v>
      </c>
      <c r="O29" s="10">
        <f>[25]Abril!$B$18</f>
        <v>26.183333333333334</v>
      </c>
      <c r="P29" s="10">
        <f>[25]Abril!$B$19</f>
        <v>26.837500000000002</v>
      </c>
      <c r="Q29" s="10">
        <f>[25]Abril!$B$20</f>
        <v>26.854166666666668</v>
      </c>
      <c r="R29" s="10">
        <f>[25]Abril!$B$21</f>
        <v>27.512500000000003</v>
      </c>
      <c r="S29" s="10">
        <f>[25]Abril!$B$22</f>
        <v>26.791666666666671</v>
      </c>
      <c r="T29" s="10">
        <f>[25]Abril!$B$23</f>
        <v>26.7</v>
      </c>
      <c r="U29" s="10">
        <f>[25]Abril!$B$24</f>
        <v>27.487499999999994</v>
      </c>
      <c r="V29" s="10">
        <f>[25]Abril!$B$25</f>
        <v>25.974999999999998</v>
      </c>
      <c r="W29" s="10">
        <f>[25]Abril!$B$26</f>
        <v>25.362500000000001</v>
      </c>
      <c r="X29" s="10">
        <f>[25]Abril!$B$27</f>
        <v>26.383333333333336</v>
      </c>
      <c r="Y29" s="10">
        <f>[25]Abril!$B$28</f>
        <v>27.129166666666666</v>
      </c>
      <c r="Z29" s="10">
        <f>[25]Abril!$B$29</f>
        <v>22.599999999999998</v>
      </c>
      <c r="AA29" s="10">
        <f>[25]Abril!$B$30</f>
        <v>15.991666666666665</v>
      </c>
      <c r="AB29" s="10">
        <f>[25]Abril!$B$31</f>
        <v>9.7875000000000014</v>
      </c>
      <c r="AC29" s="10">
        <f>[25]Abril!$B$32</f>
        <v>10.520833333333334</v>
      </c>
      <c r="AD29" s="10">
        <f>[25]Abril!$B$33</f>
        <v>12.65</v>
      </c>
      <c r="AE29" s="10">
        <f>[25]Abril!$B$34</f>
        <v>12.516666666666667</v>
      </c>
      <c r="AF29" s="17">
        <f t="shared" si="3"/>
        <v>24.180972222222227</v>
      </c>
    </row>
    <row r="30" spans="1:33" ht="17.100000000000001" customHeight="1" x14ac:dyDescent="0.2">
      <c r="A30" s="9" t="s">
        <v>31</v>
      </c>
      <c r="B30" s="10">
        <f>[26]Abril!$B$5</f>
        <v>27.608333333333331</v>
      </c>
      <c r="C30" s="10">
        <f>[26]Abril!$B$6</f>
        <v>28.433333333333326</v>
      </c>
      <c r="D30" s="10">
        <f>[26]Abril!$B$7</f>
        <v>27.175000000000001</v>
      </c>
      <c r="E30" s="10">
        <f>[26]Abril!$B$8</f>
        <v>28.1875</v>
      </c>
      <c r="F30" s="10">
        <f>[26]Abril!$B$9</f>
        <v>28.0625</v>
      </c>
      <c r="G30" s="10">
        <f>[26]Abril!$B$10</f>
        <v>28.458333333333329</v>
      </c>
      <c r="H30" s="10">
        <f>[26]Abril!$B$11</f>
        <v>27.991666666666664</v>
      </c>
      <c r="I30" s="10">
        <f>[26]Abril!$B$12</f>
        <v>28.862500000000008</v>
      </c>
      <c r="J30" s="10">
        <f>[26]Abril!$B$13</f>
        <v>29.037500000000005</v>
      </c>
      <c r="K30" s="10">
        <f>[26]Abril!$B$14</f>
        <v>27.912499999999998</v>
      </c>
      <c r="L30" s="10">
        <f>[26]Abril!$B$15</f>
        <v>26.700000000000003</v>
      </c>
      <c r="M30" s="10">
        <f>[26]Abril!$B$16</f>
        <v>26.037499999999998</v>
      </c>
      <c r="N30" s="10">
        <f>[26]Abril!$B$17</f>
        <v>26.825000000000003</v>
      </c>
      <c r="O30" s="10">
        <f>[26]Abril!$B$18</f>
        <v>26.395833333333329</v>
      </c>
      <c r="P30" s="10">
        <f>[26]Abril!$B$19</f>
        <v>24.612500000000001</v>
      </c>
      <c r="Q30" s="10">
        <f>[26]Abril!$B$20</f>
        <v>26.533333333333331</v>
      </c>
      <c r="R30" s="10">
        <f>[26]Abril!$B$21</f>
        <v>27.595833333333335</v>
      </c>
      <c r="S30" s="10">
        <f>[26]Abril!$B$22</f>
        <v>28.095833333333328</v>
      </c>
      <c r="T30" s="10">
        <f>[26]Abril!$B$23</f>
        <v>27.820833333333329</v>
      </c>
      <c r="U30" s="10">
        <f>[26]Abril!$B$24</f>
        <v>27.404166666666669</v>
      </c>
      <c r="V30" s="10">
        <f>[26]Abril!$B$25</f>
        <v>27.099999999999998</v>
      </c>
      <c r="W30" s="10">
        <f>[26]Abril!$B$26</f>
        <v>27.041666666666668</v>
      </c>
      <c r="X30" s="10">
        <f>[26]Abril!$B$27</f>
        <v>27.337499999999995</v>
      </c>
      <c r="Y30" s="10">
        <f>[26]Abril!$B$28</f>
        <v>27.829166666666676</v>
      </c>
      <c r="Z30" s="10">
        <f>[26]Abril!$B$29</f>
        <v>25.266666666666669</v>
      </c>
      <c r="AA30" s="10">
        <f>[26]Abril!$B$30</f>
        <v>18.512500000000003</v>
      </c>
      <c r="AB30" s="10">
        <f>[26]Abril!$B$31</f>
        <v>12.412500000000001</v>
      </c>
      <c r="AC30" s="10">
        <f>[26]Abril!$B$32</f>
        <v>11.125</v>
      </c>
      <c r="AD30" s="10">
        <f>[26]Abril!$B$33</f>
        <v>14.279166666666667</v>
      </c>
      <c r="AE30" s="10">
        <f>[26]Abril!$B$34</f>
        <v>14.870833333333335</v>
      </c>
      <c r="AF30" s="17">
        <f t="shared" si="3"/>
        <v>25.184166666666666</v>
      </c>
    </row>
    <row r="31" spans="1:33" ht="17.100000000000001" customHeight="1" x14ac:dyDescent="0.2">
      <c r="A31" s="9" t="s">
        <v>51</v>
      </c>
      <c r="B31" s="10">
        <f>[27]Abril!$B$5</f>
        <v>28.362499999999997</v>
      </c>
      <c r="C31" s="10">
        <f>[27]Abril!$B$6</f>
        <v>26.533333333333321</v>
      </c>
      <c r="D31" s="10">
        <f>[27]Abril!$B$7</f>
        <v>25.891666666666662</v>
      </c>
      <c r="E31" s="10">
        <f>[27]Abril!$B$8</f>
        <v>26.995833333333337</v>
      </c>
      <c r="F31" s="10">
        <f>[27]Abril!$B$9</f>
        <v>26.958333333333332</v>
      </c>
      <c r="G31" s="10">
        <f>[27]Abril!$B$10</f>
        <v>27.650000000000006</v>
      </c>
      <c r="H31" s="10">
        <f>[27]Abril!$B$11</f>
        <v>27.883333333333329</v>
      </c>
      <c r="I31" s="10">
        <f>[27]Abril!$B$12</f>
        <v>27.766666666666669</v>
      </c>
      <c r="J31" s="10">
        <f>[27]Abril!$B$13</f>
        <v>26.466666666666669</v>
      </c>
      <c r="K31" s="10">
        <f>[27]Abril!$B$14</f>
        <v>25.133333333333336</v>
      </c>
      <c r="L31" s="10">
        <f>[27]Abril!$B$15</f>
        <v>26.041666666666668</v>
      </c>
      <c r="M31" s="10">
        <f>[27]Abril!$B$16</f>
        <v>25.508333333333326</v>
      </c>
      <c r="N31" s="10">
        <f>[27]Abril!$B$17</f>
        <v>27.05416666666666</v>
      </c>
      <c r="O31" s="10">
        <f>[27]Abril!$B$18</f>
        <v>26.166666666666668</v>
      </c>
      <c r="P31" s="10">
        <f>[27]Abril!$B$19</f>
        <v>26.599999999999994</v>
      </c>
      <c r="Q31" s="10">
        <f>[27]Abril!$B$20</f>
        <v>27.108333333333334</v>
      </c>
      <c r="R31" s="10">
        <f>[27]Abril!$B$21</f>
        <v>28.233333333333334</v>
      </c>
      <c r="S31" s="10">
        <f>[27]Abril!$B$22</f>
        <v>27.512499999999992</v>
      </c>
      <c r="T31" s="10">
        <f>[27]Abril!$B$23</f>
        <v>27.44583333333334</v>
      </c>
      <c r="U31" s="10">
        <f>[27]Abril!$B$24</f>
        <v>27.375</v>
      </c>
      <c r="V31" s="10">
        <f>[27]Abril!$B$25</f>
        <v>27.612499999999997</v>
      </c>
      <c r="W31" s="10">
        <f>[27]Abril!$B$26</f>
        <v>27.225000000000005</v>
      </c>
      <c r="X31" s="10">
        <f>[27]Abril!$B$27</f>
        <v>27.487500000000001</v>
      </c>
      <c r="Y31" s="10">
        <f>[27]Abril!$B$28</f>
        <v>26.8</v>
      </c>
      <c r="Z31" s="10">
        <f>[27]Abril!$B$29</f>
        <v>26.641666666666662</v>
      </c>
      <c r="AA31" s="10">
        <f>[27]Abril!$B$30</f>
        <v>20.783333333333331</v>
      </c>
      <c r="AB31" s="10">
        <f>[27]Abril!$B$31</f>
        <v>13.8125</v>
      </c>
      <c r="AC31" s="10">
        <f>[27]Abril!$B$32</f>
        <v>14.370833333333332</v>
      </c>
      <c r="AD31" s="10">
        <f>[27]Abril!$B$33</f>
        <v>17.254166666666666</v>
      </c>
      <c r="AE31" s="10">
        <f>[27]Abril!$B$34</f>
        <v>17.849999999999998</v>
      </c>
      <c r="AF31" s="17">
        <f>AVERAGE(B31:AE31)</f>
        <v>25.28416666666666</v>
      </c>
    </row>
    <row r="32" spans="1:33" ht="17.100000000000001" customHeight="1" x14ac:dyDescent="0.2">
      <c r="A32" s="9" t="s">
        <v>20</v>
      </c>
      <c r="B32" s="10">
        <f>[28]Abril!$B$5</f>
        <v>29.554166666666664</v>
      </c>
      <c r="C32" s="10">
        <f>[28]Abril!$B$6</f>
        <v>29.241666666666671</v>
      </c>
      <c r="D32" s="10">
        <f>[28]Abril!$B$7</f>
        <v>29.041666666666668</v>
      </c>
      <c r="E32" s="10">
        <f>[28]Abril!$B$8</f>
        <v>29.754166666666666</v>
      </c>
      <c r="F32" s="10">
        <f>[28]Abril!$B$9</f>
        <v>30.05</v>
      </c>
      <c r="G32" s="10">
        <f>[28]Abril!$B$10</f>
        <v>29.720833333333328</v>
      </c>
      <c r="H32" s="10">
        <f>[28]Abril!$B$11</f>
        <v>29.058333333333334</v>
      </c>
      <c r="I32" s="10">
        <f>[28]Abril!$B$12</f>
        <v>29.108333333333338</v>
      </c>
      <c r="J32" s="10">
        <f>[28]Abril!$B$13</f>
        <v>29.170833333333331</v>
      </c>
      <c r="K32" s="10">
        <f>[28]Abril!$B$14</f>
        <v>29.566666666666666</v>
      </c>
      <c r="L32" s="10">
        <f>[28]Abril!$B$15</f>
        <v>28.533333333333335</v>
      </c>
      <c r="M32" s="10">
        <f>[28]Abril!$B$16</f>
        <v>28.629166666666666</v>
      </c>
      <c r="N32" s="10">
        <f>[28]Abril!$B$17</f>
        <v>28.683333333333337</v>
      </c>
      <c r="O32" s="10">
        <f>[28]Abril!$B$18</f>
        <v>28.645833333333329</v>
      </c>
      <c r="P32" s="10">
        <f>[28]Abril!$B$19</f>
        <v>29.529166666666665</v>
      </c>
      <c r="Q32" s="10">
        <f>[28]Abril!$B$20</f>
        <v>29.599999999999998</v>
      </c>
      <c r="R32" s="10">
        <f>[28]Abril!$B$21</f>
        <v>28.412499999999998</v>
      </c>
      <c r="S32" s="10">
        <f>[28]Abril!$B$22</f>
        <v>28.141666666666666</v>
      </c>
      <c r="T32" s="10">
        <f>[28]Abril!$B$23</f>
        <v>28.587500000000006</v>
      </c>
      <c r="U32" s="10">
        <f>[28]Abril!$B$24</f>
        <v>29.420833333333331</v>
      </c>
      <c r="V32" s="10">
        <f>[28]Abril!$B$25</f>
        <v>28.391666666666666</v>
      </c>
      <c r="W32" s="10">
        <f>[28]Abril!$B$26</f>
        <v>28.866666666666671</v>
      </c>
      <c r="X32" s="10">
        <f>[28]Abril!$B$27</f>
        <v>28.454166666666662</v>
      </c>
      <c r="Y32" s="10">
        <f>[28]Abril!$B$28</f>
        <v>28.683333333333337</v>
      </c>
      <c r="Z32" s="10">
        <f>[28]Abril!$B$29</f>
        <v>29.354166666666668</v>
      </c>
      <c r="AA32" s="10">
        <f>[28]Abril!$B$30</f>
        <v>22.266666666666669</v>
      </c>
      <c r="AB32" s="10">
        <f>[28]Abril!$B$31</f>
        <v>15.174999999999997</v>
      </c>
      <c r="AC32" s="10">
        <f>[28]Abril!$B$32</f>
        <v>14.575000000000001</v>
      </c>
      <c r="AD32" s="10">
        <f>[28]Abril!$B$33</f>
        <v>16.2</v>
      </c>
      <c r="AE32" s="10">
        <f>[28]Abril!$B$34</f>
        <v>17.633333333333329</v>
      </c>
      <c r="AF32" s="17">
        <f>AVERAGE(B32:AE32)</f>
        <v>27.068333333333332</v>
      </c>
    </row>
    <row r="33" spans="1:35" s="4" customFormat="1" ht="17.100000000000001" customHeight="1" x14ac:dyDescent="0.2">
      <c r="A33" s="13" t="s">
        <v>34</v>
      </c>
      <c r="B33" s="14">
        <f t="shared" ref="B33:AF33" si="4">AVERAGE(B5:B32)</f>
        <v>28.09068399549168</v>
      </c>
      <c r="C33" s="14">
        <f t="shared" si="4"/>
        <v>28.287352071005916</v>
      </c>
      <c r="D33" s="14">
        <f t="shared" si="4"/>
        <v>28.259233234713996</v>
      </c>
      <c r="E33" s="14">
        <f t="shared" si="4"/>
        <v>28.613747086247088</v>
      </c>
      <c r="F33" s="14">
        <f t="shared" si="4"/>
        <v>28.589102564102571</v>
      </c>
      <c r="G33" s="14">
        <f t="shared" si="4"/>
        <v>28.670507889546347</v>
      </c>
      <c r="H33" s="14">
        <f t="shared" si="4"/>
        <v>28.574865967365959</v>
      </c>
      <c r="I33" s="14">
        <f t="shared" si="4"/>
        <v>28.755477855477849</v>
      </c>
      <c r="J33" s="14">
        <f t="shared" si="4"/>
        <v>28.494519230769235</v>
      </c>
      <c r="K33" s="14">
        <f t="shared" si="4"/>
        <v>27.360683760683767</v>
      </c>
      <c r="L33" s="14">
        <f t="shared" si="4"/>
        <v>26.913521062271059</v>
      </c>
      <c r="M33" s="14">
        <f t="shared" si="4"/>
        <v>27.031555944055949</v>
      </c>
      <c r="N33" s="14">
        <f t="shared" si="4"/>
        <v>27.210973193473198</v>
      </c>
      <c r="O33" s="14">
        <f t="shared" si="4"/>
        <v>27.159816602479644</v>
      </c>
      <c r="P33" s="14">
        <f t="shared" si="4"/>
        <v>26.804492110453648</v>
      </c>
      <c r="Q33" s="14">
        <f t="shared" si="4"/>
        <v>27.671575443786985</v>
      </c>
      <c r="R33" s="14">
        <f t="shared" si="4"/>
        <v>27.945944280078894</v>
      </c>
      <c r="S33" s="14">
        <f t="shared" si="4"/>
        <v>27.644630981763335</v>
      </c>
      <c r="T33" s="14">
        <f t="shared" si="4"/>
        <v>27.581217948717953</v>
      </c>
      <c r="U33" s="14">
        <f t="shared" si="4"/>
        <v>27.755529871363205</v>
      </c>
      <c r="V33" s="14">
        <f t="shared" si="4"/>
        <v>27.309234006734005</v>
      </c>
      <c r="W33" s="14">
        <f t="shared" si="4"/>
        <v>26.836121794871794</v>
      </c>
      <c r="X33" s="14">
        <f t="shared" si="4"/>
        <v>27.258461538461532</v>
      </c>
      <c r="Y33" s="14">
        <f t="shared" si="4"/>
        <v>27.630884773662551</v>
      </c>
      <c r="Z33" s="14">
        <f t="shared" si="4"/>
        <v>26.585163139329804</v>
      </c>
      <c r="AA33" s="14">
        <f t="shared" si="4"/>
        <v>18.879278900112233</v>
      </c>
      <c r="AB33" s="14">
        <f t="shared" si="4"/>
        <v>13.295123626373629</v>
      </c>
      <c r="AC33" s="14">
        <f t="shared" si="4"/>
        <v>12.718005952380953</v>
      </c>
      <c r="AD33" s="14">
        <f t="shared" si="4"/>
        <v>15.385185185185181</v>
      </c>
      <c r="AE33" s="14">
        <f t="shared" si="4"/>
        <v>16.063839285714284</v>
      </c>
      <c r="AF33" s="17">
        <f t="shared" si="4"/>
        <v>25.371364276985922</v>
      </c>
      <c r="AG33" s="6"/>
    </row>
    <row r="34" spans="1:35" x14ac:dyDescent="0.2">
      <c r="A34" s="88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90"/>
    </row>
    <row r="35" spans="1:35" x14ac:dyDescent="0.2">
      <c r="A35" s="85"/>
      <c r="B35" s="86"/>
      <c r="C35" s="87"/>
      <c r="D35" s="87" t="s">
        <v>142</v>
      </c>
      <c r="E35" s="87"/>
      <c r="F35" s="87"/>
      <c r="G35" s="87"/>
      <c r="H35" s="86"/>
      <c r="I35" s="86"/>
      <c r="J35" s="86"/>
      <c r="K35" s="86"/>
      <c r="L35" s="86"/>
      <c r="M35" s="86" t="s">
        <v>52</v>
      </c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91"/>
      <c r="AE35" s="86"/>
      <c r="AF35" s="92"/>
      <c r="AG35" s="7"/>
      <c r="AH35" s="2"/>
    </row>
    <row r="36" spans="1:35" x14ac:dyDescent="0.2">
      <c r="A36" s="85"/>
      <c r="B36" s="86"/>
      <c r="C36" s="86"/>
      <c r="D36" s="86"/>
      <c r="E36" s="86"/>
      <c r="F36" s="86"/>
      <c r="G36" s="86"/>
      <c r="H36" s="86"/>
      <c r="I36" s="86"/>
      <c r="J36" s="93"/>
      <c r="K36" s="93"/>
      <c r="L36" s="93"/>
      <c r="M36" s="93" t="s">
        <v>53</v>
      </c>
      <c r="N36" s="93"/>
      <c r="O36" s="93"/>
      <c r="P36" s="93"/>
      <c r="Q36" s="86"/>
      <c r="R36" s="86"/>
      <c r="S36" s="86"/>
      <c r="T36" s="86"/>
      <c r="U36" s="86"/>
      <c r="V36" s="93"/>
      <c r="W36" s="93"/>
      <c r="X36" s="86"/>
      <c r="Y36" s="86"/>
      <c r="Z36" s="86"/>
      <c r="AA36" s="86"/>
      <c r="AB36" s="86"/>
      <c r="AC36" s="86"/>
      <c r="AD36" s="91"/>
      <c r="AE36" s="94"/>
      <c r="AF36" s="95"/>
      <c r="AG36" s="2"/>
      <c r="AH36" s="2"/>
      <c r="AI36" s="2"/>
    </row>
    <row r="37" spans="1:35" x14ac:dyDescent="0.2">
      <c r="A37" s="96"/>
      <c r="B37" s="97"/>
      <c r="C37" s="97" t="s">
        <v>141</v>
      </c>
      <c r="D37" s="97"/>
      <c r="E37" s="97"/>
      <c r="F37" s="97"/>
      <c r="G37" s="87"/>
      <c r="H37" s="86"/>
      <c r="I37" s="86"/>
      <c r="J37" s="86"/>
      <c r="K37" s="86"/>
      <c r="L37" s="86"/>
      <c r="M37" s="86"/>
      <c r="N37" s="98"/>
      <c r="O37" s="98"/>
      <c r="P37" s="98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99"/>
    </row>
    <row r="38" spans="1:35" x14ac:dyDescent="0.2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2"/>
    </row>
    <row r="42" spans="1:35" x14ac:dyDescent="0.2">
      <c r="D42" s="2" t="s">
        <v>54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topLeftCell="F1" zoomScale="90" zoomScaleNormal="90" workbookViewId="0">
      <selection activeCell="J51" sqref="J51"/>
    </sheetView>
  </sheetViews>
  <sheetFormatPr defaultRowHeight="12.75" x14ac:dyDescent="0.2"/>
  <cols>
    <col min="1" max="1" width="19.42578125" style="63" customWidth="1"/>
    <col min="2" max="2" width="6.85546875" style="63" customWidth="1"/>
    <col min="3" max="4" width="5.5703125" style="63" customWidth="1"/>
    <col min="5" max="6" width="6.42578125" style="63" customWidth="1"/>
    <col min="7" max="7" width="6.7109375" style="63" customWidth="1"/>
    <col min="8" max="8" width="6.42578125" style="63" customWidth="1"/>
    <col min="9" max="9" width="5.5703125" style="63" customWidth="1"/>
    <col min="10" max="10" width="7.85546875" style="63" customWidth="1"/>
    <col min="11" max="11" width="7" style="63" customWidth="1"/>
    <col min="12" max="12" width="8.5703125" style="63" customWidth="1"/>
    <col min="13" max="13" width="8" style="63" customWidth="1"/>
    <col min="14" max="14" width="7.140625" style="63" customWidth="1"/>
    <col min="15" max="16" width="6.85546875" style="63" customWidth="1"/>
    <col min="17" max="17" width="7" style="63" customWidth="1"/>
    <col min="18" max="18" width="5.7109375" style="63" customWidth="1"/>
    <col min="19" max="19" width="7.7109375" style="63" customWidth="1"/>
    <col min="20" max="20" width="6.7109375" style="63" customWidth="1"/>
    <col min="21" max="21" width="7.140625" style="63" customWidth="1"/>
    <col min="22" max="22" width="6.7109375" style="63" customWidth="1"/>
    <col min="23" max="23" width="8" style="63" customWidth="1"/>
    <col min="24" max="24" width="6.85546875" style="63" customWidth="1"/>
    <col min="25" max="26" width="5.85546875" style="63" customWidth="1"/>
    <col min="27" max="27" width="5.5703125" style="63" customWidth="1"/>
    <col min="28" max="28" width="6" style="63" customWidth="1"/>
    <col min="29" max="29" width="6.140625" style="63" customWidth="1"/>
    <col min="30" max="30" width="5.5703125" style="63" customWidth="1"/>
    <col min="31" max="31" width="6.85546875" style="63" customWidth="1"/>
    <col min="32" max="32" width="9" style="64" customWidth="1"/>
    <col min="33" max="33" width="7.28515625" style="65" customWidth="1"/>
    <col min="34" max="34" width="13.85546875" style="76" customWidth="1"/>
    <col min="35" max="16384" width="9.140625" style="51"/>
  </cols>
  <sheetData>
    <row r="1" spans="1:36" ht="20.100000000000001" customHeight="1" x14ac:dyDescent="0.2">
      <c r="A1" s="167" t="s">
        <v>30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</row>
    <row r="2" spans="1:36" s="52" customFormat="1" ht="20.100000000000001" customHeight="1" x14ac:dyDescent="0.2">
      <c r="A2" s="166" t="s">
        <v>21</v>
      </c>
      <c r="B2" s="161" t="s">
        <v>140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77" t="s">
        <v>45</v>
      </c>
    </row>
    <row r="3" spans="1:36" s="55" customFormat="1" ht="20.100000000000001" customHeight="1" x14ac:dyDescent="0.2">
      <c r="A3" s="166"/>
      <c r="B3" s="166">
        <v>1</v>
      </c>
      <c r="C3" s="166">
        <f>SUM(B3+1)</f>
        <v>2</v>
      </c>
      <c r="D3" s="166">
        <f t="shared" ref="D3:AD3" si="0">SUM(C3+1)</f>
        <v>3</v>
      </c>
      <c r="E3" s="166">
        <f t="shared" si="0"/>
        <v>4</v>
      </c>
      <c r="F3" s="166">
        <f t="shared" si="0"/>
        <v>5</v>
      </c>
      <c r="G3" s="166">
        <f t="shared" si="0"/>
        <v>6</v>
      </c>
      <c r="H3" s="166">
        <f t="shared" si="0"/>
        <v>7</v>
      </c>
      <c r="I3" s="166">
        <f t="shared" si="0"/>
        <v>8</v>
      </c>
      <c r="J3" s="166">
        <f t="shared" si="0"/>
        <v>9</v>
      </c>
      <c r="K3" s="166">
        <f t="shared" si="0"/>
        <v>10</v>
      </c>
      <c r="L3" s="166">
        <f t="shared" si="0"/>
        <v>11</v>
      </c>
      <c r="M3" s="166">
        <f t="shared" si="0"/>
        <v>12</v>
      </c>
      <c r="N3" s="166">
        <f t="shared" si="0"/>
        <v>13</v>
      </c>
      <c r="O3" s="166">
        <f t="shared" si="0"/>
        <v>14</v>
      </c>
      <c r="P3" s="166">
        <f t="shared" si="0"/>
        <v>15</v>
      </c>
      <c r="Q3" s="166">
        <f t="shared" si="0"/>
        <v>16</v>
      </c>
      <c r="R3" s="166">
        <f t="shared" si="0"/>
        <v>17</v>
      </c>
      <c r="S3" s="166">
        <f t="shared" si="0"/>
        <v>18</v>
      </c>
      <c r="T3" s="166">
        <f t="shared" si="0"/>
        <v>19</v>
      </c>
      <c r="U3" s="166">
        <f t="shared" si="0"/>
        <v>20</v>
      </c>
      <c r="V3" s="166">
        <f t="shared" si="0"/>
        <v>21</v>
      </c>
      <c r="W3" s="166">
        <f t="shared" si="0"/>
        <v>22</v>
      </c>
      <c r="X3" s="166">
        <f t="shared" si="0"/>
        <v>23</v>
      </c>
      <c r="Y3" s="166">
        <f t="shared" si="0"/>
        <v>24</v>
      </c>
      <c r="Z3" s="166">
        <f t="shared" si="0"/>
        <v>25</v>
      </c>
      <c r="AA3" s="166">
        <f t="shared" si="0"/>
        <v>26</v>
      </c>
      <c r="AB3" s="166">
        <f t="shared" si="0"/>
        <v>27</v>
      </c>
      <c r="AC3" s="166">
        <f t="shared" si="0"/>
        <v>28</v>
      </c>
      <c r="AD3" s="166">
        <f t="shared" si="0"/>
        <v>29</v>
      </c>
      <c r="AE3" s="166">
        <v>30</v>
      </c>
      <c r="AF3" s="78" t="s">
        <v>44</v>
      </c>
      <c r="AG3" s="54" t="s">
        <v>41</v>
      </c>
      <c r="AH3" s="77" t="s">
        <v>46</v>
      </c>
    </row>
    <row r="4" spans="1:36" s="55" customFormat="1" ht="20.100000000000001" customHeight="1" x14ac:dyDescent="0.2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53" t="s">
        <v>39</v>
      </c>
      <c r="AG4" s="54" t="s">
        <v>39</v>
      </c>
      <c r="AH4" s="79"/>
    </row>
    <row r="5" spans="1:36" s="55" customFormat="1" ht="20.100000000000001" customHeight="1" x14ac:dyDescent="0.2">
      <c r="A5" s="56" t="s">
        <v>47</v>
      </c>
      <c r="B5" s="57" t="str">
        <f>[1]Abril!$K$5</f>
        <v>*</v>
      </c>
      <c r="C5" s="57" t="str">
        <f>[1]Abril!$K$6</f>
        <v>*</v>
      </c>
      <c r="D5" s="57" t="str">
        <f>[1]Abril!$K$7</f>
        <v>*</v>
      </c>
      <c r="E5" s="57" t="str">
        <f>[1]Abril!$K$8</f>
        <v>*</v>
      </c>
      <c r="F5" s="57" t="str">
        <f>[1]Abril!$K$9</f>
        <v>*</v>
      </c>
      <c r="G5" s="57" t="str">
        <f>[1]Abril!$K$10</f>
        <v>*</v>
      </c>
      <c r="H5" s="57" t="str">
        <f>[1]Abril!$K$11</f>
        <v>*</v>
      </c>
      <c r="I5" s="57" t="str">
        <f>[1]Abril!$K$12</f>
        <v>*</v>
      </c>
      <c r="J5" s="57" t="str">
        <f>[1]Abril!$K$13</f>
        <v>*</v>
      </c>
      <c r="K5" s="57" t="str">
        <f>[1]Abril!$K$14</f>
        <v>*</v>
      </c>
      <c r="L5" s="57" t="str">
        <f>[1]Abril!$K$15</f>
        <v>*</v>
      </c>
      <c r="M5" s="57" t="str">
        <f>[1]Abril!$K$16</f>
        <v>*</v>
      </c>
      <c r="N5" s="57" t="str">
        <f>[1]Abril!$K$17</f>
        <v>*</v>
      </c>
      <c r="O5" s="57" t="str">
        <f>[1]Abril!$K$18</f>
        <v>*</v>
      </c>
      <c r="P5" s="57" t="str">
        <f>[1]Abril!$K$19</f>
        <v>*</v>
      </c>
      <c r="Q5" s="57" t="str">
        <f>[1]Abril!$K$20</f>
        <v>*</v>
      </c>
      <c r="R5" s="57" t="str">
        <f>[1]Abril!$K$21</f>
        <v>*</v>
      </c>
      <c r="S5" s="57">
        <f>[1]Abril!$K$22</f>
        <v>0</v>
      </c>
      <c r="T5" s="57">
        <f>[1]Abril!$K$23</f>
        <v>0</v>
      </c>
      <c r="U5" s="57">
        <f>[1]Abril!$K$24</f>
        <v>0</v>
      </c>
      <c r="V5" s="57">
        <f>[1]Abril!$K$25</f>
        <v>0</v>
      </c>
      <c r="W5" s="57">
        <f>[1]Abril!$K$26</f>
        <v>0</v>
      </c>
      <c r="X5" s="57">
        <f>[1]Abril!$K$27</f>
        <v>0</v>
      </c>
      <c r="Y5" s="57">
        <f>[1]Abril!$K$28</f>
        <v>0</v>
      </c>
      <c r="Z5" s="57">
        <f>[1]Abril!$K$29</f>
        <v>0</v>
      </c>
      <c r="AA5" s="57">
        <f>[1]Abril!$K$30</f>
        <v>10</v>
      </c>
      <c r="AB5" s="57">
        <f>[1]Abril!$K$31</f>
        <v>1.4</v>
      </c>
      <c r="AC5" s="57">
        <f>[1]Abril!$K$32</f>
        <v>0</v>
      </c>
      <c r="AD5" s="57">
        <f>[1]Abril!$K$33</f>
        <v>3.6000000000000005</v>
      </c>
      <c r="AE5" s="57">
        <f>[1]Abril!$K$34</f>
        <v>0</v>
      </c>
      <c r="AF5" s="59">
        <f t="shared" ref="AF5:AF32" si="1">SUM(B5:AE5)</f>
        <v>15</v>
      </c>
      <c r="AG5" s="60">
        <f t="shared" ref="AG5:AG30" si="2">MAX(B5:AE5)</f>
        <v>10</v>
      </c>
      <c r="AH5" s="80">
        <f t="shared" ref="AH5:AH32" si="3">COUNTIF(B5:AE5,"=0,0")</f>
        <v>10</v>
      </c>
    </row>
    <row r="6" spans="1:36" ht="17.100000000000001" customHeight="1" x14ac:dyDescent="0.2">
      <c r="A6" s="56" t="s">
        <v>0</v>
      </c>
      <c r="B6" s="57">
        <f>[2]Abril!$K$5</f>
        <v>0</v>
      </c>
      <c r="C6" s="57">
        <f>[2]Abril!$K$6</f>
        <v>0</v>
      </c>
      <c r="D6" s="57">
        <f>[2]Abril!$K$7</f>
        <v>0</v>
      </c>
      <c r="E6" s="57">
        <f>[2]Abril!$K$8</f>
        <v>0</v>
      </c>
      <c r="F6" s="57">
        <f>[2]Abril!$K$9</f>
        <v>0</v>
      </c>
      <c r="G6" s="57">
        <f>[2]Abril!$K$10</f>
        <v>0</v>
      </c>
      <c r="H6" s="57">
        <f>[2]Abril!$K$11</f>
        <v>0</v>
      </c>
      <c r="I6" s="57">
        <f>[2]Abril!$K$12</f>
        <v>0</v>
      </c>
      <c r="J6" s="57">
        <f>[2]Abril!$K$13</f>
        <v>0</v>
      </c>
      <c r="K6" s="57">
        <f>[2]Abril!$K$14</f>
        <v>3</v>
      </c>
      <c r="L6" s="57">
        <f>[2]Abril!$K$15</f>
        <v>0</v>
      </c>
      <c r="M6" s="57">
        <f>[2]Abril!$K$16</f>
        <v>0</v>
      </c>
      <c r="N6" s="57">
        <f>[2]Abril!$K$17</f>
        <v>0</v>
      </c>
      <c r="O6" s="57">
        <f>[2]Abril!$K$18</f>
        <v>0</v>
      </c>
      <c r="P6" s="57">
        <f>[2]Abril!$K$19</f>
        <v>9</v>
      </c>
      <c r="Q6" s="57">
        <f>[2]Abril!$K$20</f>
        <v>0</v>
      </c>
      <c r="R6" s="57">
        <f>[2]Abril!$K$21</f>
        <v>0</v>
      </c>
      <c r="S6" s="57">
        <f>[2]Abril!$K$22</f>
        <v>0</v>
      </c>
      <c r="T6" s="57">
        <f>[2]Abril!$K$23</f>
        <v>0</v>
      </c>
      <c r="U6" s="57">
        <f>[2]Abril!$K$24</f>
        <v>0</v>
      </c>
      <c r="V6" s="57">
        <f>[2]Abril!$K$25</f>
        <v>0</v>
      </c>
      <c r="W6" s="57">
        <f>[2]Abril!$K$26</f>
        <v>0.2</v>
      </c>
      <c r="X6" s="57">
        <f>[2]Abril!$K$27</f>
        <v>0</v>
      </c>
      <c r="Y6" s="57">
        <f>[2]Abril!$K$28</f>
        <v>0</v>
      </c>
      <c r="Z6" s="57">
        <f>[2]Abril!$K$29</f>
        <v>31.200000000000003</v>
      </c>
      <c r="AA6" s="57">
        <f>[2]Abril!$K$30</f>
        <v>25.199999999999996</v>
      </c>
      <c r="AB6" s="57">
        <f>[2]Abril!$K$31</f>
        <v>0</v>
      </c>
      <c r="AC6" s="57">
        <f>[2]Abril!$K$32</f>
        <v>0</v>
      </c>
      <c r="AD6" s="57">
        <f>[2]Abril!$K$33</f>
        <v>0</v>
      </c>
      <c r="AE6" s="57">
        <f>[2]Abril!$K$34</f>
        <v>0.2</v>
      </c>
      <c r="AF6" s="59">
        <f t="shared" si="1"/>
        <v>68.8</v>
      </c>
      <c r="AG6" s="60">
        <f t="shared" si="2"/>
        <v>31.200000000000003</v>
      </c>
      <c r="AH6" s="80">
        <f t="shared" si="3"/>
        <v>24</v>
      </c>
    </row>
    <row r="7" spans="1:36" ht="17.100000000000001" customHeight="1" x14ac:dyDescent="0.2">
      <c r="A7" s="56" t="s">
        <v>1</v>
      </c>
      <c r="B7" s="57">
        <f>[3]Abril!$K$5</f>
        <v>0</v>
      </c>
      <c r="C7" s="57">
        <f>[3]Abril!$K$6</f>
        <v>0.2</v>
      </c>
      <c r="D7" s="57">
        <f>[3]Abril!$K$7</f>
        <v>0.2</v>
      </c>
      <c r="E7" s="57">
        <f>[3]Abril!$K$8</f>
        <v>1</v>
      </c>
      <c r="F7" s="57">
        <f>[3]Abril!$K$9</f>
        <v>0.2</v>
      </c>
      <c r="G7" s="57">
        <f>[3]Abril!$K$10</f>
        <v>0.2</v>
      </c>
      <c r="H7" s="57">
        <f>[3]Abril!$K$11</f>
        <v>0</v>
      </c>
      <c r="I7" s="57">
        <f>[3]Abril!$K$12</f>
        <v>0.2</v>
      </c>
      <c r="J7" s="57">
        <f>[3]Abril!$K$13</f>
        <v>0</v>
      </c>
      <c r="K7" s="57">
        <f>[3]Abril!$K$14</f>
        <v>0</v>
      </c>
      <c r="L7" s="57">
        <f>[3]Abril!$K$15</f>
        <v>0</v>
      </c>
      <c r="M7" s="57">
        <f>[3]Abril!$K$16</f>
        <v>0</v>
      </c>
      <c r="N7" s="57">
        <f>[3]Abril!$K$17</f>
        <v>0.4</v>
      </c>
      <c r="O7" s="57">
        <f>[3]Abril!$K$18</f>
        <v>32.6</v>
      </c>
      <c r="P7" s="57">
        <f>[3]Abril!$K$19</f>
        <v>6.0000000000000036</v>
      </c>
      <c r="Q7" s="57">
        <f>[3]Abril!$K$20</f>
        <v>2.6</v>
      </c>
      <c r="R7" s="57">
        <f>[3]Abril!$K$21</f>
        <v>2.6</v>
      </c>
      <c r="S7" s="57">
        <f>[3]Abril!$K$22</f>
        <v>1.5999999999999999</v>
      </c>
      <c r="T7" s="57">
        <f>[3]Abril!$K$23</f>
        <v>0.60000000000000009</v>
      </c>
      <c r="U7" s="57">
        <f>[3]Abril!$K$24</f>
        <v>0.2</v>
      </c>
      <c r="V7" s="57">
        <f>[3]Abril!$K$25</f>
        <v>0.2</v>
      </c>
      <c r="W7" s="57">
        <f>[3]Abril!$K$26</f>
        <v>0.2</v>
      </c>
      <c r="X7" s="57">
        <f>[3]Abril!$K$27</f>
        <v>0.4</v>
      </c>
      <c r="Y7" s="57">
        <f>[3]Abril!$K$28</f>
        <v>0.4</v>
      </c>
      <c r="Z7" s="57">
        <f>[3]Abril!$K$29</f>
        <v>0</v>
      </c>
      <c r="AA7" s="57">
        <f>[3]Abril!$K$30</f>
        <v>8.7999999999999989</v>
      </c>
      <c r="AB7" s="57">
        <f>[3]Abril!$K$31</f>
        <v>2.8000000000000003</v>
      </c>
      <c r="AC7" s="57">
        <f>[3]Abril!$K$32</f>
        <v>9.4</v>
      </c>
      <c r="AD7" s="57">
        <f>[3]Abril!$K$33</f>
        <v>3.2</v>
      </c>
      <c r="AE7" s="57">
        <f>[3]Abril!$K$34</f>
        <v>0.2</v>
      </c>
      <c r="AF7" s="59">
        <f t="shared" si="1"/>
        <v>74.200000000000017</v>
      </c>
      <c r="AG7" s="60">
        <f t="shared" si="2"/>
        <v>32.6</v>
      </c>
      <c r="AH7" s="80">
        <f t="shared" si="3"/>
        <v>7</v>
      </c>
      <c r="AI7" s="72" t="s">
        <v>54</v>
      </c>
    </row>
    <row r="8" spans="1:36" ht="17.100000000000001" customHeight="1" x14ac:dyDescent="0.2">
      <c r="A8" s="56" t="s">
        <v>55</v>
      </c>
      <c r="B8" s="57">
        <f>[4]Abril!$K$5</f>
        <v>0</v>
      </c>
      <c r="C8" s="57">
        <f>[4]Abril!$K$6</f>
        <v>0</v>
      </c>
      <c r="D8" s="57">
        <f>[4]Abril!$K$7</f>
        <v>0</v>
      </c>
      <c r="E8" s="57">
        <f>[4]Abril!$K$8</f>
        <v>0</v>
      </c>
      <c r="F8" s="57">
        <f>[4]Abril!$K$9</f>
        <v>0</v>
      </c>
      <c r="G8" s="57">
        <f>[4]Abril!$K$10</f>
        <v>0</v>
      </c>
      <c r="H8" s="57">
        <f>[4]Abril!$K$11</f>
        <v>0</v>
      </c>
      <c r="I8" s="57">
        <f>[4]Abril!$K$12</f>
        <v>0</v>
      </c>
      <c r="J8" s="57">
        <f>[4]Abril!$K$13</f>
        <v>0</v>
      </c>
      <c r="K8" s="57">
        <f>[4]Abril!$K$14</f>
        <v>0</v>
      </c>
      <c r="L8" s="57">
        <f>[4]Abril!$K$15</f>
        <v>0</v>
      </c>
      <c r="M8" s="57">
        <f>[4]Abril!$K$16</f>
        <v>0</v>
      </c>
      <c r="N8" s="57">
        <f>[4]Abril!$K$17</f>
        <v>0</v>
      </c>
      <c r="O8" s="57">
        <f>[4]Abril!$K$18</f>
        <v>0</v>
      </c>
      <c r="P8" s="57">
        <f>[4]Abril!$K$19</f>
        <v>0</v>
      </c>
      <c r="Q8" s="57">
        <f>[4]Abril!$K$20</f>
        <v>0</v>
      </c>
      <c r="R8" s="57">
        <f>[4]Abril!$K$21</f>
        <v>0</v>
      </c>
      <c r="S8" s="57">
        <f>[4]Abril!$K$22</f>
        <v>0</v>
      </c>
      <c r="T8" s="57">
        <f>[4]Abril!$K$23</f>
        <v>0</v>
      </c>
      <c r="U8" s="57">
        <f>[4]Abril!$K$24</f>
        <v>0</v>
      </c>
      <c r="V8" s="57">
        <f>[4]Abril!$K$25</f>
        <v>0</v>
      </c>
      <c r="W8" s="57">
        <f>[4]Abril!$K$26</f>
        <v>0</v>
      </c>
      <c r="X8" s="57">
        <f>[4]Abril!$K$27</f>
        <v>0</v>
      </c>
      <c r="Y8" s="57">
        <f>[4]Abril!$K$28</f>
        <v>0</v>
      </c>
      <c r="Z8" s="57">
        <f>[4]Abril!$K$29</f>
        <v>3.6</v>
      </c>
      <c r="AA8" s="57">
        <f>[4]Abril!$K$30</f>
        <v>55.800000000000004</v>
      </c>
      <c r="AB8" s="57">
        <f>[4]Abril!$K$31</f>
        <v>0</v>
      </c>
      <c r="AC8" s="57">
        <f>[4]Abril!$K$32</f>
        <v>0</v>
      </c>
      <c r="AD8" s="57">
        <f>[4]Abril!$K$33</f>
        <v>0</v>
      </c>
      <c r="AE8" s="57">
        <f>[4]Abril!$K$34</f>
        <v>0</v>
      </c>
      <c r="AF8" s="59">
        <f t="shared" ref="AF8" si="4">SUM(B8:AE8)</f>
        <v>59.400000000000006</v>
      </c>
      <c r="AG8" s="60">
        <f t="shared" ref="AG8" si="5">MAX(B8:AE8)</f>
        <v>55.800000000000004</v>
      </c>
      <c r="AH8" s="80">
        <f t="shared" si="3"/>
        <v>28</v>
      </c>
    </row>
    <row r="9" spans="1:36" ht="17.100000000000001" customHeight="1" x14ac:dyDescent="0.2">
      <c r="A9" s="56" t="s">
        <v>48</v>
      </c>
      <c r="B9" s="57">
        <f>[5]Abril!$K$5</f>
        <v>0.2</v>
      </c>
      <c r="C9" s="57">
        <f>[5]Abril!$K$6</f>
        <v>0</v>
      </c>
      <c r="D9" s="57">
        <f>[5]Abril!$K$7</f>
        <v>0</v>
      </c>
      <c r="E9" s="57">
        <f>[5]Abril!$K$8</f>
        <v>0</v>
      </c>
      <c r="F9" s="57">
        <f>[5]Abril!$K$9</f>
        <v>0</v>
      </c>
      <c r="G9" s="57">
        <f>[5]Abril!$K$10</f>
        <v>0.4</v>
      </c>
      <c r="H9" s="57">
        <f>[5]Abril!$K$11</f>
        <v>1.2</v>
      </c>
      <c r="I9" s="57">
        <f>[5]Abril!$K$12</f>
        <v>0.2</v>
      </c>
      <c r="J9" s="57">
        <f>[5]Abril!$K$13</f>
        <v>0</v>
      </c>
      <c r="K9" s="57">
        <f>[5]Abril!$K$14</f>
        <v>0</v>
      </c>
      <c r="L9" s="57">
        <f>[5]Abril!$K$15</f>
        <v>0</v>
      </c>
      <c r="M9" s="57">
        <f>[5]Abril!$K$16</f>
        <v>0</v>
      </c>
      <c r="N9" s="57">
        <f>[5]Abril!$K$17</f>
        <v>1</v>
      </c>
      <c r="O9" s="57">
        <f>[5]Abril!$K$18</f>
        <v>0.2</v>
      </c>
      <c r="P9" s="57">
        <f>[5]Abril!$K$19</f>
        <v>0</v>
      </c>
      <c r="Q9" s="57">
        <f>[5]Abril!$K$20</f>
        <v>0</v>
      </c>
      <c r="R9" s="57">
        <f>[5]Abril!$K$21</f>
        <v>0</v>
      </c>
      <c r="S9" s="57">
        <f>[5]Abril!$K$22</f>
        <v>0</v>
      </c>
      <c r="T9" s="57">
        <f>[5]Abril!$K$23</f>
        <v>0</v>
      </c>
      <c r="U9" s="57">
        <f>[5]Abril!$K$24</f>
        <v>0</v>
      </c>
      <c r="V9" s="57">
        <f>[5]Abril!$K$25</f>
        <v>0</v>
      </c>
      <c r="W9" s="57">
        <f>[5]Abril!$K$26</f>
        <v>43.6</v>
      </c>
      <c r="X9" s="57">
        <f>[5]Abril!$K$27</f>
        <v>0.2</v>
      </c>
      <c r="Y9" s="57">
        <f>[5]Abril!$K$28</f>
        <v>0</v>
      </c>
      <c r="Z9" s="57">
        <f>[5]Abril!$K$29</f>
        <v>2</v>
      </c>
      <c r="AA9" s="57">
        <f>[5]Abril!$K$30</f>
        <v>16.999999999999996</v>
      </c>
      <c r="AB9" s="57">
        <f>[5]Abril!$K$31</f>
        <v>0</v>
      </c>
      <c r="AC9" s="57">
        <f>[5]Abril!$K$32</f>
        <v>0</v>
      </c>
      <c r="AD9" s="57">
        <f>[5]Abril!$K$33</f>
        <v>0</v>
      </c>
      <c r="AE9" s="57">
        <f>[5]Abril!$K$34</f>
        <v>0.2</v>
      </c>
      <c r="AF9" s="59">
        <f t="shared" si="1"/>
        <v>66.2</v>
      </c>
      <c r="AG9" s="60">
        <f t="shared" si="2"/>
        <v>43.6</v>
      </c>
      <c r="AH9" s="80">
        <f t="shared" si="3"/>
        <v>19</v>
      </c>
      <c r="AI9" s="72" t="s">
        <v>54</v>
      </c>
    </row>
    <row r="10" spans="1:36" ht="17.100000000000001" customHeight="1" x14ac:dyDescent="0.2">
      <c r="A10" s="56" t="s">
        <v>2</v>
      </c>
      <c r="B10" s="57">
        <f>[6]Abril!$K$5</f>
        <v>0</v>
      </c>
      <c r="C10" s="57">
        <f>[6]Abril!$K$6</f>
        <v>0</v>
      </c>
      <c r="D10" s="57">
        <f>[6]Abril!$K$7</f>
        <v>1</v>
      </c>
      <c r="E10" s="57">
        <f>[6]Abril!$K$8</f>
        <v>0</v>
      </c>
      <c r="F10" s="57">
        <f>[6]Abril!$K$9</f>
        <v>13</v>
      </c>
      <c r="G10" s="57">
        <f>[6]Abril!$K$10</f>
        <v>0</v>
      </c>
      <c r="H10" s="57">
        <f>[6]Abril!$K$11</f>
        <v>0</v>
      </c>
      <c r="I10" s="57">
        <f>[6]Abril!$K$12</f>
        <v>0</v>
      </c>
      <c r="J10" s="57">
        <f>[6]Abril!$K$13</f>
        <v>0</v>
      </c>
      <c r="K10" s="57">
        <f>[6]Abril!$K$14</f>
        <v>0</v>
      </c>
      <c r="L10" s="57">
        <f>[6]Abril!$K$15</f>
        <v>0</v>
      </c>
      <c r="M10" s="57">
        <f>[6]Abril!$K$16</f>
        <v>0</v>
      </c>
      <c r="N10" s="57">
        <f>[6]Abril!$K$17</f>
        <v>0</v>
      </c>
      <c r="O10" s="57">
        <f>[6]Abril!$K$18</f>
        <v>0.2</v>
      </c>
      <c r="P10" s="57">
        <f>[6]Abril!$K$19</f>
        <v>18.600000000000001</v>
      </c>
      <c r="Q10" s="57">
        <f>[6]Abril!$K$20</f>
        <v>0</v>
      </c>
      <c r="R10" s="57">
        <f>[6]Abril!$K$21</f>
        <v>0</v>
      </c>
      <c r="S10" s="57">
        <f>[6]Abril!$K$22</f>
        <v>0</v>
      </c>
      <c r="T10" s="57">
        <f>[6]Abril!$K$23</f>
        <v>0</v>
      </c>
      <c r="U10" s="57">
        <f>[6]Abril!$K$24</f>
        <v>0</v>
      </c>
      <c r="V10" s="57">
        <f>[6]Abril!$K$25</f>
        <v>0</v>
      </c>
      <c r="W10" s="57">
        <f>[6]Abril!$K$26</f>
        <v>0</v>
      </c>
      <c r="X10" s="57">
        <f>[6]Abril!$K$27</f>
        <v>0</v>
      </c>
      <c r="Y10" s="57">
        <f>[6]Abril!$K$28</f>
        <v>0</v>
      </c>
      <c r="Z10" s="57">
        <f>[6]Abril!$K$29</f>
        <v>11.8</v>
      </c>
      <c r="AA10" s="57">
        <f>[6]Abril!$K$30</f>
        <v>25.199999999999992</v>
      </c>
      <c r="AB10" s="57">
        <f>[6]Abril!$K$31</f>
        <v>0.2</v>
      </c>
      <c r="AC10" s="57">
        <f>[6]Abril!$K$32</f>
        <v>0</v>
      </c>
      <c r="AD10" s="57">
        <f>[6]Abril!$K$33</f>
        <v>0.8</v>
      </c>
      <c r="AE10" s="57">
        <f>[6]Abril!$K$34</f>
        <v>0</v>
      </c>
      <c r="AF10" s="59">
        <f t="shared" si="1"/>
        <v>70.799999999999983</v>
      </c>
      <c r="AG10" s="60">
        <f t="shared" si="2"/>
        <v>25.199999999999992</v>
      </c>
      <c r="AH10" s="80">
        <f t="shared" si="3"/>
        <v>22</v>
      </c>
      <c r="AI10" s="72" t="s">
        <v>54</v>
      </c>
    </row>
    <row r="11" spans="1:36" ht="17.100000000000001" customHeight="1" x14ac:dyDescent="0.2">
      <c r="A11" s="56" t="s">
        <v>3</v>
      </c>
      <c r="B11" s="57" t="str">
        <f>[7]Abril!$K$5</f>
        <v>*</v>
      </c>
      <c r="C11" s="57" t="str">
        <f>[7]Abril!$K$6</f>
        <v>*</v>
      </c>
      <c r="D11" s="57" t="str">
        <f>[7]Abril!$K$7</f>
        <v>*</v>
      </c>
      <c r="E11" s="57" t="str">
        <f>[7]Abril!$K$8</f>
        <v>*</v>
      </c>
      <c r="F11" s="57" t="str">
        <f>[7]Abril!$K$9</f>
        <v>*</v>
      </c>
      <c r="G11" s="57" t="str">
        <f>[7]Abril!$K$10</f>
        <v>*</v>
      </c>
      <c r="H11" s="57" t="str">
        <f>[7]Abril!$K$11</f>
        <v>*</v>
      </c>
      <c r="I11" s="57" t="str">
        <f>[7]Abril!$K$12</f>
        <v>*</v>
      </c>
      <c r="J11" s="57" t="str">
        <f>[7]Abril!$K$13</f>
        <v>*</v>
      </c>
      <c r="K11" s="57" t="str">
        <f>[7]Abril!$K$14</f>
        <v>*</v>
      </c>
      <c r="L11" s="57" t="str">
        <f>[7]Abril!$K$15</f>
        <v>*</v>
      </c>
      <c r="M11" s="57" t="str">
        <f>[7]Abril!$K$16</f>
        <v>*</v>
      </c>
      <c r="N11" s="57" t="str">
        <f>[7]Abril!$K$17</f>
        <v>*</v>
      </c>
      <c r="O11" s="57" t="str">
        <f>[7]Abril!$K$18</f>
        <v>*</v>
      </c>
      <c r="P11" s="57" t="str">
        <f>[7]Abril!$K$19</f>
        <v>*</v>
      </c>
      <c r="Q11" s="57" t="str">
        <f>[7]Abril!$K$20</f>
        <v>*</v>
      </c>
      <c r="R11" s="57" t="str">
        <f>[7]Abril!$K$21</f>
        <v>*</v>
      </c>
      <c r="S11" s="57" t="str">
        <f>[7]Abril!$K$22</f>
        <v>*</v>
      </c>
      <c r="T11" s="57">
        <f>[7]Abril!$K$23</f>
        <v>0</v>
      </c>
      <c r="U11" s="57">
        <f>[7]Abril!$K$24</f>
        <v>0</v>
      </c>
      <c r="V11" s="57">
        <f>[7]Abril!$K$25</f>
        <v>0</v>
      </c>
      <c r="W11" s="57">
        <f>[7]Abril!$K$26</f>
        <v>0</v>
      </c>
      <c r="X11" s="57">
        <f>[7]Abril!$K$27</f>
        <v>0</v>
      </c>
      <c r="Y11" s="57">
        <f>[7]Abril!$K$28</f>
        <v>0</v>
      </c>
      <c r="Z11" s="57">
        <f>[7]Abril!$K$29</f>
        <v>0</v>
      </c>
      <c r="AA11" s="57">
        <f>[7]Abril!$K$30</f>
        <v>1.6</v>
      </c>
      <c r="AB11" s="57">
        <f>[7]Abril!$K$31</f>
        <v>8</v>
      </c>
      <c r="AC11" s="57">
        <f>[7]Abril!$K$32</f>
        <v>4</v>
      </c>
      <c r="AD11" s="57">
        <f>[7]Abril!$K$33</f>
        <v>2.6</v>
      </c>
      <c r="AE11" s="57">
        <f>[7]Abril!$K$34</f>
        <v>1.5999999999999999</v>
      </c>
      <c r="AF11" s="59">
        <f t="shared" si="1"/>
        <v>17.8</v>
      </c>
      <c r="AG11" s="60">
        <f t="shared" si="2"/>
        <v>8</v>
      </c>
      <c r="AH11" s="80">
        <f t="shared" si="3"/>
        <v>7</v>
      </c>
    </row>
    <row r="12" spans="1:36" ht="17.100000000000001" customHeight="1" x14ac:dyDescent="0.2">
      <c r="A12" s="56" t="s">
        <v>4</v>
      </c>
      <c r="B12" s="57">
        <f>[8]Abril!$K$5</f>
        <v>0</v>
      </c>
      <c r="C12" s="57">
        <f>[8]Abril!$K$6</f>
        <v>0</v>
      </c>
      <c r="D12" s="57">
        <f>[8]Abril!$K$7</f>
        <v>0</v>
      </c>
      <c r="E12" s="57">
        <f>[8]Abril!$K$8</f>
        <v>0</v>
      </c>
      <c r="F12" s="57">
        <f>[8]Abril!$K$9</f>
        <v>0</v>
      </c>
      <c r="G12" s="57">
        <f>[8]Abril!$K$10</f>
        <v>0</v>
      </c>
      <c r="H12" s="57">
        <f>[8]Abril!$K$11</f>
        <v>0</v>
      </c>
      <c r="I12" s="57">
        <f>[8]Abril!$K$12</f>
        <v>0</v>
      </c>
      <c r="J12" s="57">
        <f>[8]Abril!$K$13</f>
        <v>0</v>
      </c>
      <c r="K12" s="57">
        <f>[8]Abril!$K$14</f>
        <v>0</v>
      </c>
      <c r="L12" s="57">
        <f>[8]Abril!$K$15</f>
        <v>0</v>
      </c>
      <c r="M12" s="57">
        <f>[8]Abril!$K$16</f>
        <v>0</v>
      </c>
      <c r="N12" s="57">
        <f>[8]Abril!$K$17</f>
        <v>0</v>
      </c>
      <c r="O12" s="57">
        <f>[8]Abril!$K$18</f>
        <v>0</v>
      </c>
      <c r="P12" s="57">
        <f>[8]Abril!$K$19</f>
        <v>0</v>
      </c>
      <c r="Q12" s="57">
        <f>[8]Abril!$K$20</f>
        <v>0</v>
      </c>
      <c r="R12" s="57">
        <f>[8]Abril!$K$21</f>
        <v>0</v>
      </c>
      <c r="S12" s="57">
        <f>[8]Abril!$K$22</f>
        <v>0</v>
      </c>
      <c r="T12" s="57">
        <f>[8]Abril!$K$23</f>
        <v>0</v>
      </c>
      <c r="U12" s="57">
        <f>[8]Abril!$K$24</f>
        <v>0</v>
      </c>
      <c r="V12" s="57">
        <f>[8]Abril!$K$25</f>
        <v>0</v>
      </c>
      <c r="W12" s="57">
        <f>[8]Abril!$K$26</f>
        <v>0</v>
      </c>
      <c r="X12" s="57">
        <f>[8]Abril!$K$27</f>
        <v>0</v>
      </c>
      <c r="Y12" s="57">
        <f>[8]Abril!$K$28</f>
        <v>0</v>
      </c>
      <c r="Z12" s="57">
        <f>[8]Abril!$K$29</f>
        <v>0</v>
      </c>
      <c r="AA12" s="57">
        <f>[8]Abril!$K$30</f>
        <v>66.199999999999989</v>
      </c>
      <c r="AB12" s="57">
        <f>[8]Abril!$K$31</f>
        <v>18.8</v>
      </c>
      <c r="AC12" s="57">
        <f>[8]Abril!$K$32</f>
        <v>0</v>
      </c>
      <c r="AD12" s="57">
        <f>[8]Abril!$K$33</f>
        <v>0</v>
      </c>
      <c r="AE12" s="57">
        <f>[8]Abril!$K$34</f>
        <v>0</v>
      </c>
      <c r="AF12" s="59">
        <f t="shared" si="1"/>
        <v>84.999999999999986</v>
      </c>
      <c r="AG12" s="60">
        <f t="shared" si="2"/>
        <v>66.199999999999989</v>
      </c>
      <c r="AH12" s="80">
        <f t="shared" si="3"/>
        <v>28</v>
      </c>
    </row>
    <row r="13" spans="1:36" ht="17.100000000000001" customHeight="1" x14ac:dyDescent="0.2">
      <c r="A13" s="56" t="s">
        <v>5</v>
      </c>
      <c r="B13" s="57" t="str">
        <f>[9]Abril!$K$5</f>
        <v>*</v>
      </c>
      <c r="C13" s="57" t="str">
        <f>[9]Abril!$K$6</f>
        <v>*</v>
      </c>
      <c r="D13" s="57" t="str">
        <f>[9]Abril!$K$7</f>
        <v>*</v>
      </c>
      <c r="E13" s="57" t="str">
        <f>[9]Abril!$K$8</f>
        <v>*</v>
      </c>
      <c r="F13" s="57" t="str">
        <f>[9]Abril!$K$9</f>
        <v>*</v>
      </c>
      <c r="G13" s="57" t="str">
        <f>[9]Abril!$K$10</f>
        <v>*</v>
      </c>
      <c r="H13" s="57" t="str">
        <f>[9]Abril!$K$11</f>
        <v>*</v>
      </c>
      <c r="I13" s="57" t="str">
        <f>[9]Abril!$K$12</f>
        <v>*</v>
      </c>
      <c r="J13" s="57" t="str">
        <f>[9]Abril!$K$13</f>
        <v>*</v>
      </c>
      <c r="K13" s="57" t="str">
        <f>[9]Abril!$K$14</f>
        <v>*</v>
      </c>
      <c r="L13" s="57" t="str">
        <f>[9]Abril!$K$15</f>
        <v>*</v>
      </c>
      <c r="M13" s="57" t="str">
        <f>[9]Abril!$K$16</f>
        <v>*</v>
      </c>
      <c r="N13" s="57" t="str">
        <f>[9]Abril!$K$17</f>
        <v>*</v>
      </c>
      <c r="O13" s="57" t="str">
        <f>[9]Abril!$K$18</f>
        <v>*</v>
      </c>
      <c r="P13" s="57" t="str">
        <f>[9]Abril!$K$19</f>
        <v>*</v>
      </c>
      <c r="Q13" s="57" t="str">
        <f>[9]Abril!$K$20</f>
        <v>*</v>
      </c>
      <c r="R13" s="57" t="str">
        <f>[9]Abril!$K$21</f>
        <v>*</v>
      </c>
      <c r="S13" s="57" t="str">
        <f>[9]Abril!$K$22</f>
        <v>*</v>
      </c>
      <c r="T13" s="57" t="str">
        <f>[9]Abril!$K$23</f>
        <v>*</v>
      </c>
      <c r="U13" s="57" t="str">
        <f>[9]Abril!$K$24</f>
        <v>*</v>
      </c>
      <c r="V13" s="57" t="str">
        <f>[9]Abril!$K$25</f>
        <v>*</v>
      </c>
      <c r="W13" s="57" t="str">
        <f>[9]Abril!$K$26</f>
        <v>*</v>
      </c>
      <c r="X13" s="57" t="str">
        <f>[9]Abril!$K$27</f>
        <v>*</v>
      </c>
      <c r="Y13" s="57">
        <f>[9]Abril!$K$28</f>
        <v>0.4</v>
      </c>
      <c r="Z13" s="57">
        <f>[9]Abril!$K$29</f>
        <v>0.2</v>
      </c>
      <c r="AA13" s="57">
        <f>[9]Abril!$K$30</f>
        <v>2.8000000000000003</v>
      </c>
      <c r="AB13" s="57">
        <f>[9]Abril!$K$31</f>
        <v>0</v>
      </c>
      <c r="AC13" s="57">
        <f>[9]Abril!$K$32</f>
        <v>0</v>
      </c>
      <c r="AD13" s="57">
        <f>[9]Abril!$K$33</f>
        <v>0</v>
      </c>
      <c r="AE13" s="57">
        <f>[9]Abril!$K$34</f>
        <v>0</v>
      </c>
      <c r="AF13" s="59">
        <f t="shared" si="1"/>
        <v>3.4000000000000004</v>
      </c>
      <c r="AG13" s="60">
        <f t="shared" si="2"/>
        <v>2.8000000000000003</v>
      </c>
      <c r="AH13" s="80">
        <f t="shared" si="3"/>
        <v>4</v>
      </c>
    </row>
    <row r="14" spans="1:36" ht="17.100000000000001" customHeight="1" x14ac:dyDescent="0.2">
      <c r="A14" s="56" t="s">
        <v>50</v>
      </c>
      <c r="B14" s="57">
        <f>[10]Abril!$K$5</f>
        <v>0</v>
      </c>
      <c r="C14" s="57">
        <f>[10]Abril!$K$6</f>
        <v>2.6</v>
      </c>
      <c r="D14" s="57">
        <f>[10]Abril!$K$7</f>
        <v>0</v>
      </c>
      <c r="E14" s="57">
        <f>[10]Abril!$K$8</f>
        <v>0</v>
      </c>
      <c r="F14" s="57">
        <f>[10]Abril!$K$9</f>
        <v>0</v>
      </c>
      <c r="G14" s="57">
        <f>[10]Abril!$K$10</f>
        <v>0</v>
      </c>
      <c r="H14" s="57">
        <f>[10]Abril!$K$11</f>
        <v>0</v>
      </c>
      <c r="I14" s="57">
        <f>[10]Abril!$K$12</f>
        <v>7.6000000000000005</v>
      </c>
      <c r="J14" s="57">
        <f>[10]Abril!$K$13</f>
        <v>0</v>
      </c>
      <c r="K14" s="57">
        <f>[10]Abril!$K$14</f>
        <v>0</v>
      </c>
      <c r="L14" s="57">
        <f>[10]Abril!$K$15</f>
        <v>0</v>
      </c>
      <c r="M14" s="57">
        <f>[10]Abril!$K$16</f>
        <v>0</v>
      </c>
      <c r="N14" s="57">
        <f>[10]Abril!$K$17</f>
        <v>11</v>
      </c>
      <c r="O14" s="57">
        <f>[10]Abril!$K$18</f>
        <v>0.2</v>
      </c>
      <c r="P14" s="57">
        <f>[10]Abril!$K$19</f>
        <v>2.6</v>
      </c>
      <c r="Q14" s="57">
        <f>[10]Abril!$K$20</f>
        <v>0</v>
      </c>
      <c r="R14" s="57">
        <f>[10]Abril!$K$21</f>
        <v>0</v>
      </c>
      <c r="S14" s="57">
        <f>[10]Abril!$K$22</f>
        <v>0</v>
      </c>
      <c r="T14" s="57">
        <f>[10]Abril!$K$23</f>
        <v>0</v>
      </c>
      <c r="U14" s="57">
        <f>[10]Abril!$K$24</f>
        <v>0</v>
      </c>
      <c r="V14" s="57">
        <f>[10]Abril!$K$25</f>
        <v>0</v>
      </c>
      <c r="W14" s="57">
        <f>[10]Abril!$K$26</f>
        <v>0</v>
      </c>
      <c r="X14" s="57">
        <f>[10]Abril!$K$27</f>
        <v>0</v>
      </c>
      <c r="Y14" s="57">
        <f>[10]Abril!$K$28</f>
        <v>0</v>
      </c>
      <c r="Z14" s="57">
        <f>[10]Abril!$K$29</f>
        <v>0</v>
      </c>
      <c r="AA14" s="57">
        <f>[10]Abril!$K$30</f>
        <v>47.599999999999994</v>
      </c>
      <c r="AB14" s="57">
        <f>[10]Abril!$K$31</f>
        <v>13.400000000000002</v>
      </c>
      <c r="AC14" s="57">
        <f>[10]Abril!$K$32</f>
        <v>0</v>
      </c>
      <c r="AD14" s="57">
        <f>[10]Abril!$K$33</f>
        <v>0.2</v>
      </c>
      <c r="AE14" s="57">
        <f>[10]Abril!$K$34</f>
        <v>0</v>
      </c>
      <c r="AF14" s="59">
        <f t="shared" si="1"/>
        <v>85.2</v>
      </c>
      <c r="AG14" s="60">
        <f t="shared" si="2"/>
        <v>47.599999999999994</v>
      </c>
      <c r="AH14" s="80">
        <f t="shared" si="3"/>
        <v>22</v>
      </c>
      <c r="AJ14" s="72" t="s">
        <v>54</v>
      </c>
    </row>
    <row r="15" spans="1:36" ht="17.100000000000001" customHeight="1" x14ac:dyDescent="0.2">
      <c r="A15" s="56" t="s">
        <v>6</v>
      </c>
      <c r="B15" s="57" t="str">
        <f>[11]Abril!$K$5</f>
        <v>*</v>
      </c>
      <c r="C15" s="57" t="str">
        <f>[11]Abril!$K$6</f>
        <v>*</v>
      </c>
      <c r="D15" s="57" t="str">
        <f>[11]Abril!$K$7</f>
        <v>*</v>
      </c>
      <c r="E15" s="57" t="str">
        <f>[11]Abril!$K$8</f>
        <v>*</v>
      </c>
      <c r="F15" s="57" t="str">
        <f>[11]Abril!$K$9</f>
        <v>*</v>
      </c>
      <c r="G15" s="57" t="str">
        <f>[11]Abril!$K$10</f>
        <v>*</v>
      </c>
      <c r="H15" s="57" t="str">
        <f>[11]Abril!$K$11</f>
        <v>*</v>
      </c>
      <c r="I15" s="57" t="str">
        <f>[11]Abril!$K$12</f>
        <v>*</v>
      </c>
      <c r="J15" s="57" t="str">
        <f>[11]Abril!$K$13</f>
        <v>*</v>
      </c>
      <c r="K15" s="57" t="str">
        <f>[11]Abril!$K$14</f>
        <v>*</v>
      </c>
      <c r="L15" s="57" t="str">
        <f>[11]Abril!$K$15</f>
        <v>*</v>
      </c>
      <c r="M15" s="57" t="str">
        <f>[11]Abril!$K$16</f>
        <v>*</v>
      </c>
      <c r="N15" s="57" t="str">
        <f>[11]Abril!$K$17</f>
        <v>*</v>
      </c>
      <c r="O15" s="57" t="str">
        <f>[11]Abril!$K$18</f>
        <v>*</v>
      </c>
      <c r="P15" s="57" t="str">
        <f>[11]Abril!$K$19</f>
        <v>*</v>
      </c>
      <c r="Q15" s="57" t="str">
        <f>[11]Abril!$K$20</f>
        <v>*</v>
      </c>
      <c r="R15" s="57" t="str">
        <f>[11]Abril!$K$21</f>
        <v>*</v>
      </c>
      <c r="S15" s="57" t="str">
        <f>[11]Abril!$K$22</f>
        <v>*</v>
      </c>
      <c r="T15" s="57" t="str">
        <f>[11]Abril!$K$23</f>
        <v>*</v>
      </c>
      <c r="U15" s="57">
        <f>[11]Abril!$K$24</f>
        <v>0</v>
      </c>
      <c r="V15" s="57">
        <f>[11]Abril!$K$25</f>
        <v>0</v>
      </c>
      <c r="W15" s="57">
        <f>[11]Abril!$K$26</f>
        <v>0</v>
      </c>
      <c r="X15" s="57">
        <f>[11]Abril!$K$27</f>
        <v>0</v>
      </c>
      <c r="Y15" s="57">
        <f>[11]Abril!$K$28</f>
        <v>0</v>
      </c>
      <c r="Z15" s="57">
        <f>[11]Abril!$K$29</f>
        <v>0</v>
      </c>
      <c r="AA15" s="57">
        <f>[11]Abril!$K$30</f>
        <v>18.799999999999997</v>
      </c>
      <c r="AB15" s="57">
        <f>[11]Abril!$K$31</f>
        <v>9.8000000000000007</v>
      </c>
      <c r="AC15" s="57">
        <f>[11]Abril!$K$32</f>
        <v>0</v>
      </c>
      <c r="AD15" s="57">
        <f>[11]Abril!$K$33</f>
        <v>0</v>
      </c>
      <c r="AE15" s="57">
        <f>[11]Abril!$K$34</f>
        <v>0</v>
      </c>
      <c r="AF15" s="59">
        <f t="shared" si="1"/>
        <v>28.599999999999998</v>
      </c>
      <c r="AG15" s="60">
        <f t="shared" si="2"/>
        <v>18.799999999999997</v>
      </c>
      <c r="AH15" s="80">
        <f t="shared" si="3"/>
        <v>9</v>
      </c>
      <c r="AI15" s="72" t="s">
        <v>54</v>
      </c>
    </row>
    <row r="16" spans="1:36" ht="17.100000000000001" customHeight="1" x14ac:dyDescent="0.2">
      <c r="A16" s="56" t="s">
        <v>7</v>
      </c>
      <c r="B16" s="57">
        <f>[12]Abril!$K$5</f>
        <v>0</v>
      </c>
      <c r="C16" s="57">
        <f>[12]Abril!$K$6</f>
        <v>0</v>
      </c>
      <c r="D16" s="57">
        <f>[12]Abril!$K$7</f>
        <v>0</v>
      </c>
      <c r="E16" s="57">
        <f>[12]Abril!$K$8</f>
        <v>0</v>
      </c>
      <c r="F16" s="57">
        <f>[12]Abril!$K$9</f>
        <v>0</v>
      </c>
      <c r="G16" s="57">
        <f>[12]Abril!$K$10</f>
        <v>0</v>
      </c>
      <c r="H16" s="57">
        <f>[12]Abril!$K$11</f>
        <v>0</v>
      </c>
      <c r="I16" s="57">
        <f>[12]Abril!$K$12</f>
        <v>0</v>
      </c>
      <c r="J16" s="57">
        <f>[12]Abril!$K$13</f>
        <v>0</v>
      </c>
      <c r="K16" s="57">
        <f>[12]Abril!$K$14</f>
        <v>0</v>
      </c>
      <c r="L16" s="57">
        <f>[12]Abril!$K$15</f>
        <v>0</v>
      </c>
      <c r="M16" s="57">
        <f>[12]Abril!$K$16</f>
        <v>0</v>
      </c>
      <c r="N16" s="57">
        <f>[12]Abril!$K$17</f>
        <v>0</v>
      </c>
      <c r="O16" s="57">
        <f>[12]Abril!$K$18</f>
        <v>0</v>
      </c>
      <c r="P16" s="57">
        <f>[12]Abril!$K$19</f>
        <v>0</v>
      </c>
      <c r="Q16" s="57">
        <f>[12]Abril!$K$20</f>
        <v>0</v>
      </c>
      <c r="R16" s="57">
        <f>[12]Abril!$K$21</f>
        <v>0</v>
      </c>
      <c r="S16" s="57">
        <f>[12]Abril!$K$22</f>
        <v>0</v>
      </c>
      <c r="T16" s="57">
        <f>[12]Abril!$K$23</f>
        <v>0</v>
      </c>
      <c r="U16" s="57">
        <f>[12]Abril!$K$24</f>
        <v>0</v>
      </c>
      <c r="V16" s="57">
        <f>[12]Abril!$K$25</f>
        <v>0</v>
      </c>
      <c r="W16" s="57">
        <f>[12]Abril!$K$26</f>
        <v>0</v>
      </c>
      <c r="X16" s="57">
        <f>[12]Abril!$K$27</f>
        <v>0</v>
      </c>
      <c r="Y16" s="57">
        <f>[12]Abril!$K$28</f>
        <v>0</v>
      </c>
      <c r="Z16" s="57">
        <f>[12]Abril!$K$29</f>
        <v>26.2</v>
      </c>
      <c r="AA16" s="57">
        <f>[12]Abril!$K$30</f>
        <v>21.6</v>
      </c>
      <c r="AB16" s="57">
        <f>[12]Abril!$K$31</f>
        <v>0</v>
      </c>
      <c r="AC16" s="57">
        <f>[12]Abril!$K$32</f>
        <v>0</v>
      </c>
      <c r="AD16" s="57">
        <f>[12]Abril!$K$33</f>
        <v>0</v>
      </c>
      <c r="AE16" s="57">
        <f>[12]Abril!$K$34</f>
        <v>0</v>
      </c>
      <c r="AF16" s="59">
        <f t="shared" si="1"/>
        <v>47.8</v>
      </c>
      <c r="AG16" s="60">
        <f t="shared" si="2"/>
        <v>26.2</v>
      </c>
      <c r="AH16" s="80">
        <f t="shared" si="3"/>
        <v>28</v>
      </c>
    </row>
    <row r="17" spans="1:36" ht="17.100000000000001" customHeight="1" x14ac:dyDescent="0.2">
      <c r="A17" s="56" t="s">
        <v>8</v>
      </c>
      <c r="B17" s="57">
        <f>[13]Abril!$K$5</f>
        <v>0</v>
      </c>
      <c r="C17" s="57">
        <f>[13]Abril!$K$6</f>
        <v>0.2</v>
      </c>
      <c r="D17" s="57">
        <f>[13]Abril!$K$7</f>
        <v>0</v>
      </c>
      <c r="E17" s="57">
        <f>[13]Abril!$K$8</f>
        <v>0</v>
      </c>
      <c r="F17" s="57">
        <f>[13]Abril!$K$9</f>
        <v>0</v>
      </c>
      <c r="G17" s="57">
        <f>[13]Abril!$K$10</f>
        <v>0.2</v>
      </c>
      <c r="H17" s="57">
        <f>[13]Abril!$K$11</f>
        <v>0</v>
      </c>
      <c r="I17" s="57">
        <f>[13]Abril!$K$12</f>
        <v>0</v>
      </c>
      <c r="J17" s="57">
        <f>[13]Abril!$K$13</f>
        <v>0</v>
      </c>
      <c r="K17" s="57">
        <f>[13]Abril!$K$14</f>
        <v>19</v>
      </c>
      <c r="L17" s="57">
        <f>[13]Abril!$K$15</f>
        <v>10.399999999999995</v>
      </c>
      <c r="M17" s="57">
        <f>[13]Abril!$K$16</f>
        <v>0</v>
      </c>
      <c r="N17" s="57">
        <f>[13]Abril!$K$17</f>
        <v>0.2</v>
      </c>
      <c r="O17" s="57">
        <f>[13]Abril!$K$18</f>
        <v>0</v>
      </c>
      <c r="P17" s="57">
        <f>[13]Abril!$K$19</f>
        <v>0</v>
      </c>
      <c r="Q17" s="57">
        <f>[13]Abril!$K$20</f>
        <v>0</v>
      </c>
      <c r="R17" s="57">
        <f>[13]Abril!$K$21</f>
        <v>0</v>
      </c>
      <c r="S17" s="57">
        <f>[13]Abril!$K$22</f>
        <v>0</v>
      </c>
      <c r="T17" s="57">
        <f>[13]Abril!$K$23</f>
        <v>0</v>
      </c>
      <c r="U17" s="57">
        <f>[13]Abril!$K$24</f>
        <v>0</v>
      </c>
      <c r="V17" s="57">
        <f>[13]Abril!$K$25</f>
        <v>0</v>
      </c>
      <c r="W17" s="57">
        <f>[13]Abril!$K$26</f>
        <v>0</v>
      </c>
      <c r="X17" s="57">
        <f>[13]Abril!$K$27</f>
        <v>0</v>
      </c>
      <c r="Y17" s="57">
        <f>[13]Abril!$K$28</f>
        <v>0</v>
      </c>
      <c r="Z17" s="57">
        <f>[13]Abril!$K$29</f>
        <v>46.8</v>
      </c>
      <c r="AA17" s="57">
        <f>[13]Abril!$K$30</f>
        <v>21.599999999999994</v>
      </c>
      <c r="AB17" s="57">
        <f>[13]Abril!$K$31</f>
        <v>0.2</v>
      </c>
      <c r="AC17" s="57">
        <f>[13]Abril!$K$32</f>
        <v>0</v>
      </c>
      <c r="AD17" s="57">
        <f>[13]Abril!$K$33</f>
        <v>0</v>
      </c>
      <c r="AE17" s="57">
        <f>[13]Abril!$K$34</f>
        <v>0</v>
      </c>
      <c r="AF17" s="59">
        <f t="shared" si="1"/>
        <v>98.59999999999998</v>
      </c>
      <c r="AG17" s="60">
        <f t="shared" si="2"/>
        <v>46.8</v>
      </c>
      <c r="AH17" s="80">
        <f t="shared" si="3"/>
        <v>22</v>
      </c>
      <c r="AI17" s="72" t="s">
        <v>54</v>
      </c>
    </row>
    <row r="18" spans="1:36" ht="17.100000000000001" customHeight="1" x14ac:dyDescent="0.2">
      <c r="A18" s="56" t="s">
        <v>9</v>
      </c>
      <c r="B18" s="57">
        <f>[14]Abril!$K$5</f>
        <v>0</v>
      </c>
      <c r="C18" s="57">
        <f>[14]Abril!$K$6</f>
        <v>0.2</v>
      </c>
      <c r="D18" s="57">
        <f>[14]Abril!$K$7</f>
        <v>0.2</v>
      </c>
      <c r="E18" s="57">
        <f>[14]Abril!$K$8</f>
        <v>0.2</v>
      </c>
      <c r="F18" s="57">
        <f>[14]Abril!$K$9</f>
        <v>0</v>
      </c>
      <c r="G18" s="57">
        <f>[14]Abril!$K$10</f>
        <v>0</v>
      </c>
      <c r="H18" s="57">
        <f>[14]Abril!$K$11</f>
        <v>0</v>
      </c>
      <c r="I18" s="57">
        <f>[14]Abril!$K$12</f>
        <v>0</v>
      </c>
      <c r="J18" s="57">
        <f>[14]Abril!$K$13</f>
        <v>0</v>
      </c>
      <c r="K18" s="57">
        <f>[14]Abril!$K$14</f>
        <v>0</v>
      </c>
      <c r="L18" s="57">
        <f>[14]Abril!$K$15</f>
        <v>0</v>
      </c>
      <c r="M18" s="57">
        <f>[14]Abril!$K$16</f>
        <v>0</v>
      </c>
      <c r="N18" s="57">
        <f>[14]Abril!$K$17</f>
        <v>0</v>
      </c>
      <c r="O18" s="57">
        <f>[14]Abril!$K$18</f>
        <v>0</v>
      </c>
      <c r="P18" s="57">
        <f>[14]Abril!$K$19</f>
        <v>0</v>
      </c>
      <c r="Q18" s="57">
        <f>[14]Abril!$K$20</f>
        <v>0</v>
      </c>
      <c r="R18" s="57">
        <f>[14]Abril!$K$21</f>
        <v>0</v>
      </c>
      <c r="S18" s="57">
        <f>[14]Abril!$K$22</f>
        <v>0</v>
      </c>
      <c r="T18" s="57">
        <f>[14]Abril!$K$23</f>
        <v>0</v>
      </c>
      <c r="U18" s="57">
        <f>[14]Abril!$K$24</f>
        <v>0</v>
      </c>
      <c r="V18" s="57">
        <f>[14]Abril!$K$25</f>
        <v>0</v>
      </c>
      <c r="W18" s="57">
        <f>[14]Abril!$K$26</f>
        <v>0</v>
      </c>
      <c r="X18" s="57">
        <f>[14]Abril!$K$27</f>
        <v>0</v>
      </c>
      <c r="Y18" s="57">
        <f>[14]Abril!$K$28</f>
        <v>0</v>
      </c>
      <c r="Z18" s="57">
        <f>[14]Abril!$K$29</f>
        <v>0</v>
      </c>
      <c r="AA18" s="57">
        <f>[14]Abril!$K$30</f>
        <v>0.60000000000000009</v>
      </c>
      <c r="AB18" s="57">
        <f>[14]Abril!$K$31</f>
        <v>0</v>
      </c>
      <c r="AC18" s="57">
        <f>[14]Abril!$K$32</f>
        <v>0</v>
      </c>
      <c r="AD18" s="57">
        <f>[14]Abril!$K$33</f>
        <v>0</v>
      </c>
      <c r="AE18" s="57">
        <f>[14]Abril!$K$34</f>
        <v>0</v>
      </c>
      <c r="AF18" s="59">
        <f t="shared" si="1"/>
        <v>1.2000000000000002</v>
      </c>
      <c r="AG18" s="60">
        <f t="shared" si="2"/>
        <v>0.60000000000000009</v>
      </c>
      <c r="AH18" s="80">
        <f t="shared" si="3"/>
        <v>26</v>
      </c>
      <c r="AI18" s="72" t="s">
        <v>54</v>
      </c>
    </row>
    <row r="19" spans="1:36" ht="16.5" customHeight="1" x14ac:dyDescent="0.2">
      <c r="A19" s="56" t="s">
        <v>49</v>
      </c>
      <c r="B19" s="57">
        <f>[15]Abril!$K$5</f>
        <v>0</v>
      </c>
      <c r="C19" s="57">
        <f>[15]Abril!$K$6</f>
        <v>0</v>
      </c>
      <c r="D19" s="57">
        <f>[15]Abril!$K$7</f>
        <v>0</v>
      </c>
      <c r="E19" s="57">
        <f>[15]Abril!$K$8</f>
        <v>0</v>
      </c>
      <c r="F19" s="57">
        <f>[15]Abril!$K$9</f>
        <v>0</v>
      </c>
      <c r="G19" s="57">
        <f>[15]Abril!$K$10</f>
        <v>0</v>
      </c>
      <c r="H19" s="57">
        <f>[15]Abril!$K$11</f>
        <v>0</v>
      </c>
      <c r="I19" s="57">
        <f>[15]Abril!$K$12</f>
        <v>0</v>
      </c>
      <c r="J19" s="57">
        <f>[15]Abril!$K$13</f>
        <v>0</v>
      </c>
      <c r="K19" s="57">
        <f>[15]Abril!$K$14</f>
        <v>0</v>
      </c>
      <c r="L19" s="57">
        <f>[15]Abril!$K$15</f>
        <v>0</v>
      </c>
      <c r="M19" s="57">
        <f>[15]Abril!$K$16</f>
        <v>0.8</v>
      </c>
      <c r="N19" s="57">
        <f>[15]Abril!$K$17</f>
        <v>0</v>
      </c>
      <c r="O19" s="57">
        <f>[15]Abril!$K$18</f>
        <v>0</v>
      </c>
      <c r="P19" s="57">
        <f>[15]Abril!$K$19</f>
        <v>0</v>
      </c>
      <c r="Q19" s="57">
        <f>[15]Abril!$K$20</f>
        <v>0</v>
      </c>
      <c r="R19" s="57">
        <f>[15]Abril!$K$21</f>
        <v>0</v>
      </c>
      <c r="S19" s="57">
        <f>[15]Abril!$K$22</f>
        <v>0</v>
      </c>
      <c r="T19" s="57">
        <f>[15]Abril!$K$23</f>
        <v>0</v>
      </c>
      <c r="U19" s="57">
        <f>[15]Abril!$K$24</f>
        <v>0</v>
      </c>
      <c r="V19" s="57">
        <f>[15]Abril!$K$25</f>
        <v>0</v>
      </c>
      <c r="W19" s="57">
        <f>[15]Abril!$K$26</f>
        <v>0</v>
      </c>
      <c r="X19" s="57">
        <f>[15]Abril!$K$27</f>
        <v>0</v>
      </c>
      <c r="Y19" s="57">
        <f>[15]Abril!$K$28</f>
        <v>0</v>
      </c>
      <c r="Z19" s="57">
        <f>[15]Abril!$K$29</f>
        <v>0</v>
      </c>
      <c r="AA19" s="57" t="str">
        <f>[15]Abril!$K$30</f>
        <v>*</v>
      </c>
      <c r="AB19" s="57">
        <f>[15]Abril!$K$31</f>
        <v>0</v>
      </c>
      <c r="AC19" s="57">
        <f>[15]Abril!$K$32</f>
        <v>0</v>
      </c>
      <c r="AD19" s="57" t="str">
        <f>[15]Abril!$K$33</f>
        <v>*</v>
      </c>
      <c r="AE19" s="57">
        <f>[15]Abril!$K$34</f>
        <v>0</v>
      </c>
      <c r="AF19" s="59">
        <f t="shared" si="1"/>
        <v>0.8</v>
      </c>
      <c r="AG19" s="60">
        <f t="shared" si="2"/>
        <v>0.8</v>
      </c>
      <c r="AH19" s="80">
        <f t="shared" si="3"/>
        <v>27</v>
      </c>
      <c r="AI19" s="72" t="s">
        <v>54</v>
      </c>
    </row>
    <row r="20" spans="1:36" ht="17.100000000000001" customHeight="1" x14ac:dyDescent="0.2">
      <c r="A20" s="56" t="s">
        <v>10</v>
      </c>
      <c r="B20" s="57" t="str">
        <f>[16]Abril!$K$5</f>
        <v>*</v>
      </c>
      <c r="C20" s="57" t="str">
        <f>[16]Abril!$K$6</f>
        <v>*</v>
      </c>
      <c r="D20" s="57" t="str">
        <f>[16]Abril!$K$7</f>
        <v>*</v>
      </c>
      <c r="E20" s="57" t="str">
        <f>[16]Abril!$K$8</f>
        <v>*</v>
      </c>
      <c r="F20" s="57" t="str">
        <f>[16]Abril!$K$9</f>
        <v>*</v>
      </c>
      <c r="G20" s="57" t="str">
        <f>[16]Abril!$K$10</f>
        <v>*</v>
      </c>
      <c r="H20" s="57" t="str">
        <f>[16]Abril!$K$11</f>
        <v>*</v>
      </c>
      <c r="I20" s="57" t="str">
        <f>[16]Abril!$K$12</f>
        <v>*</v>
      </c>
      <c r="J20" s="57" t="str">
        <f>[16]Abril!$K$13</f>
        <v>*</v>
      </c>
      <c r="K20" s="57" t="str">
        <f>[16]Abril!$K$14</f>
        <v>*</v>
      </c>
      <c r="L20" s="57" t="str">
        <f>[16]Abril!$K$15</f>
        <v>*</v>
      </c>
      <c r="M20" s="57" t="str">
        <f>[16]Abril!$K$16</f>
        <v>*</v>
      </c>
      <c r="N20" s="57" t="str">
        <f>[16]Abril!$K$17</f>
        <v>*</v>
      </c>
      <c r="O20" s="57" t="str">
        <f>[16]Abril!$K$18</f>
        <v>*</v>
      </c>
      <c r="P20" s="57" t="str">
        <f>[16]Abril!$K$19</f>
        <v>*</v>
      </c>
      <c r="Q20" s="57" t="str">
        <f>[16]Abril!$K$20</f>
        <v>*</v>
      </c>
      <c r="R20" s="57" t="str">
        <f>[16]Abril!$K$21</f>
        <v>*</v>
      </c>
      <c r="S20" s="57" t="str">
        <f>[16]Abril!$K$22</f>
        <v>*</v>
      </c>
      <c r="T20" s="57" t="str">
        <f>[16]Abril!$K$23</f>
        <v>*</v>
      </c>
      <c r="U20" s="57" t="str">
        <f>[16]Abril!$K$24</f>
        <v>*</v>
      </c>
      <c r="V20" s="57" t="str">
        <f>[16]Abril!$K$25</f>
        <v>*</v>
      </c>
      <c r="W20" s="57" t="str">
        <f>[16]Abril!$K$26</f>
        <v>*</v>
      </c>
      <c r="X20" s="57" t="str">
        <f>[16]Abril!$K$27</f>
        <v>*</v>
      </c>
      <c r="Y20" s="57" t="str">
        <f>[16]Abril!$K$28</f>
        <v>*</v>
      </c>
      <c r="Z20" s="57" t="str">
        <f>[16]Abril!$K$29</f>
        <v>*</v>
      </c>
      <c r="AA20" s="57" t="str">
        <f>[16]Abril!$K$30</f>
        <v>*</v>
      </c>
      <c r="AB20" s="57" t="str">
        <f>[16]Abril!$K$31</f>
        <v>*</v>
      </c>
      <c r="AC20" s="57" t="str">
        <f>[16]Abril!$K$32</f>
        <v>*</v>
      </c>
      <c r="AD20" s="57" t="str">
        <f>[16]Abril!$K$33</f>
        <v>*</v>
      </c>
      <c r="AE20" s="57" t="str">
        <f>[16]Abril!$K$34</f>
        <v>*</v>
      </c>
      <c r="AF20" s="59" t="s">
        <v>134</v>
      </c>
      <c r="AG20" s="60" t="s">
        <v>134</v>
      </c>
      <c r="AH20" s="80" t="s">
        <v>134</v>
      </c>
      <c r="AI20" s="72" t="s">
        <v>54</v>
      </c>
    </row>
    <row r="21" spans="1:36" ht="17.100000000000001" customHeight="1" x14ac:dyDescent="0.2">
      <c r="A21" s="56" t="s">
        <v>11</v>
      </c>
      <c r="B21" s="57" t="str">
        <f>[17]Abril!$K$5</f>
        <v>*</v>
      </c>
      <c r="C21" s="57" t="str">
        <f>[17]Abril!$K$6</f>
        <v>*</v>
      </c>
      <c r="D21" s="57" t="str">
        <f>[17]Abril!$K$7</f>
        <v>*</v>
      </c>
      <c r="E21" s="57" t="str">
        <f>[17]Abril!$K$8</f>
        <v>*</v>
      </c>
      <c r="F21" s="57" t="str">
        <f>[17]Abril!$K$9</f>
        <v>*</v>
      </c>
      <c r="G21" s="57" t="str">
        <f>[17]Abril!$K$10</f>
        <v>*</v>
      </c>
      <c r="H21" s="57" t="str">
        <f>[17]Abril!$K$11</f>
        <v>*</v>
      </c>
      <c r="I21" s="57" t="str">
        <f>[17]Abril!$K$12</f>
        <v>*</v>
      </c>
      <c r="J21" s="57" t="str">
        <f>[17]Abril!$K$13</f>
        <v>*</v>
      </c>
      <c r="K21" s="57" t="str">
        <f>[17]Abril!$K$14</f>
        <v>*</v>
      </c>
      <c r="L21" s="57" t="str">
        <f>[17]Abril!$K$15</f>
        <v>*</v>
      </c>
      <c r="M21" s="57" t="str">
        <f>[17]Abril!$K$16</f>
        <v>*</v>
      </c>
      <c r="N21" s="57" t="str">
        <f>[17]Abril!$K$17</f>
        <v>*</v>
      </c>
      <c r="O21" s="57" t="str">
        <f>[17]Abril!$K$18</f>
        <v>*</v>
      </c>
      <c r="P21" s="57" t="str">
        <f>[17]Abril!$K$19</f>
        <v>*</v>
      </c>
      <c r="Q21" s="57" t="str">
        <f>[17]Abril!$K$20</f>
        <v>*</v>
      </c>
      <c r="R21" s="57" t="str">
        <f>[17]Abril!$K$21</f>
        <v>*</v>
      </c>
      <c r="S21" s="57" t="str">
        <f>[17]Abril!$K$22</f>
        <v>*</v>
      </c>
      <c r="T21" s="57">
        <f>[17]Abril!$K$23</f>
        <v>0</v>
      </c>
      <c r="U21" s="57">
        <f>[17]Abril!$K$24</f>
        <v>0</v>
      </c>
      <c r="V21" s="57">
        <f>[17]Abril!$K$25</f>
        <v>0</v>
      </c>
      <c r="W21" s="57">
        <f>[17]Abril!$K$26</f>
        <v>0.4</v>
      </c>
      <c r="X21" s="57">
        <f>[17]Abril!$K$27</f>
        <v>0</v>
      </c>
      <c r="Y21" s="57">
        <f>[17]Abril!$K$28</f>
        <v>0</v>
      </c>
      <c r="Z21" s="57">
        <f>[17]Abril!$K$29</f>
        <v>3.2</v>
      </c>
      <c r="AA21" s="57">
        <f>[17]Abril!$K$30</f>
        <v>45.600000000000016</v>
      </c>
      <c r="AB21" s="57">
        <f>[17]Abril!$K$31</f>
        <v>0</v>
      </c>
      <c r="AC21" s="57">
        <f>[17]Abril!$K$32</f>
        <v>0</v>
      </c>
      <c r="AD21" s="57">
        <f>[17]Abril!$K$33</f>
        <v>0</v>
      </c>
      <c r="AE21" s="57">
        <f>[17]Abril!$K$34</f>
        <v>0</v>
      </c>
      <c r="AF21" s="59">
        <f t="shared" ref="AF21" si="6">SUM(B21:AE21)</f>
        <v>49.200000000000017</v>
      </c>
      <c r="AG21" s="60">
        <f t="shared" ref="AG21" si="7">MAX(B21:AE21)</f>
        <v>45.600000000000016</v>
      </c>
      <c r="AH21" s="80">
        <f t="shared" ref="AH21" si="8">COUNTIF(B21:AE21,"=0,0")</f>
        <v>9</v>
      </c>
    </row>
    <row r="22" spans="1:36" ht="17.100000000000001" customHeight="1" x14ac:dyDescent="0.2">
      <c r="A22" s="56" t="s">
        <v>12</v>
      </c>
      <c r="B22" s="57">
        <f>[18]Abril!$K$5</f>
        <v>0</v>
      </c>
      <c r="C22" s="57">
        <f>[18]Abril!$K$6</f>
        <v>0</v>
      </c>
      <c r="D22" s="57">
        <f>[18]Abril!$K$7</f>
        <v>0</v>
      </c>
      <c r="E22" s="57">
        <f>[18]Abril!$K$8</f>
        <v>0</v>
      </c>
      <c r="F22" s="57">
        <f>[18]Abril!$K$9</f>
        <v>2.6</v>
      </c>
      <c r="G22" s="57">
        <f>[18]Abril!$K$10</f>
        <v>0</v>
      </c>
      <c r="H22" s="57">
        <f>[18]Abril!$K$11</f>
        <v>0</v>
      </c>
      <c r="I22" s="57">
        <f>[18]Abril!$K$12</f>
        <v>0</v>
      </c>
      <c r="J22" s="57">
        <f>[18]Abril!$K$13</f>
        <v>0</v>
      </c>
      <c r="K22" s="57">
        <f>[18]Abril!$K$14</f>
        <v>0</v>
      </c>
      <c r="L22" s="57">
        <f>[18]Abril!$K$15</f>
        <v>0</v>
      </c>
      <c r="M22" s="57">
        <f>[18]Abril!$K$16</f>
        <v>0</v>
      </c>
      <c r="N22" s="57">
        <f>[18]Abril!$K$17</f>
        <v>33.799999999999997</v>
      </c>
      <c r="O22" s="57">
        <f>[18]Abril!$K$18</f>
        <v>8.7999999999999989</v>
      </c>
      <c r="P22" s="57">
        <f>[18]Abril!$K$19</f>
        <v>0.2</v>
      </c>
      <c r="Q22" s="57">
        <f>[18]Abril!$K$20</f>
        <v>0</v>
      </c>
      <c r="R22" s="57">
        <f>[18]Abril!$K$21</f>
        <v>0</v>
      </c>
      <c r="S22" s="57">
        <f>[18]Abril!$K$22</f>
        <v>0</v>
      </c>
      <c r="T22" s="57">
        <f>[18]Abril!$K$23</f>
        <v>0.2</v>
      </c>
      <c r="U22" s="57">
        <f>[18]Abril!$K$24</f>
        <v>0</v>
      </c>
      <c r="V22" s="57">
        <f>[18]Abril!$K$25</f>
        <v>0</v>
      </c>
      <c r="W22" s="57">
        <f>[18]Abril!$K$26</f>
        <v>0.2</v>
      </c>
      <c r="X22" s="57">
        <f>[18]Abril!$K$27</f>
        <v>0.2</v>
      </c>
      <c r="Y22" s="57">
        <f>[18]Abril!$K$28</f>
        <v>0</v>
      </c>
      <c r="Z22" s="57">
        <f>[18]Abril!$K$29</f>
        <v>0</v>
      </c>
      <c r="AA22" s="57">
        <f>[18]Abril!$K$30</f>
        <v>5.3999999999999995</v>
      </c>
      <c r="AB22" s="57">
        <f>[18]Abril!$K$31</f>
        <v>0</v>
      </c>
      <c r="AC22" s="57">
        <f>[18]Abril!$K$32</f>
        <v>0</v>
      </c>
      <c r="AD22" s="57">
        <f>[18]Abril!$K$33</f>
        <v>0</v>
      </c>
      <c r="AE22" s="57">
        <f>[18]Abril!$K$34</f>
        <v>0</v>
      </c>
      <c r="AF22" s="59">
        <f t="shared" si="1"/>
        <v>51.400000000000006</v>
      </c>
      <c r="AG22" s="60">
        <f t="shared" si="2"/>
        <v>33.799999999999997</v>
      </c>
      <c r="AH22" s="80">
        <f t="shared" si="3"/>
        <v>22</v>
      </c>
    </row>
    <row r="23" spans="1:36" ht="17.100000000000001" customHeight="1" x14ac:dyDescent="0.2">
      <c r="A23" s="56" t="s">
        <v>13</v>
      </c>
      <c r="B23" s="57">
        <f>[19]Abril!$K$5</f>
        <v>0</v>
      </c>
      <c r="C23" s="57">
        <f>[19]Abril!$K$6</f>
        <v>0</v>
      </c>
      <c r="D23" s="57">
        <f>[19]Abril!$K$7</f>
        <v>0</v>
      </c>
      <c r="E23" s="57">
        <f>[19]Abril!$K$8</f>
        <v>0</v>
      </c>
      <c r="F23" s="57">
        <f>[19]Abril!$K$9</f>
        <v>0</v>
      </c>
      <c r="G23" s="57">
        <f>[19]Abril!$K$10</f>
        <v>0</v>
      </c>
      <c r="H23" s="57">
        <f>[19]Abril!$K$11</f>
        <v>0</v>
      </c>
      <c r="I23" s="57">
        <f>[19]Abril!$K$12</f>
        <v>0</v>
      </c>
      <c r="J23" s="57">
        <f>[19]Abril!$K$13</f>
        <v>0</v>
      </c>
      <c r="K23" s="57">
        <f>[19]Abril!$K$14</f>
        <v>0</v>
      </c>
      <c r="L23" s="57">
        <f>[19]Abril!$K$15</f>
        <v>0</v>
      </c>
      <c r="M23" s="57">
        <f>[19]Abril!$K$16</f>
        <v>2.8000000000000003</v>
      </c>
      <c r="N23" s="57">
        <f>[19]Abril!$K$17</f>
        <v>8.9999999999999982</v>
      </c>
      <c r="O23" s="57">
        <f>[19]Abril!$K$18</f>
        <v>16</v>
      </c>
      <c r="P23" s="57">
        <f>[19]Abril!$K$19</f>
        <v>0.2</v>
      </c>
      <c r="Q23" s="57">
        <f>[19]Abril!$K$20</f>
        <v>0</v>
      </c>
      <c r="R23" s="57">
        <f>[19]Abril!$K$21</f>
        <v>0</v>
      </c>
      <c r="S23" s="57">
        <f>[19]Abril!$K$22</f>
        <v>0.2</v>
      </c>
      <c r="T23" s="57">
        <f>[19]Abril!$K$23</f>
        <v>0</v>
      </c>
      <c r="U23" s="57">
        <f>[19]Abril!$K$24</f>
        <v>0.2</v>
      </c>
      <c r="V23" s="57">
        <f>[19]Abril!$K$25</f>
        <v>0</v>
      </c>
      <c r="W23" s="57">
        <f>[19]Abril!$K$26</f>
        <v>0</v>
      </c>
      <c r="X23" s="57">
        <f>[19]Abril!$K$27</f>
        <v>0</v>
      </c>
      <c r="Y23" s="57">
        <f>[19]Abril!$K$28</f>
        <v>0</v>
      </c>
      <c r="Z23" s="57">
        <f>[19]Abril!$K$29</f>
        <v>0</v>
      </c>
      <c r="AA23" s="57">
        <f>[19]Abril!$K$30</f>
        <v>9.1999999999999993</v>
      </c>
      <c r="AB23" s="57">
        <f>[19]Abril!$K$31</f>
        <v>0</v>
      </c>
      <c r="AC23" s="57">
        <f>[19]Abril!$K$32</f>
        <v>0</v>
      </c>
      <c r="AD23" s="57">
        <f>[19]Abril!$K$33</f>
        <v>0</v>
      </c>
      <c r="AE23" s="57">
        <f>[19]Abril!$K$34</f>
        <v>0</v>
      </c>
      <c r="AF23" s="59">
        <f t="shared" si="1"/>
        <v>37.599999999999994</v>
      </c>
      <c r="AG23" s="60">
        <f t="shared" si="2"/>
        <v>16</v>
      </c>
      <c r="AH23" s="80">
        <f t="shared" si="3"/>
        <v>23</v>
      </c>
    </row>
    <row r="24" spans="1:36" ht="17.100000000000001" customHeight="1" x14ac:dyDescent="0.2">
      <c r="A24" s="56" t="s">
        <v>14</v>
      </c>
      <c r="B24" s="57">
        <f>[20]Abril!$K$5</f>
        <v>0</v>
      </c>
      <c r="C24" s="57">
        <f>[20]Abril!$K$6</f>
        <v>0</v>
      </c>
      <c r="D24" s="57">
        <f>[20]Abril!$K$7</f>
        <v>0</v>
      </c>
      <c r="E24" s="57">
        <f>[20]Abril!$K$8</f>
        <v>0</v>
      </c>
      <c r="F24" s="57">
        <f>[20]Abril!$K$9</f>
        <v>0</v>
      </c>
      <c r="G24" s="57">
        <f>[20]Abril!$K$10</f>
        <v>0</v>
      </c>
      <c r="H24" s="57">
        <f>[20]Abril!$K$11</f>
        <v>0</v>
      </c>
      <c r="I24" s="57">
        <f>[20]Abril!$K$12</f>
        <v>0</v>
      </c>
      <c r="J24" s="57">
        <f>[20]Abril!$K$13</f>
        <v>0</v>
      </c>
      <c r="K24" s="57">
        <f>[20]Abril!$K$14</f>
        <v>0</v>
      </c>
      <c r="L24" s="57">
        <f>[20]Abril!$K$15</f>
        <v>0</v>
      </c>
      <c r="M24" s="57">
        <f>[20]Abril!$K$16</f>
        <v>0</v>
      </c>
      <c r="N24" s="57">
        <f>[20]Abril!$K$17</f>
        <v>0</v>
      </c>
      <c r="O24" s="57">
        <f>[20]Abril!$K$18</f>
        <v>0</v>
      </c>
      <c r="P24" s="57">
        <f>[20]Abril!$K$19</f>
        <v>0</v>
      </c>
      <c r="Q24" s="57">
        <f>[20]Abril!$K$20</f>
        <v>0</v>
      </c>
      <c r="R24" s="57">
        <f>[20]Abril!$K$21</f>
        <v>0</v>
      </c>
      <c r="S24" s="57">
        <f>[20]Abril!$K$22</f>
        <v>0</v>
      </c>
      <c r="T24" s="57">
        <f>[20]Abril!$K$23</f>
        <v>0</v>
      </c>
      <c r="U24" s="57">
        <f>[20]Abril!$K$24</f>
        <v>0</v>
      </c>
      <c r="V24" s="57">
        <f>[20]Abril!$K$25</f>
        <v>0</v>
      </c>
      <c r="W24" s="57">
        <f>[20]Abril!$K$26</f>
        <v>0</v>
      </c>
      <c r="X24" s="57">
        <f>[20]Abril!$K$27</f>
        <v>0</v>
      </c>
      <c r="Y24" s="57">
        <f>[20]Abril!$K$28</f>
        <v>0</v>
      </c>
      <c r="Z24" s="57">
        <f>[20]Abril!$K$29</f>
        <v>0</v>
      </c>
      <c r="AA24" s="57">
        <f>[20]Abril!$K$30</f>
        <v>32.199999999999996</v>
      </c>
      <c r="AB24" s="57">
        <f>[20]Abril!$K$31</f>
        <v>23.400000000000002</v>
      </c>
      <c r="AC24" s="57">
        <f>[20]Abril!$K$32</f>
        <v>0</v>
      </c>
      <c r="AD24" s="57">
        <f>[20]Abril!$K$33</f>
        <v>1.2</v>
      </c>
      <c r="AE24" s="57">
        <f>[20]Abril!$K$34</f>
        <v>0.2</v>
      </c>
      <c r="AF24" s="59">
        <f t="shared" si="1"/>
        <v>57</v>
      </c>
      <c r="AG24" s="60">
        <f t="shared" si="2"/>
        <v>32.199999999999996</v>
      </c>
      <c r="AH24" s="80">
        <f t="shared" si="3"/>
        <v>26</v>
      </c>
    </row>
    <row r="25" spans="1:36" ht="17.100000000000001" customHeight="1" x14ac:dyDescent="0.2">
      <c r="A25" s="56" t="s">
        <v>15</v>
      </c>
      <c r="B25" s="57">
        <f>[21]Abril!$K$5</f>
        <v>0</v>
      </c>
      <c r="C25" s="57">
        <f>[21]Abril!$K$6</f>
        <v>0</v>
      </c>
      <c r="D25" s="57">
        <f>[21]Abril!$K$7</f>
        <v>0</v>
      </c>
      <c r="E25" s="57">
        <f>[21]Abril!$K$8</f>
        <v>0</v>
      </c>
      <c r="F25" s="57">
        <f>[21]Abril!$K$9</f>
        <v>0</v>
      </c>
      <c r="G25" s="57">
        <f>[21]Abril!$K$10</f>
        <v>8.4</v>
      </c>
      <c r="H25" s="57">
        <f>[21]Abril!$K$11</f>
        <v>36.799999999999997</v>
      </c>
      <c r="I25" s="57">
        <f>[21]Abril!$K$12</f>
        <v>0</v>
      </c>
      <c r="J25" s="57">
        <f>[21]Abril!$K$13</f>
        <v>3.8</v>
      </c>
      <c r="K25" s="57">
        <f>[21]Abril!$K$14</f>
        <v>24.799999999999997</v>
      </c>
      <c r="L25" s="57">
        <f>[21]Abril!$K$15</f>
        <v>0</v>
      </c>
      <c r="M25" s="57">
        <f>[21]Abril!$K$16</f>
        <v>0.2</v>
      </c>
      <c r="N25" s="57">
        <f>[21]Abril!$K$17</f>
        <v>0</v>
      </c>
      <c r="O25" s="57">
        <f>[21]Abril!$K$18</f>
        <v>12.2</v>
      </c>
      <c r="P25" s="57">
        <f>[21]Abril!$K$19</f>
        <v>0</v>
      </c>
      <c r="Q25" s="57">
        <f>[21]Abril!$K$20</f>
        <v>0</v>
      </c>
      <c r="R25" s="57">
        <f>[21]Abril!$K$21</f>
        <v>0</v>
      </c>
      <c r="S25" s="57">
        <f>[21]Abril!$K$22</f>
        <v>0</v>
      </c>
      <c r="T25" s="57">
        <f>[21]Abril!$K$23</f>
        <v>0</v>
      </c>
      <c r="U25" s="57">
        <f>[21]Abril!$K$24</f>
        <v>0</v>
      </c>
      <c r="V25" s="57">
        <f>[21]Abril!$K$25</f>
        <v>0</v>
      </c>
      <c r="W25" s="57">
        <f>[21]Abril!$K$26</f>
        <v>9.7999999999999989</v>
      </c>
      <c r="X25" s="57">
        <f>[21]Abril!$K$27</f>
        <v>0</v>
      </c>
      <c r="Y25" s="57">
        <f>[21]Abril!$K$28</f>
        <v>0</v>
      </c>
      <c r="Z25" s="57">
        <f>[21]Abril!$K$29</f>
        <v>23.6</v>
      </c>
      <c r="AA25" s="57">
        <f>[21]Abril!$K$30</f>
        <v>43.6</v>
      </c>
      <c r="AB25" s="57">
        <f>[21]Abril!$K$31</f>
        <v>0</v>
      </c>
      <c r="AC25" s="57">
        <f>[21]Abril!$K$32</f>
        <v>0</v>
      </c>
      <c r="AD25" s="57">
        <f>[21]Abril!$K$33</f>
        <v>0</v>
      </c>
      <c r="AE25" s="57">
        <f>[21]Abril!$K$34</f>
        <v>0</v>
      </c>
      <c r="AF25" s="59">
        <f t="shared" si="1"/>
        <v>163.19999999999999</v>
      </c>
      <c r="AG25" s="60">
        <f t="shared" si="2"/>
        <v>43.6</v>
      </c>
      <c r="AH25" s="80">
        <f t="shared" si="3"/>
        <v>21</v>
      </c>
    </row>
    <row r="26" spans="1:36" ht="17.100000000000001" customHeight="1" x14ac:dyDescent="0.2">
      <c r="A26" s="56" t="s">
        <v>16</v>
      </c>
      <c r="B26" s="57">
        <f>[22]Abril!$K$5</f>
        <v>0.2</v>
      </c>
      <c r="C26" s="57">
        <f>[22]Abril!$K$6</f>
        <v>0.2</v>
      </c>
      <c r="D26" s="57">
        <f>[22]Abril!$K$7</f>
        <v>0.2</v>
      </c>
      <c r="E26" s="57">
        <f>[22]Abril!$K$8</f>
        <v>0.2</v>
      </c>
      <c r="F26" s="57">
        <f>[22]Abril!$K$9</f>
        <v>0</v>
      </c>
      <c r="G26" s="57">
        <f>[22]Abril!$K$10</f>
        <v>0.2</v>
      </c>
      <c r="H26" s="57">
        <f>[22]Abril!$K$11</f>
        <v>0.2</v>
      </c>
      <c r="I26" s="57">
        <f>[22]Abril!$K$12</f>
        <v>0</v>
      </c>
      <c r="J26" s="57">
        <f>[22]Abril!$K$13</f>
        <v>0</v>
      </c>
      <c r="K26" s="57">
        <f>[22]Abril!$K$14</f>
        <v>0</v>
      </c>
      <c r="L26" s="57">
        <f>[22]Abril!$K$15</f>
        <v>0</v>
      </c>
      <c r="M26" s="57">
        <f>[22]Abril!$K$16</f>
        <v>0</v>
      </c>
      <c r="N26" s="57">
        <f>[22]Abril!$K$17</f>
        <v>0</v>
      </c>
      <c r="O26" s="57">
        <f>[22]Abril!$K$18</f>
        <v>0</v>
      </c>
      <c r="P26" s="57">
        <f>[22]Abril!$K$19</f>
        <v>0</v>
      </c>
      <c r="Q26" s="57">
        <f>[22]Abril!$K$20</f>
        <v>0</v>
      </c>
      <c r="R26" s="57">
        <f>[22]Abril!$K$21</f>
        <v>0</v>
      </c>
      <c r="S26" s="57">
        <f>[22]Abril!$K$22</f>
        <v>0</v>
      </c>
      <c r="T26" s="57">
        <f>[22]Abril!$K$23</f>
        <v>0</v>
      </c>
      <c r="U26" s="57">
        <f>[22]Abril!$K$24</f>
        <v>0</v>
      </c>
      <c r="V26" s="57">
        <f>[22]Abril!$K$25</f>
        <v>0</v>
      </c>
      <c r="W26" s="57">
        <f>[22]Abril!$K$26</f>
        <v>0</v>
      </c>
      <c r="X26" s="57">
        <f>[22]Abril!$K$27</f>
        <v>0</v>
      </c>
      <c r="Y26" s="57">
        <f>[22]Abril!$K$28</f>
        <v>0</v>
      </c>
      <c r="Z26" s="57">
        <f>[22]Abril!$K$29</f>
        <v>0</v>
      </c>
      <c r="AA26" s="57">
        <f>[22]Abril!$K$30</f>
        <v>0</v>
      </c>
      <c r="AB26" s="57">
        <f>[22]Abril!$K$31</f>
        <v>0</v>
      </c>
      <c r="AC26" s="57">
        <f>[22]Abril!$K$32</f>
        <v>0</v>
      </c>
      <c r="AD26" s="57">
        <f>[22]Abril!$K$33</f>
        <v>0</v>
      </c>
      <c r="AE26" s="57">
        <f>[22]Abril!$K$34</f>
        <v>0</v>
      </c>
      <c r="AF26" s="59">
        <f t="shared" si="1"/>
        <v>1.2</v>
      </c>
      <c r="AG26" s="60">
        <f t="shared" si="2"/>
        <v>0.2</v>
      </c>
      <c r="AH26" s="80">
        <f t="shared" si="3"/>
        <v>24</v>
      </c>
    </row>
    <row r="27" spans="1:36" ht="17.100000000000001" customHeight="1" x14ac:dyDescent="0.2">
      <c r="A27" s="56" t="s">
        <v>17</v>
      </c>
      <c r="B27" s="57">
        <f>[23]Abril!$K$5</f>
        <v>0</v>
      </c>
      <c r="C27" s="57">
        <f>[23]Abril!$K$6</f>
        <v>0</v>
      </c>
      <c r="D27" s="57">
        <f>[23]Abril!$K$7</f>
        <v>0</v>
      </c>
      <c r="E27" s="57">
        <f>[23]Abril!$K$8</f>
        <v>0</v>
      </c>
      <c r="F27" s="57">
        <f>[23]Abril!$K$9</f>
        <v>0</v>
      </c>
      <c r="G27" s="57">
        <f>[23]Abril!$K$10</f>
        <v>7.8</v>
      </c>
      <c r="H27" s="57">
        <f>[23]Abril!$K$11</f>
        <v>8</v>
      </c>
      <c r="I27" s="57">
        <f>[23]Abril!$K$12</f>
        <v>0</v>
      </c>
      <c r="J27" s="57">
        <f>[23]Abril!$K$13</f>
        <v>0</v>
      </c>
      <c r="K27" s="57">
        <f>[23]Abril!$K$14</f>
        <v>0</v>
      </c>
      <c r="L27" s="57">
        <f>[23]Abril!$K$15</f>
        <v>0</v>
      </c>
      <c r="M27" s="57">
        <f>[23]Abril!$K$16</f>
        <v>0</v>
      </c>
      <c r="N27" s="57">
        <f>[23]Abril!$K$17</f>
        <v>0</v>
      </c>
      <c r="O27" s="57">
        <f>[23]Abril!$K$18</f>
        <v>0</v>
      </c>
      <c r="P27" s="57">
        <f>[23]Abril!$K$19</f>
        <v>1.2</v>
      </c>
      <c r="Q27" s="57">
        <f>[23]Abril!$K$20</f>
        <v>0</v>
      </c>
      <c r="R27" s="57">
        <f>[23]Abril!$K$21</f>
        <v>0</v>
      </c>
      <c r="S27" s="57">
        <f>[23]Abril!$K$22</f>
        <v>0</v>
      </c>
      <c r="T27" s="57">
        <f>[23]Abril!$K$23</f>
        <v>0</v>
      </c>
      <c r="U27" s="57">
        <f>[23]Abril!$K$24</f>
        <v>0</v>
      </c>
      <c r="V27" s="57">
        <f>[23]Abril!$K$25</f>
        <v>0</v>
      </c>
      <c r="W27" s="57">
        <f>[23]Abril!$K$26</f>
        <v>0</v>
      </c>
      <c r="X27" s="57">
        <f>[23]Abril!$K$27</f>
        <v>0</v>
      </c>
      <c r="Y27" s="57">
        <f>[23]Abril!$K$28</f>
        <v>0</v>
      </c>
      <c r="Z27" s="57">
        <f>[23]Abril!$K$29</f>
        <v>12.6</v>
      </c>
      <c r="AA27" s="57">
        <f>[23]Abril!$K$30</f>
        <v>44.800000000000011</v>
      </c>
      <c r="AB27" s="57">
        <f>[23]Abril!$K$31</f>
        <v>0</v>
      </c>
      <c r="AC27" s="57">
        <f>[23]Abril!$K$32</f>
        <v>0</v>
      </c>
      <c r="AD27" s="57">
        <f>[23]Abril!$K$33</f>
        <v>0</v>
      </c>
      <c r="AE27" s="57">
        <f>[23]Abril!$K$34</f>
        <v>0</v>
      </c>
      <c r="AF27" s="59">
        <f>SUM(B27:AE27)</f>
        <v>74.400000000000006</v>
      </c>
      <c r="AG27" s="60">
        <f>MAX(B27:AE27)</f>
        <v>44.800000000000011</v>
      </c>
      <c r="AH27" s="80">
        <f t="shared" si="3"/>
        <v>25</v>
      </c>
    </row>
    <row r="28" spans="1:36" ht="17.100000000000001" customHeight="1" x14ac:dyDescent="0.2">
      <c r="A28" s="56" t="s">
        <v>139</v>
      </c>
      <c r="B28" s="57">
        <f>[24]Abril!$K$5</f>
        <v>0</v>
      </c>
      <c r="C28" s="57">
        <f>[24]Abril!$K$6</f>
        <v>0</v>
      </c>
      <c r="D28" s="57">
        <f>[24]Abril!$K$7</f>
        <v>0</v>
      </c>
      <c r="E28" s="57">
        <f>[24]Abril!$K$8</f>
        <v>0</v>
      </c>
      <c r="F28" s="57">
        <f>[24]Abril!$K$9</f>
        <v>0</v>
      </c>
      <c r="G28" s="57">
        <f>[24]Abril!$K$10</f>
        <v>0</v>
      </c>
      <c r="H28" s="57">
        <f>[24]Abril!$K$11</f>
        <v>0</v>
      </c>
      <c r="I28" s="57">
        <f>[24]Abril!$K$12</f>
        <v>0</v>
      </c>
      <c r="J28" s="57">
        <f>[24]Abril!$K$13</f>
        <v>0</v>
      </c>
      <c r="K28" s="57">
        <f>[24]Abril!$K$14</f>
        <v>0</v>
      </c>
      <c r="L28" s="57">
        <f>[24]Abril!$K$15</f>
        <v>0</v>
      </c>
      <c r="M28" s="57">
        <f>[24]Abril!$K$16</f>
        <v>0.2</v>
      </c>
      <c r="N28" s="57">
        <f>[24]Abril!$K$17</f>
        <v>0</v>
      </c>
      <c r="O28" s="57">
        <f>[24]Abril!$K$18</f>
        <v>0</v>
      </c>
      <c r="P28" s="57">
        <f>[24]Abril!$K$19</f>
        <v>0</v>
      </c>
      <c r="Q28" s="57">
        <f>[24]Abril!$K$20</f>
        <v>0</v>
      </c>
      <c r="R28" s="57">
        <f>[24]Abril!$K$21</f>
        <v>0</v>
      </c>
      <c r="S28" s="57">
        <f>[24]Abril!$K$22</f>
        <v>0</v>
      </c>
      <c r="T28" s="57">
        <f>[24]Abril!$K$23</f>
        <v>0</v>
      </c>
      <c r="U28" s="57">
        <f>[24]Abril!$K$24</f>
        <v>0</v>
      </c>
      <c r="V28" s="57">
        <f>[24]Abril!$K$25</f>
        <v>0.6</v>
      </c>
      <c r="W28" s="57" t="str">
        <f>[24]Abril!$K$26</f>
        <v>*</v>
      </c>
      <c r="X28" s="57" t="str">
        <f>[24]Abril!$K$27</f>
        <v>*</v>
      </c>
      <c r="Y28" s="57" t="str">
        <f>[24]Abril!$K$28</f>
        <v>*</v>
      </c>
      <c r="Z28" s="57" t="str">
        <f>[24]Abril!$K$29</f>
        <v>*</v>
      </c>
      <c r="AA28" s="57">
        <f>[24]Abril!$K$30</f>
        <v>8.4</v>
      </c>
      <c r="AB28" s="57">
        <f>[24]Abril!$K$31</f>
        <v>0.6</v>
      </c>
      <c r="AC28" s="57">
        <f>[24]Abril!$K$32</f>
        <v>0</v>
      </c>
      <c r="AD28" s="57">
        <f>[24]Abril!$K$33</f>
        <v>0.2</v>
      </c>
      <c r="AE28" s="57">
        <f>[24]Abril!$K$34</f>
        <v>0</v>
      </c>
      <c r="AF28" s="59">
        <f t="shared" si="1"/>
        <v>10</v>
      </c>
      <c r="AG28" s="60">
        <f t="shared" si="2"/>
        <v>8.4</v>
      </c>
      <c r="AH28" s="80">
        <f t="shared" si="3"/>
        <v>21</v>
      </c>
    </row>
    <row r="29" spans="1:36" ht="17.100000000000001" customHeight="1" x14ac:dyDescent="0.2">
      <c r="A29" s="56" t="s">
        <v>19</v>
      </c>
      <c r="B29" s="57">
        <f>[25]Abril!$K$5</f>
        <v>0</v>
      </c>
      <c r="C29" s="57">
        <f>[25]Abril!$K$6</f>
        <v>0</v>
      </c>
      <c r="D29" s="57">
        <f>[25]Abril!$K$7</f>
        <v>0</v>
      </c>
      <c r="E29" s="57">
        <f>[25]Abril!$K$8</f>
        <v>0</v>
      </c>
      <c r="F29" s="57">
        <f>[25]Abril!$K$9</f>
        <v>0</v>
      </c>
      <c r="G29" s="57">
        <f>[25]Abril!$K$10</f>
        <v>0</v>
      </c>
      <c r="H29" s="57">
        <f>[25]Abril!$K$11</f>
        <v>0</v>
      </c>
      <c r="I29" s="57">
        <f>[25]Abril!$K$12</f>
        <v>1.2</v>
      </c>
      <c r="J29" s="57">
        <f>[25]Abril!$K$13</f>
        <v>0.2</v>
      </c>
      <c r="K29" s="57">
        <f>[25]Abril!$K$14</f>
        <v>0.2</v>
      </c>
      <c r="L29" s="57">
        <f>[25]Abril!$K$15</f>
        <v>0.8</v>
      </c>
      <c r="M29" s="57">
        <f>[25]Abril!$K$16</f>
        <v>8</v>
      </c>
      <c r="N29" s="57">
        <f>[25]Abril!$K$17</f>
        <v>0</v>
      </c>
      <c r="O29" s="57">
        <f>[25]Abril!$K$18</f>
        <v>0</v>
      </c>
      <c r="P29" s="57">
        <f>[25]Abril!$K$19</f>
        <v>0</v>
      </c>
      <c r="Q29" s="57">
        <f>[25]Abril!$K$20</f>
        <v>0</v>
      </c>
      <c r="R29" s="57">
        <f>[25]Abril!$K$21</f>
        <v>0</v>
      </c>
      <c r="S29" s="57">
        <f>[25]Abril!$K$22</f>
        <v>0</v>
      </c>
      <c r="T29" s="57">
        <f>[25]Abril!$K$23</f>
        <v>0</v>
      </c>
      <c r="U29" s="57">
        <f>[25]Abril!$K$24</f>
        <v>0</v>
      </c>
      <c r="V29" s="57">
        <f>[25]Abril!$K$25</f>
        <v>0</v>
      </c>
      <c r="W29" s="57">
        <f>[25]Abril!$K$26</f>
        <v>3.2000000000000006</v>
      </c>
      <c r="X29" s="57">
        <f>[25]Abril!$K$27</f>
        <v>0</v>
      </c>
      <c r="Y29" s="57">
        <f>[25]Abril!$K$28</f>
        <v>0</v>
      </c>
      <c r="Z29" s="57">
        <f>[25]Abril!$K$29</f>
        <v>77.600000000000009</v>
      </c>
      <c r="AA29" s="57">
        <f>[25]Abril!$K$30</f>
        <v>17.399999999999995</v>
      </c>
      <c r="AB29" s="57">
        <f>[25]Abril!$K$31</f>
        <v>0.2</v>
      </c>
      <c r="AC29" s="57">
        <f>[25]Abril!$K$32</f>
        <v>0</v>
      </c>
      <c r="AD29" s="57">
        <f>[25]Abril!$K$33</f>
        <v>0</v>
      </c>
      <c r="AE29" s="57">
        <f>[25]Abril!$K$34</f>
        <v>0</v>
      </c>
      <c r="AF29" s="59">
        <f t="shared" si="1"/>
        <v>108.80000000000001</v>
      </c>
      <c r="AG29" s="60">
        <f t="shared" si="2"/>
        <v>77.600000000000009</v>
      </c>
      <c r="AH29" s="80">
        <f t="shared" si="3"/>
        <v>21</v>
      </c>
    </row>
    <row r="30" spans="1:36" ht="17.100000000000001" customHeight="1" x14ac:dyDescent="0.2">
      <c r="A30" s="56" t="s">
        <v>31</v>
      </c>
      <c r="B30" s="57">
        <f>[26]Abril!$K$5</f>
        <v>0</v>
      </c>
      <c r="C30" s="57">
        <f>[26]Abril!$K$6</f>
        <v>0</v>
      </c>
      <c r="D30" s="57">
        <f>[26]Abril!$K$7</f>
        <v>10.600000000000001</v>
      </c>
      <c r="E30" s="57">
        <f>[26]Abril!$K$8</f>
        <v>0</v>
      </c>
      <c r="F30" s="57">
        <f>[26]Abril!$K$9</f>
        <v>1</v>
      </c>
      <c r="G30" s="57">
        <f>[26]Abril!$K$10</f>
        <v>0</v>
      </c>
      <c r="H30" s="57">
        <f>[26]Abril!$K$11</f>
        <v>0</v>
      </c>
      <c r="I30" s="57">
        <f>[26]Abril!$K$12</f>
        <v>0</v>
      </c>
      <c r="J30" s="57">
        <f>[26]Abril!$K$13</f>
        <v>0</v>
      </c>
      <c r="K30" s="57">
        <f>[26]Abril!$K$14</f>
        <v>0</v>
      </c>
      <c r="L30" s="57">
        <f>[26]Abril!$K$15</f>
        <v>0</v>
      </c>
      <c r="M30" s="57">
        <f>[26]Abril!$K$16</f>
        <v>0</v>
      </c>
      <c r="N30" s="57">
        <f>[26]Abril!$K$17</f>
        <v>0</v>
      </c>
      <c r="O30" s="57">
        <f>[26]Abril!$K$18</f>
        <v>0</v>
      </c>
      <c r="P30" s="57">
        <f>[26]Abril!$K$19</f>
        <v>7.8</v>
      </c>
      <c r="Q30" s="57">
        <f>[26]Abril!$K$20</f>
        <v>0</v>
      </c>
      <c r="R30" s="57">
        <f>[26]Abril!$K$21</f>
        <v>0</v>
      </c>
      <c r="S30" s="57">
        <f>[26]Abril!$K$22</f>
        <v>0</v>
      </c>
      <c r="T30" s="57">
        <f>[26]Abril!$K$23</f>
        <v>0</v>
      </c>
      <c r="U30" s="57">
        <f>[26]Abril!$K$24</f>
        <v>0</v>
      </c>
      <c r="V30" s="57">
        <f>[26]Abril!$K$25</f>
        <v>0</v>
      </c>
      <c r="W30" s="57">
        <f>[26]Abril!$K$26</f>
        <v>0</v>
      </c>
      <c r="X30" s="57">
        <f>[26]Abril!$K$27</f>
        <v>0</v>
      </c>
      <c r="Y30" s="57">
        <f>[26]Abril!$K$28</f>
        <v>0</v>
      </c>
      <c r="Z30" s="57">
        <f>[26]Abril!$K$29</f>
        <v>0.2</v>
      </c>
      <c r="AA30" s="57">
        <f>[26]Abril!$K$30</f>
        <v>0.2</v>
      </c>
      <c r="AB30" s="57">
        <f>[26]Abril!$K$31</f>
        <v>0</v>
      </c>
      <c r="AC30" s="57">
        <f>[26]Abril!$K$32</f>
        <v>0.2</v>
      </c>
      <c r="AD30" s="57">
        <f>[26]Abril!$K$33</f>
        <v>0</v>
      </c>
      <c r="AE30" s="57">
        <f>[26]Abril!$K$34</f>
        <v>0</v>
      </c>
      <c r="AF30" s="59">
        <f t="shared" si="1"/>
        <v>20</v>
      </c>
      <c r="AG30" s="60">
        <f t="shared" si="2"/>
        <v>10.600000000000001</v>
      </c>
      <c r="AH30" s="80">
        <f t="shared" si="3"/>
        <v>24</v>
      </c>
      <c r="AJ30" s="72" t="s">
        <v>54</v>
      </c>
    </row>
    <row r="31" spans="1:36" ht="17.100000000000001" customHeight="1" x14ac:dyDescent="0.2">
      <c r="A31" s="56" t="s">
        <v>51</v>
      </c>
      <c r="B31" s="57">
        <f>[27]Abril!$K$5</f>
        <v>0</v>
      </c>
      <c r="C31" s="57">
        <f>[27]Abril!$K$6</f>
        <v>0</v>
      </c>
      <c r="D31" s="57">
        <f>[27]Abril!$K$7</f>
        <v>0</v>
      </c>
      <c r="E31" s="57">
        <f>[27]Abril!$K$8</f>
        <v>0</v>
      </c>
      <c r="F31" s="57">
        <f>[27]Abril!$K$9</f>
        <v>0</v>
      </c>
      <c r="G31" s="57">
        <f>[27]Abril!$K$10</f>
        <v>0</v>
      </c>
      <c r="H31" s="57">
        <f>[27]Abril!$K$11</f>
        <v>0</v>
      </c>
      <c r="I31" s="57">
        <f>[27]Abril!$K$12</f>
        <v>0</v>
      </c>
      <c r="J31" s="57">
        <f>[27]Abril!$K$13</f>
        <v>0</v>
      </c>
      <c r="K31" s="57">
        <f>[27]Abril!$K$14</f>
        <v>43.8</v>
      </c>
      <c r="L31" s="57">
        <f>[27]Abril!$K$15</f>
        <v>1</v>
      </c>
      <c r="M31" s="57">
        <f>[27]Abril!$K$16</f>
        <v>0</v>
      </c>
      <c r="N31" s="57">
        <f>[27]Abril!$K$17</f>
        <v>7.4</v>
      </c>
      <c r="O31" s="57">
        <f>[27]Abril!$K$18</f>
        <v>0</v>
      </c>
      <c r="P31" s="57">
        <f>[27]Abril!$K$19</f>
        <v>0</v>
      </c>
      <c r="Q31" s="57">
        <f>[27]Abril!$K$20</f>
        <v>0</v>
      </c>
      <c r="R31" s="57">
        <f>[27]Abril!$K$21</f>
        <v>0</v>
      </c>
      <c r="S31" s="57">
        <f>[27]Abril!$K$22</f>
        <v>0</v>
      </c>
      <c r="T31" s="57">
        <f>[27]Abril!$K$23</f>
        <v>0</v>
      </c>
      <c r="U31" s="57">
        <f>[27]Abril!$K$24</f>
        <v>0</v>
      </c>
      <c r="V31" s="57">
        <f>[27]Abril!$K$25</f>
        <v>0</v>
      </c>
      <c r="W31" s="57">
        <f>[27]Abril!$K$26</f>
        <v>0</v>
      </c>
      <c r="X31" s="57">
        <f>[27]Abril!$K$27</f>
        <v>0</v>
      </c>
      <c r="Y31" s="57">
        <f>[27]Abril!$K$28</f>
        <v>0</v>
      </c>
      <c r="Z31" s="57">
        <f>[27]Abril!$K$29</f>
        <v>0</v>
      </c>
      <c r="AA31" s="57">
        <f>[27]Abril!$K$30</f>
        <v>0.2</v>
      </c>
      <c r="AB31" s="57">
        <f>[27]Abril!$K$31</f>
        <v>5.2</v>
      </c>
      <c r="AC31" s="57">
        <f>[27]Abril!$K$32</f>
        <v>0.4</v>
      </c>
      <c r="AD31" s="57">
        <f>[27]Abril!$K$33</f>
        <v>0</v>
      </c>
      <c r="AE31" s="57">
        <f>[27]Abril!$K$34</f>
        <v>0</v>
      </c>
      <c r="AF31" s="59">
        <f>SUM(B31:AE31)</f>
        <v>58</v>
      </c>
      <c r="AG31" s="60">
        <f>MAX(B31:AE31)</f>
        <v>43.8</v>
      </c>
      <c r="AH31" s="80">
        <f t="shared" si="3"/>
        <v>24</v>
      </c>
    </row>
    <row r="32" spans="1:36" ht="17.100000000000001" customHeight="1" x14ac:dyDescent="0.2">
      <c r="A32" s="56" t="s">
        <v>20</v>
      </c>
      <c r="B32" s="57">
        <f>[28]Abril!$K$5</f>
        <v>0</v>
      </c>
      <c r="C32" s="57">
        <f>[28]Abril!$K$6</f>
        <v>0</v>
      </c>
      <c r="D32" s="57">
        <f>[28]Abril!$K$7</f>
        <v>0</v>
      </c>
      <c r="E32" s="57">
        <f>[28]Abril!$K$8</f>
        <v>0</v>
      </c>
      <c r="F32" s="57">
        <f>[28]Abril!$K$9</f>
        <v>0</v>
      </c>
      <c r="G32" s="57">
        <f>[28]Abril!$K$10</f>
        <v>0</v>
      </c>
      <c r="H32" s="57">
        <f>[28]Abril!$K$11</f>
        <v>0</v>
      </c>
      <c r="I32" s="57">
        <f>[28]Abril!$K$12</f>
        <v>0</v>
      </c>
      <c r="J32" s="57">
        <f>[28]Abril!$K$13</f>
        <v>0</v>
      </c>
      <c r="K32" s="57">
        <f>[28]Abril!$K$14</f>
        <v>0</v>
      </c>
      <c r="L32" s="57">
        <f>[28]Abril!$K$15</f>
        <v>0</v>
      </c>
      <c r="M32" s="57">
        <f>[28]Abril!$K$16</f>
        <v>0</v>
      </c>
      <c r="N32" s="57">
        <f>[28]Abril!$K$17</f>
        <v>0</v>
      </c>
      <c r="O32" s="57">
        <f>[28]Abril!$K$18</f>
        <v>0</v>
      </c>
      <c r="P32" s="57">
        <f>[28]Abril!$K$19</f>
        <v>0</v>
      </c>
      <c r="Q32" s="57">
        <f>[28]Abril!$K$20</f>
        <v>0</v>
      </c>
      <c r="R32" s="57">
        <f>[28]Abril!$K$21</f>
        <v>0</v>
      </c>
      <c r="S32" s="57">
        <f>[28]Abril!$K$22</f>
        <v>0</v>
      </c>
      <c r="T32" s="57">
        <f>[28]Abril!$K$23</f>
        <v>0</v>
      </c>
      <c r="U32" s="57">
        <f>[28]Abril!$K$24</f>
        <v>0</v>
      </c>
      <c r="V32" s="57">
        <f>[28]Abril!$K$25</f>
        <v>0</v>
      </c>
      <c r="W32" s="57">
        <f>[28]Abril!$K$26</f>
        <v>0</v>
      </c>
      <c r="X32" s="57">
        <f>[28]Abril!$K$27</f>
        <v>0</v>
      </c>
      <c r="Y32" s="57">
        <f>[28]Abril!$K$28</f>
        <v>0</v>
      </c>
      <c r="Z32" s="57">
        <f>[28]Abril!$K$29</f>
        <v>0</v>
      </c>
      <c r="AA32" s="57">
        <f>[28]Abril!$K$30</f>
        <v>72.400000000000006</v>
      </c>
      <c r="AB32" s="57">
        <f>[28]Abril!$K$31</f>
        <v>6.6</v>
      </c>
      <c r="AC32" s="57">
        <f>[28]Abril!$K$32</f>
        <v>0</v>
      </c>
      <c r="AD32" s="57">
        <f>[28]Abril!$K$33</f>
        <v>2</v>
      </c>
      <c r="AE32" s="57">
        <f>[28]Abril!$K$34</f>
        <v>0.2</v>
      </c>
      <c r="AF32" s="59">
        <f t="shared" si="1"/>
        <v>81.2</v>
      </c>
      <c r="AG32" s="60">
        <f>MAX(B32:AE32)</f>
        <v>72.400000000000006</v>
      </c>
      <c r="AH32" s="80">
        <f t="shared" si="3"/>
        <v>26</v>
      </c>
    </row>
    <row r="33" spans="1:35" s="55" customFormat="1" ht="17.100000000000001" customHeight="1" x14ac:dyDescent="0.2">
      <c r="A33" s="61" t="s">
        <v>33</v>
      </c>
      <c r="B33" s="62">
        <f t="shared" ref="B33:AG33" si="9">MAX(B5:B32)</f>
        <v>0.2</v>
      </c>
      <c r="C33" s="62">
        <f t="shared" si="9"/>
        <v>2.6</v>
      </c>
      <c r="D33" s="62">
        <f t="shared" si="9"/>
        <v>10.600000000000001</v>
      </c>
      <c r="E33" s="62">
        <f t="shared" si="9"/>
        <v>1</v>
      </c>
      <c r="F33" s="62">
        <f t="shared" si="9"/>
        <v>13</v>
      </c>
      <c r="G33" s="62">
        <f t="shared" si="9"/>
        <v>8.4</v>
      </c>
      <c r="H33" s="62">
        <f t="shared" si="9"/>
        <v>36.799999999999997</v>
      </c>
      <c r="I33" s="62">
        <f t="shared" si="9"/>
        <v>7.6000000000000005</v>
      </c>
      <c r="J33" s="62">
        <f t="shared" si="9"/>
        <v>3.8</v>
      </c>
      <c r="K33" s="62">
        <f t="shared" si="9"/>
        <v>43.8</v>
      </c>
      <c r="L33" s="62">
        <f t="shared" si="9"/>
        <v>10.399999999999995</v>
      </c>
      <c r="M33" s="62">
        <f t="shared" si="9"/>
        <v>8</v>
      </c>
      <c r="N33" s="62">
        <f t="shared" si="9"/>
        <v>33.799999999999997</v>
      </c>
      <c r="O33" s="62">
        <f t="shared" si="9"/>
        <v>32.6</v>
      </c>
      <c r="P33" s="62">
        <f t="shared" si="9"/>
        <v>18.600000000000001</v>
      </c>
      <c r="Q33" s="62">
        <f t="shared" si="9"/>
        <v>2.6</v>
      </c>
      <c r="R33" s="62">
        <f t="shared" si="9"/>
        <v>2.6</v>
      </c>
      <c r="S33" s="62">
        <f t="shared" si="9"/>
        <v>1.5999999999999999</v>
      </c>
      <c r="T33" s="62">
        <f t="shared" si="9"/>
        <v>0.60000000000000009</v>
      </c>
      <c r="U33" s="62">
        <f t="shared" si="9"/>
        <v>0.2</v>
      </c>
      <c r="V33" s="62">
        <f t="shared" si="9"/>
        <v>0.6</v>
      </c>
      <c r="W33" s="62">
        <f t="shared" si="9"/>
        <v>43.6</v>
      </c>
      <c r="X33" s="62">
        <f t="shared" si="9"/>
        <v>0.4</v>
      </c>
      <c r="Y33" s="62">
        <f t="shared" si="9"/>
        <v>0.4</v>
      </c>
      <c r="Z33" s="62">
        <f t="shared" si="9"/>
        <v>77.600000000000009</v>
      </c>
      <c r="AA33" s="62">
        <f t="shared" si="9"/>
        <v>72.400000000000006</v>
      </c>
      <c r="AB33" s="62">
        <f t="shared" si="9"/>
        <v>23.400000000000002</v>
      </c>
      <c r="AC33" s="62">
        <f t="shared" si="9"/>
        <v>9.4</v>
      </c>
      <c r="AD33" s="62">
        <f t="shared" si="9"/>
        <v>3.6000000000000005</v>
      </c>
      <c r="AE33" s="62">
        <f t="shared" si="9"/>
        <v>1.5999999999999999</v>
      </c>
      <c r="AF33" s="53">
        <f t="shared" si="9"/>
        <v>163.19999999999999</v>
      </c>
      <c r="AG33" s="81">
        <f t="shared" si="9"/>
        <v>77.600000000000009</v>
      </c>
      <c r="AH33" s="80"/>
    </row>
    <row r="34" spans="1:35" s="82" customFormat="1" ht="13.5" thickBot="1" x14ac:dyDescent="0.25">
      <c r="A34" s="142" t="s">
        <v>36</v>
      </c>
      <c r="B34" s="142">
        <f t="shared" ref="B34:AF34" si="10">SUM(B5:B32)</f>
        <v>0.4</v>
      </c>
      <c r="C34" s="142">
        <f t="shared" si="10"/>
        <v>3.4000000000000008</v>
      </c>
      <c r="D34" s="142">
        <f t="shared" si="10"/>
        <v>12.200000000000001</v>
      </c>
      <c r="E34" s="142">
        <f t="shared" si="10"/>
        <v>1.4</v>
      </c>
      <c r="F34" s="142">
        <f t="shared" si="10"/>
        <v>16.799999999999997</v>
      </c>
      <c r="G34" s="142">
        <f t="shared" si="10"/>
        <v>17.2</v>
      </c>
      <c r="H34" s="142">
        <f t="shared" si="10"/>
        <v>46.2</v>
      </c>
      <c r="I34" s="142">
        <f t="shared" si="10"/>
        <v>9.1999999999999993</v>
      </c>
      <c r="J34" s="142">
        <f t="shared" si="10"/>
        <v>4</v>
      </c>
      <c r="K34" s="142">
        <f t="shared" si="10"/>
        <v>90.8</v>
      </c>
      <c r="L34" s="142">
        <f t="shared" si="10"/>
        <v>12.199999999999996</v>
      </c>
      <c r="M34" s="142">
        <f t="shared" si="10"/>
        <v>12</v>
      </c>
      <c r="N34" s="142">
        <f t="shared" si="10"/>
        <v>62.8</v>
      </c>
      <c r="O34" s="142">
        <f t="shared" si="10"/>
        <v>70.2</v>
      </c>
      <c r="P34" s="142">
        <f t="shared" si="10"/>
        <v>45.600000000000016</v>
      </c>
      <c r="Q34" s="142">
        <f t="shared" si="10"/>
        <v>2.6</v>
      </c>
      <c r="R34" s="142">
        <f t="shared" si="10"/>
        <v>2.6</v>
      </c>
      <c r="S34" s="142">
        <f t="shared" si="10"/>
        <v>1.7999999999999998</v>
      </c>
      <c r="T34" s="142">
        <f t="shared" si="10"/>
        <v>0.8</v>
      </c>
      <c r="U34" s="142">
        <f t="shared" si="10"/>
        <v>0.4</v>
      </c>
      <c r="V34" s="142">
        <f t="shared" si="10"/>
        <v>0.8</v>
      </c>
      <c r="W34" s="142">
        <f t="shared" si="10"/>
        <v>57.6</v>
      </c>
      <c r="X34" s="142">
        <f t="shared" si="10"/>
        <v>0.8</v>
      </c>
      <c r="Y34" s="142">
        <f t="shared" si="10"/>
        <v>0.8</v>
      </c>
      <c r="Z34" s="142">
        <f t="shared" si="10"/>
        <v>239</v>
      </c>
      <c r="AA34" s="142">
        <f t="shared" si="10"/>
        <v>602.20000000000016</v>
      </c>
      <c r="AB34" s="142">
        <f t="shared" si="10"/>
        <v>90.600000000000009</v>
      </c>
      <c r="AC34" s="142">
        <f t="shared" si="10"/>
        <v>14</v>
      </c>
      <c r="AD34" s="142">
        <f t="shared" si="10"/>
        <v>13.799999999999999</v>
      </c>
      <c r="AE34" s="142">
        <f t="shared" si="10"/>
        <v>2.6000000000000005</v>
      </c>
      <c r="AF34" s="143">
        <f t="shared" si="10"/>
        <v>1434.8000000000002</v>
      </c>
      <c r="AG34" s="144"/>
      <c r="AH34" s="145"/>
    </row>
    <row r="35" spans="1:35" x14ac:dyDescent="0.2">
      <c r="A35" s="146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8"/>
      <c r="AG35" s="149"/>
      <c r="AH35" s="150"/>
    </row>
    <row r="36" spans="1:35" x14ac:dyDescent="0.2">
      <c r="A36" s="151"/>
      <c r="B36" s="112"/>
      <c r="C36" s="113"/>
      <c r="D36" s="113" t="s">
        <v>142</v>
      </c>
      <c r="E36" s="113"/>
      <c r="F36" s="113"/>
      <c r="G36" s="113"/>
      <c r="H36" s="112"/>
      <c r="I36" s="112"/>
      <c r="J36" s="112"/>
      <c r="K36" s="112"/>
      <c r="L36" s="112"/>
      <c r="M36" s="112" t="s">
        <v>52</v>
      </c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8"/>
      <c r="AE36" s="112"/>
      <c r="AF36" s="112"/>
      <c r="AG36" s="118"/>
      <c r="AH36" s="152"/>
    </row>
    <row r="37" spans="1:35" x14ac:dyDescent="0.2">
      <c r="A37" s="151"/>
      <c r="B37" s="112"/>
      <c r="C37" s="112"/>
      <c r="D37" s="112"/>
      <c r="E37" s="112"/>
      <c r="F37" s="112"/>
      <c r="G37" s="112"/>
      <c r="H37" s="112"/>
      <c r="I37" s="112"/>
      <c r="J37" s="120"/>
      <c r="K37" s="120"/>
      <c r="L37" s="120"/>
      <c r="M37" s="120" t="s">
        <v>53</v>
      </c>
      <c r="N37" s="120"/>
      <c r="O37" s="120"/>
      <c r="P37" s="120"/>
      <c r="Q37" s="112"/>
      <c r="R37" s="112"/>
      <c r="S37" s="112"/>
      <c r="T37" s="112"/>
      <c r="U37" s="112"/>
      <c r="V37" s="120"/>
      <c r="W37" s="120"/>
      <c r="X37" s="112"/>
      <c r="Y37" s="112"/>
      <c r="Z37" s="112"/>
      <c r="AA37" s="112"/>
      <c r="AB37" s="112"/>
      <c r="AC37" s="112"/>
      <c r="AD37" s="118"/>
      <c r="AE37" s="121"/>
      <c r="AF37" s="122"/>
      <c r="AG37" s="112"/>
      <c r="AH37" s="152"/>
      <c r="AI37" s="63"/>
    </row>
    <row r="38" spans="1:35" ht="13.5" thickBot="1" x14ac:dyDescent="0.25">
      <c r="A38" s="153"/>
      <c r="B38" s="154"/>
      <c r="C38" s="155"/>
      <c r="D38" s="155"/>
      <c r="E38" s="155" t="s">
        <v>141</v>
      </c>
      <c r="F38" s="155"/>
      <c r="G38" s="155"/>
      <c r="H38" s="155"/>
      <c r="I38" s="156"/>
      <c r="J38" s="156"/>
      <c r="K38" s="156"/>
      <c r="L38" s="156"/>
      <c r="M38" s="156"/>
      <c r="N38" s="156"/>
      <c r="O38" s="156"/>
      <c r="P38" s="156"/>
      <c r="Q38" s="157"/>
      <c r="R38" s="157"/>
      <c r="S38" s="157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8"/>
      <c r="AG38" s="159"/>
      <c r="AH38" s="160"/>
    </row>
    <row r="39" spans="1:35" x14ac:dyDescent="0.2">
      <c r="H39" s="83"/>
      <c r="I39" s="83"/>
      <c r="J39" s="66"/>
      <c r="K39" s="83"/>
      <c r="L39" s="83"/>
      <c r="M39" s="83"/>
      <c r="N39" s="83"/>
      <c r="O39" s="83"/>
      <c r="P39" s="66"/>
      <c r="Q39" s="83"/>
      <c r="R39" s="83"/>
      <c r="S39" s="83"/>
      <c r="T39" s="83"/>
      <c r="U39" s="83"/>
      <c r="V39" s="83"/>
      <c r="W39" s="83"/>
      <c r="X39" s="83"/>
      <c r="Y39" s="83"/>
      <c r="Z39" s="83"/>
    </row>
    <row r="40" spans="1:35" x14ac:dyDescent="0.2">
      <c r="E40" s="84"/>
      <c r="F40" s="84"/>
      <c r="G40" s="84"/>
      <c r="H40" s="84"/>
      <c r="I40" s="84"/>
      <c r="J40" s="84"/>
      <c r="K40" s="84"/>
      <c r="L40" s="84"/>
      <c r="M40" s="84"/>
    </row>
    <row r="42" spans="1:35" x14ac:dyDescent="0.2">
      <c r="D42" s="63" t="s">
        <v>54</v>
      </c>
      <c r="AA42" s="63" t="s">
        <v>54</v>
      </c>
      <c r="AG42" s="69"/>
    </row>
    <row r="43" spans="1:35" x14ac:dyDescent="0.2">
      <c r="N43" s="63" t="s">
        <v>54</v>
      </c>
    </row>
    <row r="46" spans="1:35" x14ac:dyDescent="0.2">
      <c r="N46" s="63" t="s">
        <v>54</v>
      </c>
    </row>
    <row r="47" spans="1:35" x14ac:dyDescent="0.2">
      <c r="D47" s="63" t="s">
        <v>54</v>
      </c>
    </row>
  </sheetData>
  <sheetProtection password="C6EC" sheet="1" objects="1" scenarios="1"/>
  <mergeCells count="33"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E3:AE4"/>
    <mergeCell ref="S3:S4"/>
    <mergeCell ref="R3:R4"/>
    <mergeCell ref="Q3:Q4"/>
    <mergeCell ref="M3:M4"/>
    <mergeCell ref="N3:N4"/>
    <mergeCell ref="O3:O4"/>
    <mergeCell ref="AA3:AA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7" zoomScale="90" zoomScaleNormal="100" zoomScalePageLayoutView="90" workbookViewId="0">
      <selection activeCell="C43" sqref="C43"/>
    </sheetView>
  </sheetViews>
  <sheetFormatPr defaultRowHeight="12.75" x14ac:dyDescent="0.2"/>
  <cols>
    <col min="1" max="1" width="30.28515625" customWidth="1"/>
    <col min="2" max="2" width="9.5703125" style="49" customWidth="1"/>
    <col min="3" max="3" width="9.5703125" style="50" customWidth="1"/>
    <col min="4" max="4" width="9.5703125" style="49" customWidth="1"/>
    <col min="5" max="5" width="9.85546875" style="49" customWidth="1"/>
    <col min="6" max="6" width="9.5703125" style="49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24" customFormat="1" ht="42.75" customHeight="1" x14ac:dyDescent="0.2">
      <c r="A1" s="22" t="s">
        <v>58</v>
      </c>
      <c r="B1" s="22" t="s">
        <v>59</v>
      </c>
      <c r="C1" s="22" t="s">
        <v>60</v>
      </c>
      <c r="D1" s="22" t="s">
        <v>61</v>
      </c>
      <c r="E1" s="22" t="s">
        <v>62</v>
      </c>
      <c r="F1" s="22" t="s">
        <v>63</v>
      </c>
      <c r="G1" s="22" t="s">
        <v>64</v>
      </c>
      <c r="H1" s="22" t="s">
        <v>65</v>
      </c>
      <c r="I1" s="22" t="s">
        <v>66</v>
      </c>
      <c r="J1" s="23"/>
      <c r="K1" s="23"/>
      <c r="L1" s="23"/>
      <c r="M1" s="23"/>
    </row>
    <row r="2" spans="1:13" s="29" customFormat="1" x14ac:dyDescent="0.2">
      <c r="A2" s="25" t="s">
        <v>67</v>
      </c>
      <c r="B2" s="25" t="s">
        <v>68</v>
      </c>
      <c r="C2" s="26" t="s">
        <v>69</v>
      </c>
      <c r="D2" s="26">
        <v>-20.444199999999999</v>
      </c>
      <c r="E2" s="26">
        <v>-52.875599999999999</v>
      </c>
      <c r="F2" s="26">
        <v>388</v>
      </c>
      <c r="G2" s="27">
        <v>40405</v>
      </c>
      <c r="H2" s="28">
        <v>1</v>
      </c>
      <c r="I2" s="26" t="s">
        <v>70</v>
      </c>
      <c r="J2" s="23"/>
      <c r="K2" s="23"/>
      <c r="L2" s="23"/>
      <c r="M2" s="23"/>
    </row>
    <row r="3" spans="1:13" ht="12.75" customHeight="1" x14ac:dyDescent="0.2">
      <c r="A3" s="25" t="s">
        <v>0</v>
      </c>
      <c r="B3" s="25" t="s">
        <v>68</v>
      </c>
      <c r="C3" s="26" t="s">
        <v>71</v>
      </c>
      <c r="D3" s="28">
        <v>-23.002500000000001</v>
      </c>
      <c r="E3" s="28">
        <v>-55.3294</v>
      </c>
      <c r="F3" s="28">
        <v>431</v>
      </c>
      <c r="G3" s="30">
        <v>39611</v>
      </c>
      <c r="H3" s="28">
        <v>1</v>
      </c>
      <c r="I3" s="26" t="s">
        <v>72</v>
      </c>
      <c r="J3" s="31"/>
      <c r="K3" s="31"/>
      <c r="L3" s="31"/>
      <c r="M3" s="31"/>
    </row>
    <row r="4" spans="1:13" x14ac:dyDescent="0.2">
      <c r="A4" s="25" t="s">
        <v>1</v>
      </c>
      <c r="B4" s="25" t="s">
        <v>68</v>
      </c>
      <c r="C4" s="26" t="s">
        <v>73</v>
      </c>
      <c r="D4" s="32">
        <v>-20.4756</v>
      </c>
      <c r="E4" s="32">
        <v>-55.783900000000003</v>
      </c>
      <c r="F4" s="32">
        <v>155</v>
      </c>
      <c r="G4" s="30">
        <v>39022</v>
      </c>
      <c r="H4" s="28">
        <v>1</v>
      </c>
      <c r="I4" s="26" t="s">
        <v>74</v>
      </c>
      <c r="J4" s="31"/>
      <c r="K4" s="31"/>
      <c r="L4" s="31"/>
      <c r="M4" s="31"/>
    </row>
    <row r="5" spans="1:13" s="34" customFormat="1" x14ac:dyDescent="0.2">
      <c r="A5" s="25" t="s">
        <v>48</v>
      </c>
      <c r="B5" s="25" t="s">
        <v>68</v>
      </c>
      <c r="C5" s="26" t="s">
        <v>75</v>
      </c>
      <c r="D5" s="32">
        <v>-22.1008</v>
      </c>
      <c r="E5" s="32">
        <v>-56.54</v>
      </c>
      <c r="F5" s="32">
        <v>208</v>
      </c>
      <c r="G5" s="30">
        <v>40764</v>
      </c>
      <c r="H5" s="28">
        <v>1</v>
      </c>
      <c r="I5" s="33" t="s">
        <v>76</v>
      </c>
      <c r="J5" s="31"/>
      <c r="K5" s="31"/>
      <c r="L5" s="31"/>
      <c r="M5" s="31"/>
    </row>
    <row r="6" spans="1:13" s="34" customFormat="1" x14ac:dyDescent="0.2">
      <c r="A6" s="25" t="s">
        <v>55</v>
      </c>
      <c r="B6" s="25" t="s">
        <v>68</v>
      </c>
      <c r="C6" s="26" t="s">
        <v>77</v>
      </c>
      <c r="D6" s="32">
        <v>-21.7514</v>
      </c>
      <c r="E6" s="32">
        <v>-52.470599999999997</v>
      </c>
      <c r="F6" s="32">
        <v>387</v>
      </c>
      <c r="G6" s="30">
        <v>41354</v>
      </c>
      <c r="H6" s="28">
        <v>1</v>
      </c>
      <c r="I6" s="33" t="s">
        <v>78</v>
      </c>
      <c r="J6" s="31"/>
      <c r="K6" s="31"/>
      <c r="L6" s="31"/>
      <c r="M6" s="31"/>
    </row>
    <row r="7" spans="1:13" x14ac:dyDescent="0.2">
      <c r="A7" s="25" t="s">
        <v>2</v>
      </c>
      <c r="B7" s="25" t="s">
        <v>68</v>
      </c>
      <c r="C7" s="26" t="s">
        <v>79</v>
      </c>
      <c r="D7" s="32">
        <v>-20.45</v>
      </c>
      <c r="E7" s="32">
        <v>-54.616599999999998</v>
      </c>
      <c r="F7" s="32">
        <v>530</v>
      </c>
      <c r="G7" s="30">
        <v>37145</v>
      </c>
      <c r="H7" s="28">
        <v>1</v>
      </c>
      <c r="I7" s="26" t="s">
        <v>80</v>
      </c>
      <c r="J7" s="31"/>
      <c r="K7" s="31"/>
      <c r="L7" s="31"/>
      <c r="M7" s="31"/>
    </row>
    <row r="8" spans="1:13" x14ac:dyDescent="0.2">
      <c r="A8" s="25" t="s">
        <v>3</v>
      </c>
      <c r="B8" s="25" t="s">
        <v>68</v>
      </c>
      <c r="C8" s="26" t="s">
        <v>81</v>
      </c>
      <c r="D8" s="28">
        <v>-19.122499999999999</v>
      </c>
      <c r="E8" s="28">
        <v>-51.720799999999997</v>
      </c>
      <c r="F8" s="32">
        <v>516</v>
      </c>
      <c r="G8" s="30">
        <v>39515</v>
      </c>
      <c r="H8" s="28">
        <v>1</v>
      </c>
      <c r="I8" s="26" t="s">
        <v>82</v>
      </c>
      <c r="J8" s="31"/>
      <c r="K8" s="31"/>
      <c r="L8" s="31"/>
      <c r="M8" s="31"/>
    </row>
    <row r="9" spans="1:13" x14ac:dyDescent="0.2">
      <c r="A9" s="25" t="s">
        <v>4</v>
      </c>
      <c r="B9" s="25" t="s">
        <v>68</v>
      </c>
      <c r="C9" s="26" t="s">
        <v>83</v>
      </c>
      <c r="D9" s="32">
        <v>-18.802199999999999</v>
      </c>
      <c r="E9" s="32">
        <v>-52.602800000000002</v>
      </c>
      <c r="F9" s="32">
        <v>818</v>
      </c>
      <c r="G9" s="30">
        <v>39070</v>
      </c>
      <c r="H9" s="28">
        <v>1</v>
      </c>
      <c r="I9" s="26" t="s">
        <v>84</v>
      </c>
      <c r="J9" s="31"/>
      <c r="K9" s="31"/>
      <c r="L9" s="31"/>
      <c r="M9" s="31"/>
    </row>
    <row r="10" spans="1:13" ht="13.5" customHeight="1" x14ac:dyDescent="0.2">
      <c r="A10" s="25" t="s">
        <v>5</v>
      </c>
      <c r="B10" s="25" t="s">
        <v>68</v>
      </c>
      <c r="C10" s="26" t="s">
        <v>85</v>
      </c>
      <c r="D10" s="32">
        <v>-18.996700000000001</v>
      </c>
      <c r="E10" s="32">
        <v>-57.637500000000003</v>
      </c>
      <c r="F10" s="32">
        <v>126</v>
      </c>
      <c r="G10" s="30">
        <v>39017</v>
      </c>
      <c r="H10" s="28">
        <v>1</v>
      </c>
      <c r="I10" s="26" t="s">
        <v>86</v>
      </c>
      <c r="J10" s="31"/>
      <c r="K10" s="31"/>
      <c r="L10" s="31"/>
      <c r="M10" s="31"/>
    </row>
    <row r="11" spans="1:13" ht="13.5" customHeight="1" x14ac:dyDescent="0.2">
      <c r="A11" s="25" t="s">
        <v>50</v>
      </c>
      <c r="B11" s="25" t="s">
        <v>68</v>
      </c>
      <c r="C11" s="26" t="s">
        <v>87</v>
      </c>
      <c r="D11" s="32">
        <v>-18.4922</v>
      </c>
      <c r="E11" s="32">
        <v>-53.167200000000001</v>
      </c>
      <c r="F11" s="32">
        <v>730</v>
      </c>
      <c r="G11" s="30">
        <v>41247</v>
      </c>
      <c r="H11" s="28">
        <v>1</v>
      </c>
      <c r="I11" s="33" t="s">
        <v>88</v>
      </c>
      <c r="J11" s="31"/>
      <c r="K11" s="31"/>
      <c r="L11" s="31"/>
      <c r="M11" s="31"/>
    </row>
    <row r="12" spans="1:13" x14ac:dyDescent="0.2">
      <c r="A12" s="25" t="s">
        <v>6</v>
      </c>
      <c r="B12" s="25" t="s">
        <v>68</v>
      </c>
      <c r="C12" s="26" t="s">
        <v>89</v>
      </c>
      <c r="D12" s="32">
        <v>-18.304400000000001</v>
      </c>
      <c r="E12" s="32">
        <v>-54.440899999999999</v>
      </c>
      <c r="F12" s="32">
        <v>252</v>
      </c>
      <c r="G12" s="30">
        <v>39028</v>
      </c>
      <c r="H12" s="28">
        <v>1</v>
      </c>
      <c r="I12" s="26" t="s">
        <v>90</v>
      </c>
      <c r="J12" s="31"/>
      <c r="K12" s="31"/>
      <c r="L12" s="31"/>
      <c r="M12" s="31"/>
    </row>
    <row r="13" spans="1:13" x14ac:dyDescent="0.2">
      <c r="A13" s="25" t="s">
        <v>7</v>
      </c>
      <c r="B13" s="25" t="s">
        <v>68</v>
      </c>
      <c r="C13" s="26" t="s">
        <v>91</v>
      </c>
      <c r="D13" s="32">
        <v>-22.193899999999999</v>
      </c>
      <c r="E13" s="35">
        <v>-54.9114</v>
      </c>
      <c r="F13" s="32">
        <v>469</v>
      </c>
      <c r="G13" s="30">
        <v>39011</v>
      </c>
      <c r="H13" s="28">
        <v>1</v>
      </c>
      <c r="I13" s="26" t="s">
        <v>92</v>
      </c>
      <c r="J13" s="31"/>
      <c r="K13" s="31"/>
      <c r="L13" s="31"/>
      <c r="M13" s="31"/>
    </row>
    <row r="14" spans="1:13" x14ac:dyDescent="0.2">
      <c r="A14" s="25" t="s">
        <v>93</v>
      </c>
      <c r="B14" s="25" t="s">
        <v>68</v>
      </c>
      <c r="C14" s="26" t="s">
        <v>94</v>
      </c>
      <c r="D14" s="28">
        <v>-23.449400000000001</v>
      </c>
      <c r="E14" s="28">
        <v>-54.181699999999999</v>
      </c>
      <c r="F14" s="28">
        <v>336</v>
      </c>
      <c r="G14" s="30">
        <v>39598</v>
      </c>
      <c r="H14" s="28">
        <v>1</v>
      </c>
      <c r="I14" s="26" t="s">
        <v>95</v>
      </c>
      <c r="J14" s="31"/>
      <c r="K14" s="31"/>
      <c r="L14" s="31"/>
      <c r="M14" s="31"/>
    </row>
    <row r="15" spans="1:13" x14ac:dyDescent="0.2">
      <c r="A15" s="25" t="s">
        <v>9</v>
      </c>
      <c r="B15" s="25" t="s">
        <v>68</v>
      </c>
      <c r="C15" s="26" t="s">
        <v>96</v>
      </c>
      <c r="D15" s="32">
        <v>-22.3</v>
      </c>
      <c r="E15" s="32">
        <v>-53.816600000000001</v>
      </c>
      <c r="F15" s="32">
        <v>373.29</v>
      </c>
      <c r="G15" s="30">
        <v>37662</v>
      </c>
      <c r="H15" s="28">
        <v>1</v>
      </c>
      <c r="I15" s="26" t="s">
        <v>97</v>
      </c>
      <c r="J15" s="31"/>
      <c r="K15" s="31"/>
      <c r="L15" s="31"/>
      <c r="M15" s="31"/>
    </row>
    <row r="16" spans="1:13" s="34" customFormat="1" x14ac:dyDescent="0.2">
      <c r="A16" s="25" t="s">
        <v>49</v>
      </c>
      <c r="B16" s="25" t="s">
        <v>68</v>
      </c>
      <c r="C16" s="26" t="s">
        <v>98</v>
      </c>
      <c r="D16" s="32">
        <v>-21.478200000000001</v>
      </c>
      <c r="E16" s="32">
        <v>-56.136899999999997</v>
      </c>
      <c r="F16" s="32">
        <v>249</v>
      </c>
      <c r="G16" s="30">
        <v>40759</v>
      </c>
      <c r="H16" s="28">
        <v>1</v>
      </c>
      <c r="I16" s="33" t="s">
        <v>99</v>
      </c>
      <c r="J16" s="31"/>
      <c r="K16" s="31"/>
      <c r="L16" s="31"/>
      <c r="M16" s="31"/>
    </row>
    <row r="17" spans="1:13" x14ac:dyDescent="0.2">
      <c r="A17" s="25" t="s">
        <v>10</v>
      </c>
      <c r="B17" s="25" t="s">
        <v>68</v>
      </c>
      <c r="C17" s="26" t="s">
        <v>100</v>
      </c>
      <c r="D17" s="28">
        <v>-22.857199999999999</v>
      </c>
      <c r="E17" s="28">
        <v>-54.605600000000003</v>
      </c>
      <c r="F17" s="28">
        <v>379</v>
      </c>
      <c r="G17" s="30">
        <v>39617</v>
      </c>
      <c r="H17" s="28">
        <v>1</v>
      </c>
      <c r="I17" s="26" t="s">
        <v>101</v>
      </c>
      <c r="J17" s="31"/>
      <c r="K17" s="31"/>
      <c r="L17" s="31"/>
      <c r="M17" s="31"/>
    </row>
    <row r="18" spans="1:13" ht="12.75" customHeight="1" x14ac:dyDescent="0.2">
      <c r="A18" s="25" t="s">
        <v>11</v>
      </c>
      <c r="B18" s="25" t="s">
        <v>68</v>
      </c>
      <c r="C18" s="26" t="s">
        <v>102</v>
      </c>
      <c r="D18" s="32">
        <v>-21.609200000000001</v>
      </c>
      <c r="E18" s="32">
        <v>-55.177799999999998</v>
      </c>
      <c r="F18" s="32">
        <v>401</v>
      </c>
      <c r="G18" s="30">
        <v>39065</v>
      </c>
      <c r="H18" s="28">
        <v>1</v>
      </c>
      <c r="I18" s="26" t="s">
        <v>103</v>
      </c>
      <c r="J18" s="31"/>
      <c r="K18" s="31"/>
      <c r="L18" s="31"/>
      <c r="M18" s="31"/>
    </row>
    <row r="19" spans="1:13" s="34" customFormat="1" x14ac:dyDescent="0.2">
      <c r="A19" s="25" t="s">
        <v>12</v>
      </c>
      <c r="B19" s="25" t="s">
        <v>68</v>
      </c>
      <c r="C19" s="26" t="s">
        <v>104</v>
      </c>
      <c r="D19" s="32">
        <v>-20.395600000000002</v>
      </c>
      <c r="E19" s="32">
        <v>-56.431699999999999</v>
      </c>
      <c r="F19" s="32">
        <v>140</v>
      </c>
      <c r="G19" s="30">
        <v>39023</v>
      </c>
      <c r="H19" s="28">
        <v>1</v>
      </c>
      <c r="I19" s="26" t="s">
        <v>105</v>
      </c>
      <c r="J19" s="31"/>
      <c r="K19" s="31"/>
      <c r="L19" s="31"/>
      <c r="M19" s="31"/>
    </row>
    <row r="20" spans="1:13" x14ac:dyDescent="0.2">
      <c r="A20" s="25" t="s">
        <v>106</v>
      </c>
      <c r="B20" s="25" t="s">
        <v>68</v>
      </c>
      <c r="C20" s="26" t="s">
        <v>107</v>
      </c>
      <c r="D20" s="32">
        <v>-18.988900000000001</v>
      </c>
      <c r="E20" s="32">
        <v>-56.623100000000001</v>
      </c>
      <c r="F20" s="32">
        <v>104</v>
      </c>
      <c r="G20" s="30">
        <v>38932</v>
      </c>
      <c r="H20" s="28">
        <v>1</v>
      </c>
      <c r="I20" s="26" t="s">
        <v>108</v>
      </c>
      <c r="J20" s="31"/>
      <c r="K20" s="31"/>
      <c r="L20" s="31"/>
      <c r="M20" s="31"/>
    </row>
    <row r="21" spans="1:13" s="34" customFormat="1" x14ac:dyDescent="0.2">
      <c r="A21" s="25" t="s">
        <v>14</v>
      </c>
      <c r="B21" s="25" t="s">
        <v>68</v>
      </c>
      <c r="C21" s="26" t="s">
        <v>109</v>
      </c>
      <c r="D21" s="32">
        <v>-19.414300000000001</v>
      </c>
      <c r="E21" s="32">
        <v>-51.1053</v>
      </c>
      <c r="F21" s="32">
        <v>424</v>
      </c>
      <c r="G21" s="30" t="s">
        <v>110</v>
      </c>
      <c r="H21" s="28">
        <v>1</v>
      </c>
      <c r="I21" s="26" t="s">
        <v>111</v>
      </c>
      <c r="J21" s="31"/>
      <c r="K21" s="31"/>
      <c r="L21" s="31"/>
      <c r="M21" s="31"/>
    </row>
    <row r="22" spans="1:13" x14ac:dyDescent="0.2">
      <c r="A22" s="25" t="s">
        <v>15</v>
      </c>
      <c r="B22" s="25" t="s">
        <v>68</v>
      </c>
      <c r="C22" s="26" t="s">
        <v>112</v>
      </c>
      <c r="D22" s="32">
        <v>-22.533300000000001</v>
      </c>
      <c r="E22" s="32">
        <v>-55.533299999999997</v>
      </c>
      <c r="F22" s="32">
        <v>650</v>
      </c>
      <c r="G22" s="30">
        <v>37140</v>
      </c>
      <c r="H22" s="28">
        <v>1</v>
      </c>
      <c r="I22" s="26" t="s">
        <v>113</v>
      </c>
      <c r="J22" s="31"/>
      <c r="K22" s="31"/>
      <c r="L22" s="31"/>
      <c r="M22" s="31"/>
    </row>
    <row r="23" spans="1:13" x14ac:dyDescent="0.2">
      <c r="A23" s="25" t="s">
        <v>16</v>
      </c>
      <c r="B23" s="25" t="s">
        <v>68</v>
      </c>
      <c r="C23" s="26" t="s">
        <v>114</v>
      </c>
      <c r="D23" s="32">
        <v>-21.7058</v>
      </c>
      <c r="E23" s="32">
        <v>-57.5533</v>
      </c>
      <c r="F23" s="32">
        <v>85</v>
      </c>
      <c r="G23" s="30">
        <v>39014</v>
      </c>
      <c r="H23" s="28">
        <v>1</v>
      </c>
      <c r="I23" s="26" t="s">
        <v>115</v>
      </c>
      <c r="J23" s="31"/>
      <c r="K23" s="31"/>
      <c r="L23" s="31"/>
      <c r="M23" s="31"/>
    </row>
    <row r="24" spans="1:13" s="34" customFormat="1" x14ac:dyDescent="0.2">
      <c r="A24" s="25" t="s">
        <v>18</v>
      </c>
      <c r="B24" s="25" t="s">
        <v>68</v>
      </c>
      <c r="C24" s="26" t="s">
        <v>116</v>
      </c>
      <c r="D24" s="32">
        <v>-19.420100000000001</v>
      </c>
      <c r="E24" s="32">
        <v>-54.553100000000001</v>
      </c>
      <c r="F24" s="32">
        <v>647</v>
      </c>
      <c r="G24" s="30">
        <v>39067</v>
      </c>
      <c r="H24" s="28">
        <v>1</v>
      </c>
      <c r="I24" s="26" t="s">
        <v>117</v>
      </c>
      <c r="J24" s="31"/>
      <c r="K24" s="31"/>
      <c r="L24" s="31"/>
      <c r="M24" s="31"/>
    </row>
    <row r="25" spans="1:13" x14ac:dyDescent="0.2">
      <c r="A25" s="25" t="s">
        <v>118</v>
      </c>
      <c r="B25" s="25" t="s">
        <v>68</v>
      </c>
      <c r="C25" s="26" t="s">
        <v>119</v>
      </c>
      <c r="D25" s="28">
        <v>-21.774999999999999</v>
      </c>
      <c r="E25" s="28">
        <v>-54.528100000000002</v>
      </c>
      <c r="F25" s="28">
        <v>329</v>
      </c>
      <c r="G25" s="30">
        <v>39625</v>
      </c>
      <c r="H25" s="28">
        <v>1</v>
      </c>
      <c r="I25" s="26" t="s">
        <v>120</v>
      </c>
      <c r="J25" s="31"/>
      <c r="K25" s="31"/>
      <c r="L25" s="31"/>
      <c r="M25" s="31"/>
    </row>
    <row r="26" spans="1:13" s="39" customFormat="1" ht="15" customHeight="1" x14ac:dyDescent="0.2">
      <c r="A26" s="36" t="s">
        <v>31</v>
      </c>
      <c r="B26" s="36" t="s">
        <v>68</v>
      </c>
      <c r="C26" s="26" t="s">
        <v>121</v>
      </c>
      <c r="D26" s="37">
        <v>-20.9817</v>
      </c>
      <c r="E26" s="37">
        <v>-54.971899999999998</v>
      </c>
      <c r="F26" s="37">
        <v>464</v>
      </c>
      <c r="G26" s="27" t="s">
        <v>122</v>
      </c>
      <c r="H26" s="26">
        <v>1</v>
      </c>
      <c r="I26" s="36" t="s">
        <v>123</v>
      </c>
      <c r="J26" s="38"/>
      <c r="K26" s="38"/>
      <c r="L26" s="38"/>
      <c r="M26" s="38"/>
    </row>
    <row r="27" spans="1:13" s="34" customFormat="1" x14ac:dyDescent="0.2">
      <c r="A27" s="25" t="s">
        <v>19</v>
      </c>
      <c r="B27" s="25" t="s">
        <v>68</v>
      </c>
      <c r="C27" s="26" t="s">
        <v>124</v>
      </c>
      <c r="D27" s="28">
        <v>-23.966899999999999</v>
      </c>
      <c r="E27" s="28">
        <v>-55.0242</v>
      </c>
      <c r="F27" s="28">
        <v>402</v>
      </c>
      <c r="G27" s="30">
        <v>39605</v>
      </c>
      <c r="H27" s="28">
        <v>1</v>
      </c>
      <c r="I27" s="26" t="s">
        <v>125</v>
      </c>
      <c r="J27" s="31"/>
      <c r="K27" s="31"/>
      <c r="L27" s="31"/>
      <c r="M27" s="31"/>
    </row>
    <row r="28" spans="1:13" s="41" customFormat="1" x14ac:dyDescent="0.2">
      <c r="A28" s="36" t="s">
        <v>51</v>
      </c>
      <c r="B28" s="36" t="s">
        <v>68</v>
      </c>
      <c r="C28" s="26" t="s">
        <v>126</v>
      </c>
      <c r="D28" s="26">
        <v>-17.634699999999999</v>
      </c>
      <c r="E28" s="26">
        <v>-54.760100000000001</v>
      </c>
      <c r="F28" s="26">
        <v>486</v>
      </c>
      <c r="G28" s="27" t="s">
        <v>127</v>
      </c>
      <c r="H28" s="26">
        <v>1</v>
      </c>
      <c r="I28" s="28" t="s">
        <v>128</v>
      </c>
      <c r="J28" s="40"/>
      <c r="K28" s="40"/>
      <c r="L28" s="40"/>
      <c r="M28" s="40"/>
    </row>
    <row r="29" spans="1:13" x14ac:dyDescent="0.2">
      <c r="A29" s="25" t="s">
        <v>20</v>
      </c>
      <c r="B29" s="25" t="s">
        <v>68</v>
      </c>
      <c r="C29" s="26" t="s">
        <v>129</v>
      </c>
      <c r="D29" s="28">
        <v>-20.783300000000001</v>
      </c>
      <c r="E29" s="28">
        <v>-51.7</v>
      </c>
      <c r="F29" s="28">
        <v>313</v>
      </c>
      <c r="G29" s="30">
        <v>37137</v>
      </c>
      <c r="H29" s="28">
        <v>1</v>
      </c>
      <c r="I29" s="26" t="s">
        <v>130</v>
      </c>
      <c r="J29" s="31"/>
      <c r="K29" s="31"/>
      <c r="L29" s="31"/>
      <c r="M29" s="31"/>
    </row>
    <row r="30" spans="1:13" ht="18" customHeight="1" x14ac:dyDescent="0.2">
      <c r="A30" s="42"/>
      <c r="B30" s="43"/>
      <c r="C30" s="44"/>
      <c r="D30" s="44"/>
      <c r="E30" s="44"/>
      <c r="F30" s="44"/>
      <c r="G30" s="22" t="s">
        <v>131</v>
      </c>
      <c r="H30" s="26">
        <f>SUM(H2:H29)</f>
        <v>28</v>
      </c>
      <c r="I30" s="42"/>
      <c r="J30" s="31"/>
      <c r="K30" s="31"/>
      <c r="L30" s="31"/>
      <c r="M30" s="31"/>
    </row>
    <row r="31" spans="1:13" x14ac:dyDescent="0.2">
      <c r="A31" s="31" t="s">
        <v>132</v>
      </c>
      <c r="B31" s="45"/>
      <c r="C31" s="45"/>
      <c r="D31" s="45"/>
      <c r="E31" s="45"/>
      <c r="F31" s="45"/>
      <c r="G31" s="31"/>
      <c r="H31" s="46"/>
      <c r="I31" s="31"/>
      <c r="J31" s="31"/>
      <c r="K31" s="31"/>
      <c r="L31" s="31"/>
      <c r="M31" s="31"/>
    </row>
    <row r="32" spans="1:13" x14ac:dyDescent="0.2">
      <c r="A32" s="47" t="s">
        <v>133</v>
      </c>
      <c r="B32" s="48"/>
      <c r="C32" s="48"/>
      <c r="D32" s="48"/>
      <c r="E32" s="48"/>
      <c r="F32" s="48"/>
      <c r="G32" s="31"/>
      <c r="H32" s="31"/>
      <c r="I32" s="31"/>
      <c r="J32" s="31"/>
      <c r="K32" s="31"/>
      <c r="L32" s="31"/>
      <c r="M32" s="31"/>
    </row>
    <row r="33" spans="1:13" x14ac:dyDescent="0.2">
      <c r="A33" s="31"/>
      <c r="B33" s="48"/>
      <c r="C33" s="48"/>
      <c r="D33" s="48"/>
      <c r="E33" s="48"/>
      <c r="F33" s="48"/>
      <c r="G33" s="31"/>
      <c r="H33" s="31"/>
      <c r="I33" s="31"/>
      <c r="J33" s="31"/>
      <c r="K33" s="31"/>
      <c r="L33" s="31"/>
      <c r="M33" s="31"/>
    </row>
    <row r="34" spans="1:13" x14ac:dyDescent="0.2">
      <c r="A34" s="31"/>
      <c r="B34" s="48"/>
      <c r="C34" s="48"/>
      <c r="D34" s="48"/>
      <c r="E34" s="48"/>
      <c r="F34" s="48"/>
      <c r="G34" s="31"/>
      <c r="H34" s="31"/>
      <c r="I34" s="31"/>
      <c r="J34" s="31"/>
      <c r="K34" s="31"/>
      <c r="L34" s="31"/>
      <c r="M34" s="31"/>
    </row>
    <row r="35" spans="1:13" x14ac:dyDescent="0.2">
      <c r="A35" s="31"/>
      <c r="B35" s="48"/>
      <c r="C35" s="48"/>
      <c r="D35" s="48"/>
      <c r="E35" s="48"/>
      <c r="F35" s="48"/>
      <c r="G35" s="31"/>
      <c r="H35" s="31"/>
      <c r="I35" s="31"/>
      <c r="J35" s="31"/>
      <c r="K35" s="31"/>
      <c r="L35" s="31"/>
      <c r="M35" s="31"/>
    </row>
    <row r="36" spans="1:13" x14ac:dyDescent="0.2">
      <c r="A36" s="31"/>
      <c r="B36" s="48"/>
      <c r="C36" s="48"/>
      <c r="D36" s="48"/>
      <c r="E36" s="48"/>
      <c r="F36" s="48"/>
      <c r="G36" s="31"/>
      <c r="H36" s="31"/>
      <c r="I36" s="31"/>
      <c r="J36" s="31"/>
      <c r="K36" s="31"/>
      <c r="L36" s="31"/>
      <c r="M36" s="31"/>
    </row>
    <row r="37" spans="1:13" x14ac:dyDescent="0.2">
      <c r="A37" s="31"/>
      <c r="B37" s="48"/>
      <c r="C37" s="48"/>
      <c r="D37" s="48"/>
      <c r="E37" s="48"/>
      <c r="F37" s="48"/>
      <c r="G37" s="31"/>
      <c r="H37" s="31"/>
      <c r="I37" s="31"/>
      <c r="J37" s="31"/>
      <c r="K37" s="31"/>
      <c r="L37" s="31"/>
      <c r="M37" s="31"/>
    </row>
    <row r="38" spans="1:13" x14ac:dyDescent="0.2">
      <c r="A38" s="31"/>
      <c r="B38" s="48"/>
      <c r="C38" s="48"/>
      <c r="D38" s="48"/>
      <c r="E38" s="48"/>
      <c r="F38" s="48"/>
      <c r="G38" s="31"/>
      <c r="H38" s="31"/>
      <c r="I38" s="31"/>
      <c r="J38" s="31"/>
      <c r="K38" s="31"/>
      <c r="L38" s="31"/>
      <c r="M38" s="31"/>
    </row>
    <row r="39" spans="1:13" x14ac:dyDescent="0.2">
      <c r="A39" s="31"/>
      <c r="B39" s="48"/>
      <c r="C39" s="48"/>
      <c r="D39" s="48"/>
      <c r="E39" s="48"/>
      <c r="F39" s="48"/>
      <c r="G39" s="31"/>
      <c r="H39" s="31"/>
      <c r="I39" s="31"/>
      <c r="J39" s="31"/>
      <c r="K39" s="31"/>
      <c r="L39" s="31"/>
      <c r="M39" s="31"/>
    </row>
    <row r="40" spans="1:13" x14ac:dyDescent="0.2">
      <c r="A40" s="31"/>
      <c r="B40" s="48"/>
      <c r="C40" s="48"/>
      <c r="D40" s="48"/>
      <c r="E40" s="48"/>
      <c r="F40" s="48"/>
      <c r="G40" s="31"/>
      <c r="H40" s="31"/>
      <c r="I40" s="31"/>
      <c r="J40" s="31"/>
      <c r="K40" s="31"/>
      <c r="L40" s="31"/>
      <c r="M40" s="31"/>
    </row>
    <row r="41" spans="1:13" x14ac:dyDescent="0.2">
      <c r="A41" s="31"/>
      <c r="B41" s="48"/>
      <c r="C41" s="48"/>
      <c r="D41" s="48"/>
      <c r="E41" s="48"/>
      <c r="F41" s="48"/>
      <c r="G41" s="31"/>
      <c r="H41" s="31"/>
      <c r="I41" s="31"/>
      <c r="J41" s="31"/>
      <c r="K41" s="31"/>
      <c r="L41" s="31"/>
      <c r="M41" s="31"/>
    </row>
    <row r="42" spans="1:13" x14ac:dyDescent="0.2">
      <c r="A42" s="31"/>
      <c r="B42" s="48"/>
      <c r="C42" s="48"/>
      <c r="D42" s="48"/>
      <c r="E42" s="48"/>
      <c r="F42" s="48"/>
      <c r="G42" s="31"/>
      <c r="H42" s="31"/>
      <c r="I42" s="31"/>
      <c r="J42" s="31"/>
      <c r="K42" s="31"/>
      <c r="L42" s="31"/>
      <c r="M42" s="31"/>
    </row>
    <row r="43" spans="1:13" x14ac:dyDescent="0.2">
      <c r="A43" s="31"/>
      <c r="B43" s="48"/>
      <c r="C43" s="48"/>
      <c r="D43" s="48"/>
      <c r="E43" s="48"/>
      <c r="F43" s="48"/>
      <c r="G43" s="31"/>
      <c r="H43" s="31"/>
      <c r="I43" s="31"/>
      <c r="J43" s="31"/>
      <c r="K43" s="31"/>
      <c r="L43" s="31"/>
      <c r="M43" s="31"/>
    </row>
    <row r="44" spans="1:13" x14ac:dyDescent="0.2">
      <c r="A44" s="31"/>
      <c r="B44" s="48"/>
      <c r="C44" s="48"/>
      <c r="D44" s="48"/>
      <c r="E44" s="48"/>
      <c r="F44" s="48"/>
      <c r="G44" s="31"/>
      <c r="H44" s="31"/>
      <c r="I44" s="31"/>
      <c r="J44" s="31"/>
      <c r="K44" s="31"/>
      <c r="L44" s="31"/>
      <c r="M44" s="31"/>
    </row>
    <row r="45" spans="1:13" x14ac:dyDescent="0.2">
      <c r="A45" s="31"/>
      <c r="B45" s="48"/>
      <c r="C45" s="48"/>
      <c r="D45" s="48"/>
      <c r="E45" s="48"/>
      <c r="F45" s="48"/>
      <c r="G45" s="31"/>
      <c r="H45" s="31"/>
      <c r="I45" s="31"/>
      <c r="J45" s="31"/>
      <c r="K45" s="31"/>
      <c r="L45" s="31"/>
      <c r="M45" s="31"/>
    </row>
    <row r="46" spans="1:13" x14ac:dyDescent="0.2">
      <c r="A46" s="31"/>
      <c r="B46" s="48"/>
      <c r="C46" s="48"/>
      <c r="D46" s="48"/>
      <c r="E46" s="48"/>
      <c r="F46" s="48"/>
      <c r="G46" s="31"/>
      <c r="H46" s="31"/>
      <c r="I46" s="31"/>
      <c r="J46" s="31"/>
      <c r="K46" s="31"/>
      <c r="L46" s="31"/>
      <c r="M46" s="31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W32" sqref="W32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7" bestFit="1" customWidth="1"/>
    <col min="33" max="33" width="7.28515625" style="8" bestFit="1" customWidth="1"/>
  </cols>
  <sheetData>
    <row r="1" spans="1:35" ht="20.100000000000001" customHeight="1" x14ac:dyDescent="0.2">
      <c r="A1" s="165" t="s">
        <v>23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</row>
    <row r="2" spans="1:35" ht="20.100000000000001" customHeight="1" x14ac:dyDescent="0.2">
      <c r="A2" s="163" t="s">
        <v>21</v>
      </c>
      <c r="B2" s="161" t="s">
        <v>140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</row>
    <row r="3" spans="1:35" s="3" customFormat="1" ht="20.100000000000001" customHeight="1" x14ac:dyDescent="0.2">
      <c r="A3" s="163"/>
      <c r="B3" s="164">
        <v>1</v>
      </c>
      <c r="C3" s="164">
        <f>SUM(B3+1)</f>
        <v>2</v>
      </c>
      <c r="D3" s="164">
        <f t="shared" ref="D3:AD3" si="0">SUM(C3+1)</f>
        <v>3</v>
      </c>
      <c r="E3" s="164">
        <f t="shared" si="0"/>
        <v>4</v>
      </c>
      <c r="F3" s="164">
        <f t="shared" si="0"/>
        <v>5</v>
      </c>
      <c r="G3" s="164">
        <f t="shared" si="0"/>
        <v>6</v>
      </c>
      <c r="H3" s="164">
        <f t="shared" si="0"/>
        <v>7</v>
      </c>
      <c r="I3" s="164">
        <f t="shared" si="0"/>
        <v>8</v>
      </c>
      <c r="J3" s="164">
        <f t="shared" si="0"/>
        <v>9</v>
      </c>
      <c r="K3" s="164">
        <f t="shared" si="0"/>
        <v>10</v>
      </c>
      <c r="L3" s="164">
        <f t="shared" si="0"/>
        <v>11</v>
      </c>
      <c r="M3" s="164">
        <f t="shared" si="0"/>
        <v>12</v>
      </c>
      <c r="N3" s="164">
        <f t="shared" si="0"/>
        <v>13</v>
      </c>
      <c r="O3" s="164">
        <f t="shared" si="0"/>
        <v>14</v>
      </c>
      <c r="P3" s="164">
        <f t="shared" si="0"/>
        <v>15</v>
      </c>
      <c r="Q3" s="164">
        <f t="shared" si="0"/>
        <v>16</v>
      </c>
      <c r="R3" s="164">
        <f t="shared" si="0"/>
        <v>17</v>
      </c>
      <c r="S3" s="164">
        <f t="shared" si="0"/>
        <v>18</v>
      </c>
      <c r="T3" s="164">
        <f t="shared" si="0"/>
        <v>19</v>
      </c>
      <c r="U3" s="164">
        <f t="shared" si="0"/>
        <v>20</v>
      </c>
      <c r="V3" s="164">
        <f t="shared" si="0"/>
        <v>21</v>
      </c>
      <c r="W3" s="164">
        <f t="shared" si="0"/>
        <v>22</v>
      </c>
      <c r="X3" s="164">
        <f t="shared" si="0"/>
        <v>23</v>
      </c>
      <c r="Y3" s="164">
        <f t="shared" si="0"/>
        <v>24</v>
      </c>
      <c r="Z3" s="164">
        <f t="shared" si="0"/>
        <v>25</v>
      </c>
      <c r="AA3" s="164">
        <f t="shared" si="0"/>
        <v>26</v>
      </c>
      <c r="AB3" s="164">
        <f t="shared" si="0"/>
        <v>27</v>
      </c>
      <c r="AC3" s="164">
        <f t="shared" si="0"/>
        <v>28</v>
      </c>
      <c r="AD3" s="164">
        <f t="shared" si="0"/>
        <v>29</v>
      </c>
      <c r="AE3" s="164">
        <v>30</v>
      </c>
      <c r="AF3" s="15" t="s">
        <v>41</v>
      </c>
      <c r="AG3" s="18" t="s">
        <v>40</v>
      </c>
    </row>
    <row r="4" spans="1:35" s="4" customFormat="1" ht="20.100000000000001" customHeight="1" x14ac:dyDescent="0.2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5" t="s">
        <v>39</v>
      </c>
      <c r="AG4" s="18" t="s">
        <v>39</v>
      </c>
    </row>
    <row r="5" spans="1:35" s="4" customFormat="1" ht="20.100000000000001" customHeight="1" x14ac:dyDescent="0.2">
      <c r="A5" s="9" t="s">
        <v>47</v>
      </c>
      <c r="B5" s="10">
        <f>[1]Abril!$C$5</f>
        <v>36.1</v>
      </c>
      <c r="C5" s="10">
        <f>[1]Abril!$C$6</f>
        <v>36.1</v>
      </c>
      <c r="D5" s="10">
        <f>[1]Abril!$C$7</f>
        <v>36.299999999999997</v>
      </c>
      <c r="E5" s="10">
        <f>[1]Abril!$C$8</f>
        <v>36.4</v>
      </c>
      <c r="F5" s="10">
        <f>[1]Abril!$C$9</f>
        <v>36.4</v>
      </c>
      <c r="G5" s="10">
        <f>[1]Abril!$C$10</f>
        <v>36.6</v>
      </c>
      <c r="H5" s="10">
        <f>[1]Abril!$C$11</f>
        <v>36.700000000000003</v>
      </c>
      <c r="I5" s="10">
        <f>[1]Abril!$C$12</f>
        <v>36.799999999999997</v>
      </c>
      <c r="J5" s="10">
        <f>[1]Abril!$C$13</f>
        <v>36.799999999999997</v>
      </c>
      <c r="K5" s="10">
        <f>[1]Abril!$C$14</f>
        <v>37.200000000000003</v>
      </c>
      <c r="L5" s="10">
        <f>[1]Abril!$C$15</f>
        <v>36.299999999999997</v>
      </c>
      <c r="M5" s="10">
        <f>[1]Abril!$C$16</f>
        <v>37</v>
      </c>
      <c r="N5" s="10">
        <f>[1]Abril!$C$17</f>
        <v>36.700000000000003</v>
      </c>
      <c r="O5" s="10">
        <f>[1]Abril!$C$18</f>
        <v>36.9</v>
      </c>
      <c r="P5" s="10">
        <f>[1]Abril!$C$19</f>
        <v>36</v>
      </c>
      <c r="Q5" s="10">
        <f>[1]Abril!$C$20</f>
        <v>37.1</v>
      </c>
      <c r="R5" s="10">
        <f>[1]Abril!$C$21</f>
        <v>36.9</v>
      </c>
      <c r="S5" s="10">
        <f>[1]Abril!$C$22</f>
        <v>36.6</v>
      </c>
      <c r="T5" s="10">
        <f>[1]Abril!$C$23</f>
        <v>36.200000000000003</v>
      </c>
      <c r="U5" s="10">
        <f>[1]Abril!$C$24</f>
        <v>36</v>
      </c>
      <c r="V5" s="10">
        <f>[1]Abril!$C$25</f>
        <v>37.200000000000003</v>
      </c>
      <c r="W5" s="10">
        <f>[1]Abril!$C$26</f>
        <v>37.4</v>
      </c>
      <c r="X5" s="10">
        <f>[1]Abril!$C$27</f>
        <v>36.799999999999997</v>
      </c>
      <c r="Y5" s="10">
        <f>[1]Abril!$C$28</f>
        <v>36.9</v>
      </c>
      <c r="Z5" s="10">
        <f>[1]Abril!$C$29</f>
        <v>35.799999999999997</v>
      </c>
      <c r="AA5" s="10">
        <f>[1]Abril!$C$30</f>
        <v>26.4</v>
      </c>
      <c r="AB5" s="10">
        <f>[1]Abril!$C$31</f>
        <v>19.100000000000001</v>
      </c>
      <c r="AC5" s="10">
        <f>[1]Abril!$C$32</f>
        <v>22.2</v>
      </c>
      <c r="AD5" s="10">
        <f>[1]Abril!$C$33</f>
        <v>22</v>
      </c>
      <c r="AE5" s="10">
        <f>[1]Abril!$C$34</f>
        <v>25</v>
      </c>
      <c r="AF5" s="16">
        <f t="shared" ref="AF5:AF13" si="1">MAX(B5:AE5)</f>
        <v>37.4</v>
      </c>
      <c r="AG5" s="19">
        <f t="shared" ref="AG5:AG13" si="2">AVERAGE(B5:AE5)</f>
        <v>34.330000000000005</v>
      </c>
    </row>
    <row r="6" spans="1:35" ht="17.100000000000001" customHeight="1" x14ac:dyDescent="0.2">
      <c r="A6" s="9" t="s">
        <v>0</v>
      </c>
      <c r="B6" s="10">
        <f>[2]Abril!$C$5</f>
        <v>34.799999999999997</v>
      </c>
      <c r="C6" s="10">
        <f>[2]Abril!$C$6</f>
        <v>35.1</v>
      </c>
      <c r="D6" s="10">
        <f>[2]Abril!$C$7</f>
        <v>35.1</v>
      </c>
      <c r="E6" s="10">
        <f>[2]Abril!$C$8</f>
        <v>35.1</v>
      </c>
      <c r="F6" s="10">
        <f>[2]Abril!$C$9</f>
        <v>34.6</v>
      </c>
      <c r="G6" s="10">
        <f>[2]Abril!$C$10</f>
        <v>35.700000000000003</v>
      </c>
      <c r="H6" s="10">
        <f>[2]Abril!$C$11</f>
        <v>35.6</v>
      </c>
      <c r="I6" s="10">
        <f>[2]Abril!$C$12</f>
        <v>36.9</v>
      </c>
      <c r="J6" s="10">
        <f>[2]Abril!$C$13</f>
        <v>35.700000000000003</v>
      </c>
      <c r="K6" s="10">
        <f>[2]Abril!$C$14</f>
        <v>33.1</v>
      </c>
      <c r="L6" s="10">
        <f>[2]Abril!$C$15</f>
        <v>31.4</v>
      </c>
      <c r="M6" s="10">
        <f>[2]Abril!$C$16</f>
        <v>33.200000000000003</v>
      </c>
      <c r="N6" s="10">
        <f>[2]Abril!$C$17</f>
        <v>34</v>
      </c>
      <c r="O6" s="10">
        <f>[2]Abril!$C$18</f>
        <v>35.1</v>
      </c>
      <c r="P6" s="10">
        <f>[2]Abril!$C$19</f>
        <v>33.1</v>
      </c>
      <c r="Q6" s="10">
        <f>[2]Abril!$C$20</f>
        <v>34.200000000000003</v>
      </c>
      <c r="R6" s="10">
        <f>[2]Abril!$C$21</f>
        <v>34.5</v>
      </c>
      <c r="S6" s="10">
        <f>[2]Abril!$C$22</f>
        <v>34.6</v>
      </c>
      <c r="T6" s="10">
        <f>[2]Abril!$C$23</f>
        <v>34.4</v>
      </c>
      <c r="U6" s="10">
        <f>[2]Abril!$C$24</f>
        <v>34.1</v>
      </c>
      <c r="V6" s="10">
        <f>[2]Abril!$C$25</f>
        <v>35.6</v>
      </c>
      <c r="W6" s="10">
        <f>[2]Abril!$C$26</f>
        <v>32.9</v>
      </c>
      <c r="X6" s="10">
        <f>[2]Abril!$C$27</f>
        <v>34.299999999999997</v>
      </c>
      <c r="Y6" s="10">
        <f>[2]Abril!$C$28</f>
        <v>34.4</v>
      </c>
      <c r="Z6" s="10">
        <f>[2]Abril!$C$29</f>
        <v>32.1</v>
      </c>
      <c r="AA6" s="10">
        <f>[2]Abril!$C$30</f>
        <v>19.399999999999999</v>
      </c>
      <c r="AB6" s="10">
        <f>[2]Abril!$C$31</f>
        <v>16.8</v>
      </c>
      <c r="AC6" s="10">
        <f>[2]Abril!$C$32</f>
        <v>17.100000000000001</v>
      </c>
      <c r="AD6" s="10">
        <f>[2]Abril!$C$33</f>
        <v>22.8</v>
      </c>
      <c r="AE6" s="10">
        <f>[2]Abril!$C$34</f>
        <v>21.7</v>
      </c>
      <c r="AF6" s="17">
        <f t="shared" si="1"/>
        <v>36.9</v>
      </c>
      <c r="AG6" s="20">
        <f t="shared" si="2"/>
        <v>31.913333333333334</v>
      </c>
    </row>
    <row r="7" spans="1:35" ht="17.100000000000001" customHeight="1" x14ac:dyDescent="0.2">
      <c r="A7" s="9" t="s">
        <v>1</v>
      </c>
      <c r="B7" s="10">
        <f>[3]Abril!$C$5</f>
        <v>37.200000000000003</v>
      </c>
      <c r="C7" s="10">
        <f>[3]Abril!$C$6</f>
        <v>37.4</v>
      </c>
      <c r="D7" s="10">
        <f>[3]Abril!$C$7</f>
        <v>35.700000000000003</v>
      </c>
      <c r="E7" s="10">
        <f>[3]Abril!$C$8</f>
        <v>37.799999999999997</v>
      </c>
      <c r="F7" s="10">
        <f>[3]Abril!$C$9</f>
        <v>37</v>
      </c>
      <c r="G7" s="10">
        <f>[3]Abril!$C$10</f>
        <v>36.700000000000003</v>
      </c>
      <c r="H7" s="10">
        <f>[3]Abril!$C$11</f>
        <v>37.299999999999997</v>
      </c>
      <c r="I7" s="10">
        <f>[3]Abril!$C$12</f>
        <v>37.299999999999997</v>
      </c>
      <c r="J7" s="10">
        <f>[3]Abril!$C$13</f>
        <v>37.6</v>
      </c>
      <c r="K7" s="10">
        <f>[3]Abril!$C$14</f>
        <v>36</v>
      </c>
      <c r="L7" s="10">
        <f>[3]Abril!$C$15</f>
        <v>36.4</v>
      </c>
      <c r="M7" s="10">
        <f>[3]Abril!$C$16</f>
        <v>35.200000000000003</v>
      </c>
      <c r="N7" s="10">
        <f>[3]Abril!$C$17</f>
        <v>35.700000000000003</v>
      </c>
      <c r="O7" s="10">
        <f>[3]Abril!$C$18</f>
        <v>36.4</v>
      </c>
      <c r="P7" s="10">
        <f>[3]Abril!$C$19</f>
        <v>33.4</v>
      </c>
      <c r="Q7" s="10">
        <f>[3]Abril!$C$20</f>
        <v>35.200000000000003</v>
      </c>
      <c r="R7" s="10">
        <f>[3]Abril!$C$21</f>
        <v>36.4</v>
      </c>
      <c r="S7" s="10">
        <f>[3]Abril!$C$22</f>
        <v>35.700000000000003</v>
      </c>
      <c r="T7" s="10">
        <f>[3]Abril!$C$23</f>
        <v>35.200000000000003</v>
      </c>
      <c r="U7" s="10">
        <f>[3]Abril!$C$24</f>
        <v>34.9</v>
      </c>
      <c r="V7" s="10">
        <f>[3]Abril!$C$25</f>
        <v>35.6</v>
      </c>
      <c r="W7" s="10">
        <f>[3]Abril!$C$26</f>
        <v>33.4</v>
      </c>
      <c r="X7" s="10">
        <f>[3]Abril!$C$27</f>
        <v>35.299999999999997</v>
      </c>
      <c r="Y7" s="10">
        <f>[3]Abril!$C$28</f>
        <v>35.1</v>
      </c>
      <c r="Z7" s="10">
        <f>[3]Abril!$C$29</f>
        <v>33.200000000000003</v>
      </c>
      <c r="AA7" s="10">
        <f>[3]Abril!$C$30</f>
        <v>26.2</v>
      </c>
      <c r="AB7" s="10">
        <f>[3]Abril!$C$31</f>
        <v>20.100000000000001</v>
      </c>
      <c r="AC7" s="10">
        <f>[3]Abril!$C$32</f>
        <v>22.1</v>
      </c>
      <c r="AD7" s="10">
        <f>[3]Abril!$C$33</f>
        <v>20.8</v>
      </c>
      <c r="AE7" s="10">
        <f>[3]Abril!$C$34</f>
        <v>24.6</v>
      </c>
      <c r="AF7" s="17">
        <f t="shared" si="1"/>
        <v>37.799999999999997</v>
      </c>
      <c r="AG7" s="20">
        <f t="shared" si="2"/>
        <v>33.696666666666673</v>
      </c>
    </row>
    <row r="8" spans="1:35" ht="17.100000000000001" customHeight="1" x14ac:dyDescent="0.2">
      <c r="A8" s="9" t="s">
        <v>55</v>
      </c>
      <c r="B8" s="10">
        <f>[4]Abril!$C$5</f>
        <v>35.9</v>
      </c>
      <c r="C8" s="10">
        <f>[4]Abril!$C$6</f>
        <v>35.4</v>
      </c>
      <c r="D8" s="10">
        <f>[4]Abril!$C$7</f>
        <v>36</v>
      </c>
      <c r="E8" s="10">
        <f>[4]Abril!$C$8</f>
        <v>35.4</v>
      </c>
      <c r="F8" s="10">
        <f>[4]Abril!$C$9</f>
        <v>34.9</v>
      </c>
      <c r="G8" s="10">
        <f>[4]Abril!$C$10</f>
        <v>34.5</v>
      </c>
      <c r="H8" s="10">
        <f>[4]Abril!$C$11</f>
        <v>35.5</v>
      </c>
      <c r="I8" s="10">
        <f>[4]Abril!$C$12</f>
        <v>36.6</v>
      </c>
      <c r="J8" s="10">
        <f>[4]Abril!$C$13</f>
        <v>36.299999999999997</v>
      </c>
      <c r="K8" s="10">
        <f>[4]Abril!$C$14</f>
        <v>35.9</v>
      </c>
      <c r="L8" s="10">
        <f>[4]Abril!$C$15</f>
        <v>36.1</v>
      </c>
      <c r="M8" s="10">
        <f>[4]Abril!$C$16</f>
        <v>35.799999999999997</v>
      </c>
      <c r="N8" s="10">
        <f>[4]Abril!$C$17</f>
        <v>35.5</v>
      </c>
      <c r="O8" s="10">
        <f>[4]Abril!$C$18</f>
        <v>36.299999999999997</v>
      </c>
      <c r="P8" s="10">
        <f>[4]Abril!$C$19</f>
        <v>33.6</v>
      </c>
      <c r="Q8" s="10">
        <f>[4]Abril!$C$20</f>
        <v>36.1</v>
      </c>
      <c r="R8" s="10">
        <f>[4]Abril!$C$21</f>
        <v>35.9</v>
      </c>
      <c r="S8" s="10">
        <f>[4]Abril!$C$22</f>
        <v>35.700000000000003</v>
      </c>
      <c r="T8" s="10">
        <f>[4]Abril!$C$23</f>
        <v>35</v>
      </c>
      <c r="U8" s="10">
        <f>[4]Abril!$C$24</f>
        <v>35.299999999999997</v>
      </c>
      <c r="V8" s="10">
        <f>[4]Abril!$C$25</f>
        <v>36.299999999999997</v>
      </c>
      <c r="W8" s="10">
        <f>[4]Abril!$C$26</f>
        <v>36.299999999999997</v>
      </c>
      <c r="X8" s="10">
        <f>[4]Abril!$C$27</f>
        <v>36.299999999999997</v>
      </c>
      <c r="Y8" s="10">
        <f>[4]Abril!$C$28</f>
        <v>36.4</v>
      </c>
      <c r="Z8" s="10">
        <f>[4]Abril!$C$29</f>
        <v>35.200000000000003</v>
      </c>
      <c r="AA8" s="10">
        <f>[4]Abril!$C$30</f>
        <v>25.8</v>
      </c>
      <c r="AB8" s="10">
        <f>[4]Abril!$C$31</f>
        <v>18.2</v>
      </c>
      <c r="AC8" s="10">
        <f>[4]Abril!$C$32</f>
        <v>19.3</v>
      </c>
      <c r="AD8" s="10">
        <f>[4]Abril!$C$33</f>
        <v>24.1</v>
      </c>
      <c r="AE8" s="10">
        <f>[4]Abril!$C$34</f>
        <v>24.5</v>
      </c>
      <c r="AF8" s="17">
        <f t="shared" ref="AF8" si="3">MAX(B8:AE8)</f>
        <v>36.6</v>
      </c>
      <c r="AG8" s="20">
        <f t="shared" ref="AG8" si="4">AVERAGE(B8:AE8)</f>
        <v>33.47</v>
      </c>
    </row>
    <row r="9" spans="1:35" ht="17.100000000000001" customHeight="1" x14ac:dyDescent="0.2">
      <c r="A9" s="9" t="s">
        <v>48</v>
      </c>
      <c r="B9" s="10">
        <f>[5]Abril!$C$5</f>
        <v>36.5</v>
      </c>
      <c r="C9" s="10">
        <f>[5]Abril!$C$6</f>
        <v>36.700000000000003</v>
      </c>
      <c r="D9" s="10">
        <f>[5]Abril!$C$7</f>
        <v>36.799999999999997</v>
      </c>
      <c r="E9" s="10">
        <f>[5]Abril!$C$8</f>
        <v>36.5</v>
      </c>
      <c r="F9" s="10">
        <f>[5]Abril!$C$9</f>
        <v>36.700000000000003</v>
      </c>
      <c r="G9" s="10">
        <f>[5]Abril!$C$10</f>
        <v>37.4</v>
      </c>
      <c r="H9" s="10">
        <f>[5]Abril!$C$11</f>
        <v>37.200000000000003</v>
      </c>
      <c r="I9" s="10">
        <f>[5]Abril!$C$12</f>
        <v>37.299999999999997</v>
      </c>
      <c r="J9" s="10">
        <f>[5]Abril!$C$13</f>
        <v>36.700000000000003</v>
      </c>
      <c r="K9" s="10">
        <f>[5]Abril!$C$14</f>
        <v>31.7</v>
      </c>
      <c r="L9" s="10">
        <f>[5]Abril!$C$15</f>
        <v>34.1</v>
      </c>
      <c r="M9" s="10">
        <f>[5]Abril!$C$16</f>
        <v>34.5</v>
      </c>
      <c r="N9" s="10">
        <f>[5]Abril!$C$17</f>
        <v>33.9</v>
      </c>
      <c r="O9" s="10">
        <f>[5]Abril!$C$18</f>
        <v>35.9</v>
      </c>
      <c r="P9" s="10">
        <f>[5]Abril!$C$19</f>
        <v>34.5</v>
      </c>
      <c r="Q9" s="10">
        <f>[5]Abril!$C$20</f>
        <v>35.299999999999997</v>
      </c>
      <c r="R9" s="10">
        <f>[5]Abril!$C$21</f>
        <v>37.200000000000003</v>
      </c>
      <c r="S9" s="10">
        <f>[5]Abril!$C$22</f>
        <v>36.6</v>
      </c>
      <c r="T9" s="10">
        <f>[5]Abril!$C$23</f>
        <v>36.1</v>
      </c>
      <c r="U9" s="10">
        <f>[5]Abril!$C$24</f>
        <v>35.5</v>
      </c>
      <c r="V9" s="10">
        <f>[5]Abril!$C$25</f>
        <v>35.299999999999997</v>
      </c>
      <c r="W9" s="10">
        <f>[5]Abril!$C$26</f>
        <v>32.1</v>
      </c>
      <c r="X9" s="10">
        <f>[5]Abril!$C$27</f>
        <v>34.299999999999997</v>
      </c>
      <c r="Y9" s="10">
        <f>[5]Abril!$C$28</f>
        <v>34.4</v>
      </c>
      <c r="Z9" s="10">
        <f>[5]Abril!$C$29</f>
        <v>31.4</v>
      </c>
      <c r="AA9" s="10">
        <f>[5]Abril!$C$30</f>
        <v>23.9</v>
      </c>
      <c r="AB9" s="10">
        <f>[5]Abril!$C$31</f>
        <v>18.5</v>
      </c>
      <c r="AC9" s="10">
        <f>[5]Abril!$C$32</f>
        <v>19.100000000000001</v>
      </c>
      <c r="AD9" s="10">
        <f>[5]Abril!$C$33</f>
        <v>22.8</v>
      </c>
      <c r="AE9" s="10">
        <f>[5]Abril!$C$34</f>
        <v>22.4</v>
      </c>
      <c r="AF9" s="17">
        <f t="shared" si="1"/>
        <v>37.4</v>
      </c>
      <c r="AG9" s="20">
        <f t="shared" si="2"/>
        <v>33.043333333333329</v>
      </c>
    </row>
    <row r="10" spans="1:35" ht="17.100000000000001" customHeight="1" x14ac:dyDescent="0.2">
      <c r="A10" s="9" t="s">
        <v>2</v>
      </c>
      <c r="B10" s="10">
        <f>[6]Abril!$C$5</f>
        <v>34.1</v>
      </c>
      <c r="C10" s="10">
        <f>[6]Abril!$C$6</f>
        <v>34.5</v>
      </c>
      <c r="D10" s="10">
        <f>[6]Abril!$C$7</f>
        <v>34.200000000000003</v>
      </c>
      <c r="E10" s="10">
        <f>[6]Abril!$C$8</f>
        <v>34</v>
      </c>
      <c r="F10" s="10">
        <f>[6]Abril!$C$9</f>
        <v>34.1</v>
      </c>
      <c r="G10" s="10">
        <f>[6]Abril!$C$10</f>
        <v>33.9</v>
      </c>
      <c r="H10" s="10">
        <f>[6]Abril!$C$11</f>
        <v>34.4</v>
      </c>
      <c r="I10" s="10">
        <f>[6]Abril!$C$12</f>
        <v>34.4</v>
      </c>
      <c r="J10" s="10">
        <f>[6]Abril!$C$13</f>
        <v>34.799999999999997</v>
      </c>
      <c r="K10" s="10">
        <f>[6]Abril!$C$14</f>
        <v>33.700000000000003</v>
      </c>
      <c r="L10" s="10">
        <f>[6]Abril!$C$15</f>
        <v>35.299999999999997</v>
      </c>
      <c r="M10" s="10">
        <f>[6]Abril!$C$16</f>
        <v>33.799999999999997</v>
      </c>
      <c r="N10" s="10">
        <f>[6]Abril!$C$17</f>
        <v>34.299999999999997</v>
      </c>
      <c r="O10" s="10">
        <f>[6]Abril!$C$18</f>
        <v>33.6</v>
      </c>
      <c r="P10" s="10">
        <f>[6]Abril!$C$19</f>
        <v>32.799999999999997</v>
      </c>
      <c r="Q10" s="10">
        <f>[6]Abril!$C$20</f>
        <v>33.200000000000003</v>
      </c>
      <c r="R10" s="10">
        <f>[6]Abril!$C$21</f>
        <v>34</v>
      </c>
      <c r="S10" s="10">
        <f>[6]Abril!$C$22</f>
        <v>33.700000000000003</v>
      </c>
      <c r="T10" s="10">
        <f>[6]Abril!$C$23</f>
        <v>33.299999999999997</v>
      </c>
      <c r="U10" s="10">
        <f>[6]Abril!$C$24</f>
        <v>33.1</v>
      </c>
      <c r="V10" s="10">
        <f>[6]Abril!$C$25</f>
        <v>33.299999999999997</v>
      </c>
      <c r="W10" s="10">
        <f>[6]Abril!$C$26</f>
        <v>32.5</v>
      </c>
      <c r="X10" s="10">
        <f>[6]Abril!$C$27</f>
        <v>33.6</v>
      </c>
      <c r="Y10" s="10">
        <f>[6]Abril!$C$28</f>
        <v>32.299999999999997</v>
      </c>
      <c r="Z10" s="10">
        <f>[6]Abril!$C$29</f>
        <v>32</v>
      </c>
      <c r="AA10" s="10">
        <f>[6]Abril!$C$30</f>
        <v>23.6</v>
      </c>
      <c r="AB10" s="10">
        <f>[6]Abril!$C$31</f>
        <v>17.3</v>
      </c>
      <c r="AC10" s="10">
        <f>[6]Abril!$C$32</f>
        <v>19.600000000000001</v>
      </c>
      <c r="AD10" s="10">
        <f>[6]Abril!$C$33</f>
        <v>22.5</v>
      </c>
      <c r="AE10" s="10">
        <f>[6]Abril!$C$34</f>
        <v>22.3</v>
      </c>
      <c r="AF10" s="17">
        <f t="shared" si="1"/>
        <v>35.299999999999997</v>
      </c>
      <c r="AG10" s="20">
        <f t="shared" si="2"/>
        <v>31.606666666666669</v>
      </c>
    </row>
    <row r="11" spans="1:35" ht="17.100000000000001" customHeight="1" x14ac:dyDescent="0.2">
      <c r="A11" s="9" t="s">
        <v>3</v>
      </c>
      <c r="B11" s="10">
        <f>[7]Abril!$C$5</f>
        <v>35.6</v>
      </c>
      <c r="C11" s="10">
        <f>[7]Abril!$C$6</f>
        <v>35.4</v>
      </c>
      <c r="D11" s="10">
        <f>[7]Abril!$C$7</f>
        <v>35.1</v>
      </c>
      <c r="E11" s="10">
        <f>[7]Abril!$C$8</f>
        <v>36.200000000000003</v>
      </c>
      <c r="F11" s="10">
        <f>[7]Abril!$C$9</f>
        <v>36.6</v>
      </c>
      <c r="G11" s="10">
        <f>[7]Abril!$C$10</f>
        <v>35.799999999999997</v>
      </c>
      <c r="H11" s="10">
        <f>[7]Abril!$C$11</f>
        <v>36.4</v>
      </c>
      <c r="I11" s="10">
        <f>[7]Abril!$C$12</f>
        <v>36.299999999999997</v>
      </c>
      <c r="J11" s="10">
        <f>[7]Abril!$C$13</f>
        <v>36.1</v>
      </c>
      <c r="K11" s="10">
        <f>[7]Abril!$C$14</f>
        <v>36.4</v>
      </c>
      <c r="L11" s="10">
        <f>[7]Abril!$C$15</f>
        <v>36.700000000000003</v>
      </c>
      <c r="M11" s="10">
        <f>[7]Abril!$C$16</f>
        <v>35.5</v>
      </c>
      <c r="N11" s="10">
        <f>[7]Abril!$C$17</f>
        <v>35.4</v>
      </c>
      <c r="O11" s="10">
        <f>[7]Abril!$C$18</f>
        <v>35.9</v>
      </c>
      <c r="P11" s="10">
        <f>[7]Abril!$C$19</f>
        <v>35.700000000000003</v>
      </c>
      <c r="Q11" s="10">
        <f>[7]Abril!$C$20</f>
        <v>35.299999999999997</v>
      </c>
      <c r="R11" s="10">
        <f>[7]Abril!$C$21</f>
        <v>35.299999999999997</v>
      </c>
      <c r="S11" s="10">
        <f>[7]Abril!$C$22</f>
        <v>35</v>
      </c>
      <c r="T11" s="10">
        <f>[7]Abril!$C$23</f>
        <v>34.700000000000003</v>
      </c>
      <c r="U11" s="10">
        <f>[7]Abril!$C$24</f>
        <v>35.700000000000003</v>
      </c>
      <c r="V11" s="10">
        <f>[7]Abril!$C$25</f>
        <v>35.6</v>
      </c>
      <c r="W11" s="10">
        <f>[7]Abril!$C$26</f>
        <v>36.299999999999997</v>
      </c>
      <c r="X11" s="10">
        <f>[7]Abril!$C$27</f>
        <v>35.5</v>
      </c>
      <c r="Y11" s="10">
        <f>[7]Abril!$C$28</f>
        <v>35</v>
      </c>
      <c r="Z11" s="10">
        <f>[7]Abril!$C$29</f>
        <v>36</v>
      </c>
      <c r="AA11" s="10">
        <f>[7]Abril!$C$30</f>
        <v>29.3</v>
      </c>
      <c r="AB11" s="10">
        <f>[7]Abril!$C$31</f>
        <v>21.1</v>
      </c>
      <c r="AC11" s="10">
        <f>[7]Abril!$C$32</f>
        <v>20.399999999999999</v>
      </c>
      <c r="AD11" s="10">
        <f>[7]Abril!$C$33</f>
        <v>25.6</v>
      </c>
      <c r="AE11" s="10">
        <f>[7]Abril!$C$34</f>
        <v>25.8</v>
      </c>
      <c r="AF11" s="17">
        <f t="shared" si="1"/>
        <v>36.700000000000003</v>
      </c>
      <c r="AG11" s="20">
        <f t="shared" si="2"/>
        <v>33.856666666666662</v>
      </c>
    </row>
    <row r="12" spans="1:35" ht="17.100000000000001" customHeight="1" x14ac:dyDescent="0.2">
      <c r="A12" s="9" t="s">
        <v>4</v>
      </c>
      <c r="B12" s="10">
        <f>[8]Abril!$C$5</f>
        <v>32.5</v>
      </c>
      <c r="C12" s="10">
        <f>[8]Abril!$C$6</f>
        <v>31.8</v>
      </c>
      <c r="D12" s="10">
        <f>[8]Abril!$C$7</f>
        <v>32.1</v>
      </c>
      <c r="E12" s="10">
        <f>[8]Abril!$C$8</f>
        <v>32.5</v>
      </c>
      <c r="F12" s="10">
        <f>[8]Abril!$C$9</f>
        <v>32.6</v>
      </c>
      <c r="G12" s="10">
        <f>[8]Abril!$C$10</f>
        <v>32.4</v>
      </c>
      <c r="H12" s="10">
        <f>[8]Abril!$C$11</f>
        <v>32.799999999999997</v>
      </c>
      <c r="I12" s="10">
        <f>[8]Abril!$C$12</f>
        <v>32.799999999999997</v>
      </c>
      <c r="J12" s="10">
        <f>[8]Abril!$C$13</f>
        <v>32.9</v>
      </c>
      <c r="K12" s="10">
        <f>[8]Abril!$C$14</f>
        <v>32.700000000000003</v>
      </c>
      <c r="L12" s="10">
        <f>[8]Abril!$C$15</f>
        <v>32.700000000000003</v>
      </c>
      <c r="M12" s="10">
        <f>[8]Abril!$C$16</f>
        <v>32</v>
      </c>
      <c r="N12" s="10">
        <f>[8]Abril!$C$17</f>
        <v>31.9</v>
      </c>
      <c r="O12" s="10">
        <f>[8]Abril!$C$18</f>
        <v>33</v>
      </c>
      <c r="P12" s="10">
        <f>[8]Abril!$C$19</f>
        <v>31.8</v>
      </c>
      <c r="Q12" s="10">
        <f>[8]Abril!$C$20</f>
        <v>32.5</v>
      </c>
      <c r="R12" s="10">
        <f>[8]Abril!$C$21</f>
        <v>32</v>
      </c>
      <c r="S12" s="10">
        <f>[8]Abril!$C$22</f>
        <v>31.7</v>
      </c>
      <c r="T12" s="10">
        <f>[8]Abril!$C$23</f>
        <v>32</v>
      </c>
      <c r="U12" s="10">
        <f>[8]Abril!$C$24</f>
        <v>33.1</v>
      </c>
      <c r="V12" s="10">
        <f>[8]Abril!$C$25</f>
        <v>33.6</v>
      </c>
      <c r="W12" s="10">
        <f>[8]Abril!$C$26</f>
        <v>33</v>
      </c>
      <c r="X12" s="10">
        <f>[8]Abril!$C$27</f>
        <v>32.1</v>
      </c>
      <c r="Y12" s="10">
        <f>[8]Abril!$C$28</f>
        <v>32.200000000000003</v>
      </c>
      <c r="Z12" s="10">
        <f>[8]Abril!$C$29</f>
        <v>32.6</v>
      </c>
      <c r="AA12" s="10">
        <f>[8]Abril!$C$30</f>
        <v>26.2</v>
      </c>
      <c r="AB12" s="10">
        <f>[8]Abril!$C$31</f>
        <v>16.5</v>
      </c>
      <c r="AC12" s="10">
        <f>[8]Abril!$C$32</f>
        <v>17.899999999999999</v>
      </c>
      <c r="AD12" s="10">
        <f>[8]Abril!$C$33</f>
        <v>23.6</v>
      </c>
      <c r="AE12" s="10">
        <f>[8]Abril!$C$34</f>
        <v>22.2</v>
      </c>
      <c r="AF12" s="17">
        <f t="shared" si="1"/>
        <v>33.6</v>
      </c>
      <c r="AG12" s="20">
        <f t="shared" si="2"/>
        <v>30.590000000000011</v>
      </c>
    </row>
    <row r="13" spans="1:35" ht="17.100000000000001" customHeight="1" x14ac:dyDescent="0.2">
      <c r="A13" s="9" t="s">
        <v>5</v>
      </c>
      <c r="B13" s="10" t="str">
        <f>[9]Abril!$C$5</f>
        <v>*</v>
      </c>
      <c r="C13" s="10" t="str">
        <f>[9]Abril!$C$6</f>
        <v>*</v>
      </c>
      <c r="D13" s="10" t="str">
        <f>[9]Abril!$C$7</f>
        <v>*</v>
      </c>
      <c r="E13" s="10" t="str">
        <f>[9]Abril!$C$8</f>
        <v>*</v>
      </c>
      <c r="F13" s="10" t="str">
        <f>[9]Abril!$C$9</f>
        <v>*</v>
      </c>
      <c r="G13" s="10" t="str">
        <f>[9]Abril!$C$10</f>
        <v>*</v>
      </c>
      <c r="H13" s="10" t="str">
        <f>[9]Abril!$C$11</f>
        <v>*</v>
      </c>
      <c r="I13" s="10" t="str">
        <f>[9]Abril!$C$12</f>
        <v>*</v>
      </c>
      <c r="J13" s="10" t="str">
        <f>[9]Abril!$C$13</f>
        <v>*</v>
      </c>
      <c r="K13" s="10" t="str">
        <f>[9]Abril!$C$14</f>
        <v>*</v>
      </c>
      <c r="L13" s="10" t="str">
        <f>[9]Abril!$C$15</f>
        <v>*</v>
      </c>
      <c r="M13" s="10" t="str">
        <f>[9]Abril!$C$16</f>
        <v>*</v>
      </c>
      <c r="N13" s="10" t="str">
        <f>[9]Abril!$C$17</f>
        <v>*</v>
      </c>
      <c r="O13" s="10" t="str">
        <f>[9]Abril!$C$18</f>
        <v>*</v>
      </c>
      <c r="P13" s="10" t="str">
        <f>[9]Abril!$C$19</f>
        <v>*</v>
      </c>
      <c r="Q13" s="10" t="str">
        <f>[9]Abril!$C$20</f>
        <v>*</v>
      </c>
      <c r="R13" s="10" t="str">
        <f>[9]Abril!$C$21</f>
        <v>*</v>
      </c>
      <c r="S13" s="10" t="str">
        <f>[9]Abril!$C$22</f>
        <v>*</v>
      </c>
      <c r="T13" s="10" t="str">
        <f>[9]Abril!$C$23</f>
        <v>*</v>
      </c>
      <c r="U13" s="10" t="str">
        <f>[9]Abril!$C$24</f>
        <v>*</v>
      </c>
      <c r="V13" s="10" t="str">
        <f>[9]Abril!$C$25</f>
        <v>*</v>
      </c>
      <c r="W13" s="10" t="str">
        <f>[9]Abril!$C$26</f>
        <v>*</v>
      </c>
      <c r="X13" s="10" t="str">
        <f>[9]Abril!$C$27</f>
        <v>*</v>
      </c>
      <c r="Y13" s="10">
        <f>[9]Abril!$C$28</f>
        <v>32.700000000000003</v>
      </c>
      <c r="Z13" s="10">
        <f>[9]Abril!$C$29</f>
        <v>33.299999999999997</v>
      </c>
      <c r="AA13" s="10">
        <f>[9]Abril!$C$30</f>
        <v>29.3</v>
      </c>
      <c r="AB13" s="10">
        <f>[9]Abril!$C$31</f>
        <v>19.7</v>
      </c>
      <c r="AC13" s="10">
        <f>[9]Abril!$C$32</f>
        <v>21.2</v>
      </c>
      <c r="AD13" s="10">
        <f>[9]Abril!$C$33</f>
        <v>23</v>
      </c>
      <c r="AE13" s="10">
        <f>[9]Abril!$C$34</f>
        <v>22</v>
      </c>
      <c r="AF13" s="17">
        <f t="shared" si="1"/>
        <v>33.299999999999997</v>
      </c>
      <c r="AG13" s="20">
        <f t="shared" si="2"/>
        <v>25.885714285714283</v>
      </c>
    </row>
    <row r="14" spans="1:35" ht="17.100000000000001" customHeight="1" x14ac:dyDescent="0.2">
      <c r="A14" s="9" t="s">
        <v>50</v>
      </c>
      <c r="B14" s="10">
        <f>[10]Abril!$C$5</f>
        <v>33.799999999999997</v>
      </c>
      <c r="C14" s="10">
        <f>[10]Abril!$C$6</f>
        <v>33.1</v>
      </c>
      <c r="D14" s="10">
        <f>[10]Abril!$C$7</f>
        <v>33.5</v>
      </c>
      <c r="E14" s="10">
        <f>[10]Abril!$C$8</f>
        <v>33.4</v>
      </c>
      <c r="F14" s="10">
        <f>[10]Abril!$C$9</f>
        <v>34.299999999999997</v>
      </c>
      <c r="G14" s="10">
        <f>[10]Abril!$C$10</f>
        <v>33.799999999999997</v>
      </c>
      <c r="H14" s="10">
        <f>[10]Abril!$C$11</f>
        <v>33.700000000000003</v>
      </c>
      <c r="I14" s="10">
        <f>[10]Abril!$C$12</f>
        <v>33.6</v>
      </c>
      <c r="J14" s="10">
        <f>[10]Abril!$C$13</f>
        <v>34.1</v>
      </c>
      <c r="K14" s="10">
        <f>[10]Abril!$C$14</f>
        <v>33.9</v>
      </c>
      <c r="L14" s="10">
        <f>[10]Abril!$C$15</f>
        <v>34</v>
      </c>
      <c r="M14" s="10">
        <f>[10]Abril!$C$16</f>
        <v>33.200000000000003</v>
      </c>
      <c r="N14" s="10">
        <f>[10]Abril!$C$17</f>
        <v>33.4</v>
      </c>
      <c r="O14" s="10">
        <f>[10]Abril!$C$18</f>
        <v>33</v>
      </c>
      <c r="P14" s="10">
        <f>[10]Abril!$C$19</f>
        <v>32.6</v>
      </c>
      <c r="Q14" s="10">
        <f>[10]Abril!$C$20</f>
        <v>33.200000000000003</v>
      </c>
      <c r="R14" s="10">
        <f>[10]Abril!$C$21</f>
        <v>32.799999999999997</v>
      </c>
      <c r="S14" s="10">
        <f>[10]Abril!$C$22</f>
        <v>33.299999999999997</v>
      </c>
      <c r="T14" s="10">
        <f>[10]Abril!$C$23</f>
        <v>32.6</v>
      </c>
      <c r="U14" s="10">
        <f>[10]Abril!$C$24</f>
        <v>33.700000000000003</v>
      </c>
      <c r="V14" s="10">
        <f>[10]Abril!$C$25</f>
        <v>33.6</v>
      </c>
      <c r="W14" s="10">
        <f>[10]Abril!$C$26</f>
        <v>34.299999999999997</v>
      </c>
      <c r="X14" s="10">
        <f>[10]Abril!$C$27</f>
        <v>33.299999999999997</v>
      </c>
      <c r="Y14" s="10">
        <f>[10]Abril!$C$28</f>
        <v>32.9</v>
      </c>
      <c r="Z14" s="10">
        <f>[10]Abril!$C$29</f>
        <v>33.299999999999997</v>
      </c>
      <c r="AA14" s="10">
        <f>[10]Abril!$C$30</f>
        <v>25.7</v>
      </c>
      <c r="AB14" s="10">
        <f>[10]Abril!$C$31</f>
        <v>16.7</v>
      </c>
      <c r="AC14" s="10">
        <f>[10]Abril!$C$32</f>
        <v>20.9</v>
      </c>
      <c r="AD14" s="10">
        <f>[10]Abril!$C$33</f>
        <v>25.9</v>
      </c>
      <c r="AE14" s="10">
        <f>[10]Abril!$C$34</f>
        <v>24.2</v>
      </c>
      <c r="AF14" s="17">
        <f>MAX(B14:AE14)</f>
        <v>34.299999999999997</v>
      </c>
      <c r="AG14" s="20">
        <f>AVERAGE(B14:AE14)</f>
        <v>31.66</v>
      </c>
    </row>
    <row r="15" spans="1:35" ht="17.100000000000001" customHeight="1" x14ac:dyDescent="0.2">
      <c r="A15" s="9" t="s">
        <v>6</v>
      </c>
      <c r="B15" s="10" t="str">
        <f>[11]Abril!$C$5</f>
        <v>*</v>
      </c>
      <c r="C15" s="10" t="str">
        <f>[11]Abril!$C$6</f>
        <v>*</v>
      </c>
      <c r="D15" s="10" t="str">
        <f>[11]Abril!$C$7</f>
        <v>*</v>
      </c>
      <c r="E15" s="10" t="str">
        <f>[11]Abril!$C$8</f>
        <v>*</v>
      </c>
      <c r="F15" s="10" t="str">
        <f>[11]Abril!$C$9</f>
        <v>*</v>
      </c>
      <c r="G15" s="10" t="str">
        <f>[11]Abril!$C$10</f>
        <v>*</v>
      </c>
      <c r="H15" s="10" t="str">
        <f>[11]Abril!$C$11</f>
        <v>*</v>
      </c>
      <c r="I15" s="10" t="str">
        <f>[11]Abril!$C$12</f>
        <v>*</v>
      </c>
      <c r="J15" s="10" t="str">
        <f>[11]Abril!$C$13</f>
        <v>*</v>
      </c>
      <c r="K15" s="10" t="str">
        <f>[11]Abril!$C$14</f>
        <v>*</v>
      </c>
      <c r="L15" s="10" t="str">
        <f>[11]Abril!$C$15</f>
        <v>*</v>
      </c>
      <c r="M15" s="10" t="str">
        <f>[11]Abril!$C$16</f>
        <v>*</v>
      </c>
      <c r="N15" s="10" t="str">
        <f>[11]Abril!$C$17</f>
        <v>*</v>
      </c>
      <c r="O15" s="10" t="str">
        <f>[11]Abril!$C$18</f>
        <v>*</v>
      </c>
      <c r="P15" s="10" t="str">
        <f>[11]Abril!$C$19</f>
        <v>*</v>
      </c>
      <c r="Q15" s="10" t="str">
        <f>[11]Abril!$C$20</f>
        <v>*</v>
      </c>
      <c r="R15" s="10" t="str">
        <f>[11]Abril!$C$21</f>
        <v>*</v>
      </c>
      <c r="S15" s="10" t="str">
        <f>[11]Abril!$C$22</f>
        <v>*</v>
      </c>
      <c r="T15" s="10" t="str">
        <f>[11]Abril!$C$23</f>
        <v>*</v>
      </c>
      <c r="U15" s="10">
        <f>[11]Abril!$C$24</f>
        <v>34.9</v>
      </c>
      <c r="V15" s="10">
        <f>[11]Abril!$C$25</f>
        <v>37.200000000000003</v>
      </c>
      <c r="W15" s="10">
        <f>[11]Abril!$C$26</f>
        <v>35.5</v>
      </c>
      <c r="X15" s="10">
        <f>[11]Abril!$C$27</f>
        <v>37.700000000000003</v>
      </c>
      <c r="Y15" s="10">
        <f>[11]Abril!$C$28</f>
        <v>35.700000000000003</v>
      </c>
      <c r="Z15" s="10">
        <f>[11]Abril!$C$29</f>
        <v>36</v>
      </c>
      <c r="AA15" s="10">
        <f>[11]Abril!$C$30</f>
        <v>28.5</v>
      </c>
      <c r="AB15" s="10">
        <f>[11]Abril!$C$31</f>
        <v>20.9</v>
      </c>
      <c r="AC15" s="10">
        <f>[11]Abril!$C$32</f>
        <v>23.5</v>
      </c>
      <c r="AD15" s="10">
        <f>[11]Abril!$C$33</f>
        <v>26.3</v>
      </c>
      <c r="AE15" s="10">
        <f>[11]Abril!$C$34</f>
        <v>26.5</v>
      </c>
      <c r="AF15" s="17">
        <f>MAX(B15:AE15)</f>
        <v>37.700000000000003</v>
      </c>
      <c r="AG15" s="20">
        <f>AVERAGE(B15:AE15)</f>
        <v>31.154545454545453</v>
      </c>
    </row>
    <row r="16" spans="1:35" ht="17.100000000000001" customHeight="1" x14ac:dyDescent="0.2">
      <c r="A16" s="9" t="s">
        <v>7</v>
      </c>
      <c r="B16" s="10">
        <f>[12]Abril!$C$5</f>
        <v>34.1</v>
      </c>
      <c r="C16" s="10">
        <f>[12]Abril!$C$6</f>
        <v>34.1</v>
      </c>
      <c r="D16" s="10">
        <f>[12]Abril!$C$7</f>
        <v>34.1</v>
      </c>
      <c r="E16" s="10">
        <f>[12]Abril!$C$8</f>
        <v>34.5</v>
      </c>
      <c r="F16" s="10">
        <f>[12]Abril!$C$9</f>
        <v>34.200000000000003</v>
      </c>
      <c r="G16" s="10">
        <f>[12]Abril!$C$10</f>
        <v>34.299999999999997</v>
      </c>
      <c r="H16" s="10">
        <f>[12]Abril!$C$11</f>
        <v>34.1</v>
      </c>
      <c r="I16" s="10">
        <f>[12]Abril!$C$12</f>
        <v>34.6</v>
      </c>
      <c r="J16" s="10">
        <f>[12]Abril!$C$13</f>
        <v>34.6</v>
      </c>
      <c r="K16" s="10">
        <f>[12]Abril!$C$14</f>
        <v>33.5</v>
      </c>
      <c r="L16" s="10">
        <f>[12]Abril!$C$15</f>
        <v>33.1</v>
      </c>
      <c r="M16" s="10">
        <f>[12]Abril!$C$16</f>
        <v>33.5</v>
      </c>
      <c r="N16" s="10">
        <f>[12]Abril!$C$17</f>
        <v>33.6</v>
      </c>
      <c r="O16" s="10">
        <f>[12]Abril!$C$18</f>
        <v>33.799999999999997</v>
      </c>
      <c r="P16" s="10">
        <f>[12]Abril!$C$19</f>
        <v>30.8</v>
      </c>
      <c r="Q16" s="10">
        <f>[12]Abril!$C$20</f>
        <v>34.1</v>
      </c>
      <c r="R16" s="10">
        <f>[12]Abril!$C$21</f>
        <v>34.200000000000003</v>
      </c>
      <c r="S16" s="10">
        <f>[12]Abril!$C$22</f>
        <v>33.9</v>
      </c>
      <c r="T16" s="10">
        <f>[12]Abril!$C$23</f>
        <v>33.9</v>
      </c>
      <c r="U16" s="10">
        <f>[12]Abril!$C$24</f>
        <v>33.5</v>
      </c>
      <c r="V16" s="10">
        <f>[12]Abril!$C$25</f>
        <v>33.700000000000003</v>
      </c>
      <c r="W16" s="10">
        <f>[12]Abril!$C$26</f>
        <v>32.799999999999997</v>
      </c>
      <c r="X16" s="10">
        <f>[12]Abril!$C$27</f>
        <v>33.799999999999997</v>
      </c>
      <c r="Y16" s="10">
        <f>[12]Abril!$C$28</f>
        <v>33.200000000000003</v>
      </c>
      <c r="Z16" s="10">
        <f>[12]Abril!$C$29</f>
        <v>32.6</v>
      </c>
      <c r="AA16" s="10">
        <f>[12]Abril!$C$30</f>
        <v>23.2</v>
      </c>
      <c r="AB16" s="10">
        <f>[12]Abril!$C$31</f>
        <v>16.600000000000001</v>
      </c>
      <c r="AC16" s="10">
        <f>[12]Abril!$C$32</f>
        <v>15.9</v>
      </c>
      <c r="AD16" s="10">
        <f>[12]Abril!$C$33</f>
        <v>21.8</v>
      </c>
      <c r="AE16" s="10">
        <f>[12]Abril!$C$34</f>
        <v>21.4</v>
      </c>
      <c r="AF16" s="17">
        <f t="shared" ref="AF16:AF30" si="5">MAX(B16:AE16)</f>
        <v>34.6</v>
      </c>
      <c r="AG16" s="20">
        <f t="shared" ref="AG16:AG30" si="6">AVERAGE(B16:AE16)</f>
        <v>31.383333333333336</v>
      </c>
      <c r="AI16" s="21" t="s">
        <v>54</v>
      </c>
    </row>
    <row r="17" spans="1:34" ht="17.100000000000001" customHeight="1" x14ac:dyDescent="0.2">
      <c r="A17" s="9" t="s">
        <v>8</v>
      </c>
      <c r="B17" s="10">
        <f>[13]Abril!$C$5</f>
        <v>35.1</v>
      </c>
      <c r="C17" s="10">
        <f>[13]Abril!$C$6</f>
        <v>35.1</v>
      </c>
      <c r="D17" s="10">
        <f>[13]Abril!$C$7</f>
        <v>35.5</v>
      </c>
      <c r="E17" s="10">
        <f>[13]Abril!$C$8</f>
        <v>35</v>
      </c>
      <c r="F17" s="10">
        <f>[13]Abril!$C$9</f>
        <v>34</v>
      </c>
      <c r="G17" s="10">
        <f>[13]Abril!$C$10</f>
        <v>34.6</v>
      </c>
      <c r="H17" s="10">
        <f>[13]Abril!$C$11</f>
        <v>35</v>
      </c>
      <c r="I17" s="10">
        <f>[13]Abril!$C$12</f>
        <v>35.6</v>
      </c>
      <c r="J17" s="10">
        <f>[13]Abril!$C$13</f>
        <v>36.700000000000003</v>
      </c>
      <c r="K17" s="10">
        <f>[13]Abril!$C$14</f>
        <v>35.9</v>
      </c>
      <c r="L17" s="10">
        <f>[13]Abril!$C$15</f>
        <v>30.3</v>
      </c>
      <c r="M17" s="10">
        <f>[13]Abril!$C$16</f>
        <v>34.1</v>
      </c>
      <c r="N17" s="10">
        <f>[13]Abril!$C$17</f>
        <v>33.9</v>
      </c>
      <c r="O17" s="10">
        <f>[13]Abril!$C$18</f>
        <v>34.700000000000003</v>
      </c>
      <c r="P17" s="10">
        <f>[13]Abril!$C$19</f>
        <v>34.5</v>
      </c>
      <c r="Q17" s="10">
        <f>[13]Abril!$C$20</f>
        <v>35</v>
      </c>
      <c r="R17" s="10">
        <f>[13]Abril!$C$21</f>
        <v>35</v>
      </c>
      <c r="S17" s="10">
        <f>[13]Abril!$C$22</f>
        <v>35.1</v>
      </c>
      <c r="T17" s="10">
        <f>[13]Abril!$C$23</f>
        <v>35.6</v>
      </c>
      <c r="U17" s="10">
        <f>[13]Abril!$C$24</f>
        <v>34</v>
      </c>
      <c r="V17" s="10">
        <f>[13]Abril!$C$25</f>
        <v>35.4</v>
      </c>
      <c r="W17" s="10">
        <f>[13]Abril!$C$26</f>
        <v>33.700000000000003</v>
      </c>
      <c r="X17" s="10">
        <f>[13]Abril!$C$27</f>
        <v>35.799999999999997</v>
      </c>
      <c r="Y17" s="10">
        <f>[13]Abril!$C$28</f>
        <v>35.200000000000003</v>
      </c>
      <c r="Z17" s="10">
        <f>[13]Abril!$C$29</f>
        <v>30.6</v>
      </c>
      <c r="AA17" s="10">
        <f>[13]Abril!$C$30</f>
        <v>20.100000000000001</v>
      </c>
      <c r="AB17" s="10">
        <f>[13]Abril!$C$31</f>
        <v>16.3</v>
      </c>
      <c r="AC17" s="10">
        <f>[13]Abril!$C$32</f>
        <v>16.899999999999999</v>
      </c>
      <c r="AD17" s="10">
        <f>[13]Abril!$C$33</f>
        <v>22.9</v>
      </c>
      <c r="AE17" s="10">
        <f>[13]Abril!$C$34</f>
        <v>21.3</v>
      </c>
      <c r="AF17" s="17">
        <f t="shared" si="5"/>
        <v>36.700000000000003</v>
      </c>
      <c r="AG17" s="20">
        <f t="shared" si="6"/>
        <v>32.096666666666664</v>
      </c>
      <c r="AH17" s="21" t="s">
        <v>54</v>
      </c>
    </row>
    <row r="18" spans="1:34" ht="17.100000000000001" customHeight="1" x14ac:dyDescent="0.2">
      <c r="A18" s="9" t="s">
        <v>9</v>
      </c>
      <c r="B18" s="10">
        <f>[14]Abril!$C$5</f>
        <v>35.200000000000003</v>
      </c>
      <c r="C18" s="10">
        <f>[14]Abril!$C$6</f>
        <v>35</v>
      </c>
      <c r="D18" s="10">
        <f>[14]Abril!$C$7</f>
        <v>35.1</v>
      </c>
      <c r="E18" s="10">
        <f>[14]Abril!$C$8</f>
        <v>35.299999999999997</v>
      </c>
      <c r="F18" s="10">
        <f>[14]Abril!$C$9</f>
        <v>34.5</v>
      </c>
      <c r="G18" s="10">
        <f>[14]Abril!$C$10</f>
        <v>34.700000000000003</v>
      </c>
      <c r="H18" s="10">
        <f>[14]Abril!$C$11</f>
        <v>35.299999999999997</v>
      </c>
      <c r="I18" s="10">
        <f>[14]Abril!$C$12</f>
        <v>35.6</v>
      </c>
      <c r="J18" s="10">
        <f>[14]Abril!$C$13</f>
        <v>35.799999999999997</v>
      </c>
      <c r="K18" s="10">
        <f>[14]Abril!$C$14</f>
        <v>35.9</v>
      </c>
      <c r="L18" s="10">
        <f>[14]Abril!$C$15</f>
        <v>35</v>
      </c>
      <c r="M18" s="10">
        <f>[14]Abril!$C$16</f>
        <v>35.200000000000003</v>
      </c>
      <c r="N18" s="10">
        <f>[14]Abril!$C$17</f>
        <v>35.1</v>
      </c>
      <c r="O18" s="10">
        <f>[14]Abril!$C$18</f>
        <v>35.200000000000003</v>
      </c>
      <c r="P18" s="10">
        <f>[14]Abril!$C$19</f>
        <v>32.4</v>
      </c>
      <c r="Q18" s="10">
        <f>[14]Abril!$C$20</f>
        <v>35.9</v>
      </c>
      <c r="R18" s="10">
        <f>[14]Abril!$C$21</f>
        <v>35.4</v>
      </c>
      <c r="S18" s="10">
        <f>[14]Abril!$C$22</f>
        <v>35</v>
      </c>
      <c r="T18" s="10">
        <f>[14]Abril!$C$23</f>
        <v>35.5</v>
      </c>
      <c r="U18" s="10">
        <f>[14]Abril!$C$24</f>
        <v>35</v>
      </c>
      <c r="V18" s="10">
        <f>[14]Abril!$C$25</f>
        <v>35.9</v>
      </c>
      <c r="W18" s="10">
        <f>[14]Abril!$C$26</f>
        <v>35.1</v>
      </c>
      <c r="X18" s="10">
        <f>[14]Abril!$C$27</f>
        <v>35.700000000000003</v>
      </c>
      <c r="Y18" s="10">
        <f>[14]Abril!$C$28</f>
        <v>35.299999999999997</v>
      </c>
      <c r="Z18" s="10">
        <f>[14]Abril!$C$29</f>
        <v>34.4</v>
      </c>
      <c r="AA18" s="10">
        <f>[14]Abril!$C$30</f>
        <v>21.2</v>
      </c>
      <c r="AB18" s="10">
        <f>[14]Abril!$C$31</f>
        <v>17</v>
      </c>
      <c r="AC18" s="10">
        <f>[14]Abril!$C$32</f>
        <v>16.100000000000001</v>
      </c>
      <c r="AD18" s="10">
        <f>[14]Abril!$C$33</f>
        <v>22.7</v>
      </c>
      <c r="AE18" s="10">
        <f>[14]Abril!$C$34</f>
        <v>22.8</v>
      </c>
      <c r="AF18" s="17">
        <f t="shared" si="5"/>
        <v>35.9</v>
      </c>
      <c r="AG18" s="20">
        <f t="shared" si="6"/>
        <v>32.61</v>
      </c>
    </row>
    <row r="19" spans="1:34" ht="17.100000000000001" customHeight="1" x14ac:dyDescent="0.2">
      <c r="A19" s="9" t="s">
        <v>49</v>
      </c>
      <c r="B19" s="10">
        <f>[15]Abril!$C$5</f>
        <v>35.9</v>
      </c>
      <c r="C19" s="10">
        <f>[15]Abril!$C$6</f>
        <v>35.9</v>
      </c>
      <c r="D19" s="10">
        <f>[15]Abril!$C$7</f>
        <v>35.4</v>
      </c>
      <c r="E19" s="10">
        <f>[15]Abril!$C$8</f>
        <v>36</v>
      </c>
      <c r="F19" s="10">
        <f>[15]Abril!$C$9</f>
        <v>35.799999999999997</v>
      </c>
      <c r="G19" s="10">
        <f>[15]Abril!$C$10</f>
        <v>35.700000000000003</v>
      </c>
      <c r="H19" s="10">
        <f>[15]Abril!$C$11</f>
        <v>35.700000000000003</v>
      </c>
      <c r="I19" s="10">
        <f>[15]Abril!$C$12</f>
        <v>36.6</v>
      </c>
      <c r="J19" s="10">
        <f>[15]Abril!$C$13</f>
        <v>35.1</v>
      </c>
      <c r="K19" s="10">
        <f>[15]Abril!$C$14</f>
        <v>33.4</v>
      </c>
      <c r="L19" s="10">
        <f>[15]Abril!$C$15</f>
        <v>35.5</v>
      </c>
      <c r="M19" s="10">
        <f>[15]Abril!$C$16</f>
        <v>35.799999999999997</v>
      </c>
      <c r="N19" s="10">
        <f>[15]Abril!$C$17</f>
        <v>33.799999999999997</v>
      </c>
      <c r="O19" s="10">
        <f>[15]Abril!$C$18</f>
        <v>34.200000000000003</v>
      </c>
      <c r="P19" s="10">
        <f>[15]Abril!$C$19</f>
        <v>32.6</v>
      </c>
      <c r="Q19" s="10">
        <f>[15]Abril!$C$20</f>
        <v>33.700000000000003</v>
      </c>
      <c r="R19" s="10">
        <f>[15]Abril!$C$21</f>
        <v>35.200000000000003</v>
      </c>
      <c r="S19" s="10">
        <f>[15]Abril!$C$22</f>
        <v>34.700000000000003</v>
      </c>
      <c r="T19" s="10">
        <f>[15]Abril!$C$23</f>
        <v>34.299999999999997</v>
      </c>
      <c r="U19" s="10">
        <f>[15]Abril!$C$24</f>
        <v>33.5</v>
      </c>
      <c r="V19" s="10">
        <f>[15]Abril!$C$25</f>
        <v>34.4</v>
      </c>
      <c r="W19" s="10">
        <f>[15]Abril!$C$26</f>
        <v>32</v>
      </c>
      <c r="X19" s="10">
        <f>[15]Abril!$C$27</f>
        <v>33.700000000000003</v>
      </c>
      <c r="Y19" s="10">
        <f>[15]Abril!$C$28</f>
        <v>33.6</v>
      </c>
      <c r="Z19" s="10">
        <f>[15]Abril!$C$29</f>
        <v>30.4</v>
      </c>
      <c r="AA19" s="10" t="str">
        <f>[15]Abril!$C$30</f>
        <v>*</v>
      </c>
      <c r="AB19" s="10">
        <f>[15]Abril!$C$31</f>
        <v>19.600000000000001</v>
      </c>
      <c r="AC19" s="10">
        <f>[15]Abril!$C$32</f>
        <v>20</v>
      </c>
      <c r="AD19" s="10" t="str">
        <f>[15]Abril!$C$33</f>
        <v>*</v>
      </c>
      <c r="AE19" s="10">
        <f>[15]Abril!$C$34</f>
        <v>23.1</v>
      </c>
      <c r="AF19" s="17">
        <f t="shared" si="5"/>
        <v>36.6</v>
      </c>
      <c r="AG19" s="20">
        <f t="shared" si="6"/>
        <v>33.057142857142864</v>
      </c>
    </row>
    <row r="20" spans="1:34" ht="17.100000000000001" customHeight="1" x14ac:dyDescent="0.2">
      <c r="A20" s="9" t="s">
        <v>10</v>
      </c>
      <c r="B20" s="10">
        <f>[16]Abril!$C$5</f>
        <v>35.1</v>
      </c>
      <c r="C20" s="10">
        <f>[16]Abril!$C$6</f>
        <v>35.1</v>
      </c>
      <c r="D20" s="10">
        <f>[16]Abril!$C$7</f>
        <v>35.700000000000003</v>
      </c>
      <c r="E20" s="10">
        <f>[16]Abril!$C$8</f>
        <v>35.4</v>
      </c>
      <c r="F20" s="10">
        <f>[16]Abril!$C$9</f>
        <v>35</v>
      </c>
      <c r="G20" s="10">
        <f>[16]Abril!$C$10</f>
        <v>35.200000000000003</v>
      </c>
      <c r="H20" s="10">
        <f>[16]Abril!$C$11</f>
        <v>36</v>
      </c>
      <c r="I20" s="10">
        <f>[16]Abril!$C$12</f>
        <v>36.1</v>
      </c>
      <c r="J20" s="10">
        <f>[16]Abril!$C$13</f>
        <v>35.5</v>
      </c>
      <c r="K20" s="10">
        <f>[16]Abril!$C$14</f>
        <v>35.299999999999997</v>
      </c>
      <c r="L20" s="10">
        <f>[16]Abril!$C$15</f>
        <v>30.1</v>
      </c>
      <c r="M20" s="10">
        <f>[16]Abril!$C$16</f>
        <v>35</v>
      </c>
      <c r="N20" s="10">
        <f>[16]Abril!$C$17</f>
        <v>34.5</v>
      </c>
      <c r="O20" s="10">
        <f>[16]Abril!$C$18</f>
        <v>35.1</v>
      </c>
      <c r="P20" s="10">
        <f>[16]Abril!$C$19</f>
        <v>32.9</v>
      </c>
      <c r="Q20" s="10">
        <f>[16]Abril!$C$20</f>
        <v>34.5</v>
      </c>
      <c r="R20" s="10">
        <f>[16]Abril!$C$21</f>
        <v>35.200000000000003</v>
      </c>
      <c r="S20" s="10">
        <f>[16]Abril!$C$22</f>
        <v>34.9</v>
      </c>
      <c r="T20" s="10">
        <f>[16]Abril!$C$23</f>
        <v>34.5</v>
      </c>
      <c r="U20" s="10">
        <f>[16]Abril!$C$24</f>
        <v>34.9</v>
      </c>
      <c r="V20" s="10">
        <f>[16]Abril!$C$25</f>
        <v>35.299999999999997</v>
      </c>
      <c r="W20" s="10">
        <f>[16]Abril!$C$26</f>
        <v>33.200000000000003</v>
      </c>
      <c r="X20" s="10">
        <f>[16]Abril!$C$27</f>
        <v>34.200000000000003</v>
      </c>
      <c r="Y20" s="10">
        <f>[16]Abril!$C$28</f>
        <v>33.700000000000003</v>
      </c>
      <c r="Z20" s="10">
        <f>[16]Abril!$C$29</f>
        <v>31.8</v>
      </c>
      <c r="AA20" s="10">
        <f>[16]Abril!$C$30</f>
        <v>19.7</v>
      </c>
      <c r="AB20" s="10">
        <f>[16]Abril!$C$31</f>
        <v>16.100000000000001</v>
      </c>
      <c r="AC20" s="10">
        <f>[16]Abril!$C$32</f>
        <v>16.5</v>
      </c>
      <c r="AD20" s="10">
        <f>[16]Abril!$C$33</f>
        <v>22.5</v>
      </c>
      <c r="AE20" s="10">
        <f>[16]Abril!$C$34</f>
        <v>21.9</v>
      </c>
      <c r="AF20" s="17">
        <f t="shared" si="5"/>
        <v>36.1</v>
      </c>
      <c r="AG20" s="20">
        <f t="shared" si="6"/>
        <v>32.030000000000008</v>
      </c>
    </row>
    <row r="21" spans="1:34" ht="17.100000000000001" customHeight="1" x14ac:dyDescent="0.2">
      <c r="A21" s="9" t="s">
        <v>11</v>
      </c>
      <c r="B21" s="10">
        <f>[17]Abril!$C$5</f>
        <v>35.700000000000003</v>
      </c>
      <c r="C21" s="10">
        <f>[17]Abril!$C$6</f>
        <v>34.299999999999997</v>
      </c>
      <c r="D21" s="10">
        <f>[17]Abril!$C$7</f>
        <v>35.299999999999997</v>
      </c>
      <c r="E21" s="10">
        <f>[17]Abril!$C$8</f>
        <v>35.299999999999997</v>
      </c>
      <c r="F21" s="10">
        <f>[17]Abril!$C$9</f>
        <v>35.200000000000003</v>
      </c>
      <c r="G21" s="10">
        <f>[17]Abril!$C$10</f>
        <v>36.299999999999997</v>
      </c>
      <c r="H21" s="10">
        <f>[17]Abril!$C$11</f>
        <v>35.4</v>
      </c>
      <c r="I21" s="10">
        <f>[17]Abril!$C$12</f>
        <v>35.299999999999997</v>
      </c>
      <c r="J21" s="10">
        <f>[17]Abril!$C$13</f>
        <v>35.9</v>
      </c>
      <c r="K21" s="10">
        <f>[17]Abril!$C$14</f>
        <v>30.8</v>
      </c>
      <c r="L21" s="10">
        <f>[17]Abril!$C$15</f>
        <v>33</v>
      </c>
      <c r="M21" s="10">
        <f>[17]Abril!$C$16</f>
        <v>33.200000000000003</v>
      </c>
      <c r="N21" s="10">
        <f>[17]Abril!$C$17</f>
        <v>36.299999999999997</v>
      </c>
      <c r="O21" s="10">
        <f>[17]Abril!$C$18</f>
        <v>34.5</v>
      </c>
      <c r="P21" s="10">
        <f>[17]Abril!$C$19</f>
        <v>31.7</v>
      </c>
      <c r="Q21" s="10">
        <f>[17]Abril!$C$20</f>
        <v>35.5</v>
      </c>
      <c r="R21" s="10">
        <f>[17]Abril!$C$21</f>
        <v>35.9</v>
      </c>
      <c r="S21" s="10">
        <f>[17]Abril!$C$22</f>
        <v>35.700000000000003</v>
      </c>
      <c r="T21" s="10">
        <f>[17]Abril!$C$23</f>
        <v>36.1</v>
      </c>
      <c r="U21" s="10">
        <f>[17]Abril!$C$24</f>
        <v>35.700000000000003</v>
      </c>
      <c r="V21" s="10">
        <f>[17]Abril!$C$25</f>
        <v>35.4</v>
      </c>
      <c r="W21" s="10">
        <f>[17]Abril!$C$26</f>
        <v>28.2</v>
      </c>
      <c r="X21" s="10">
        <f>[17]Abril!$C$27</f>
        <v>36</v>
      </c>
      <c r="Y21" s="10">
        <f>[17]Abril!$C$28</f>
        <v>34</v>
      </c>
      <c r="Z21" s="10">
        <f>[17]Abril!$C$29</f>
        <v>32.700000000000003</v>
      </c>
      <c r="AA21" s="10">
        <f>[17]Abril!$C$30</f>
        <v>22.3</v>
      </c>
      <c r="AB21" s="10">
        <f>[17]Abril!$C$31</f>
        <v>18.399999999999999</v>
      </c>
      <c r="AC21" s="10">
        <f>[17]Abril!$C$32</f>
        <v>17.600000000000001</v>
      </c>
      <c r="AD21" s="10">
        <f>[17]Abril!$C$33</f>
        <v>22.9</v>
      </c>
      <c r="AE21" s="10">
        <f>[17]Abril!$C$34</f>
        <v>22.9</v>
      </c>
      <c r="AF21" s="17">
        <f t="shared" si="5"/>
        <v>36.299999999999997</v>
      </c>
      <c r="AG21" s="20">
        <f t="shared" si="6"/>
        <v>32.250000000000007</v>
      </c>
    </row>
    <row r="22" spans="1:34" ht="17.100000000000001" customHeight="1" x14ac:dyDescent="0.2">
      <c r="A22" s="9" t="s">
        <v>12</v>
      </c>
      <c r="B22" s="10">
        <f>[18]Abril!$C$5</f>
        <v>36.299999999999997</v>
      </c>
      <c r="C22" s="10">
        <f>[18]Abril!$C$6</f>
        <v>36.200000000000003</v>
      </c>
      <c r="D22" s="10">
        <f>[18]Abril!$C$7</f>
        <v>34.700000000000003</v>
      </c>
      <c r="E22" s="10">
        <f>[18]Abril!$C$8</f>
        <v>35.799999999999997</v>
      </c>
      <c r="F22" s="10">
        <f>[18]Abril!$C$9</f>
        <v>36.1</v>
      </c>
      <c r="G22" s="10">
        <f>[18]Abril!$C$10</f>
        <v>36</v>
      </c>
      <c r="H22" s="10">
        <f>[18]Abril!$C$11</f>
        <v>35.6</v>
      </c>
      <c r="I22" s="10">
        <f>[18]Abril!$C$12</f>
        <v>36.4</v>
      </c>
      <c r="J22" s="10">
        <f>[18]Abril!$C$13</f>
        <v>35.200000000000003</v>
      </c>
      <c r="K22" s="10">
        <f>[18]Abril!$C$14</f>
        <v>34.1</v>
      </c>
      <c r="L22" s="10">
        <f>[18]Abril!$C$15</f>
        <v>33.1</v>
      </c>
      <c r="M22" s="10">
        <f>[18]Abril!$C$16</f>
        <v>34</v>
      </c>
      <c r="N22" s="10">
        <f>[18]Abril!$C$17</f>
        <v>34.700000000000003</v>
      </c>
      <c r="O22" s="10">
        <f>[18]Abril!$C$18</f>
        <v>33.5</v>
      </c>
      <c r="P22" s="10">
        <f>[18]Abril!$C$19</f>
        <v>32.1</v>
      </c>
      <c r="Q22" s="10">
        <f>[18]Abril!$C$20</f>
        <v>33.700000000000003</v>
      </c>
      <c r="R22" s="10">
        <f>[18]Abril!$C$21</f>
        <v>35.200000000000003</v>
      </c>
      <c r="S22" s="10">
        <f>[18]Abril!$C$22</f>
        <v>35.1</v>
      </c>
      <c r="T22" s="10">
        <f>[18]Abril!$C$23</f>
        <v>34.799999999999997</v>
      </c>
      <c r="U22" s="10">
        <f>[18]Abril!$C$24</f>
        <v>34.4</v>
      </c>
      <c r="V22" s="10">
        <f>[18]Abril!$C$25</f>
        <v>34.799999999999997</v>
      </c>
      <c r="W22" s="10">
        <f>[18]Abril!$C$26</f>
        <v>32.299999999999997</v>
      </c>
      <c r="X22" s="10">
        <f>[18]Abril!$C$27</f>
        <v>34.1</v>
      </c>
      <c r="Y22" s="10">
        <f>[18]Abril!$C$28</f>
        <v>33.700000000000003</v>
      </c>
      <c r="Z22" s="10">
        <f>[18]Abril!$C$29</f>
        <v>31.5</v>
      </c>
      <c r="AA22" s="10">
        <f>[18]Abril!$C$30</f>
        <v>24.9</v>
      </c>
      <c r="AB22" s="10">
        <f>[18]Abril!$C$31</f>
        <v>20.399999999999999</v>
      </c>
      <c r="AC22" s="10">
        <f>[18]Abril!$C$32</f>
        <v>20.7</v>
      </c>
      <c r="AD22" s="10">
        <f>[18]Abril!$C$33</f>
        <v>21.3</v>
      </c>
      <c r="AE22" s="10">
        <f>[18]Abril!$C$34</f>
        <v>24.2</v>
      </c>
      <c r="AF22" s="17">
        <f t="shared" si="5"/>
        <v>36.4</v>
      </c>
      <c r="AG22" s="20">
        <f t="shared" si="6"/>
        <v>32.496666666666663</v>
      </c>
    </row>
    <row r="23" spans="1:34" ht="17.100000000000001" customHeight="1" x14ac:dyDescent="0.2">
      <c r="A23" s="9" t="s">
        <v>13</v>
      </c>
      <c r="B23" s="10">
        <f>[19]Abril!$C$5</f>
        <v>37.299999999999997</v>
      </c>
      <c r="C23" s="10">
        <f>[19]Abril!$C$6</f>
        <v>36.9</v>
      </c>
      <c r="D23" s="10">
        <f>[19]Abril!$C$7</f>
        <v>35.700000000000003</v>
      </c>
      <c r="E23" s="10">
        <f>[19]Abril!$C$8</f>
        <v>36.700000000000003</v>
      </c>
      <c r="F23" s="10">
        <f>[19]Abril!$C$9</f>
        <v>37.6</v>
      </c>
      <c r="G23" s="10">
        <f>[19]Abril!$C$10</f>
        <v>37</v>
      </c>
      <c r="H23" s="10">
        <f>[19]Abril!$C$11</f>
        <v>36.6</v>
      </c>
      <c r="I23" s="10">
        <f>[19]Abril!$C$12</f>
        <v>38</v>
      </c>
      <c r="J23" s="10">
        <f>[19]Abril!$C$13</f>
        <v>35.4</v>
      </c>
      <c r="K23" s="10">
        <f>[19]Abril!$C$14</f>
        <v>36.6</v>
      </c>
      <c r="L23" s="10">
        <f>[19]Abril!$C$15</f>
        <v>33.200000000000003</v>
      </c>
      <c r="M23" s="10">
        <f>[19]Abril!$C$16</f>
        <v>32.1</v>
      </c>
      <c r="N23" s="10">
        <f>[19]Abril!$C$17</f>
        <v>34.200000000000003</v>
      </c>
      <c r="O23" s="10">
        <f>[19]Abril!$C$18</f>
        <v>31.1</v>
      </c>
      <c r="P23" s="10">
        <f>[19]Abril!$C$19</f>
        <v>33.1</v>
      </c>
      <c r="Q23" s="10">
        <f>[19]Abril!$C$20</f>
        <v>35.1</v>
      </c>
      <c r="R23" s="10">
        <f>[19]Abril!$C$21</f>
        <v>35.9</v>
      </c>
      <c r="S23" s="10">
        <f>[19]Abril!$C$22</f>
        <v>35.9</v>
      </c>
      <c r="T23" s="10">
        <f>[19]Abril!$C$23</f>
        <v>36.1</v>
      </c>
      <c r="U23" s="10">
        <f>[19]Abril!$C$24</f>
        <v>35.799999999999997</v>
      </c>
      <c r="V23" s="10">
        <f>[19]Abril!$C$25</f>
        <v>36.200000000000003</v>
      </c>
      <c r="W23" s="10">
        <f>[19]Abril!$C$26</f>
        <v>33.1</v>
      </c>
      <c r="X23" s="10">
        <f>[19]Abril!$C$27</f>
        <v>34.4</v>
      </c>
      <c r="Y23" s="10">
        <f>[19]Abril!$C$28</f>
        <v>34.700000000000003</v>
      </c>
      <c r="Z23" s="10">
        <f>[19]Abril!$C$29</f>
        <v>34.799999999999997</v>
      </c>
      <c r="AA23" s="10">
        <f>[19]Abril!$C$30</f>
        <v>28.7</v>
      </c>
      <c r="AB23" s="10">
        <f>[19]Abril!$C$31</f>
        <v>20</v>
      </c>
      <c r="AC23" s="10">
        <f>[19]Abril!$C$32</f>
        <v>21.3</v>
      </c>
      <c r="AD23" s="10">
        <f>[19]Abril!$C$33</f>
        <v>23.6</v>
      </c>
      <c r="AE23" s="10">
        <f>[19]Abril!$C$34</f>
        <v>23</v>
      </c>
      <c r="AF23" s="17">
        <f t="shared" si="5"/>
        <v>38</v>
      </c>
      <c r="AG23" s="20">
        <f t="shared" si="6"/>
        <v>33.336666666666666</v>
      </c>
    </row>
    <row r="24" spans="1:34" ht="17.100000000000001" customHeight="1" x14ac:dyDescent="0.2">
      <c r="A24" s="9" t="s">
        <v>14</v>
      </c>
      <c r="B24" s="10">
        <f>[20]Abril!$C$5</f>
        <v>31.8</v>
      </c>
      <c r="C24" s="10">
        <f>[20]Abril!$C$6</f>
        <v>35.4</v>
      </c>
      <c r="D24" s="10">
        <f>[20]Abril!$C$7</f>
        <v>35.799999999999997</v>
      </c>
      <c r="E24" s="10">
        <f>[20]Abril!$C$8</f>
        <v>35.700000000000003</v>
      </c>
      <c r="F24" s="10">
        <f>[20]Abril!$C$9</f>
        <v>36</v>
      </c>
      <c r="G24" s="10">
        <f>[20]Abril!$C$10</f>
        <v>36</v>
      </c>
      <c r="H24" s="10">
        <f>[20]Abril!$C$11</f>
        <v>35.9</v>
      </c>
      <c r="I24" s="10">
        <f>[20]Abril!$C$12</f>
        <v>35.6</v>
      </c>
      <c r="J24" s="10">
        <f>[20]Abril!$C$13</f>
        <v>36.6</v>
      </c>
      <c r="K24" s="10">
        <f>[20]Abril!$C$14</f>
        <v>37</v>
      </c>
      <c r="L24" s="10">
        <f>[20]Abril!$C$15</f>
        <v>36.799999999999997</v>
      </c>
      <c r="M24" s="10">
        <f>[20]Abril!$C$16</f>
        <v>35.9</v>
      </c>
      <c r="N24" s="10">
        <f>[20]Abril!$C$17</f>
        <v>35.6</v>
      </c>
      <c r="O24" s="10">
        <f>[20]Abril!$C$18</f>
        <v>36.4</v>
      </c>
      <c r="P24" s="10">
        <f>[20]Abril!$C$19</f>
        <v>35.9</v>
      </c>
      <c r="Q24" s="10">
        <f>[20]Abril!$C$20</f>
        <v>35.700000000000003</v>
      </c>
      <c r="R24" s="10">
        <f>[20]Abril!$C$21</f>
        <v>35.1</v>
      </c>
      <c r="S24" s="10">
        <f>[20]Abril!$C$22</f>
        <v>34.6</v>
      </c>
      <c r="T24" s="10">
        <f>[20]Abril!$C$23</f>
        <v>35</v>
      </c>
      <c r="U24" s="10">
        <f>[20]Abril!$C$24</f>
        <v>34.9</v>
      </c>
      <c r="V24" s="10">
        <f>[20]Abril!$C$25</f>
        <v>35.700000000000003</v>
      </c>
      <c r="W24" s="10">
        <f>[20]Abril!$C$26</f>
        <v>35.9</v>
      </c>
      <c r="X24" s="10">
        <f>[20]Abril!$C$27</f>
        <v>35.5</v>
      </c>
      <c r="Y24" s="10">
        <f>[20]Abril!$C$28</f>
        <v>35.700000000000003</v>
      </c>
      <c r="Z24" s="10">
        <f>[20]Abril!$C$29</f>
        <v>36.5</v>
      </c>
      <c r="AA24" s="10">
        <f>[20]Abril!$C$30</f>
        <v>28.4</v>
      </c>
      <c r="AB24" s="10">
        <f>[20]Abril!$C$31</f>
        <v>21.1</v>
      </c>
      <c r="AC24" s="10">
        <f>[20]Abril!$C$32</f>
        <v>20.6</v>
      </c>
      <c r="AD24" s="10">
        <f>[20]Abril!$C$33</f>
        <v>18.8</v>
      </c>
      <c r="AE24" s="10">
        <f>[20]Abril!$C$34</f>
        <v>25.2</v>
      </c>
      <c r="AF24" s="17">
        <f t="shared" si="5"/>
        <v>37</v>
      </c>
      <c r="AG24" s="20">
        <f t="shared" si="6"/>
        <v>33.503333333333337</v>
      </c>
    </row>
    <row r="25" spans="1:34" ht="17.100000000000001" customHeight="1" x14ac:dyDescent="0.2">
      <c r="A25" s="9" t="s">
        <v>15</v>
      </c>
      <c r="B25" s="10">
        <f>[21]Abril!$C$5</f>
        <v>33.299999999999997</v>
      </c>
      <c r="C25" s="10">
        <f>[21]Abril!$C$6</f>
        <v>32.799999999999997</v>
      </c>
      <c r="D25" s="10">
        <f>[21]Abril!$C$7</f>
        <v>33.6</v>
      </c>
      <c r="E25" s="10">
        <f>[21]Abril!$C$8</f>
        <v>33.1</v>
      </c>
      <c r="F25" s="10">
        <f>[21]Abril!$C$9</f>
        <v>33.1</v>
      </c>
      <c r="G25" s="10">
        <f>[21]Abril!$C$10</f>
        <v>33.200000000000003</v>
      </c>
      <c r="H25" s="10">
        <f>[21]Abril!$C$11</f>
        <v>33.6</v>
      </c>
      <c r="I25" s="10">
        <f>[21]Abril!$C$12</f>
        <v>34</v>
      </c>
      <c r="J25" s="10">
        <f>[21]Abril!$C$13</f>
        <v>34.299999999999997</v>
      </c>
      <c r="K25" s="10">
        <f>[21]Abril!$C$14</f>
        <v>31.9</v>
      </c>
      <c r="L25" s="10">
        <f>[21]Abril!$C$15</f>
        <v>29.3</v>
      </c>
      <c r="M25" s="10">
        <f>[21]Abril!$C$16</f>
        <v>31.7</v>
      </c>
      <c r="N25" s="10">
        <f>[21]Abril!$C$17</f>
        <v>32.4</v>
      </c>
      <c r="O25" s="10">
        <f>[21]Abril!$C$18</f>
        <v>32.1</v>
      </c>
      <c r="P25" s="10">
        <f>[21]Abril!$C$19</f>
        <v>31.1</v>
      </c>
      <c r="Q25" s="10">
        <f>[21]Abril!$C$20</f>
        <v>32.1</v>
      </c>
      <c r="R25" s="10">
        <f>[21]Abril!$C$21</f>
        <v>32.9</v>
      </c>
      <c r="S25" s="10">
        <f>[21]Abril!$C$22</f>
        <v>32.799999999999997</v>
      </c>
      <c r="T25" s="10">
        <f>[21]Abril!$C$23</f>
        <v>32.700000000000003</v>
      </c>
      <c r="U25" s="10">
        <f>[21]Abril!$C$24</f>
        <v>31.8</v>
      </c>
      <c r="V25" s="10">
        <f>[21]Abril!$C$25</f>
        <v>32.200000000000003</v>
      </c>
      <c r="W25" s="10">
        <f>[21]Abril!$C$26</f>
        <v>29.9</v>
      </c>
      <c r="X25" s="10">
        <f>[21]Abril!$C$27</f>
        <v>31.9</v>
      </c>
      <c r="Y25" s="10">
        <f>[21]Abril!$C$28</f>
        <v>30.8</v>
      </c>
      <c r="Z25" s="10">
        <f>[21]Abril!$C$29</f>
        <v>29.3</v>
      </c>
      <c r="AA25" s="10">
        <f>[21]Abril!$C$30</f>
        <v>20.8</v>
      </c>
      <c r="AB25" s="10">
        <f>[21]Abril!$C$31</f>
        <v>14</v>
      </c>
      <c r="AC25" s="10">
        <f>[21]Abril!$C$32</f>
        <v>15.5</v>
      </c>
      <c r="AD25" s="10">
        <f>[21]Abril!$C$33</f>
        <v>20</v>
      </c>
      <c r="AE25" s="10">
        <f>[21]Abril!$C$34</f>
        <v>19.5</v>
      </c>
      <c r="AF25" s="17">
        <f t="shared" si="5"/>
        <v>34.299999999999997</v>
      </c>
      <c r="AG25" s="20">
        <f t="shared" si="6"/>
        <v>29.856666666666658</v>
      </c>
    </row>
    <row r="26" spans="1:34" ht="17.100000000000001" customHeight="1" x14ac:dyDescent="0.2">
      <c r="A26" s="9" t="s">
        <v>16</v>
      </c>
      <c r="B26" s="10">
        <f>[22]Abril!$C$5</f>
        <v>36.1</v>
      </c>
      <c r="C26" s="10">
        <f>[22]Abril!$C$6</f>
        <v>35.700000000000003</v>
      </c>
      <c r="D26" s="10">
        <f>[22]Abril!$C$7</f>
        <v>35.5</v>
      </c>
      <c r="E26" s="10">
        <f>[22]Abril!$C$8</f>
        <v>35.200000000000003</v>
      </c>
      <c r="F26" s="10">
        <f>[22]Abril!$C$9</f>
        <v>36.9</v>
      </c>
      <c r="G26" s="10">
        <f>[22]Abril!$C$10</f>
        <v>36.4</v>
      </c>
      <c r="H26" s="10">
        <f>[22]Abril!$C$11</f>
        <v>36.299999999999997</v>
      </c>
      <c r="I26" s="10">
        <f>[22]Abril!$C$12</f>
        <v>36.9</v>
      </c>
      <c r="J26" s="10">
        <f>[22]Abril!$C$13</f>
        <v>37.4</v>
      </c>
      <c r="K26" s="10">
        <f>[22]Abril!$C$14</f>
        <v>31.4</v>
      </c>
      <c r="L26" s="10">
        <f>[22]Abril!$C$15</f>
        <v>33.299999999999997</v>
      </c>
      <c r="M26" s="10">
        <f>[22]Abril!$C$16</f>
        <v>32.299999999999997</v>
      </c>
      <c r="N26" s="10">
        <f>[22]Abril!$C$17</f>
        <v>31.3</v>
      </c>
      <c r="O26" s="10">
        <f>[22]Abril!$C$18</f>
        <v>33.299999999999997</v>
      </c>
      <c r="P26" s="10">
        <f>[22]Abril!$C$19</f>
        <v>32.700000000000003</v>
      </c>
      <c r="Q26" s="10">
        <f>[22]Abril!$C$20</f>
        <v>35.4</v>
      </c>
      <c r="R26" s="10">
        <f>[22]Abril!$C$21</f>
        <v>36.1</v>
      </c>
      <c r="S26" s="10">
        <f>[22]Abril!$C$22</f>
        <v>36.1</v>
      </c>
      <c r="T26" s="10">
        <f>[22]Abril!$C$23</f>
        <v>36.299999999999997</v>
      </c>
      <c r="U26" s="10">
        <f>[22]Abril!$C$24</f>
        <v>34</v>
      </c>
      <c r="V26" s="10">
        <f>[22]Abril!$C$25</f>
        <v>35.700000000000003</v>
      </c>
      <c r="W26" s="10">
        <f>[22]Abril!$C$26</f>
        <v>28.1</v>
      </c>
      <c r="X26" s="10">
        <f>[22]Abril!$C$27</f>
        <v>34.700000000000003</v>
      </c>
      <c r="Y26" s="10">
        <f>[22]Abril!$C$28</f>
        <v>35.700000000000003</v>
      </c>
      <c r="Z26" s="10">
        <f>[22]Abril!$C$29</f>
        <v>31.6</v>
      </c>
      <c r="AA26" s="10">
        <f>[22]Abril!$C$30</f>
        <v>20.5</v>
      </c>
      <c r="AB26" s="10">
        <f>[22]Abril!$C$31</f>
        <v>18.5</v>
      </c>
      <c r="AC26" s="10">
        <f>[22]Abril!$C$32</f>
        <v>19.899999999999999</v>
      </c>
      <c r="AD26" s="10">
        <f>[22]Abril!$C$33</f>
        <v>22.5</v>
      </c>
      <c r="AE26" s="10">
        <f>[22]Abril!$C$34</f>
        <v>21.8</v>
      </c>
      <c r="AF26" s="17">
        <f t="shared" si="5"/>
        <v>37.4</v>
      </c>
      <c r="AG26" s="20">
        <f t="shared" si="6"/>
        <v>32.253333333333337</v>
      </c>
    </row>
    <row r="27" spans="1:34" ht="17.100000000000001" customHeight="1" x14ac:dyDescent="0.2">
      <c r="A27" s="9" t="s">
        <v>17</v>
      </c>
      <c r="B27" s="10">
        <f>[23]Abril!$C$5</f>
        <v>35.6</v>
      </c>
      <c r="C27" s="10">
        <f>[23]Abril!$C$6</f>
        <v>35.700000000000003</v>
      </c>
      <c r="D27" s="10">
        <f>[23]Abril!$C$7</f>
        <v>35.6</v>
      </c>
      <c r="E27" s="10">
        <f>[23]Abril!$C$8</f>
        <v>35.299999999999997</v>
      </c>
      <c r="F27" s="10">
        <f>[23]Abril!$C$9</f>
        <v>35.5</v>
      </c>
      <c r="G27" s="10">
        <f>[23]Abril!$C$10</f>
        <v>36</v>
      </c>
      <c r="H27" s="10">
        <f>[23]Abril!$C$11</f>
        <v>35.5</v>
      </c>
      <c r="I27" s="10">
        <f>[23]Abril!$C$12</f>
        <v>36.299999999999997</v>
      </c>
      <c r="J27" s="10">
        <f>[23]Abril!$C$13</f>
        <v>35.9</v>
      </c>
      <c r="K27" s="10">
        <f>[23]Abril!$C$14</f>
        <v>34.299999999999997</v>
      </c>
      <c r="L27" s="10">
        <f>[23]Abril!$C$15</f>
        <v>34.5</v>
      </c>
      <c r="M27" s="10">
        <f>[23]Abril!$C$16</f>
        <v>34</v>
      </c>
      <c r="N27" s="10">
        <f>[23]Abril!$C$17</f>
        <v>35.200000000000003</v>
      </c>
      <c r="O27" s="10">
        <f>[23]Abril!$C$18</f>
        <v>34.799999999999997</v>
      </c>
      <c r="P27" s="10">
        <f>[23]Abril!$C$19</f>
        <v>32.1</v>
      </c>
      <c r="Q27" s="10">
        <f>[23]Abril!$C$20</f>
        <v>35</v>
      </c>
      <c r="R27" s="10">
        <f>[23]Abril!$C$21</f>
        <v>35.5</v>
      </c>
      <c r="S27" s="10">
        <f>[23]Abril!$C$22</f>
        <v>35.6</v>
      </c>
      <c r="T27" s="10">
        <f>[23]Abril!$C$23</f>
        <v>34.700000000000003</v>
      </c>
      <c r="U27" s="10">
        <f>[23]Abril!$C$24</f>
        <v>34.9</v>
      </c>
      <c r="V27" s="10">
        <f>[23]Abril!$C$25</f>
        <v>34.299999999999997</v>
      </c>
      <c r="W27" s="10">
        <f>[23]Abril!$C$26</f>
        <v>34.1</v>
      </c>
      <c r="X27" s="10">
        <f>[23]Abril!$C$27</f>
        <v>35</v>
      </c>
      <c r="Y27" s="10">
        <f>[23]Abril!$C$28</f>
        <v>33.9</v>
      </c>
      <c r="Z27" s="10">
        <f>[23]Abril!$C$29</f>
        <v>33.1</v>
      </c>
      <c r="AA27" s="10">
        <f>[23]Abril!$C$30</f>
        <v>22.5</v>
      </c>
      <c r="AB27" s="10">
        <f>[23]Abril!$C$31</f>
        <v>18.3</v>
      </c>
      <c r="AC27" s="10">
        <f>[23]Abril!$C$32</f>
        <v>17.100000000000001</v>
      </c>
      <c r="AD27" s="10">
        <f>[23]Abril!$C$33</f>
        <v>21.9</v>
      </c>
      <c r="AE27" s="10">
        <f>[23]Abril!$C$34</f>
        <v>22.8</v>
      </c>
      <c r="AF27" s="17">
        <f>MAX(B27:AE27)</f>
        <v>36.299999999999997</v>
      </c>
      <c r="AG27" s="20">
        <f>AVERAGE(B27:AE27)</f>
        <v>32.499999999999993</v>
      </c>
    </row>
    <row r="28" spans="1:34" ht="17.100000000000001" customHeight="1" x14ac:dyDescent="0.2">
      <c r="A28" s="9" t="s">
        <v>18</v>
      </c>
      <c r="B28" s="10">
        <f>[24]Abril!$C$5</f>
        <v>33.4</v>
      </c>
      <c r="C28" s="10">
        <f>[24]Abril!$C$6</f>
        <v>32.9</v>
      </c>
      <c r="D28" s="10">
        <f>[24]Abril!$C$7</f>
        <v>32.700000000000003</v>
      </c>
      <c r="E28" s="10">
        <f>[24]Abril!$C$8</f>
        <v>33</v>
      </c>
      <c r="F28" s="10">
        <f>[24]Abril!$C$9</f>
        <v>33.700000000000003</v>
      </c>
      <c r="G28" s="10">
        <f>[24]Abril!$C$10</f>
        <v>33.9</v>
      </c>
      <c r="H28" s="10">
        <f>[24]Abril!$C$11</f>
        <v>33.9</v>
      </c>
      <c r="I28" s="10">
        <f>[24]Abril!$C$12</f>
        <v>33.6</v>
      </c>
      <c r="J28" s="10">
        <f>[24]Abril!$C$13</f>
        <v>33.700000000000003</v>
      </c>
      <c r="K28" s="10">
        <f>[24]Abril!$C$14</f>
        <v>33.5</v>
      </c>
      <c r="L28" s="10">
        <f>[24]Abril!$C$15</f>
        <v>33.200000000000003</v>
      </c>
      <c r="M28" s="10">
        <f>[24]Abril!$C$16</f>
        <v>33.200000000000003</v>
      </c>
      <c r="N28" s="10">
        <f>[24]Abril!$C$17</f>
        <v>33.200000000000003</v>
      </c>
      <c r="O28" s="10">
        <f>[24]Abril!$C$18</f>
        <v>33.799999999999997</v>
      </c>
      <c r="P28" s="10">
        <f>[24]Abril!$C$19</f>
        <v>32.9</v>
      </c>
      <c r="Q28" s="10">
        <f>[24]Abril!$C$20</f>
        <v>32.6</v>
      </c>
      <c r="R28" s="10">
        <f>[24]Abril!$C$21</f>
        <v>33.299999999999997</v>
      </c>
      <c r="S28" s="10">
        <f>[24]Abril!$C$22</f>
        <v>32.700000000000003</v>
      </c>
      <c r="T28" s="10">
        <f>[24]Abril!$C$23</f>
        <v>32.700000000000003</v>
      </c>
      <c r="U28" s="10">
        <f>[24]Abril!$C$24</f>
        <v>33.6</v>
      </c>
      <c r="V28" s="10">
        <f>[24]Abril!$C$25</f>
        <v>35.6</v>
      </c>
      <c r="W28" s="10" t="str">
        <f>[24]Abril!$C$26</f>
        <v>*</v>
      </c>
      <c r="X28" s="10" t="str">
        <f>[24]Abril!$C$27</f>
        <v>*</v>
      </c>
      <c r="Y28" s="10" t="str">
        <f>[24]Abril!$C$28</f>
        <v>*</v>
      </c>
      <c r="Z28" s="10" t="str">
        <f>[24]Abril!$C$29</f>
        <v>*</v>
      </c>
      <c r="AA28" s="10">
        <f>[24]Abril!$C$30</f>
        <v>20.6</v>
      </c>
      <c r="AB28" s="10">
        <f>[24]Abril!$C$31</f>
        <v>16.600000000000001</v>
      </c>
      <c r="AC28" s="10">
        <f>[24]Abril!$C$32</f>
        <v>20.5</v>
      </c>
      <c r="AD28" s="10">
        <f>[24]Abril!$C$33</f>
        <v>23.2</v>
      </c>
      <c r="AE28" s="10">
        <f>[24]Abril!$C$34</f>
        <v>22.9</v>
      </c>
      <c r="AF28" s="17">
        <f t="shared" si="5"/>
        <v>35.6</v>
      </c>
      <c r="AG28" s="20">
        <f t="shared" si="6"/>
        <v>30.957692307692312</v>
      </c>
    </row>
    <row r="29" spans="1:34" ht="17.100000000000001" customHeight="1" x14ac:dyDescent="0.2">
      <c r="A29" s="9" t="s">
        <v>19</v>
      </c>
      <c r="B29" s="10">
        <f>[25]Abril!$C$5</f>
        <v>34.1</v>
      </c>
      <c r="C29" s="10">
        <f>[25]Abril!$C$6</f>
        <v>34.200000000000003</v>
      </c>
      <c r="D29" s="10">
        <f>[25]Abril!$C$7</f>
        <v>35.200000000000003</v>
      </c>
      <c r="E29" s="10">
        <f>[25]Abril!$C$8</f>
        <v>34.799999999999997</v>
      </c>
      <c r="F29" s="10">
        <f>[25]Abril!$C$9</f>
        <v>34.299999999999997</v>
      </c>
      <c r="G29" s="10">
        <f>[25]Abril!$C$10</f>
        <v>34.5</v>
      </c>
      <c r="H29" s="10">
        <f>[25]Abril!$C$11</f>
        <v>35.200000000000003</v>
      </c>
      <c r="I29" s="10">
        <f>[25]Abril!$C$12</f>
        <v>36</v>
      </c>
      <c r="J29" s="10">
        <f>[25]Abril!$C$13</f>
        <v>34.6</v>
      </c>
      <c r="K29" s="10">
        <f>[25]Abril!$C$14</f>
        <v>29.7</v>
      </c>
      <c r="L29" s="10">
        <f>[25]Abril!$C$15</f>
        <v>28.5</v>
      </c>
      <c r="M29" s="10">
        <f>[25]Abril!$C$16</f>
        <v>33.799999999999997</v>
      </c>
      <c r="N29" s="10">
        <f>[25]Abril!$C$17</f>
        <v>33.799999999999997</v>
      </c>
      <c r="O29" s="10">
        <f>[25]Abril!$C$18</f>
        <v>33.6</v>
      </c>
      <c r="P29" s="10">
        <f>[25]Abril!$C$19</f>
        <v>33.700000000000003</v>
      </c>
      <c r="Q29" s="10">
        <f>[25]Abril!$C$20</f>
        <v>34.299999999999997</v>
      </c>
      <c r="R29" s="10">
        <f>[25]Abril!$C$21</f>
        <v>34.799999999999997</v>
      </c>
      <c r="S29" s="10">
        <f>[25]Abril!$C$22</f>
        <v>34.700000000000003</v>
      </c>
      <c r="T29" s="10">
        <f>[25]Abril!$C$23</f>
        <v>34.700000000000003</v>
      </c>
      <c r="U29" s="10">
        <f>[25]Abril!$C$24</f>
        <v>34.6</v>
      </c>
      <c r="V29" s="10">
        <f>[25]Abril!$C$25</f>
        <v>34</v>
      </c>
      <c r="W29" s="10">
        <f>[25]Abril!$C$26</f>
        <v>31.8</v>
      </c>
      <c r="X29" s="10">
        <f>[25]Abril!$C$27</f>
        <v>34.5</v>
      </c>
      <c r="Y29" s="10">
        <f>[25]Abril!$C$28</f>
        <v>34.299999999999997</v>
      </c>
      <c r="Z29" s="10">
        <f>[25]Abril!$C$29</f>
        <v>28.4</v>
      </c>
      <c r="AA29" s="10">
        <f>[25]Abril!$C$30</f>
        <v>19.100000000000001</v>
      </c>
      <c r="AB29" s="10">
        <f>[25]Abril!$C$31</f>
        <v>15.4</v>
      </c>
      <c r="AC29" s="10">
        <f>[25]Abril!$C$32</f>
        <v>17.5</v>
      </c>
      <c r="AD29" s="10">
        <f>[25]Abril!$C$33</f>
        <v>21.7</v>
      </c>
      <c r="AE29" s="10">
        <f>[25]Abril!$C$34</f>
        <v>20.5</v>
      </c>
      <c r="AF29" s="17">
        <f t="shared" si="5"/>
        <v>36</v>
      </c>
      <c r="AG29" s="20">
        <f t="shared" si="6"/>
        <v>31.21</v>
      </c>
    </row>
    <row r="30" spans="1:34" ht="17.100000000000001" customHeight="1" x14ac:dyDescent="0.2">
      <c r="A30" s="9" t="s">
        <v>31</v>
      </c>
      <c r="B30" s="10">
        <f>[26]Abril!$C$5</f>
        <v>34.5</v>
      </c>
      <c r="C30" s="10">
        <f>[26]Abril!$C$6</f>
        <v>35</v>
      </c>
      <c r="D30" s="10">
        <f>[26]Abril!$C$7</f>
        <v>34.700000000000003</v>
      </c>
      <c r="E30" s="10">
        <f>[26]Abril!$C$8</f>
        <v>34.700000000000003</v>
      </c>
      <c r="F30" s="10">
        <f>[26]Abril!$C$9</f>
        <v>34.799999999999997</v>
      </c>
      <c r="G30" s="10">
        <f>[26]Abril!$C$10</f>
        <v>34.9</v>
      </c>
      <c r="H30" s="10">
        <f>[26]Abril!$C$11</f>
        <v>34.299999999999997</v>
      </c>
      <c r="I30" s="10">
        <f>[26]Abril!$C$12</f>
        <v>35</v>
      </c>
      <c r="J30" s="10">
        <f>[26]Abril!$C$13</f>
        <v>35</v>
      </c>
      <c r="K30" s="10">
        <f>[26]Abril!$C$14</f>
        <v>33.200000000000003</v>
      </c>
      <c r="L30" s="10">
        <f>[26]Abril!$C$15</f>
        <v>34.700000000000003</v>
      </c>
      <c r="M30" s="10">
        <f>[26]Abril!$C$16</f>
        <v>34.4</v>
      </c>
      <c r="N30" s="10">
        <f>[26]Abril!$C$17</f>
        <v>34.9</v>
      </c>
      <c r="O30" s="10">
        <f>[26]Abril!$C$18</f>
        <v>34.6</v>
      </c>
      <c r="P30" s="10">
        <f>[26]Abril!$C$19</f>
        <v>32.200000000000003</v>
      </c>
      <c r="Q30" s="10">
        <f>[26]Abril!$C$20</f>
        <v>33.9</v>
      </c>
      <c r="R30" s="10">
        <f>[26]Abril!$C$21</f>
        <v>34.799999999999997</v>
      </c>
      <c r="S30" s="10">
        <f>[26]Abril!$C$22</f>
        <v>34.6</v>
      </c>
      <c r="T30" s="10">
        <f>[26]Abril!$C$23</f>
        <v>34</v>
      </c>
      <c r="U30" s="10">
        <f>[26]Abril!$C$24</f>
        <v>34.1</v>
      </c>
      <c r="V30" s="10">
        <f>[26]Abril!$C$25</f>
        <v>33.799999999999997</v>
      </c>
      <c r="W30" s="10">
        <f>[26]Abril!$C$26</f>
        <v>32.6</v>
      </c>
      <c r="X30" s="10">
        <f>[26]Abril!$C$27</f>
        <v>34.700000000000003</v>
      </c>
      <c r="Y30" s="10">
        <f>[26]Abril!$C$28</f>
        <v>33</v>
      </c>
      <c r="Z30" s="10">
        <f>[26]Abril!$C$29</f>
        <v>31.8</v>
      </c>
      <c r="AA30" s="10">
        <f>[26]Abril!$C$30</f>
        <v>22.6</v>
      </c>
      <c r="AB30" s="10">
        <f>[26]Abril!$C$31</f>
        <v>17.600000000000001</v>
      </c>
      <c r="AC30" s="10">
        <f>[26]Abril!$C$32</f>
        <v>18.899999999999999</v>
      </c>
      <c r="AD30" s="10">
        <f>[26]Abril!$C$33</f>
        <v>21.2</v>
      </c>
      <c r="AE30" s="10">
        <f>[26]Abril!$C$34</f>
        <v>22.1</v>
      </c>
      <c r="AF30" s="17">
        <f t="shared" si="5"/>
        <v>35</v>
      </c>
      <c r="AG30" s="20">
        <f t="shared" si="6"/>
        <v>31.886666666666667</v>
      </c>
    </row>
    <row r="31" spans="1:34" ht="17.100000000000001" customHeight="1" x14ac:dyDescent="0.2">
      <c r="A31" s="9" t="s">
        <v>51</v>
      </c>
      <c r="B31" s="10">
        <f>[27]Abril!$C$5</f>
        <v>34.700000000000003</v>
      </c>
      <c r="C31" s="10">
        <f>[27]Abril!$C$6</f>
        <v>33.9</v>
      </c>
      <c r="D31" s="10">
        <f>[27]Abril!$C$7</f>
        <v>34.299999999999997</v>
      </c>
      <c r="E31" s="10">
        <f>[27]Abril!$C$8</f>
        <v>35</v>
      </c>
      <c r="F31" s="10">
        <f>[27]Abril!$C$9</f>
        <v>35.6</v>
      </c>
      <c r="G31" s="10">
        <f>[27]Abril!$C$10</f>
        <v>34.200000000000003</v>
      </c>
      <c r="H31" s="10">
        <f>[27]Abril!$C$11</f>
        <v>34.9</v>
      </c>
      <c r="I31" s="10">
        <f>[27]Abril!$C$12</f>
        <v>34.1</v>
      </c>
      <c r="J31" s="10">
        <f>[27]Abril!$C$13</f>
        <v>34.9</v>
      </c>
      <c r="K31" s="10">
        <f>[27]Abril!$C$14</f>
        <v>32.4</v>
      </c>
      <c r="L31" s="10">
        <f>[27]Abril!$C$15</f>
        <v>32.4</v>
      </c>
      <c r="M31" s="10">
        <f>[27]Abril!$C$16</f>
        <v>31.9</v>
      </c>
      <c r="N31" s="10">
        <f>[27]Abril!$C$17</f>
        <v>33</v>
      </c>
      <c r="O31" s="10">
        <f>[27]Abril!$C$18</f>
        <v>32</v>
      </c>
      <c r="P31" s="10">
        <f>[27]Abril!$C$19</f>
        <v>33.6</v>
      </c>
      <c r="Q31" s="10">
        <f>[27]Abril!$C$20</f>
        <v>34.5</v>
      </c>
      <c r="R31" s="10">
        <f>[27]Abril!$C$21</f>
        <v>35</v>
      </c>
      <c r="S31" s="10">
        <f>[27]Abril!$C$22</f>
        <v>34.1</v>
      </c>
      <c r="T31" s="10">
        <f>[27]Abril!$C$23</f>
        <v>33.700000000000003</v>
      </c>
      <c r="U31" s="10">
        <f>[27]Abril!$C$24</f>
        <v>34.1</v>
      </c>
      <c r="V31" s="10">
        <f>[27]Abril!$C$25</f>
        <v>34.299999999999997</v>
      </c>
      <c r="W31" s="10">
        <f>[27]Abril!$C$26</f>
        <v>33.9</v>
      </c>
      <c r="X31" s="10">
        <f>[27]Abril!$C$27</f>
        <v>34.5</v>
      </c>
      <c r="Y31" s="10">
        <f>[27]Abril!$C$28</f>
        <v>33.4</v>
      </c>
      <c r="Z31" s="10">
        <f>[27]Abril!$C$29</f>
        <v>32.700000000000003</v>
      </c>
      <c r="AA31" s="10">
        <f>[27]Abril!$C$30</f>
        <v>26.3</v>
      </c>
      <c r="AB31" s="10">
        <f>[27]Abril!$C$31</f>
        <v>16.399999999999999</v>
      </c>
      <c r="AC31" s="10">
        <f>[27]Abril!$C$32</f>
        <v>21.3</v>
      </c>
      <c r="AD31" s="10">
        <f>[27]Abril!$C$33</f>
        <v>25.2</v>
      </c>
      <c r="AE31" s="10">
        <f>[27]Abril!$C$34</f>
        <v>24.3</v>
      </c>
      <c r="AF31" s="17">
        <f>MAX(B31:AE31)</f>
        <v>35.6</v>
      </c>
      <c r="AG31" s="20">
        <f>AVERAGE(B31:AE31)</f>
        <v>32.019999999999996</v>
      </c>
    </row>
    <row r="32" spans="1:34" ht="17.100000000000001" customHeight="1" x14ac:dyDescent="0.2">
      <c r="A32" s="9" t="s">
        <v>20</v>
      </c>
      <c r="B32" s="10">
        <f>[28]Abril!$C$5</f>
        <v>37.9</v>
      </c>
      <c r="C32" s="10">
        <f>[28]Abril!$C$6</f>
        <v>36.4</v>
      </c>
      <c r="D32" s="10">
        <f>[28]Abril!$C$7</f>
        <v>36.5</v>
      </c>
      <c r="E32" s="10">
        <f>[28]Abril!$C$8</f>
        <v>38</v>
      </c>
      <c r="F32" s="10">
        <f>[28]Abril!$C$9</f>
        <v>37.299999999999997</v>
      </c>
      <c r="G32" s="10">
        <f>[28]Abril!$C$10</f>
        <v>37.299999999999997</v>
      </c>
      <c r="H32" s="10">
        <f>[28]Abril!$C$11</f>
        <v>37.4</v>
      </c>
      <c r="I32" s="10">
        <f>[28]Abril!$C$12</f>
        <v>37.6</v>
      </c>
      <c r="J32" s="10">
        <f>[28]Abril!$C$13</f>
        <v>37.299999999999997</v>
      </c>
      <c r="K32" s="10">
        <f>[28]Abril!$C$14</f>
        <v>38.299999999999997</v>
      </c>
      <c r="L32" s="10">
        <f>[28]Abril!$C$15</f>
        <v>37.700000000000003</v>
      </c>
      <c r="M32" s="10">
        <f>[28]Abril!$C$16</f>
        <v>37.4</v>
      </c>
      <c r="N32" s="10">
        <f>[28]Abril!$C$17</f>
        <v>36.200000000000003</v>
      </c>
      <c r="O32" s="10">
        <f>[28]Abril!$C$18</f>
        <v>37.6</v>
      </c>
      <c r="P32" s="10">
        <f>[28]Abril!$C$19</f>
        <v>37.1</v>
      </c>
      <c r="Q32" s="10">
        <f>[28]Abril!$C$20</f>
        <v>37.299999999999997</v>
      </c>
      <c r="R32" s="10">
        <f>[28]Abril!$C$21</f>
        <v>36.799999999999997</v>
      </c>
      <c r="S32" s="10">
        <f>[28]Abril!$C$22</f>
        <v>36.4</v>
      </c>
      <c r="T32" s="10">
        <f>[28]Abril!$C$23</f>
        <v>36.1</v>
      </c>
      <c r="U32" s="10">
        <f>[28]Abril!$C$24</f>
        <v>36.6</v>
      </c>
      <c r="V32" s="10">
        <f>[28]Abril!$C$25</f>
        <v>37.1</v>
      </c>
      <c r="W32" s="10">
        <f>[28]Abril!$C$26</f>
        <v>38.299999999999997</v>
      </c>
      <c r="X32" s="10">
        <f>[28]Abril!$C$27</f>
        <v>37.1</v>
      </c>
      <c r="Y32" s="10">
        <f>[28]Abril!$C$28</f>
        <v>36.9</v>
      </c>
      <c r="Z32" s="10">
        <f>[28]Abril!$C$29</f>
        <v>36.700000000000003</v>
      </c>
      <c r="AA32" s="10">
        <f>[28]Abril!$C$30</f>
        <v>30.3</v>
      </c>
      <c r="AB32" s="10">
        <f>[28]Abril!$C$31</f>
        <v>21.4</v>
      </c>
      <c r="AC32" s="10">
        <f>[28]Abril!$C$32</f>
        <v>23.2</v>
      </c>
      <c r="AD32" s="10">
        <f>[28]Abril!$C$33</f>
        <v>21.8</v>
      </c>
      <c r="AE32" s="10">
        <f>[28]Abril!$C$34</f>
        <v>26</v>
      </c>
      <c r="AF32" s="17">
        <f>MAX(B32:AE32)</f>
        <v>38.299999999999997</v>
      </c>
      <c r="AG32" s="20">
        <f>AVERAGE(B32:AE32)</f>
        <v>35.06666666666667</v>
      </c>
    </row>
    <row r="33" spans="1:35" s="4" customFormat="1" ht="17.100000000000001" customHeight="1" x14ac:dyDescent="0.2">
      <c r="A33" s="13" t="s">
        <v>33</v>
      </c>
      <c r="B33" s="14">
        <f>MAX(B5:B32)</f>
        <v>37.9</v>
      </c>
      <c r="C33" s="14">
        <f t="shared" ref="C33:AF33" si="7">MAX(C5:C32)</f>
        <v>37.4</v>
      </c>
      <c r="D33" s="14">
        <f t="shared" si="7"/>
        <v>36.799999999999997</v>
      </c>
      <c r="E33" s="14">
        <f t="shared" si="7"/>
        <v>38</v>
      </c>
      <c r="F33" s="14">
        <f t="shared" si="7"/>
        <v>37.6</v>
      </c>
      <c r="G33" s="14">
        <f t="shared" si="7"/>
        <v>37.4</v>
      </c>
      <c r="H33" s="14">
        <f t="shared" si="7"/>
        <v>37.4</v>
      </c>
      <c r="I33" s="14">
        <f t="shared" si="7"/>
        <v>38</v>
      </c>
      <c r="J33" s="14">
        <f t="shared" si="7"/>
        <v>37.6</v>
      </c>
      <c r="K33" s="14">
        <f t="shared" si="7"/>
        <v>38.299999999999997</v>
      </c>
      <c r="L33" s="14">
        <f t="shared" si="7"/>
        <v>37.700000000000003</v>
      </c>
      <c r="M33" s="14">
        <f t="shared" si="7"/>
        <v>37.4</v>
      </c>
      <c r="N33" s="14">
        <f t="shared" si="7"/>
        <v>36.700000000000003</v>
      </c>
      <c r="O33" s="14">
        <f t="shared" si="7"/>
        <v>37.6</v>
      </c>
      <c r="P33" s="14">
        <f t="shared" si="7"/>
        <v>37.1</v>
      </c>
      <c r="Q33" s="14">
        <f t="shared" si="7"/>
        <v>37.299999999999997</v>
      </c>
      <c r="R33" s="14">
        <f t="shared" si="7"/>
        <v>37.200000000000003</v>
      </c>
      <c r="S33" s="14">
        <f t="shared" si="7"/>
        <v>36.6</v>
      </c>
      <c r="T33" s="14">
        <f t="shared" si="7"/>
        <v>36.299999999999997</v>
      </c>
      <c r="U33" s="14">
        <f t="shared" si="7"/>
        <v>36.6</v>
      </c>
      <c r="V33" s="14">
        <f t="shared" si="7"/>
        <v>37.200000000000003</v>
      </c>
      <c r="W33" s="14">
        <f t="shared" si="7"/>
        <v>38.299999999999997</v>
      </c>
      <c r="X33" s="14">
        <f t="shared" si="7"/>
        <v>37.700000000000003</v>
      </c>
      <c r="Y33" s="14">
        <f t="shared" si="7"/>
        <v>36.9</v>
      </c>
      <c r="Z33" s="14">
        <f t="shared" si="7"/>
        <v>36.700000000000003</v>
      </c>
      <c r="AA33" s="14">
        <f t="shared" si="7"/>
        <v>30.3</v>
      </c>
      <c r="AB33" s="14">
        <f t="shared" si="7"/>
        <v>21.4</v>
      </c>
      <c r="AC33" s="14">
        <f t="shared" si="7"/>
        <v>23.5</v>
      </c>
      <c r="AD33" s="14">
        <f t="shared" si="7"/>
        <v>26.3</v>
      </c>
      <c r="AE33" s="14">
        <f t="shared" si="7"/>
        <v>26.5</v>
      </c>
      <c r="AF33" s="17">
        <f t="shared" si="7"/>
        <v>38.299999999999997</v>
      </c>
      <c r="AG33" s="20">
        <f>AVERAGE(AG5:AG32)</f>
        <v>32.132920056134353</v>
      </c>
    </row>
    <row r="34" spans="1:35" x14ac:dyDescent="0.2">
      <c r="A34" s="88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4"/>
      <c r="AG34" s="105"/>
    </row>
    <row r="35" spans="1:35" x14ac:dyDescent="0.2">
      <c r="A35" s="85"/>
      <c r="B35" s="86"/>
      <c r="C35" s="87"/>
      <c r="D35" s="87" t="s">
        <v>142</v>
      </c>
      <c r="E35" s="87"/>
      <c r="F35" s="87"/>
      <c r="G35" s="87"/>
      <c r="H35" s="86"/>
      <c r="I35" s="86"/>
      <c r="J35" s="86"/>
      <c r="K35" s="86"/>
      <c r="L35" s="86"/>
      <c r="M35" s="86" t="s">
        <v>52</v>
      </c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91"/>
      <c r="AE35" s="86" t="s">
        <v>54</v>
      </c>
      <c r="AF35" s="86"/>
      <c r="AG35" s="99"/>
      <c r="AH35" s="2"/>
    </row>
    <row r="36" spans="1:35" x14ac:dyDescent="0.2">
      <c r="A36" s="85"/>
      <c r="B36" s="86"/>
      <c r="C36" s="86"/>
      <c r="D36" s="86"/>
      <c r="E36" s="86"/>
      <c r="F36" s="86"/>
      <c r="G36" s="86"/>
      <c r="H36" s="86"/>
      <c r="I36" s="86"/>
      <c r="J36" s="93"/>
      <c r="K36" s="93"/>
      <c r="L36" s="93"/>
      <c r="M36" s="93" t="s">
        <v>53</v>
      </c>
      <c r="N36" s="93"/>
      <c r="O36" s="93"/>
      <c r="P36" s="93"/>
      <c r="Q36" s="86"/>
      <c r="R36" s="86"/>
      <c r="S36" s="86"/>
      <c r="T36" s="86"/>
      <c r="U36" s="86"/>
      <c r="V36" s="93"/>
      <c r="W36" s="93"/>
      <c r="X36" s="86"/>
      <c r="Y36" s="86"/>
      <c r="Z36" s="86"/>
      <c r="AA36" s="86"/>
      <c r="AB36" s="86"/>
      <c r="AC36" s="86"/>
      <c r="AD36" s="91"/>
      <c r="AE36" s="94"/>
      <c r="AF36" s="106"/>
      <c r="AG36" s="92"/>
      <c r="AH36" s="2"/>
      <c r="AI36" s="2"/>
    </row>
    <row r="37" spans="1:35" x14ac:dyDescent="0.2">
      <c r="A37" s="107"/>
      <c r="B37" s="97"/>
      <c r="C37" s="97"/>
      <c r="D37" s="97"/>
      <c r="E37" s="97" t="s">
        <v>141</v>
      </c>
      <c r="F37" s="97"/>
      <c r="G37" s="97"/>
      <c r="H37" s="97"/>
      <c r="I37" s="86"/>
      <c r="J37" s="86"/>
      <c r="K37" s="86"/>
      <c r="L37" s="86"/>
      <c r="M37" s="86"/>
      <c r="N37" s="86"/>
      <c r="O37" s="86"/>
      <c r="P37" s="86"/>
      <c r="Q37" s="86"/>
      <c r="R37" s="98"/>
      <c r="S37" s="98"/>
      <c r="T37" s="98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91"/>
      <c r="AG37" s="108"/>
    </row>
    <row r="38" spans="1:35" x14ac:dyDescent="0.2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9"/>
      <c r="AG38" s="110"/>
    </row>
    <row r="39" spans="1:35" x14ac:dyDescent="0.2">
      <c r="D39" s="2" t="s">
        <v>54</v>
      </c>
      <c r="M39" s="2" t="s">
        <v>54</v>
      </c>
    </row>
    <row r="40" spans="1:35" x14ac:dyDescent="0.2">
      <c r="E40" s="2" t="s">
        <v>54</v>
      </c>
      <c r="AA40" s="2" t="s">
        <v>54</v>
      </c>
      <c r="AE40" s="2" t="s">
        <v>54</v>
      </c>
    </row>
    <row r="42" spans="1:35" x14ac:dyDescent="0.2">
      <c r="T42" s="12"/>
    </row>
  </sheetData>
  <sheetProtection password="C6EC" sheet="1" objects="1" scenarios="1"/>
  <mergeCells count="33"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V3:V4"/>
    <mergeCell ref="B2:AG2"/>
    <mergeCell ref="U3:U4"/>
    <mergeCell ref="N3:N4"/>
    <mergeCell ref="AE3:AE4"/>
    <mergeCell ref="M3:M4"/>
    <mergeCell ref="T3:T4"/>
    <mergeCell ref="L3:L4"/>
    <mergeCell ref="J3:J4"/>
    <mergeCell ref="S3:S4"/>
    <mergeCell ref="A2:A4"/>
    <mergeCell ref="B3:B4"/>
    <mergeCell ref="F3:F4"/>
    <mergeCell ref="E3:E4"/>
    <mergeCell ref="O3:O4"/>
    <mergeCell ref="H3:H4"/>
    <mergeCell ref="K3:K4"/>
    <mergeCell ref="C3:C4"/>
    <mergeCell ref="D3:D4"/>
    <mergeCell ref="G3:G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AE41" sqref="AE41"/>
    </sheetView>
  </sheetViews>
  <sheetFormatPr defaultRowHeight="12.75" x14ac:dyDescent="0.2"/>
  <cols>
    <col min="1" max="1" width="19.140625" style="63" customWidth="1"/>
    <col min="2" max="30" width="5.42578125" style="63" bestFit="1" customWidth="1"/>
    <col min="31" max="31" width="5.5703125" style="63" customWidth="1"/>
    <col min="32" max="32" width="7" style="64" bestFit="1" customWidth="1"/>
    <col min="33" max="33" width="7.28515625" style="65" bestFit="1" customWidth="1"/>
    <col min="34" max="16384" width="9.140625" style="51"/>
  </cols>
  <sheetData>
    <row r="1" spans="1:33" ht="20.100000000000001" customHeight="1" x14ac:dyDescent="0.2">
      <c r="A1" s="167" t="s">
        <v>24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</row>
    <row r="2" spans="1:33" s="52" customFormat="1" ht="20.100000000000001" customHeight="1" x14ac:dyDescent="0.2">
      <c r="A2" s="166" t="s">
        <v>21</v>
      </c>
      <c r="B2" s="161" t="s">
        <v>140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</row>
    <row r="3" spans="1:33" s="55" customFormat="1" ht="20.100000000000001" customHeight="1" x14ac:dyDescent="0.2">
      <c r="A3" s="166"/>
      <c r="B3" s="166">
        <v>1</v>
      </c>
      <c r="C3" s="166">
        <f>SUM(B3+1)</f>
        <v>2</v>
      </c>
      <c r="D3" s="166">
        <f t="shared" ref="D3:AD3" si="0">SUM(C3+1)</f>
        <v>3</v>
      </c>
      <c r="E3" s="166">
        <f t="shared" si="0"/>
        <v>4</v>
      </c>
      <c r="F3" s="166">
        <f t="shared" si="0"/>
        <v>5</v>
      </c>
      <c r="G3" s="166">
        <f t="shared" si="0"/>
        <v>6</v>
      </c>
      <c r="H3" s="166">
        <f t="shared" si="0"/>
        <v>7</v>
      </c>
      <c r="I3" s="166">
        <f t="shared" si="0"/>
        <v>8</v>
      </c>
      <c r="J3" s="166">
        <f t="shared" si="0"/>
        <v>9</v>
      </c>
      <c r="K3" s="166">
        <f t="shared" si="0"/>
        <v>10</v>
      </c>
      <c r="L3" s="166">
        <f t="shared" si="0"/>
        <v>11</v>
      </c>
      <c r="M3" s="166">
        <f t="shared" si="0"/>
        <v>12</v>
      </c>
      <c r="N3" s="166">
        <f t="shared" si="0"/>
        <v>13</v>
      </c>
      <c r="O3" s="166">
        <f t="shared" si="0"/>
        <v>14</v>
      </c>
      <c r="P3" s="166">
        <f t="shared" si="0"/>
        <v>15</v>
      </c>
      <c r="Q3" s="166">
        <f t="shared" si="0"/>
        <v>16</v>
      </c>
      <c r="R3" s="166">
        <f t="shared" si="0"/>
        <v>17</v>
      </c>
      <c r="S3" s="166">
        <f t="shared" si="0"/>
        <v>18</v>
      </c>
      <c r="T3" s="166">
        <f t="shared" si="0"/>
        <v>19</v>
      </c>
      <c r="U3" s="166">
        <f t="shared" si="0"/>
        <v>20</v>
      </c>
      <c r="V3" s="166">
        <f t="shared" si="0"/>
        <v>21</v>
      </c>
      <c r="W3" s="166">
        <f t="shared" si="0"/>
        <v>22</v>
      </c>
      <c r="X3" s="166">
        <f t="shared" si="0"/>
        <v>23</v>
      </c>
      <c r="Y3" s="166">
        <f t="shared" si="0"/>
        <v>24</v>
      </c>
      <c r="Z3" s="166">
        <f t="shared" si="0"/>
        <v>25</v>
      </c>
      <c r="AA3" s="166">
        <f t="shared" si="0"/>
        <v>26</v>
      </c>
      <c r="AB3" s="166">
        <f t="shared" si="0"/>
        <v>27</v>
      </c>
      <c r="AC3" s="166">
        <f t="shared" si="0"/>
        <v>28</v>
      </c>
      <c r="AD3" s="166">
        <f t="shared" si="0"/>
        <v>29</v>
      </c>
      <c r="AE3" s="166">
        <v>30</v>
      </c>
      <c r="AF3" s="53" t="s">
        <v>42</v>
      </c>
      <c r="AG3" s="54" t="s">
        <v>40</v>
      </c>
    </row>
    <row r="4" spans="1:33" s="55" customFormat="1" ht="20.100000000000001" customHeight="1" x14ac:dyDescent="0.2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53" t="s">
        <v>39</v>
      </c>
      <c r="AG4" s="54" t="s">
        <v>39</v>
      </c>
    </row>
    <row r="5" spans="1:33" s="55" customFormat="1" ht="20.100000000000001" customHeight="1" x14ac:dyDescent="0.2">
      <c r="A5" s="56" t="s">
        <v>47</v>
      </c>
      <c r="B5" s="57">
        <f>[1]Abril!$D$5</f>
        <v>21.6</v>
      </c>
      <c r="C5" s="57">
        <f>[1]Abril!$D$6</f>
        <v>21.1</v>
      </c>
      <c r="D5" s="57">
        <f>[1]Abril!$D$7</f>
        <v>21.5</v>
      </c>
      <c r="E5" s="57">
        <f>[1]Abril!$D$8</f>
        <v>21</v>
      </c>
      <c r="F5" s="57">
        <f>[1]Abril!$D$9</f>
        <v>21.7</v>
      </c>
      <c r="G5" s="57">
        <f>[1]Abril!$D$10</f>
        <v>21.4</v>
      </c>
      <c r="H5" s="57">
        <f>[1]Abril!$D$11</f>
        <v>22.2</v>
      </c>
      <c r="I5" s="57">
        <f>[1]Abril!$D$12</f>
        <v>19.8</v>
      </c>
      <c r="J5" s="57">
        <f>[1]Abril!$D$13</f>
        <v>19.899999999999999</v>
      </c>
      <c r="K5" s="57">
        <f>[1]Abril!$D$14</f>
        <v>20.100000000000001</v>
      </c>
      <c r="L5" s="57">
        <f>[1]Abril!$D$15</f>
        <v>18.899999999999999</v>
      </c>
      <c r="M5" s="57">
        <f>[1]Abril!$D$16</f>
        <v>19.3</v>
      </c>
      <c r="N5" s="57">
        <f>[1]Abril!$D$17</f>
        <v>19.399999999999999</v>
      </c>
      <c r="O5" s="57">
        <f>[1]Abril!$D$18</f>
        <v>19.399999999999999</v>
      </c>
      <c r="P5" s="57">
        <f>[1]Abril!$D$19</f>
        <v>22.7</v>
      </c>
      <c r="Q5" s="57">
        <f>[1]Abril!$D$20</f>
        <v>19</v>
      </c>
      <c r="R5" s="57">
        <f>[1]Abril!$D$21</f>
        <v>17.7</v>
      </c>
      <c r="S5" s="57">
        <f>[1]Abril!$D$22</f>
        <v>17.5</v>
      </c>
      <c r="T5" s="57">
        <f>[1]Abril!$D$23</f>
        <v>19.100000000000001</v>
      </c>
      <c r="U5" s="57">
        <f>[1]Abril!$D$24</f>
        <v>22.4</v>
      </c>
      <c r="V5" s="57">
        <f>[1]Abril!$D$25</f>
        <v>17.899999999999999</v>
      </c>
      <c r="W5" s="57">
        <f>[1]Abril!$D$26</f>
        <v>20</v>
      </c>
      <c r="X5" s="57">
        <f>[1]Abril!$D$27</f>
        <v>17.8</v>
      </c>
      <c r="Y5" s="57">
        <f>[1]Abril!$D$28</f>
        <v>19.600000000000001</v>
      </c>
      <c r="Z5" s="57">
        <f>[1]Abril!$D$29</f>
        <v>19</v>
      </c>
      <c r="AA5" s="57">
        <f>[1]Abril!$D$30</f>
        <v>16.7</v>
      </c>
      <c r="AB5" s="57">
        <f>[1]Abril!$D$31</f>
        <v>11.6</v>
      </c>
      <c r="AC5" s="57">
        <f>[1]Abril!$D$32</f>
        <v>7.4</v>
      </c>
      <c r="AD5" s="57">
        <f>[1]Abril!$D$33</f>
        <v>11.7</v>
      </c>
      <c r="AE5" s="57">
        <f>[1]Abril!$D$34</f>
        <v>12.3</v>
      </c>
      <c r="AF5" s="53">
        <f t="shared" ref="AF5:AF13" si="1">MIN(B5:AE5)</f>
        <v>7.4</v>
      </c>
      <c r="AG5" s="54">
        <f t="shared" ref="AG5:AG13" si="2">AVERAGE(B5:AE5)</f>
        <v>18.65666666666667</v>
      </c>
    </row>
    <row r="6" spans="1:33" ht="17.100000000000001" customHeight="1" x14ac:dyDescent="0.2">
      <c r="A6" s="56" t="s">
        <v>0</v>
      </c>
      <c r="B6" s="57">
        <f>[2]Abril!$D$5</f>
        <v>19.399999999999999</v>
      </c>
      <c r="C6" s="57">
        <f>[2]Abril!$D$6</f>
        <v>20.7</v>
      </c>
      <c r="D6" s="57">
        <f>[2]Abril!$D$7</f>
        <v>21.2</v>
      </c>
      <c r="E6" s="57">
        <f>[2]Abril!$D$8</f>
        <v>19.899999999999999</v>
      </c>
      <c r="F6" s="57">
        <f>[2]Abril!$D$9</f>
        <v>20.100000000000001</v>
      </c>
      <c r="G6" s="57">
        <f>[2]Abril!$D$10</f>
        <v>20.8</v>
      </c>
      <c r="H6" s="57">
        <f>[2]Abril!$D$11</f>
        <v>21.4</v>
      </c>
      <c r="I6" s="57">
        <f>[2]Abril!$D$12</f>
        <v>21.3</v>
      </c>
      <c r="J6" s="57">
        <f>[2]Abril!$D$13</f>
        <v>20.8</v>
      </c>
      <c r="K6" s="57">
        <f>[2]Abril!$D$14</f>
        <v>22.2</v>
      </c>
      <c r="L6" s="57">
        <f>[2]Abril!$D$15</f>
        <v>21.7</v>
      </c>
      <c r="M6" s="57">
        <f>[2]Abril!$D$16</f>
        <v>20.7</v>
      </c>
      <c r="N6" s="57">
        <f>[2]Abril!$D$17</f>
        <v>20.3</v>
      </c>
      <c r="O6" s="57">
        <f>[2]Abril!$D$18</f>
        <v>20.7</v>
      </c>
      <c r="P6" s="57">
        <f>[2]Abril!$D$19</f>
        <v>20.2</v>
      </c>
      <c r="Q6" s="57">
        <f>[2]Abril!$D$20</f>
        <v>20</v>
      </c>
      <c r="R6" s="57">
        <f>[2]Abril!$D$21</f>
        <v>18.8</v>
      </c>
      <c r="S6" s="57">
        <f>[2]Abril!$D$22</f>
        <v>17.899999999999999</v>
      </c>
      <c r="T6" s="57">
        <f>[2]Abril!$D$23</f>
        <v>17.7</v>
      </c>
      <c r="U6" s="57">
        <f>[2]Abril!$D$24</f>
        <v>20.100000000000001</v>
      </c>
      <c r="V6" s="57">
        <f>[2]Abril!$D$25</f>
        <v>17.8</v>
      </c>
      <c r="W6" s="57">
        <f>[2]Abril!$D$26</f>
        <v>22.1</v>
      </c>
      <c r="X6" s="57">
        <f>[2]Abril!$D$27</f>
        <v>20.3</v>
      </c>
      <c r="Y6" s="57">
        <f>[2]Abril!$D$28</f>
        <v>20.399999999999999</v>
      </c>
      <c r="Z6" s="57">
        <f>[2]Abril!$D$29</f>
        <v>18.2</v>
      </c>
      <c r="AA6" s="57">
        <f>[2]Abril!$D$30</f>
        <v>10.9</v>
      </c>
      <c r="AB6" s="57">
        <f>[2]Abril!$D$31</f>
        <v>6.3</v>
      </c>
      <c r="AC6" s="57">
        <f>[2]Abril!$D$32</f>
        <v>4.7</v>
      </c>
      <c r="AD6" s="57">
        <f>[2]Abril!$D$33</f>
        <v>5.2</v>
      </c>
      <c r="AE6" s="57">
        <f>[2]Abril!$D$34</f>
        <v>4.9000000000000004</v>
      </c>
      <c r="AF6" s="59">
        <f t="shared" si="1"/>
        <v>4.7</v>
      </c>
      <c r="AG6" s="60">
        <f t="shared" si="2"/>
        <v>17.889999999999997</v>
      </c>
    </row>
    <row r="7" spans="1:33" ht="17.100000000000001" customHeight="1" x14ac:dyDescent="0.2">
      <c r="A7" s="56" t="s">
        <v>1</v>
      </c>
      <c r="B7" s="57">
        <f>[3]Abril!$D$5</f>
        <v>21.9</v>
      </c>
      <c r="C7" s="57">
        <f>[3]Abril!$D$6</f>
        <v>23.7</v>
      </c>
      <c r="D7" s="57">
        <f>[3]Abril!$D$7</f>
        <v>22.6</v>
      </c>
      <c r="E7" s="57">
        <f>[3]Abril!$D$8</f>
        <v>23.3</v>
      </c>
      <c r="F7" s="57">
        <f>[3]Abril!$D$9</f>
        <v>22.9</v>
      </c>
      <c r="G7" s="57">
        <f>[3]Abril!$D$10</f>
        <v>23.3</v>
      </c>
      <c r="H7" s="57">
        <f>[3]Abril!$D$11</f>
        <v>24.4</v>
      </c>
      <c r="I7" s="57">
        <f>[3]Abril!$D$12</f>
        <v>24.4</v>
      </c>
      <c r="J7" s="57">
        <f>[3]Abril!$D$13</f>
        <v>24.8</v>
      </c>
      <c r="K7" s="57">
        <f>[3]Abril!$D$14</f>
        <v>23.3</v>
      </c>
      <c r="L7" s="57">
        <f>[3]Abril!$D$15</f>
        <v>23.5</v>
      </c>
      <c r="M7" s="57">
        <f>[3]Abril!$D$16</f>
        <v>22.7</v>
      </c>
      <c r="N7" s="57">
        <f>[3]Abril!$D$17</f>
        <v>22.7</v>
      </c>
      <c r="O7" s="57">
        <f>[3]Abril!$D$18</f>
        <v>21.4</v>
      </c>
      <c r="P7" s="57">
        <f>[3]Abril!$D$19</f>
        <v>22.1</v>
      </c>
      <c r="Q7" s="57">
        <f>[3]Abril!$D$20</f>
        <v>22.5</v>
      </c>
      <c r="R7" s="57">
        <f>[3]Abril!$D$21</f>
        <v>22.4</v>
      </c>
      <c r="S7" s="57">
        <f>[3]Abril!$D$22</f>
        <v>21.8</v>
      </c>
      <c r="T7" s="57">
        <f>[3]Abril!$D$23</f>
        <v>21.1</v>
      </c>
      <c r="U7" s="57">
        <f>[3]Abril!$D$24</f>
        <v>21.1</v>
      </c>
      <c r="V7" s="57">
        <f>[3]Abril!$D$25</f>
        <v>20.9</v>
      </c>
      <c r="W7" s="57">
        <f>[3]Abril!$D$26</f>
        <v>24.1</v>
      </c>
      <c r="X7" s="57">
        <f>[3]Abril!$D$27</f>
        <v>21.8</v>
      </c>
      <c r="Y7" s="57">
        <f>[3]Abril!$D$28</f>
        <v>23.8</v>
      </c>
      <c r="Z7" s="57">
        <f>[3]Abril!$D$29</f>
        <v>23.7</v>
      </c>
      <c r="AA7" s="57">
        <f>[3]Abril!$D$30</f>
        <v>15.6</v>
      </c>
      <c r="AB7" s="57">
        <f>[3]Abril!$D$31</f>
        <v>9.6999999999999993</v>
      </c>
      <c r="AC7" s="57">
        <f>[3]Abril!$D$32</f>
        <v>7.9</v>
      </c>
      <c r="AD7" s="57">
        <f>[3]Abril!$D$33</f>
        <v>12.9</v>
      </c>
      <c r="AE7" s="57">
        <f>[3]Abril!$D$34</f>
        <v>12</v>
      </c>
      <c r="AF7" s="59">
        <f t="shared" si="1"/>
        <v>7.9</v>
      </c>
      <c r="AG7" s="60">
        <f t="shared" si="2"/>
        <v>20.943333333333335</v>
      </c>
    </row>
    <row r="8" spans="1:33" ht="17.100000000000001" customHeight="1" x14ac:dyDescent="0.2">
      <c r="A8" s="56" t="s">
        <v>55</v>
      </c>
      <c r="B8" s="57">
        <f>[4]Abril!$D$5</f>
        <v>24.1</v>
      </c>
      <c r="C8" s="57">
        <f>[4]Abril!$D$6</f>
        <v>24.2</v>
      </c>
      <c r="D8" s="57">
        <f>[4]Abril!$D$7</f>
        <v>22.4</v>
      </c>
      <c r="E8" s="57">
        <f>[4]Abril!$D$8</f>
        <v>23.9</v>
      </c>
      <c r="F8" s="57">
        <f>[4]Abril!$D$9</f>
        <v>23.4</v>
      </c>
      <c r="G8" s="57">
        <f>[4]Abril!$D$10</f>
        <v>23.7</v>
      </c>
      <c r="H8" s="57">
        <f>[4]Abril!$D$11</f>
        <v>22.6</v>
      </c>
      <c r="I8" s="57">
        <f>[4]Abril!$D$12</f>
        <v>22.7</v>
      </c>
      <c r="J8" s="57">
        <f>[4]Abril!$D$13</f>
        <v>24.1</v>
      </c>
      <c r="K8" s="57">
        <f>[4]Abril!$D$14</f>
        <v>25.2</v>
      </c>
      <c r="L8" s="57">
        <f>[4]Abril!$D$15</f>
        <v>24.1</v>
      </c>
      <c r="M8" s="57">
        <f>[4]Abril!$D$16</f>
        <v>23.4</v>
      </c>
      <c r="N8" s="57">
        <f>[4]Abril!$D$17</f>
        <v>23.6</v>
      </c>
      <c r="O8" s="57">
        <f>[4]Abril!$D$18</f>
        <v>24</v>
      </c>
      <c r="P8" s="57">
        <f>[4]Abril!$D$19</f>
        <v>23.6</v>
      </c>
      <c r="Q8" s="57">
        <f>[4]Abril!$D$20</f>
        <v>24.3</v>
      </c>
      <c r="R8" s="57">
        <f>[4]Abril!$D$21</f>
        <v>22.3</v>
      </c>
      <c r="S8" s="57">
        <f>[4]Abril!$D$22</f>
        <v>22.9</v>
      </c>
      <c r="T8" s="57">
        <f>[4]Abril!$D$23</f>
        <v>22.5</v>
      </c>
      <c r="U8" s="57">
        <f>[4]Abril!$D$24</f>
        <v>24.2</v>
      </c>
      <c r="V8" s="57">
        <f>[4]Abril!$D$25</f>
        <v>20.6</v>
      </c>
      <c r="W8" s="57">
        <f>[4]Abril!$D$26</f>
        <v>22.7</v>
      </c>
      <c r="X8" s="57">
        <f>[4]Abril!$D$27</f>
        <v>21.6</v>
      </c>
      <c r="Y8" s="57">
        <f>[4]Abril!$D$28</f>
        <v>23.4</v>
      </c>
      <c r="Z8" s="57">
        <f>[4]Abril!$D$29</f>
        <v>22.9</v>
      </c>
      <c r="AA8" s="57">
        <f>[4]Abril!$D$30</f>
        <v>15.1</v>
      </c>
      <c r="AB8" s="57">
        <f>[4]Abril!$D$31</f>
        <v>9.5</v>
      </c>
      <c r="AC8" s="57">
        <f>[4]Abril!$D$32</f>
        <v>7.4</v>
      </c>
      <c r="AD8" s="57">
        <f>[4]Abril!$D$33</f>
        <v>11.4</v>
      </c>
      <c r="AE8" s="57">
        <f>[4]Abril!$D$34</f>
        <v>9.9</v>
      </c>
      <c r="AF8" s="59">
        <f t="shared" ref="AF8" si="3">MIN(B8:AE8)</f>
        <v>7.4</v>
      </c>
      <c r="AG8" s="60">
        <f t="shared" ref="AG8" si="4">AVERAGE(B8:AE8)</f>
        <v>21.189999999999998</v>
      </c>
    </row>
    <row r="9" spans="1:33" ht="17.100000000000001" customHeight="1" x14ac:dyDescent="0.2">
      <c r="A9" s="56" t="s">
        <v>48</v>
      </c>
      <c r="B9" s="57">
        <f>[5]Abril!$D$5</f>
        <v>19.5</v>
      </c>
      <c r="C9" s="57">
        <f>[5]Abril!$D$6</f>
        <v>21.7</v>
      </c>
      <c r="D9" s="57">
        <f>[5]Abril!$D$7</f>
        <v>21.5</v>
      </c>
      <c r="E9" s="57">
        <f>[5]Abril!$D$8</f>
        <v>21.2</v>
      </c>
      <c r="F9" s="57">
        <f>[5]Abril!$D$9</f>
        <v>21.9</v>
      </c>
      <c r="G9" s="57">
        <f>[5]Abril!$D$10</f>
        <v>21.6</v>
      </c>
      <c r="H9" s="57">
        <f>[5]Abril!$D$11</f>
        <v>22.3</v>
      </c>
      <c r="I9" s="57">
        <f>[5]Abril!$D$12</f>
        <v>22.9</v>
      </c>
      <c r="J9" s="57">
        <f>[5]Abril!$D$13</f>
        <v>22.8</v>
      </c>
      <c r="K9" s="57">
        <f>[5]Abril!$D$14</f>
        <v>22.2</v>
      </c>
      <c r="L9" s="57">
        <f>[5]Abril!$D$15</f>
        <v>20.7</v>
      </c>
      <c r="M9" s="57">
        <f>[5]Abril!$D$16</f>
        <v>20.7</v>
      </c>
      <c r="N9" s="57">
        <f>[5]Abril!$D$17</f>
        <v>20.3</v>
      </c>
      <c r="O9" s="57">
        <f>[5]Abril!$D$18</f>
        <v>20.6</v>
      </c>
      <c r="P9" s="57">
        <f>[5]Abril!$D$19</f>
        <v>20</v>
      </c>
      <c r="Q9" s="57">
        <f>[5]Abril!$D$20</f>
        <v>21.7</v>
      </c>
      <c r="R9" s="57">
        <f>[5]Abril!$D$21</f>
        <v>20.6</v>
      </c>
      <c r="S9" s="57">
        <f>[5]Abril!$D$22</f>
        <v>21.5</v>
      </c>
      <c r="T9" s="57">
        <f>[5]Abril!$D$23</f>
        <v>20.100000000000001</v>
      </c>
      <c r="U9" s="57">
        <f>[5]Abril!$D$24</f>
        <v>19.399999999999999</v>
      </c>
      <c r="V9" s="57">
        <f>[5]Abril!$D$25</f>
        <v>18.7</v>
      </c>
      <c r="W9" s="57">
        <f>[5]Abril!$D$26</f>
        <v>22</v>
      </c>
      <c r="X9" s="57">
        <f>[5]Abril!$D$27</f>
        <v>21.8</v>
      </c>
      <c r="Y9" s="57">
        <f>[5]Abril!$D$28</f>
        <v>22.8</v>
      </c>
      <c r="Z9" s="57">
        <f>[5]Abril!$D$29</f>
        <v>23.8</v>
      </c>
      <c r="AA9" s="57">
        <f>[5]Abril!$D$30</f>
        <v>11.9</v>
      </c>
      <c r="AB9" s="57">
        <f>[5]Abril!$D$31</f>
        <v>8.9</v>
      </c>
      <c r="AC9" s="57">
        <f>[5]Abril!$D$32</f>
        <v>4.9000000000000004</v>
      </c>
      <c r="AD9" s="57">
        <f>[5]Abril!$D$33</f>
        <v>8</v>
      </c>
      <c r="AE9" s="57">
        <f>[5]Abril!$D$34</f>
        <v>7.2</v>
      </c>
      <c r="AF9" s="59">
        <f t="shared" si="1"/>
        <v>4.9000000000000004</v>
      </c>
      <c r="AG9" s="60">
        <f t="shared" si="2"/>
        <v>19.106666666666669</v>
      </c>
    </row>
    <row r="10" spans="1:33" ht="17.100000000000001" customHeight="1" x14ac:dyDescent="0.2">
      <c r="A10" s="56" t="s">
        <v>2</v>
      </c>
      <c r="B10" s="57">
        <f>[6]Abril!$D$5</f>
        <v>22.7</v>
      </c>
      <c r="C10" s="57">
        <f>[6]Abril!$D$6</f>
        <v>22.9</v>
      </c>
      <c r="D10" s="57">
        <f>[6]Abril!$D$7</f>
        <v>19.8</v>
      </c>
      <c r="E10" s="57">
        <f>[6]Abril!$D$8</f>
        <v>21.8</v>
      </c>
      <c r="F10" s="57">
        <f>[6]Abril!$D$9</f>
        <v>20.8</v>
      </c>
      <c r="G10" s="57">
        <f>[6]Abril!$D$10</f>
        <v>23.3</v>
      </c>
      <c r="H10" s="57">
        <f>[6]Abril!$D$11</f>
        <v>23</v>
      </c>
      <c r="I10" s="57">
        <f>[6]Abril!$D$12</f>
        <v>22.8</v>
      </c>
      <c r="J10" s="57">
        <f>[6]Abril!$D$13</f>
        <v>22.1</v>
      </c>
      <c r="K10" s="57">
        <f>[6]Abril!$D$14</f>
        <v>23.6</v>
      </c>
      <c r="L10" s="57">
        <f>[6]Abril!$D$15</f>
        <v>21.8</v>
      </c>
      <c r="M10" s="57">
        <f>[6]Abril!$D$16</f>
        <v>20.3</v>
      </c>
      <c r="N10" s="57">
        <f>[6]Abril!$D$17</f>
        <v>20.3</v>
      </c>
      <c r="O10" s="57">
        <f>[6]Abril!$D$18</f>
        <v>22</v>
      </c>
      <c r="P10" s="57">
        <f>[6]Abril!$D$19</f>
        <v>20.7</v>
      </c>
      <c r="Q10" s="57">
        <f>[6]Abril!$D$20</f>
        <v>21.3</v>
      </c>
      <c r="R10" s="57">
        <f>[6]Abril!$D$21</f>
        <v>20.7</v>
      </c>
      <c r="S10" s="57">
        <f>[6]Abril!$D$22</f>
        <v>22.6</v>
      </c>
      <c r="T10" s="57">
        <f>[6]Abril!$D$23</f>
        <v>22.6</v>
      </c>
      <c r="U10" s="57">
        <f>[6]Abril!$D$24</f>
        <v>20</v>
      </c>
      <c r="V10" s="57">
        <f>[6]Abril!$D$25</f>
        <v>20.100000000000001</v>
      </c>
      <c r="W10" s="57">
        <f>[6]Abril!$D$26</f>
        <v>22.3</v>
      </c>
      <c r="X10" s="57">
        <f>[6]Abril!$D$27</f>
        <v>21</v>
      </c>
      <c r="Y10" s="57">
        <f>[6]Abril!$D$28</f>
        <v>23.1</v>
      </c>
      <c r="Z10" s="57">
        <f>[6]Abril!$D$29</f>
        <v>21.2</v>
      </c>
      <c r="AA10" s="57">
        <f>[6]Abril!$D$30</f>
        <v>13.2</v>
      </c>
      <c r="AB10" s="57">
        <f>[6]Abril!$D$31</f>
        <v>7.5</v>
      </c>
      <c r="AC10" s="57">
        <f>[6]Abril!$D$32</f>
        <v>7.1</v>
      </c>
      <c r="AD10" s="57">
        <f>[6]Abril!$D$33</f>
        <v>10.199999999999999</v>
      </c>
      <c r="AE10" s="57">
        <f>[6]Abril!$D$34</f>
        <v>10</v>
      </c>
      <c r="AF10" s="59">
        <f t="shared" si="1"/>
        <v>7.1</v>
      </c>
      <c r="AG10" s="60">
        <f t="shared" si="2"/>
        <v>19.693333333333339</v>
      </c>
    </row>
    <row r="11" spans="1:33" ht="17.100000000000001" customHeight="1" x14ac:dyDescent="0.2">
      <c r="A11" s="56" t="s">
        <v>3</v>
      </c>
      <c r="B11" s="57">
        <f>[7]Abril!$D$5</f>
        <v>20.9</v>
      </c>
      <c r="C11" s="57">
        <f>[7]Abril!$D$6</f>
        <v>20.9</v>
      </c>
      <c r="D11" s="57">
        <f>[7]Abril!$D$7</f>
        <v>20.9</v>
      </c>
      <c r="E11" s="57">
        <f>[7]Abril!$D$8</f>
        <v>21</v>
      </c>
      <c r="F11" s="57">
        <f>[7]Abril!$D$9</f>
        <v>21.6</v>
      </c>
      <c r="G11" s="57">
        <f>[7]Abril!$D$10</f>
        <v>22.1</v>
      </c>
      <c r="H11" s="57">
        <f>[7]Abril!$D$11</f>
        <v>22.3</v>
      </c>
      <c r="I11" s="57">
        <f>[7]Abril!$D$12</f>
        <v>20</v>
      </c>
      <c r="J11" s="57">
        <f>[7]Abril!$D$13</f>
        <v>18.399999999999999</v>
      </c>
      <c r="K11" s="57">
        <f>[7]Abril!$D$14</f>
        <v>19.5</v>
      </c>
      <c r="L11" s="57">
        <f>[7]Abril!$D$15</f>
        <v>18.600000000000001</v>
      </c>
      <c r="M11" s="57">
        <f>[7]Abril!$D$16</f>
        <v>19.100000000000001</v>
      </c>
      <c r="N11" s="57">
        <f>[7]Abril!$D$17</f>
        <v>19</v>
      </c>
      <c r="O11" s="57">
        <f>[7]Abril!$D$18</f>
        <v>18.8</v>
      </c>
      <c r="P11" s="57">
        <f>[7]Abril!$D$19</f>
        <v>21</v>
      </c>
      <c r="Q11" s="57">
        <f>[7]Abril!$D$20</f>
        <v>17.399999999999999</v>
      </c>
      <c r="R11" s="57">
        <f>[7]Abril!$D$21</f>
        <v>17.2</v>
      </c>
      <c r="S11" s="57">
        <f>[7]Abril!$D$22</f>
        <v>17.600000000000001</v>
      </c>
      <c r="T11" s="57">
        <f>[7]Abril!$D$23</f>
        <v>17.600000000000001</v>
      </c>
      <c r="U11" s="57">
        <f>[7]Abril!$D$24</f>
        <v>19.7</v>
      </c>
      <c r="V11" s="57">
        <f>[7]Abril!$D$25</f>
        <v>17.600000000000001</v>
      </c>
      <c r="W11" s="57">
        <f>[7]Abril!$D$26</f>
        <v>17.600000000000001</v>
      </c>
      <c r="X11" s="57">
        <f>[7]Abril!$D$27</f>
        <v>17.2</v>
      </c>
      <c r="Y11" s="57">
        <f>[7]Abril!$D$28</f>
        <v>17.600000000000001</v>
      </c>
      <c r="Z11" s="57">
        <f>[7]Abril!$D$29</f>
        <v>18.3</v>
      </c>
      <c r="AA11" s="57">
        <f>[7]Abril!$D$30</f>
        <v>19.5</v>
      </c>
      <c r="AB11" s="57">
        <f>[7]Abril!$D$31</f>
        <v>11.5</v>
      </c>
      <c r="AC11" s="57">
        <f>[7]Abril!$D$32</f>
        <v>10.6</v>
      </c>
      <c r="AD11" s="57">
        <f>[7]Abril!$D$33</f>
        <v>13.2</v>
      </c>
      <c r="AE11" s="57">
        <f>[7]Abril!$D$34</f>
        <v>12.2</v>
      </c>
      <c r="AF11" s="59">
        <f t="shared" si="1"/>
        <v>10.6</v>
      </c>
      <c r="AG11" s="60">
        <f t="shared" si="2"/>
        <v>18.296666666666674</v>
      </c>
    </row>
    <row r="12" spans="1:33" ht="17.100000000000001" customHeight="1" x14ac:dyDescent="0.2">
      <c r="A12" s="56" t="s">
        <v>4</v>
      </c>
      <c r="B12" s="57">
        <f>[8]Abril!$D$5</f>
        <v>22</v>
      </c>
      <c r="C12" s="57">
        <f>[8]Abril!$D$6</f>
        <v>22</v>
      </c>
      <c r="D12" s="57">
        <f>[8]Abril!$D$7</f>
        <v>20.3</v>
      </c>
      <c r="E12" s="57">
        <f>[8]Abril!$D$8</f>
        <v>21.9</v>
      </c>
      <c r="F12" s="57">
        <f>[8]Abril!$D$9</f>
        <v>22.1</v>
      </c>
      <c r="G12" s="57">
        <f>[8]Abril!$D$10</f>
        <v>21.5</v>
      </c>
      <c r="H12" s="57">
        <f>[8]Abril!$D$11</f>
        <v>22.7</v>
      </c>
      <c r="I12" s="57">
        <f>[8]Abril!$D$12</f>
        <v>21.5</v>
      </c>
      <c r="J12" s="57">
        <f>[8]Abril!$D$13</f>
        <v>20.3</v>
      </c>
      <c r="K12" s="57">
        <f>[8]Abril!$D$14</f>
        <v>22</v>
      </c>
      <c r="L12" s="57">
        <f>[8]Abril!$D$15</f>
        <v>21.4</v>
      </c>
      <c r="M12" s="57">
        <f>[8]Abril!$D$16</f>
        <v>21</v>
      </c>
      <c r="N12" s="57">
        <f>[8]Abril!$D$17</f>
        <v>20.9</v>
      </c>
      <c r="O12" s="57">
        <f>[8]Abril!$D$18</f>
        <v>21.1</v>
      </c>
      <c r="P12" s="57">
        <f>[8]Abril!$D$19</f>
        <v>22.1</v>
      </c>
      <c r="Q12" s="57">
        <f>[8]Abril!$D$20</f>
        <v>19.100000000000001</v>
      </c>
      <c r="R12" s="57">
        <f>[8]Abril!$D$21</f>
        <v>19.7</v>
      </c>
      <c r="S12" s="57">
        <f>[8]Abril!$D$22</f>
        <v>19.7</v>
      </c>
      <c r="T12" s="57">
        <f>[8]Abril!$D$23</f>
        <v>19.2</v>
      </c>
      <c r="U12" s="57">
        <f>[8]Abril!$D$24</f>
        <v>18.8</v>
      </c>
      <c r="V12" s="57">
        <f>[8]Abril!$D$25</f>
        <v>19.2</v>
      </c>
      <c r="W12" s="57">
        <f>[8]Abril!$D$26</f>
        <v>19.899999999999999</v>
      </c>
      <c r="X12" s="57">
        <f>[8]Abril!$D$27</f>
        <v>20.2</v>
      </c>
      <c r="Y12" s="57">
        <f>[8]Abril!$D$28</f>
        <v>19.5</v>
      </c>
      <c r="Z12" s="57">
        <f>[8]Abril!$D$29</f>
        <v>20</v>
      </c>
      <c r="AA12" s="57">
        <f>[8]Abril!$D$30</f>
        <v>16.5</v>
      </c>
      <c r="AB12" s="57">
        <f>[8]Abril!$D$31</f>
        <v>8.1999999999999993</v>
      </c>
      <c r="AC12" s="57">
        <f>[8]Abril!$D$32</f>
        <v>7.1</v>
      </c>
      <c r="AD12" s="57">
        <f>[8]Abril!$D$33</f>
        <v>10.7</v>
      </c>
      <c r="AE12" s="57">
        <f>[8]Abril!$D$34</f>
        <v>12.5</v>
      </c>
      <c r="AF12" s="59">
        <f t="shared" si="1"/>
        <v>7.1</v>
      </c>
      <c r="AG12" s="60">
        <f t="shared" si="2"/>
        <v>19.103333333333335</v>
      </c>
    </row>
    <row r="13" spans="1:33" ht="17.100000000000001" customHeight="1" x14ac:dyDescent="0.2">
      <c r="A13" s="56" t="s">
        <v>5</v>
      </c>
      <c r="B13" s="57" t="str">
        <f>[9]Abril!$D$5</f>
        <v>*</v>
      </c>
      <c r="C13" s="57" t="str">
        <f>[9]Abril!$D$6</f>
        <v>*</v>
      </c>
      <c r="D13" s="57" t="str">
        <f>[9]Abril!$D$7</f>
        <v>*</v>
      </c>
      <c r="E13" s="57" t="str">
        <f>[9]Abril!$D$8</f>
        <v>*</v>
      </c>
      <c r="F13" s="57" t="str">
        <f>[9]Abril!$D$9</f>
        <v>*</v>
      </c>
      <c r="G13" s="57" t="str">
        <f>[9]Abril!$D$10</f>
        <v>*</v>
      </c>
      <c r="H13" s="57" t="str">
        <f>[9]Abril!$D$11</f>
        <v>*</v>
      </c>
      <c r="I13" s="57" t="str">
        <f>[9]Abril!$D$12</f>
        <v>*</v>
      </c>
      <c r="J13" s="57" t="str">
        <f>[9]Abril!$D$13</f>
        <v>*</v>
      </c>
      <c r="K13" s="57" t="str">
        <f>[9]Abril!$D$14</f>
        <v>*</v>
      </c>
      <c r="L13" s="57" t="str">
        <f>[9]Abril!$D$15</f>
        <v>*</v>
      </c>
      <c r="M13" s="57" t="str">
        <f>[9]Abril!$D$16</f>
        <v>*</v>
      </c>
      <c r="N13" s="57" t="str">
        <f>[9]Abril!$D$17</f>
        <v>*</v>
      </c>
      <c r="O13" s="57" t="str">
        <f>[9]Abril!$D$18</f>
        <v>*</v>
      </c>
      <c r="P13" s="57" t="str">
        <f>[9]Abril!$D$19</f>
        <v>*</v>
      </c>
      <c r="Q13" s="57" t="str">
        <f>[9]Abril!$D$20</f>
        <v>*</v>
      </c>
      <c r="R13" s="57" t="str">
        <f>[9]Abril!$D$21</f>
        <v>*</v>
      </c>
      <c r="S13" s="57" t="str">
        <f>[9]Abril!$D$22</f>
        <v>*</v>
      </c>
      <c r="T13" s="57" t="str">
        <f>[9]Abril!$D$23</f>
        <v>*</v>
      </c>
      <c r="U13" s="57" t="str">
        <f>[9]Abril!$D$24</f>
        <v>*</v>
      </c>
      <c r="V13" s="57" t="str">
        <f>[9]Abril!$D$25</f>
        <v>*</v>
      </c>
      <c r="W13" s="57" t="str">
        <f>[9]Abril!$D$26</f>
        <v>*</v>
      </c>
      <c r="X13" s="57" t="str">
        <f>[9]Abril!$D$27</f>
        <v>*</v>
      </c>
      <c r="Y13" s="57">
        <f>[9]Abril!$D$28</f>
        <v>29</v>
      </c>
      <c r="Z13" s="57">
        <f>[9]Abril!$D$29</f>
        <v>26.7</v>
      </c>
      <c r="AA13" s="57">
        <f>[9]Abril!$D$30</f>
        <v>14.2</v>
      </c>
      <c r="AB13" s="57">
        <f>[9]Abril!$D$31</f>
        <v>13.1</v>
      </c>
      <c r="AC13" s="57">
        <f>[9]Abril!$D$32</f>
        <v>13.6</v>
      </c>
      <c r="AD13" s="57">
        <f>[9]Abril!$D$33</f>
        <v>16.100000000000001</v>
      </c>
      <c r="AE13" s="57">
        <f>[9]Abril!$D$34</f>
        <v>16.399999999999999</v>
      </c>
      <c r="AF13" s="59">
        <f t="shared" si="1"/>
        <v>13.1</v>
      </c>
      <c r="AG13" s="60">
        <f t="shared" si="2"/>
        <v>18.442857142857143</v>
      </c>
    </row>
    <row r="14" spans="1:33" ht="17.100000000000001" customHeight="1" x14ac:dyDescent="0.2">
      <c r="A14" s="56" t="s">
        <v>50</v>
      </c>
      <c r="B14" s="57">
        <f>[10]Abril!$D$5</f>
        <v>21</v>
      </c>
      <c r="C14" s="57">
        <f>[10]Abril!$D$6</f>
        <v>20.399999999999999</v>
      </c>
      <c r="D14" s="57">
        <f>[10]Abril!$D$7</f>
        <v>18.600000000000001</v>
      </c>
      <c r="E14" s="57">
        <f>[10]Abril!$D$8</f>
        <v>20.6</v>
      </c>
      <c r="F14" s="57">
        <f>[10]Abril!$D$9</f>
        <v>20.399999999999999</v>
      </c>
      <c r="G14" s="57">
        <f>[10]Abril!$D$10</f>
        <v>20.2</v>
      </c>
      <c r="H14" s="57">
        <f>[10]Abril!$D$11</f>
        <v>21.7</v>
      </c>
      <c r="I14" s="57">
        <f>[10]Abril!$D$12</f>
        <v>22</v>
      </c>
      <c r="J14" s="57">
        <f>[10]Abril!$D$13</f>
        <v>20.100000000000001</v>
      </c>
      <c r="K14" s="57">
        <f>[10]Abril!$D$14</f>
        <v>19.399999999999999</v>
      </c>
      <c r="L14" s="57">
        <f>[10]Abril!$D$15</f>
        <v>20.8</v>
      </c>
      <c r="M14" s="57">
        <f>[10]Abril!$D$16</f>
        <v>19.899999999999999</v>
      </c>
      <c r="N14" s="57">
        <f>[10]Abril!$D$17</f>
        <v>18.5</v>
      </c>
      <c r="O14" s="57">
        <f>[10]Abril!$D$18</f>
        <v>19.5</v>
      </c>
      <c r="P14" s="57">
        <f>[10]Abril!$D$19</f>
        <v>19.899999999999999</v>
      </c>
      <c r="Q14" s="57">
        <f>[10]Abril!$D$20</f>
        <v>18</v>
      </c>
      <c r="R14" s="57">
        <f>[10]Abril!$D$21</f>
        <v>19</v>
      </c>
      <c r="S14" s="57">
        <f>[10]Abril!$D$22</f>
        <v>17.899999999999999</v>
      </c>
      <c r="T14" s="57">
        <f>[10]Abril!$D$23</f>
        <v>18.399999999999999</v>
      </c>
      <c r="U14" s="57">
        <f>[10]Abril!$D$24</f>
        <v>18.5</v>
      </c>
      <c r="V14" s="57">
        <f>[10]Abril!$D$25</f>
        <v>18.399999999999999</v>
      </c>
      <c r="W14" s="57">
        <f>[10]Abril!$D$26</f>
        <v>19.2</v>
      </c>
      <c r="X14" s="57">
        <f>[10]Abril!$D$27</f>
        <v>18.5</v>
      </c>
      <c r="Y14" s="57">
        <f>[10]Abril!$D$28</f>
        <v>20.3</v>
      </c>
      <c r="Z14" s="57">
        <f>[10]Abril!$D$29</f>
        <v>18.8</v>
      </c>
      <c r="AA14" s="57">
        <f>[10]Abril!$D$30</f>
        <v>14.8</v>
      </c>
      <c r="AB14" s="57">
        <f>[10]Abril!$D$31</f>
        <v>9.6999999999999993</v>
      </c>
      <c r="AC14" s="57">
        <f>[10]Abril!$D$32</f>
        <v>8.1999999999999993</v>
      </c>
      <c r="AD14" s="57">
        <f>[10]Abril!$D$33</f>
        <v>12.3</v>
      </c>
      <c r="AE14" s="57">
        <f>[10]Abril!$D$34</f>
        <v>11.6</v>
      </c>
      <c r="AF14" s="59">
        <f>MIN(B14:AE14)</f>
        <v>8.1999999999999993</v>
      </c>
      <c r="AG14" s="60">
        <f>AVERAGE(B14:AE14)</f>
        <v>18.220000000000002</v>
      </c>
    </row>
    <row r="15" spans="1:33" ht="17.100000000000001" customHeight="1" x14ac:dyDescent="0.2">
      <c r="A15" s="56" t="s">
        <v>6</v>
      </c>
      <c r="B15" s="57" t="str">
        <f>[11]Abril!$D$5</f>
        <v>*</v>
      </c>
      <c r="C15" s="57" t="str">
        <f>[11]Abril!$D$6</f>
        <v>*</v>
      </c>
      <c r="D15" s="57" t="str">
        <f>[11]Abril!$D$7</f>
        <v>*</v>
      </c>
      <c r="E15" s="57" t="str">
        <f>[11]Abril!$D$8</f>
        <v>*</v>
      </c>
      <c r="F15" s="57" t="str">
        <f>[11]Abril!$D$9</f>
        <v>*</v>
      </c>
      <c r="G15" s="57" t="str">
        <f>[11]Abril!$D$10</f>
        <v>*</v>
      </c>
      <c r="H15" s="57" t="str">
        <f>[11]Abril!$D$11</f>
        <v>*</v>
      </c>
      <c r="I15" s="57" t="str">
        <f>[11]Abril!$D$12</f>
        <v>*</v>
      </c>
      <c r="J15" s="57" t="str">
        <f>[11]Abril!$D$13</f>
        <v>*</v>
      </c>
      <c r="K15" s="57" t="str">
        <f>[11]Abril!$D$14</f>
        <v>*</v>
      </c>
      <c r="L15" s="57" t="str">
        <f>[11]Abril!$D$15</f>
        <v>*</v>
      </c>
      <c r="M15" s="57" t="str">
        <f>[11]Abril!$D$16</f>
        <v>*</v>
      </c>
      <c r="N15" s="57" t="str">
        <f>[11]Abril!$D$17</f>
        <v>*</v>
      </c>
      <c r="O15" s="57" t="str">
        <f>[11]Abril!$D$18</f>
        <v>*</v>
      </c>
      <c r="P15" s="57" t="str">
        <f>[11]Abril!$D$19</f>
        <v>*</v>
      </c>
      <c r="Q15" s="57" t="str">
        <f>[11]Abril!$D$20</f>
        <v>*</v>
      </c>
      <c r="R15" s="57" t="str">
        <f>[11]Abril!$D$21</f>
        <v>*</v>
      </c>
      <c r="S15" s="57" t="str">
        <f>[11]Abril!$D$22</f>
        <v>*</v>
      </c>
      <c r="T15" s="57" t="str">
        <f>[11]Abril!$D$23</f>
        <v>*</v>
      </c>
      <c r="U15" s="57">
        <f>[11]Abril!$D$24</f>
        <v>25.7</v>
      </c>
      <c r="V15" s="57">
        <f>[11]Abril!$D$25</f>
        <v>20.399999999999999</v>
      </c>
      <c r="W15" s="57">
        <f>[11]Abril!$D$26</f>
        <v>20.8</v>
      </c>
      <c r="X15" s="57">
        <f>[11]Abril!$D$27</f>
        <v>21</v>
      </c>
      <c r="Y15" s="57">
        <f>[11]Abril!$D$28</f>
        <v>19.7</v>
      </c>
      <c r="Z15" s="57">
        <f>[11]Abril!$D$29</f>
        <v>20.6</v>
      </c>
      <c r="AA15" s="57">
        <f>[11]Abril!$D$30</f>
        <v>15.5</v>
      </c>
      <c r="AB15" s="57">
        <f>[11]Abril!$D$31</f>
        <v>13.4</v>
      </c>
      <c r="AC15" s="57">
        <f>[11]Abril!$D$32</f>
        <v>10.6</v>
      </c>
      <c r="AD15" s="57">
        <f>[11]Abril!$D$33</f>
        <v>13.8</v>
      </c>
      <c r="AE15" s="57">
        <f>[11]Abril!$D$34</f>
        <v>13.8</v>
      </c>
      <c r="AF15" s="59">
        <f>MIN(B15:AE15)</f>
        <v>10.6</v>
      </c>
      <c r="AG15" s="60">
        <f>AVERAGE(B15:AE15)</f>
        <v>17.754545454545454</v>
      </c>
    </row>
    <row r="16" spans="1:33" ht="17.100000000000001" customHeight="1" x14ac:dyDescent="0.2">
      <c r="A16" s="56" t="s">
        <v>7</v>
      </c>
      <c r="B16" s="57">
        <f>[12]Abril!$D$5</f>
        <v>23.5</v>
      </c>
      <c r="C16" s="57">
        <f>[12]Abril!$D$6</f>
        <v>23.6</v>
      </c>
      <c r="D16" s="57">
        <f>[12]Abril!$D$7</f>
        <v>22.3</v>
      </c>
      <c r="E16" s="57">
        <f>[12]Abril!$D$8</f>
        <v>21.9</v>
      </c>
      <c r="F16" s="57">
        <f>[12]Abril!$D$9</f>
        <v>23.3</v>
      </c>
      <c r="G16" s="57">
        <f>[12]Abril!$D$10</f>
        <v>23</v>
      </c>
      <c r="H16" s="57">
        <f>[12]Abril!$D$11</f>
        <v>22.6</v>
      </c>
      <c r="I16" s="57">
        <f>[12]Abril!$D$12</f>
        <v>24.8</v>
      </c>
      <c r="J16" s="57">
        <f>[12]Abril!$D$13</f>
        <v>23.4</v>
      </c>
      <c r="K16" s="57">
        <f>[12]Abril!$D$14</f>
        <v>21.9</v>
      </c>
      <c r="L16" s="57">
        <f>[12]Abril!$D$15</f>
        <v>20.8</v>
      </c>
      <c r="M16" s="57">
        <f>[12]Abril!$D$16</f>
        <v>20.7</v>
      </c>
      <c r="N16" s="57">
        <f>[12]Abril!$D$17</f>
        <v>21.4</v>
      </c>
      <c r="O16" s="57">
        <f>[12]Abril!$D$18</f>
        <v>22</v>
      </c>
      <c r="P16" s="57">
        <f>[12]Abril!$D$19</f>
        <v>21.1</v>
      </c>
      <c r="Q16" s="57">
        <f>[12]Abril!$D$20</f>
        <v>21.1</v>
      </c>
      <c r="R16" s="57">
        <f>[12]Abril!$D$21</f>
        <v>22.5</v>
      </c>
      <c r="S16" s="57">
        <f>[12]Abril!$D$22</f>
        <v>22.5</v>
      </c>
      <c r="T16" s="57">
        <f>[12]Abril!$D$23</f>
        <v>21.5</v>
      </c>
      <c r="U16" s="57">
        <f>[12]Abril!$D$24</f>
        <v>22</v>
      </c>
      <c r="V16" s="57">
        <f>[12]Abril!$D$25</f>
        <v>21.1</v>
      </c>
      <c r="W16" s="57">
        <f>[12]Abril!$D$26</f>
        <v>22.2</v>
      </c>
      <c r="X16" s="57">
        <f>[12]Abril!$D$27</f>
        <v>21.7</v>
      </c>
      <c r="Y16" s="57">
        <f>[12]Abril!$D$28</f>
        <v>22.3</v>
      </c>
      <c r="Z16" s="57">
        <f>[12]Abril!$D$29</f>
        <v>22.4</v>
      </c>
      <c r="AA16" s="57">
        <f>[12]Abril!$D$30</f>
        <v>11.4</v>
      </c>
      <c r="AB16" s="57">
        <f>[12]Abril!$D$31</f>
        <v>6.7</v>
      </c>
      <c r="AC16" s="57">
        <f>[12]Abril!$D$32</f>
        <v>4.5999999999999996</v>
      </c>
      <c r="AD16" s="57">
        <f>[12]Abril!$D$33</f>
        <v>7</v>
      </c>
      <c r="AE16" s="57">
        <f>[12]Abril!$D$34</f>
        <v>6.8</v>
      </c>
      <c r="AF16" s="59">
        <f t="shared" ref="AF16:AF30" si="5">MIN(B16:AE16)</f>
        <v>4.5999999999999996</v>
      </c>
      <c r="AG16" s="60">
        <f t="shared" ref="AG16:AG30" si="6">AVERAGE(B16:AE16)</f>
        <v>19.736666666666668</v>
      </c>
    </row>
    <row r="17" spans="1:35" ht="17.100000000000001" customHeight="1" x14ac:dyDescent="0.2">
      <c r="A17" s="56" t="s">
        <v>8</v>
      </c>
      <c r="B17" s="57">
        <f>[13]Abril!$D$5</f>
        <v>20.7</v>
      </c>
      <c r="C17" s="57">
        <f>[13]Abril!$D$6</f>
        <v>22.6</v>
      </c>
      <c r="D17" s="57">
        <f>[13]Abril!$D$7</f>
        <v>21.2</v>
      </c>
      <c r="E17" s="57">
        <f>[13]Abril!$D$8</f>
        <v>22.4</v>
      </c>
      <c r="F17" s="57">
        <f>[13]Abril!$D$9</f>
        <v>21.8</v>
      </c>
      <c r="G17" s="57">
        <f>[13]Abril!$D$10</f>
        <v>22.1</v>
      </c>
      <c r="H17" s="57">
        <f>[13]Abril!$D$11</f>
        <v>22</v>
      </c>
      <c r="I17" s="57">
        <f>[13]Abril!$D$12</f>
        <v>21.1</v>
      </c>
      <c r="J17" s="57">
        <f>[13]Abril!$D$13</f>
        <v>21.6</v>
      </c>
      <c r="K17" s="57">
        <f>[13]Abril!$D$14</f>
        <v>19.100000000000001</v>
      </c>
      <c r="L17" s="57">
        <f>[13]Abril!$D$15</f>
        <v>22.4</v>
      </c>
      <c r="M17" s="57">
        <f>[13]Abril!$D$16</f>
        <v>21.4</v>
      </c>
      <c r="N17" s="57">
        <f>[13]Abril!$D$17</f>
        <v>22.1</v>
      </c>
      <c r="O17" s="57">
        <f>[13]Abril!$D$18</f>
        <v>22.1</v>
      </c>
      <c r="P17" s="57">
        <f>[13]Abril!$D$19</f>
        <v>21.3</v>
      </c>
      <c r="Q17" s="57">
        <f>[13]Abril!$D$20</f>
        <v>21.5</v>
      </c>
      <c r="R17" s="57">
        <f>[13]Abril!$D$21</f>
        <v>20.6</v>
      </c>
      <c r="S17" s="57">
        <f>[13]Abril!$D$22</f>
        <v>20.3</v>
      </c>
      <c r="T17" s="57">
        <f>[13]Abril!$D$23</f>
        <v>21.3</v>
      </c>
      <c r="U17" s="57">
        <f>[13]Abril!$D$24</f>
        <v>23.1</v>
      </c>
      <c r="V17" s="57">
        <f>[13]Abril!$D$25</f>
        <v>20.9</v>
      </c>
      <c r="W17" s="57">
        <f>[13]Abril!$D$26</f>
        <v>22.6</v>
      </c>
      <c r="X17" s="57">
        <f>[13]Abril!$D$27</f>
        <v>21.7</v>
      </c>
      <c r="Y17" s="57">
        <f>[13]Abril!$D$28</f>
        <v>22.2</v>
      </c>
      <c r="Z17" s="57">
        <f>[13]Abril!$D$29</f>
        <v>18.399999999999999</v>
      </c>
      <c r="AA17" s="57">
        <f>[13]Abril!$D$30</f>
        <v>11</v>
      </c>
      <c r="AB17" s="57">
        <f>[13]Abril!$D$31</f>
        <v>7.8</v>
      </c>
      <c r="AC17" s="57">
        <f>[13]Abril!$D$32</f>
        <v>7</v>
      </c>
      <c r="AD17" s="57">
        <f>[13]Abril!$D$33</f>
        <v>6.9</v>
      </c>
      <c r="AE17" s="57">
        <f>[13]Abril!$D$34</f>
        <v>7.9</v>
      </c>
      <c r="AF17" s="59">
        <f t="shared" si="5"/>
        <v>6.9</v>
      </c>
      <c r="AG17" s="60">
        <f t="shared" si="6"/>
        <v>19.236666666666668</v>
      </c>
      <c r="AI17" s="72" t="s">
        <v>54</v>
      </c>
    </row>
    <row r="18" spans="1:35" ht="17.100000000000001" customHeight="1" x14ac:dyDescent="0.2">
      <c r="A18" s="56" t="s">
        <v>9</v>
      </c>
      <c r="B18" s="57">
        <f>[14]Abril!$D$5</f>
        <v>24.3</v>
      </c>
      <c r="C18" s="57">
        <f>[14]Abril!$D$6</f>
        <v>24.5</v>
      </c>
      <c r="D18" s="57">
        <f>[14]Abril!$D$7</f>
        <v>25.1</v>
      </c>
      <c r="E18" s="57">
        <f>[14]Abril!$D$8</f>
        <v>27.3</v>
      </c>
      <c r="F18" s="57">
        <f>[14]Abril!$D$9</f>
        <v>25.5</v>
      </c>
      <c r="G18" s="57">
        <f>[14]Abril!$D$10</f>
        <v>25.6</v>
      </c>
      <c r="H18" s="57">
        <f>[14]Abril!$D$11</f>
        <v>24.6</v>
      </c>
      <c r="I18" s="57">
        <f>[14]Abril!$D$12</f>
        <v>22.5</v>
      </c>
      <c r="J18" s="57">
        <f>[14]Abril!$D$13</f>
        <v>23.3</v>
      </c>
      <c r="K18" s="57">
        <f>[14]Abril!$D$14</f>
        <v>24.4</v>
      </c>
      <c r="L18" s="57">
        <f>[14]Abril!$D$15</f>
        <v>22.6</v>
      </c>
      <c r="M18" s="57">
        <f>[14]Abril!$D$16</f>
        <v>24.8</v>
      </c>
      <c r="N18" s="57">
        <f>[14]Abril!$D$17</f>
        <v>25.1</v>
      </c>
      <c r="O18" s="57">
        <f>[14]Abril!$D$18</f>
        <v>24.9</v>
      </c>
      <c r="P18" s="57">
        <f>[14]Abril!$D$19</f>
        <v>25.6</v>
      </c>
      <c r="Q18" s="57">
        <f>[14]Abril!$D$20</f>
        <v>25.4</v>
      </c>
      <c r="R18" s="57">
        <f>[14]Abril!$D$21</f>
        <v>25.5</v>
      </c>
      <c r="S18" s="57">
        <f>[14]Abril!$D$22</f>
        <v>24.8</v>
      </c>
      <c r="T18" s="57">
        <f>[14]Abril!$D$23</f>
        <v>24.7</v>
      </c>
      <c r="U18" s="57">
        <f>[14]Abril!$D$24</f>
        <v>25.4</v>
      </c>
      <c r="V18" s="57">
        <f>[14]Abril!$D$25</f>
        <v>22.2</v>
      </c>
      <c r="W18" s="57">
        <f>[14]Abril!$D$26</f>
        <v>24</v>
      </c>
      <c r="X18" s="57">
        <f>[14]Abril!$D$27</f>
        <v>22.1</v>
      </c>
      <c r="Y18" s="57">
        <f>[14]Abril!$D$28</f>
        <v>23.3</v>
      </c>
      <c r="Z18" s="57">
        <f>[14]Abril!$D$29</f>
        <v>20.7</v>
      </c>
      <c r="AA18" s="57">
        <f>[14]Abril!$D$30</f>
        <v>15.1</v>
      </c>
      <c r="AB18" s="57">
        <f>[14]Abril!$D$31</f>
        <v>9.5</v>
      </c>
      <c r="AC18" s="57">
        <f>[14]Abril!$D$32</f>
        <v>7.3</v>
      </c>
      <c r="AD18" s="57">
        <f>[14]Abril!$D$33</f>
        <v>9.1</v>
      </c>
      <c r="AE18" s="57">
        <f>[14]Abril!$D$34</f>
        <v>8</v>
      </c>
      <c r="AF18" s="59">
        <f t="shared" si="5"/>
        <v>7.3</v>
      </c>
      <c r="AG18" s="60">
        <f t="shared" si="6"/>
        <v>21.90666666666667</v>
      </c>
      <c r="AI18" s="72" t="s">
        <v>54</v>
      </c>
    </row>
    <row r="19" spans="1:35" ht="17.100000000000001" customHeight="1" x14ac:dyDescent="0.2">
      <c r="A19" s="56" t="s">
        <v>49</v>
      </c>
      <c r="B19" s="57">
        <f>[15]Abril!$D$5</f>
        <v>22.7</v>
      </c>
      <c r="C19" s="57">
        <f>[15]Abril!$D$6</f>
        <v>24.9</v>
      </c>
      <c r="D19" s="57">
        <f>[15]Abril!$D$7</f>
        <v>24.9</v>
      </c>
      <c r="E19" s="57">
        <f>[15]Abril!$D$8</f>
        <v>24.7</v>
      </c>
      <c r="F19" s="57">
        <f>[15]Abril!$D$9</f>
        <v>25.5</v>
      </c>
      <c r="G19" s="57">
        <f>[15]Abril!$D$10</f>
        <v>25.2</v>
      </c>
      <c r="H19" s="57">
        <f>[15]Abril!$D$11</f>
        <v>25</v>
      </c>
      <c r="I19" s="57">
        <f>[15]Abril!$D$12</f>
        <v>25.9</v>
      </c>
      <c r="J19" s="57">
        <f>[15]Abril!$D$13</f>
        <v>27</v>
      </c>
      <c r="K19" s="57">
        <f>[15]Abril!$D$14</f>
        <v>23.4</v>
      </c>
      <c r="L19" s="57">
        <f>[15]Abril!$D$15</f>
        <v>23.2</v>
      </c>
      <c r="M19" s="57">
        <f>[15]Abril!$D$16</f>
        <v>23.2</v>
      </c>
      <c r="N19" s="57">
        <f>[15]Abril!$D$17</f>
        <v>23.2</v>
      </c>
      <c r="O19" s="57">
        <f>[15]Abril!$D$18</f>
        <v>24.4</v>
      </c>
      <c r="P19" s="57">
        <f>[15]Abril!$D$19</f>
        <v>21.8</v>
      </c>
      <c r="Q19" s="57">
        <f>[15]Abril!$D$20</f>
        <v>24</v>
      </c>
      <c r="R19" s="57">
        <f>[15]Abril!$D$21</f>
        <v>23</v>
      </c>
      <c r="S19" s="57">
        <f>[15]Abril!$D$22</f>
        <v>23.6</v>
      </c>
      <c r="T19" s="57">
        <f>[15]Abril!$D$23</f>
        <v>22.9</v>
      </c>
      <c r="U19" s="57">
        <f>[15]Abril!$D$24</f>
        <v>22.4</v>
      </c>
      <c r="V19" s="57">
        <f>[15]Abril!$D$25</f>
        <v>21.3</v>
      </c>
      <c r="W19" s="57">
        <f>[15]Abril!$D$26</f>
        <v>24.7</v>
      </c>
      <c r="X19" s="57">
        <f>[15]Abril!$D$27</f>
        <v>23.4</v>
      </c>
      <c r="Y19" s="57">
        <f>[15]Abril!$D$28</f>
        <v>25.5</v>
      </c>
      <c r="Z19" s="57">
        <f>[15]Abril!$D$29</f>
        <v>28.8</v>
      </c>
      <c r="AA19" s="57" t="str">
        <f>[15]Abril!$D$30</f>
        <v>*</v>
      </c>
      <c r="AB19" s="57">
        <f>[15]Abril!$D$31</f>
        <v>14</v>
      </c>
      <c r="AC19" s="57">
        <f>[15]Abril!$D$32</f>
        <v>13.7</v>
      </c>
      <c r="AD19" s="57" t="str">
        <f>[15]Abril!$D$33</f>
        <v>*</v>
      </c>
      <c r="AE19" s="57">
        <f>[15]Abril!$D$34</f>
        <v>19.600000000000001</v>
      </c>
      <c r="AF19" s="59">
        <f t="shared" si="5"/>
        <v>13.7</v>
      </c>
      <c r="AG19" s="60">
        <f t="shared" si="6"/>
        <v>23.282142857142855</v>
      </c>
    </row>
    <row r="20" spans="1:35" ht="17.100000000000001" customHeight="1" x14ac:dyDescent="0.2">
      <c r="A20" s="56" t="s">
        <v>10</v>
      </c>
      <c r="B20" s="57">
        <f>[16]Abril!$D$5</f>
        <v>21.4</v>
      </c>
      <c r="C20" s="57">
        <f>[16]Abril!$D$6</f>
        <v>22.5</v>
      </c>
      <c r="D20" s="57">
        <f>[16]Abril!$D$7</f>
        <v>22.2</v>
      </c>
      <c r="E20" s="57">
        <f>[16]Abril!$D$8</f>
        <v>21.7</v>
      </c>
      <c r="F20" s="57">
        <f>[16]Abril!$D$9</f>
        <v>22.1</v>
      </c>
      <c r="G20" s="57">
        <f>[16]Abril!$D$10</f>
        <v>22.6</v>
      </c>
      <c r="H20" s="57">
        <f>[16]Abril!$D$11</f>
        <v>23.3</v>
      </c>
      <c r="I20" s="57">
        <f>[16]Abril!$D$12</f>
        <v>23.2</v>
      </c>
      <c r="J20" s="57">
        <f>[16]Abril!$D$13</f>
        <v>21.7</v>
      </c>
      <c r="K20" s="57">
        <f>[16]Abril!$D$14</f>
        <v>22.5</v>
      </c>
      <c r="L20" s="57">
        <f>[16]Abril!$D$15</f>
        <v>22.1</v>
      </c>
      <c r="M20" s="57">
        <f>[16]Abril!$D$16</f>
        <v>21.4</v>
      </c>
      <c r="N20" s="57">
        <f>[16]Abril!$D$17</f>
        <v>21.4</v>
      </c>
      <c r="O20" s="57">
        <f>[16]Abril!$D$18</f>
        <v>22.1</v>
      </c>
      <c r="P20" s="57">
        <f>[16]Abril!$D$19</f>
        <v>21.5</v>
      </c>
      <c r="Q20" s="57">
        <f>[16]Abril!$D$20</f>
        <v>21.2</v>
      </c>
      <c r="R20" s="57">
        <f>[16]Abril!$D$21</f>
        <v>21.4</v>
      </c>
      <c r="S20" s="57">
        <f>[16]Abril!$D$22</f>
        <v>20.100000000000001</v>
      </c>
      <c r="T20" s="57">
        <f>[16]Abril!$D$23</f>
        <v>20.100000000000001</v>
      </c>
      <c r="U20" s="57">
        <f>[16]Abril!$D$24</f>
        <v>23.4</v>
      </c>
      <c r="V20" s="57">
        <f>[16]Abril!$D$25</f>
        <v>21.5</v>
      </c>
      <c r="W20" s="57">
        <f>[16]Abril!$D$26</f>
        <v>23</v>
      </c>
      <c r="X20" s="57">
        <f>[16]Abril!$D$27</f>
        <v>22.2</v>
      </c>
      <c r="Y20" s="57">
        <f>[16]Abril!$D$28</f>
        <v>22.3</v>
      </c>
      <c r="Z20" s="57">
        <f>[16]Abril!$D$29</f>
        <v>18.399999999999999</v>
      </c>
      <c r="AA20" s="57">
        <f>[16]Abril!$D$30</f>
        <v>11.8</v>
      </c>
      <c r="AB20" s="57">
        <f>[16]Abril!$D$31</f>
        <v>7.5</v>
      </c>
      <c r="AC20" s="57">
        <f>[16]Abril!$D$32</f>
        <v>6.2</v>
      </c>
      <c r="AD20" s="57">
        <f>[16]Abril!$D$33</f>
        <v>6.7</v>
      </c>
      <c r="AE20" s="57">
        <f>[16]Abril!$D$34</f>
        <v>7.2</v>
      </c>
      <c r="AF20" s="59">
        <f t="shared" si="5"/>
        <v>6.2</v>
      </c>
      <c r="AG20" s="60">
        <f t="shared" si="6"/>
        <v>19.490000000000002</v>
      </c>
    </row>
    <row r="21" spans="1:35" ht="17.100000000000001" customHeight="1" x14ac:dyDescent="0.2">
      <c r="A21" s="56" t="s">
        <v>11</v>
      </c>
      <c r="B21" s="57">
        <f>[17]Abril!$D$5</f>
        <v>28.5</v>
      </c>
      <c r="C21" s="57">
        <f>[17]Abril!$D$6</f>
        <v>26.4</v>
      </c>
      <c r="D21" s="57">
        <f>[17]Abril!$D$7</f>
        <v>29.6</v>
      </c>
      <c r="E21" s="57">
        <f>[17]Abril!$D$8</f>
        <v>29.9</v>
      </c>
      <c r="F21" s="57">
        <f>[17]Abril!$D$9</f>
        <v>28.2</v>
      </c>
      <c r="G21" s="57">
        <f>[17]Abril!$D$10</f>
        <v>29.1</v>
      </c>
      <c r="H21" s="57">
        <f>[17]Abril!$D$11</f>
        <v>27.6</v>
      </c>
      <c r="I21" s="57">
        <f>[17]Abril!$D$12</f>
        <v>30.1</v>
      </c>
      <c r="J21" s="57">
        <f>[17]Abril!$D$13</f>
        <v>29.4</v>
      </c>
      <c r="K21" s="57">
        <f>[17]Abril!$D$14</f>
        <v>24.5</v>
      </c>
      <c r="L21" s="57">
        <f>[17]Abril!$D$15</f>
        <v>27.3</v>
      </c>
      <c r="M21" s="57">
        <f>[17]Abril!$D$16</f>
        <v>26.9</v>
      </c>
      <c r="N21" s="57">
        <f>[17]Abril!$D$17</f>
        <v>27.5</v>
      </c>
      <c r="O21" s="57">
        <f>[17]Abril!$D$18</f>
        <v>29.2</v>
      </c>
      <c r="P21" s="57">
        <f>[17]Abril!$D$19</f>
        <v>27.7</v>
      </c>
      <c r="Q21" s="57">
        <f>[17]Abril!$D$20</f>
        <v>28.2</v>
      </c>
      <c r="R21" s="57">
        <f>[17]Abril!$D$21</f>
        <v>24.8</v>
      </c>
      <c r="S21" s="57">
        <f>[17]Abril!$D$22</f>
        <v>27.8</v>
      </c>
      <c r="T21" s="57">
        <f>[17]Abril!$D$23</f>
        <v>29.8</v>
      </c>
      <c r="U21" s="57">
        <f>[17]Abril!$D$24</f>
        <v>29.6</v>
      </c>
      <c r="V21" s="57">
        <f>[17]Abril!$D$25</f>
        <v>33.200000000000003</v>
      </c>
      <c r="W21" s="57">
        <f>[17]Abril!$D$26</f>
        <v>25.5</v>
      </c>
      <c r="X21" s="57">
        <f>[17]Abril!$D$27</f>
        <v>19.7</v>
      </c>
      <c r="Y21" s="57">
        <f>[17]Abril!$D$28</f>
        <v>22.2</v>
      </c>
      <c r="Z21" s="57">
        <f>[17]Abril!$D$29</f>
        <v>21.3</v>
      </c>
      <c r="AA21" s="57">
        <f>[17]Abril!$D$30</f>
        <v>13.2</v>
      </c>
      <c r="AB21" s="57">
        <f>[17]Abril!$D$31</f>
        <v>8.1</v>
      </c>
      <c r="AC21" s="57">
        <f>[17]Abril!$D$32</f>
        <v>5.7</v>
      </c>
      <c r="AD21" s="57">
        <f>[17]Abril!$D$33</f>
        <v>10.5</v>
      </c>
      <c r="AE21" s="57">
        <f>[17]Abril!$D$34</f>
        <v>7.8</v>
      </c>
      <c r="AF21" s="59">
        <f t="shared" si="5"/>
        <v>5.7</v>
      </c>
      <c r="AG21" s="60">
        <f t="shared" si="6"/>
        <v>24.310000000000002</v>
      </c>
    </row>
    <row r="22" spans="1:35" ht="17.100000000000001" customHeight="1" x14ac:dyDescent="0.2">
      <c r="A22" s="56" t="s">
        <v>12</v>
      </c>
      <c r="B22" s="57">
        <f>[18]Abril!$D$5</f>
        <v>22.5</v>
      </c>
      <c r="C22" s="57">
        <f>[18]Abril!$D$6</f>
        <v>23.6</v>
      </c>
      <c r="D22" s="57">
        <f>[18]Abril!$D$7</f>
        <v>22.7</v>
      </c>
      <c r="E22" s="57">
        <f>[18]Abril!$D$8</f>
        <v>23.9</v>
      </c>
      <c r="F22" s="57">
        <f>[18]Abril!$D$9</f>
        <v>24.1</v>
      </c>
      <c r="G22" s="57">
        <f>[18]Abril!$D$10</f>
        <v>23.9</v>
      </c>
      <c r="H22" s="57">
        <f>[18]Abril!$D$11</f>
        <v>24.9</v>
      </c>
      <c r="I22" s="57">
        <f>[18]Abril!$D$12</f>
        <v>24.7</v>
      </c>
      <c r="J22" s="57">
        <f>[18]Abril!$D$13</f>
        <v>24.6</v>
      </c>
      <c r="K22" s="57">
        <f>[18]Abril!$D$14</f>
        <v>23.9</v>
      </c>
      <c r="L22" s="57">
        <f>[18]Abril!$D$15</f>
        <v>24</v>
      </c>
      <c r="M22" s="57">
        <f>[18]Abril!$D$16</f>
        <v>23.5</v>
      </c>
      <c r="N22" s="57">
        <f>[18]Abril!$D$17</f>
        <v>21.4</v>
      </c>
      <c r="O22" s="57">
        <f>[18]Abril!$D$18</f>
        <v>22.8</v>
      </c>
      <c r="P22" s="57">
        <f>[18]Abril!$D$19</f>
        <v>22.3</v>
      </c>
      <c r="Q22" s="57">
        <f>[18]Abril!$D$20</f>
        <v>22.7</v>
      </c>
      <c r="R22" s="57">
        <f>[18]Abril!$D$21</f>
        <v>23.1</v>
      </c>
      <c r="S22" s="57">
        <f>[18]Abril!$D$22</f>
        <v>22.5</v>
      </c>
      <c r="T22" s="57">
        <f>[18]Abril!$D$23</f>
        <v>21.3</v>
      </c>
      <c r="U22" s="57">
        <f>[18]Abril!$D$24</f>
        <v>21.3</v>
      </c>
      <c r="V22" s="57">
        <f>[18]Abril!$D$25</f>
        <v>21</v>
      </c>
      <c r="W22" s="57">
        <f>[18]Abril!$D$26</f>
        <v>24.4</v>
      </c>
      <c r="X22" s="57">
        <f>[18]Abril!$D$27</f>
        <v>22</v>
      </c>
      <c r="Y22" s="57">
        <f>[18]Abril!$D$28</f>
        <v>22.9</v>
      </c>
      <c r="Z22" s="57">
        <f>[18]Abril!$D$29</f>
        <v>24.5</v>
      </c>
      <c r="AA22" s="57">
        <f>[18]Abril!$D$30</f>
        <v>16.2</v>
      </c>
      <c r="AB22" s="57">
        <f>[18]Abril!$D$31</f>
        <v>10.3</v>
      </c>
      <c r="AC22" s="57">
        <f>[18]Abril!$D$32</f>
        <v>7.8</v>
      </c>
      <c r="AD22" s="57">
        <f>[18]Abril!$D$33</f>
        <v>13.8</v>
      </c>
      <c r="AE22" s="57">
        <f>[18]Abril!$D$34</f>
        <v>13.8</v>
      </c>
      <c r="AF22" s="59">
        <f t="shared" si="5"/>
        <v>7.8</v>
      </c>
      <c r="AG22" s="60">
        <f t="shared" si="6"/>
        <v>21.346666666666657</v>
      </c>
    </row>
    <row r="23" spans="1:35" ht="17.100000000000001" customHeight="1" x14ac:dyDescent="0.2">
      <c r="A23" s="56" t="s">
        <v>13</v>
      </c>
      <c r="B23" s="57">
        <f>[19]Abril!$D$5</f>
        <v>23</v>
      </c>
      <c r="C23" s="57">
        <f>[19]Abril!$D$6</f>
        <v>23.1</v>
      </c>
      <c r="D23" s="57">
        <f>[19]Abril!$D$7</f>
        <v>21.8</v>
      </c>
      <c r="E23" s="57">
        <f>[19]Abril!$D$8</f>
        <v>23</v>
      </c>
      <c r="F23" s="57">
        <f>[19]Abril!$D$9</f>
        <v>23.1</v>
      </c>
      <c r="G23" s="57">
        <f>[19]Abril!$D$10</f>
        <v>23.2</v>
      </c>
      <c r="H23" s="57">
        <f>[19]Abril!$D$11</f>
        <v>24.9</v>
      </c>
      <c r="I23" s="57">
        <f>[19]Abril!$D$12</f>
        <v>23.9</v>
      </c>
      <c r="J23" s="57">
        <f>[19]Abril!$D$13</f>
        <v>25.3</v>
      </c>
      <c r="K23" s="57">
        <f>[19]Abril!$D$14</f>
        <v>23.5</v>
      </c>
      <c r="L23" s="57">
        <f>[19]Abril!$D$15</f>
        <v>24.6</v>
      </c>
      <c r="M23" s="57">
        <f>[19]Abril!$D$16</f>
        <v>23.1</v>
      </c>
      <c r="N23" s="57">
        <f>[19]Abril!$D$17</f>
        <v>22.1</v>
      </c>
      <c r="O23" s="57">
        <f>[19]Abril!$D$18</f>
        <v>22.7</v>
      </c>
      <c r="P23" s="57">
        <f>[19]Abril!$D$19</f>
        <v>23.3</v>
      </c>
      <c r="Q23" s="57">
        <f>[19]Abril!$D$20</f>
        <v>23.1</v>
      </c>
      <c r="R23" s="57">
        <f>[19]Abril!$D$21</f>
        <v>22.5</v>
      </c>
      <c r="S23" s="57">
        <f>[19]Abril!$D$22</f>
        <v>21.7</v>
      </c>
      <c r="T23" s="57">
        <f>[19]Abril!$D$23</f>
        <v>21.1</v>
      </c>
      <c r="U23" s="57">
        <f>[19]Abril!$D$24</f>
        <v>20.100000000000001</v>
      </c>
      <c r="V23" s="57">
        <f>[19]Abril!$D$25</f>
        <v>21.3</v>
      </c>
      <c r="W23" s="57">
        <f>[19]Abril!$D$26</f>
        <v>24.4</v>
      </c>
      <c r="X23" s="57">
        <f>[19]Abril!$D$27</f>
        <v>21.5</v>
      </c>
      <c r="Y23" s="57">
        <f>[19]Abril!$D$28</f>
        <v>24.4</v>
      </c>
      <c r="Z23" s="57">
        <f>[19]Abril!$D$29</f>
        <v>24.2</v>
      </c>
      <c r="AA23" s="57">
        <f>[19]Abril!$D$30</f>
        <v>15.7</v>
      </c>
      <c r="AB23" s="57">
        <f>[19]Abril!$D$31</f>
        <v>12.9</v>
      </c>
      <c r="AC23" s="57">
        <f>[19]Abril!$D$32</f>
        <v>10.6</v>
      </c>
      <c r="AD23" s="57">
        <f>[19]Abril!$D$33</f>
        <v>15</v>
      </c>
      <c r="AE23" s="57">
        <f>[19]Abril!$D$34</f>
        <v>12.7</v>
      </c>
      <c r="AF23" s="59">
        <f t="shared" si="5"/>
        <v>10.6</v>
      </c>
      <c r="AG23" s="60">
        <f t="shared" si="6"/>
        <v>21.393333333333342</v>
      </c>
    </row>
    <row r="24" spans="1:35" ht="17.100000000000001" customHeight="1" x14ac:dyDescent="0.2">
      <c r="A24" s="56" t="s">
        <v>14</v>
      </c>
      <c r="B24" s="57">
        <f>[20]Abril!$D$5</f>
        <v>22.3</v>
      </c>
      <c r="C24" s="57">
        <f>[20]Abril!$D$6</f>
        <v>21.6</v>
      </c>
      <c r="D24" s="57">
        <f>[20]Abril!$D$7</f>
        <v>21.4</v>
      </c>
      <c r="E24" s="57">
        <f>[20]Abril!$D$8</f>
        <v>21.8</v>
      </c>
      <c r="F24" s="57">
        <f>[20]Abril!$D$9</f>
        <v>23.8</v>
      </c>
      <c r="G24" s="57">
        <f>[20]Abril!$D$10</f>
        <v>22.3</v>
      </c>
      <c r="H24" s="57">
        <f>[20]Abril!$D$11</f>
        <v>21.5</v>
      </c>
      <c r="I24" s="57">
        <f>[20]Abril!$D$12</f>
        <v>19.2</v>
      </c>
      <c r="J24" s="57">
        <f>[20]Abril!$D$13</f>
        <v>19.3</v>
      </c>
      <c r="K24" s="57">
        <f>[20]Abril!$D$14</f>
        <v>19.899999999999999</v>
      </c>
      <c r="L24" s="57">
        <f>[20]Abril!$D$15</f>
        <v>19.100000000000001</v>
      </c>
      <c r="M24" s="57">
        <f>[20]Abril!$D$16</f>
        <v>19.3</v>
      </c>
      <c r="N24" s="57">
        <f>[20]Abril!$D$17</f>
        <v>20.100000000000001</v>
      </c>
      <c r="O24" s="57">
        <f>[20]Abril!$D$18</f>
        <v>19.8</v>
      </c>
      <c r="P24" s="57">
        <f>[20]Abril!$D$19</f>
        <v>22.5</v>
      </c>
      <c r="Q24" s="57">
        <f>[20]Abril!$D$20</f>
        <v>19.3</v>
      </c>
      <c r="R24" s="57">
        <f>[20]Abril!$D$21</f>
        <v>19</v>
      </c>
      <c r="S24" s="57">
        <f>[20]Abril!$D$22</f>
        <v>17.899999999999999</v>
      </c>
      <c r="T24" s="57">
        <f>[20]Abril!$D$23</f>
        <v>18.7</v>
      </c>
      <c r="U24" s="57">
        <f>[20]Abril!$D$24</f>
        <v>21.3</v>
      </c>
      <c r="V24" s="57">
        <f>[20]Abril!$D$25</f>
        <v>18.3</v>
      </c>
      <c r="W24" s="57">
        <f>[20]Abril!$D$26</f>
        <v>17.7</v>
      </c>
      <c r="X24" s="57">
        <f>[20]Abril!$D$27</f>
        <v>17.8</v>
      </c>
      <c r="Y24" s="57">
        <f>[20]Abril!$D$28</f>
        <v>19.5</v>
      </c>
      <c r="Z24" s="57">
        <f>[20]Abril!$D$29</f>
        <v>20.7</v>
      </c>
      <c r="AA24" s="57">
        <f>[20]Abril!$D$30</f>
        <v>19.899999999999999</v>
      </c>
      <c r="AB24" s="57">
        <f>[20]Abril!$D$31</f>
        <v>11.8</v>
      </c>
      <c r="AC24" s="57">
        <f>[20]Abril!$D$32</f>
        <v>8.9</v>
      </c>
      <c r="AD24" s="57">
        <f>[20]Abril!$D$33</f>
        <v>13.5</v>
      </c>
      <c r="AE24" s="57">
        <f>[20]Abril!$D$34</f>
        <v>11.1</v>
      </c>
      <c r="AF24" s="59">
        <f t="shared" si="5"/>
        <v>8.9</v>
      </c>
      <c r="AG24" s="60">
        <f t="shared" si="6"/>
        <v>18.976666666666667</v>
      </c>
    </row>
    <row r="25" spans="1:35" ht="17.100000000000001" customHeight="1" x14ac:dyDescent="0.2">
      <c r="A25" s="56" t="s">
        <v>15</v>
      </c>
      <c r="B25" s="57">
        <f>[21]Abril!$D$5</f>
        <v>20.6</v>
      </c>
      <c r="C25" s="57">
        <f>[21]Abril!$D$6</f>
        <v>22</v>
      </c>
      <c r="D25" s="57">
        <f>[21]Abril!$D$7</f>
        <v>22.2</v>
      </c>
      <c r="E25" s="57">
        <f>[21]Abril!$D$8</f>
        <v>21.5</v>
      </c>
      <c r="F25" s="57">
        <f>[21]Abril!$D$9</f>
        <v>21</v>
      </c>
      <c r="G25" s="57">
        <f>[21]Abril!$D$10</f>
        <v>21.6</v>
      </c>
      <c r="H25" s="57">
        <f>[21]Abril!$D$11</f>
        <v>21.1</v>
      </c>
      <c r="I25" s="57">
        <f>[21]Abril!$D$12</f>
        <v>21.8</v>
      </c>
      <c r="J25" s="57">
        <f>[21]Abril!$D$13</f>
        <v>21.7</v>
      </c>
      <c r="K25" s="57">
        <f>[21]Abril!$D$14</f>
        <v>21.4</v>
      </c>
      <c r="L25" s="57">
        <f>[21]Abril!$D$15</f>
        <v>20.8</v>
      </c>
      <c r="M25" s="57">
        <f>[21]Abril!$D$16</f>
        <v>21.2</v>
      </c>
      <c r="N25" s="57">
        <f>[21]Abril!$D$17</f>
        <v>20.8</v>
      </c>
      <c r="O25" s="57">
        <f>[21]Abril!$D$18</f>
        <v>20.9</v>
      </c>
      <c r="P25" s="57">
        <f>[21]Abril!$D$19</f>
        <v>21.2</v>
      </c>
      <c r="Q25" s="57">
        <f>[21]Abril!$D$20</f>
        <v>19.899999999999999</v>
      </c>
      <c r="R25" s="57">
        <f>[21]Abril!$D$21</f>
        <v>21.2</v>
      </c>
      <c r="S25" s="57">
        <f>[21]Abril!$D$22</f>
        <v>20.399999999999999</v>
      </c>
      <c r="T25" s="57">
        <f>[21]Abril!$D$23</f>
        <v>21</v>
      </c>
      <c r="U25" s="57">
        <f>[21]Abril!$D$24</f>
        <v>19.8</v>
      </c>
      <c r="V25" s="57">
        <f>[21]Abril!$D$25</f>
        <v>21.7</v>
      </c>
      <c r="W25" s="57">
        <f>[21]Abril!$D$26</f>
        <v>21.6</v>
      </c>
      <c r="X25" s="57">
        <f>[21]Abril!$D$27</f>
        <v>20.100000000000001</v>
      </c>
      <c r="Y25" s="57">
        <f>[21]Abril!$D$28</f>
        <v>22</v>
      </c>
      <c r="Z25" s="57">
        <f>[21]Abril!$D$29</f>
        <v>20.5</v>
      </c>
      <c r="AA25" s="57">
        <f>[21]Abril!$D$30</f>
        <v>8.6999999999999993</v>
      </c>
      <c r="AB25" s="57">
        <f>[21]Abril!$D$31</f>
        <v>6.2</v>
      </c>
      <c r="AC25" s="57">
        <f>[21]Abril!$D$32</f>
        <v>6.1</v>
      </c>
      <c r="AD25" s="57">
        <f>[21]Abril!$D$33</f>
        <v>6.9</v>
      </c>
      <c r="AE25" s="57">
        <f>[21]Abril!$D$34</f>
        <v>6.6</v>
      </c>
      <c r="AF25" s="59">
        <f t="shared" si="5"/>
        <v>6.1</v>
      </c>
      <c r="AG25" s="60">
        <f t="shared" si="6"/>
        <v>18.750000000000004</v>
      </c>
    </row>
    <row r="26" spans="1:35" ht="17.100000000000001" customHeight="1" x14ac:dyDescent="0.2">
      <c r="A26" s="56" t="s">
        <v>16</v>
      </c>
      <c r="B26" s="57">
        <f>[22]Abril!$D$5</f>
        <v>21.9</v>
      </c>
      <c r="C26" s="57">
        <f>[22]Abril!$D$6</f>
        <v>25</v>
      </c>
      <c r="D26" s="57">
        <f>[22]Abril!$D$7</f>
        <v>25.2</v>
      </c>
      <c r="E26" s="57">
        <f>[22]Abril!$D$8</f>
        <v>24.1</v>
      </c>
      <c r="F26" s="57">
        <f>[22]Abril!$D$9</f>
        <v>24.5</v>
      </c>
      <c r="G26" s="57">
        <f>[22]Abril!$D$10</f>
        <v>24.5</v>
      </c>
      <c r="H26" s="57">
        <f>[22]Abril!$D$11</f>
        <v>25.7</v>
      </c>
      <c r="I26" s="57">
        <f>[22]Abril!$D$12</f>
        <v>26.5</v>
      </c>
      <c r="J26" s="57">
        <f>[22]Abril!$D$13</f>
        <v>26.8</v>
      </c>
      <c r="K26" s="57">
        <f>[22]Abril!$D$14</f>
        <v>24.1</v>
      </c>
      <c r="L26" s="57">
        <f>[22]Abril!$D$15</f>
        <v>22.9</v>
      </c>
      <c r="M26" s="57">
        <f>[22]Abril!$D$16</f>
        <v>23</v>
      </c>
      <c r="N26" s="57">
        <f>[22]Abril!$D$17</f>
        <v>22.1</v>
      </c>
      <c r="O26" s="57">
        <f>[22]Abril!$D$18</f>
        <v>22.8</v>
      </c>
      <c r="P26" s="57">
        <f>[22]Abril!$D$19</f>
        <v>22.3</v>
      </c>
      <c r="Q26" s="57">
        <f>[22]Abril!$D$20</f>
        <v>23.4</v>
      </c>
      <c r="R26" s="57">
        <f>[22]Abril!$D$21</f>
        <v>23.3</v>
      </c>
      <c r="S26" s="57">
        <f>[22]Abril!$D$22</f>
        <v>24</v>
      </c>
      <c r="T26" s="57">
        <f>[22]Abril!$D$23</f>
        <v>22.9</v>
      </c>
      <c r="U26" s="57">
        <f>[22]Abril!$D$24</f>
        <v>21.6</v>
      </c>
      <c r="V26" s="57">
        <f>[22]Abril!$D$25</f>
        <v>24.2</v>
      </c>
      <c r="W26" s="57">
        <f>[22]Abril!$D$26</f>
        <v>21.7</v>
      </c>
      <c r="X26" s="57">
        <f>[22]Abril!$D$27</f>
        <v>23.6</v>
      </c>
      <c r="Y26" s="57">
        <f>[22]Abril!$D$28</f>
        <v>25.2</v>
      </c>
      <c r="Z26" s="57">
        <f>[22]Abril!$D$29</f>
        <v>20.399999999999999</v>
      </c>
      <c r="AA26" s="57">
        <f>[22]Abril!$D$30</f>
        <v>13.4</v>
      </c>
      <c r="AB26" s="57">
        <f>[22]Abril!$D$31</f>
        <v>9.1999999999999993</v>
      </c>
      <c r="AC26" s="57">
        <f>[22]Abril!$D$32</f>
        <v>6.9</v>
      </c>
      <c r="AD26" s="57">
        <f>[22]Abril!$D$33</f>
        <v>11.8</v>
      </c>
      <c r="AE26" s="57">
        <f>[22]Abril!$D$34</f>
        <v>9.5</v>
      </c>
      <c r="AF26" s="59">
        <f t="shared" si="5"/>
        <v>6.9</v>
      </c>
      <c r="AG26" s="60">
        <f t="shared" si="6"/>
        <v>21.416666666666668</v>
      </c>
    </row>
    <row r="27" spans="1:35" ht="17.100000000000001" customHeight="1" x14ac:dyDescent="0.2">
      <c r="A27" s="56" t="s">
        <v>17</v>
      </c>
      <c r="B27" s="57">
        <f>[23]Abril!$D$5</f>
        <v>20.6</v>
      </c>
      <c r="C27" s="57">
        <f>[23]Abril!$D$6</f>
        <v>21.5</v>
      </c>
      <c r="D27" s="57">
        <f>[23]Abril!$D$7</f>
        <v>21.2</v>
      </c>
      <c r="E27" s="57">
        <f>[23]Abril!$D$8</f>
        <v>21</v>
      </c>
      <c r="F27" s="57">
        <f>[23]Abril!$D$9</f>
        <v>20.9</v>
      </c>
      <c r="G27" s="57">
        <f>[23]Abril!$D$10</f>
        <v>23.1</v>
      </c>
      <c r="H27" s="57">
        <f>[23]Abril!$D$11</f>
        <v>21.9</v>
      </c>
      <c r="I27" s="57">
        <f>[23]Abril!$D$12</f>
        <v>21.7</v>
      </c>
      <c r="J27" s="57">
        <f>[23]Abril!$D$13</f>
        <v>20.100000000000001</v>
      </c>
      <c r="K27" s="57">
        <f>[23]Abril!$D$14</f>
        <v>20.100000000000001</v>
      </c>
      <c r="L27" s="57">
        <f>[23]Abril!$D$15</f>
        <v>20.6</v>
      </c>
      <c r="M27" s="57">
        <f>[23]Abril!$D$16</f>
        <v>21.4</v>
      </c>
      <c r="N27" s="57">
        <f>[23]Abril!$D$17</f>
        <v>19.100000000000001</v>
      </c>
      <c r="O27" s="57">
        <f>[23]Abril!$D$18</f>
        <v>21.4</v>
      </c>
      <c r="P27" s="57">
        <f>[23]Abril!$D$19</f>
        <v>21.3</v>
      </c>
      <c r="Q27" s="57">
        <f>[23]Abril!$D$20</f>
        <v>20</v>
      </c>
      <c r="R27" s="57">
        <f>[23]Abril!$D$21</f>
        <v>18.399999999999999</v>
      </c>
      <c r="S27" s="57">
        <f>[23]Abril!$D$22</f>
        <v>17.600000000000001</v>
      </c>
      <c r="T27" s="57">
        <f>[23]Abril!$D$23</f>
        <v>18.8</v>
      </c>
      <c r="U27" s="57">
        <f>[23]Abril!$D$24</f>
        <v>20.100000000000001</v>
      </c>
      <c r="V27" s="57">
        <f>[23]Abril!$D$25</f>
        <v>18.600000000000001</v>
      </c>
      <c r="W27" s="57">
        <f>[23]Abril!$D$26</f>
        <v>22</v>
      </c>
      <c r="X27" s="57">
        <f>[23]Abril!$D$27</f>
        <v>20.100000000000001</v>
      </c>
      <c r="Y27" s="57">
        <f>[23]Abril!$D$28</f>
        <v>21.3</v>
      </c>
      <c r="Z27" s="57">
        <f>[23]Abril!$D$29</f>
        <v>22</v>
      </c>
      <c r="AA27" s="57">
        <f>[23]Abril!$D$30</f>
        <v>13.6</v>
      </c>
      <c r="AB27" s="57">
        <f>[23]Abril!$D$31</f>
        <v>7.7</v>
      </c>
      <c r="AC27" s="57">
        <f>[23]Abril!$D$32</f>
        <v>4.5</v>
      </c>
      <c r="AD27" s="57">
        <f>[23]Abril!$D$33</f>
        <v>8.3000000000000007</v>
      </c>
      <c r="AE27" s="57">
        <f>[23]Abril!$D$34</f>
        <v>7.7</v>
      </c>
      <c r="AF27" s="59">
        <f>MIN(B27:AE27)</f>
        <v>4.5</v>
      </c>
      <c r="AG27" s="60">
        <f>AVERAGE(B27:AE27)</f>
        <v>18.553333333333338</v>
      </c>
    </row>
    <row r="28" spans="1:35" ht="17.100000000000001" customHeight="1" x14ac:dyDescent="0.2">
      <c r="A28" s="56" t="s">
        <v>18</v>
      </c>
      <c r="B28" s="57">
        <f>[24]Abril!$D$5</f>
        <v>21.7</v>
      </c>
      <c r="C28" s="57">
        <f>[24]Abril!$D$6</f>
        <v>19.899999999999999</v>
      </c>
      <c r="D28" s="57">
        <f>[24]Abril!$D$7</f>
        <v>19.2</v>
      </c>
      <c r="E28" s="57">
        <f>[24]Abril!$D$8</f>
        <v>20.399999999999999</v>
      </c>
      <c r="F28" s="57">
        <f>[24]Abril!$D$9</f>
        <v>21.8</v>
      </c>
      <c r="G28" s="57">
        <f>[24]Abril!$D$10</f>
        <v>22.8</v>
      </c>
      <c r="H28" s="57">
        <f>[24]Abril!$D$11</f>
        <v>21.6</v>
      </c>
      <c r="I28" s="57">
        <f>[24]Abril!$D$12</f>
        <v>21.6</v>
      </c>
      <c r="J28" s="57">
        <f>[24]Abril!$D$13</f>
        <v>20.9</v>
      </c>
      <c r="K28" s="57">
        <f>[24]Abril!$D$14</f>
        <v>20</v>
      </c>
      <c r="L28" s="57">
        <f>[24]Abril!$D$15</f>
        <v>20.6</v>
      </c>
      <c r="M28" s="57">
        <f>[24]Abril!$D$16</f>
        <v>19.7</v>
      </c>
      <c r="N28" s="57">
        <f>[24]Abril!$D$17</f>
        <v>19.399999999999999</v>
      </c>
      <c r="O28" s="57">
        <f>[24]Abril!$D$18</f>
        <v>19.100000000000001</v>
      </c>
      <c r="P28" s="57">
        <f>[24]Abril!$D$19</f>
        <v>20.5</v>
      </c>
      <c r="Q28" s="57">
        <f>[24]Abril!$D$20</f>
        <v>19.600000000000001</v>
      </c>
      <c r="R28" s="57">
        <f>[24]Abril!$D$21</f>
        <v>19.100000000000001</v>
      </c>
      <c r="S28" s="57">
        <f>[24]Abril!$D$22</f>
        <v>19.100000000000001</v>
      </c>
      <c r="T28" s="57">
        <f>[24]Abril!$D$23</f>
        <v>18.399999999999999</v>
      </c>
      <c r="U28" s="57">
        <f>[24]Abril!$D$24</f>
        <v>17.899999999999999</v>
      </c>
      <c r="V28" s="57">
        <f>[24]Abril!$D$25</f>
        <v>18.600000000000001</v>
      </c>
      <c r="W28" s="57" t="str">
        <f>[24]Abril!$D$26</f>
        <v>*</v>
      </c>
      <c r="X28" s="57" t="str">
        <f>[24]Abril!$D$27</f>
        <v>*</v>
      </c>
      <c r="Y28" s="57" t="str">
        <f>[24]Abril!$D$28</f>
        <v>*</v>
      </c>
      <c r="Z28" s="57" t="str">
        <f>[24]Abril!$D$29</f>
        <v>*</v>
      </c>
      <c r="AA28" s="57">
        <f>[24]Abril!$D$30</f>
        <v>13.6</v>
      </c>
      <c r="AB28" s="57">
        <f>[24]Abril!$D$31</f>
        <v>9.3000000000000007</v>
      </c>
      <c r="AC28" s="57">
        <f>[24]Abril!$D$32</f>
        <v>8.1999999999999993</v>
      </c>
      <c r="AD28" s="57">
        <f>[24]Abril!$D$33</f>
        <v>10.5</v>
      </c>
      <c r="AE28" s="57">
        <f>[24]Abril!$D$34</f>
        <v>12.6</v>
      </c>
      <c r="AF28" s="59">
        <f t="shared" si="5"/>
        <v>8.1999999999999993</v>
      </c>
      <c r="AG28" s="60">
        <f t="shared" si="6"/>
        <v>18.311538461538465</v>
      </c>
    </row>
    <row r="29" spans="1:35" ht="17.100000000000001" customHeight="1" x14ac:dyDescent="0.2">
      <c r="A29" s="56" t="s">
        <v>19</v>
      </c>
      <c r="B29" s="57">
        <f>[25]Abril!$D$5</f>
        <v>21.7</v>
      </c>
      <c r="C29" s="57">
        <f>[25]Abril!$D$6</f>
        <v>21.9</v>
      </c>
      <c r="D29" s="57">
        <f>[25]Abril!$D$7</f>
        <v>22.7</v>
      </c>
      <c r="E29" s="57">
        <f>[25]Abril!$D$8</f>
        <v>22.2</v>
      </c>
      <c r="F29" s="57">
        <f>[25]Abril!$D$9</f>
        <v>21.4</v>
      </c>
      <c r="G29" s="57">
        <f>[25]Abril!$D$10</f>
        <v>22.1</v>
      </c>
      <c r="H29" s="57">
        <f>[25]Abril!$D$11</f>
        <v>22.5</v>
      </c>
      <c r="I29" s="57">
        <f>[25]Abril!$D$12</f>
        <v>23</v>
      </c>
      <c r="J29" s="57">
        <f>[25]Abril!$D$13</f>
        <v>23</v>
      </c>
      <c r="K29" s="57">
        <f>[25]Abril!$D$14</f>
        <v>22.7</v>
      </c>
      <c r="L29" s="57">
        <f>[25]Abril!$D$15</f>
        <v>21.4</v>
      </c>
      <c r="M29" s="57">
        <f>[25]Abril!$D$16</f>
        <v>21.2</v>
      </c>
      <c r="N29" s="57">
        <f>[25]Abril!$D$17</f>
        <v>22.4</v>
      </c>
      <c r="O29" s="57">
        <f>[25]Abril!$D$18</f>
        <v>21.1</v>
      </c>
      <c r="P29" s="57">
        <f>[25]Abril!$D$19</f>
        <v>21.4</v>
      </c>
      <c r="Q29" s="57">
        <f>[25]Abril!$D$20</f>
        <v>21.5</v>
      </c>
      <c r="R29" s="57">
        <f>[25]Abril!$D$21</f>
        <v>21.2</v>
      </c>
      <c r="S29" s="57">
        <f>[25]Abril!$D$22</f>
        <v>19.600000000000001</v>
      </c>
      <c r="T29" s="57">
        <f>[25]Abril!$D$23</f>
        <v>19.899999999999999</v>
      </c>
      <c r="U29" s="57">
        <f>[25]Abril!$D$24</f>
        <v>22.8</v>
      </c>
      <c r="V29" s="57">
        <f>[25]Abril!$D$25</f>
        <v>19.600000000000001</v>
      </c>
      <c r="W29" s="57">
        <f>[25]Abril!$D$26</f>
        <v>22</v>
      </c>
      <c r="X29" s="57">
        <f>[25]Abril!$D$27</f>
        <v>21.1</v>
      </c>
      <c r="Y29" s="57">
        <f>[25]Abril!$D$28</f>
        <v>22.2</v>
      </c>
      <c r="Z29" s="57">
        <f>[25]Abril!$D$29</f>
        <v>17.899999999999999</v>
      </c>
      <c r="AA29" s="57">
        <f>[25]Abril!$D$30</f>
        <v>10</v>
      </c>
      <c r="AB29" s="57">
        <f>[25]Abril!$D$31</f>
        <v>6.9</v>
      </c>
      <c r="AC29" s="57">
        <f>[25]Abril!$D$32</f>
        <v>6.6</v>
      </c>
      <c r="AD29" s="57">
        <f>[25]Abril!$D$33</f>
        <v>6.5</v>
      </c>
      <c r="AE29" s="57">
        <f>[25]Abril!$D$34</f>
        <v>7</v>
      </c>
      <c r="AF29" s="59">
        <f t="shared" si="5"/>
        <v>6.5</v>
      </c>
      <c r="AG29" s="60">
        <f t="shared" si="6"/>
        <v>19.183333333333334</v>
      </c>
    </row>
    <row r="30" spans="1:35" ht="17.100000000000001" customHeight="1" x14ac:dyDescent="0.2">
      <c r="A30" s="56" t="s">
        <v>31</v>
      </c>
      <c r="B30" s="57">
        <f>[26]Abril!$D$5</f>
        <v>21.7</v>
      </c>
      <c r="C30" s="57">
        <f>[26]Abril!$D$6</f>
        <v>23.1</v>
      </c>
      <c r="D30" s="57">
        <f>[26]Abril!$D$7</f>
        <v>20.399999999999999</v>
      </c>
      <c r="E30" s="57">
        <f>[26]Abril!$D$8</f>
        <v>22.3</v>
      </c>
      <c r="F30" s="57">
        <f>[26]Abril!$D$9</f>
        <v>23.1</v>
      </c>
      <c r="G30" s="57">
        <f>[26]Abril!$D$10</f>
        <v>23.5</v>
      </c>
      <c r="H30" s="57">
        <f>[26]Abril!$D$11</f>
        <v>22.8</v>
      </c>
      <c r="I30" s="57">
        <f>[26]Abril!$D$12</f>
        <v>23.9</v>
      </c>
      <c r="J30" s="57">
        <f>[26]Abril!$D$13</f>
        <v>22.6</v>
      </c>
      <c r="K30" s="57">
        <f>[26]Abril!$D$14</f>
        <v>22.3</v>
      </c>
      <c r="L30" s="57">
        <f>[26]Abril!$D$15</f>
        <v>21</v>
      </c>
      <c r="M30" s="57">
        <f>[26]Abril!$D$16</f>
        <v>20.9</v>
      </c>
      <c r="N30" s="57">
        <f>[26]Abril!$D$17</f>
        <v>20.3</v>
      </c>
      <c r="O30" s="57">
        <f>[26]Abril!$D$18</f>
        <v>22.4</v>
      </c>
      <c r="P30" s="57">
        <f>[26]Abril!$D$19</f>
        <v>20.399999999999999</v>
      </c>
      <c r="Q30" s="57">
        <f>[26]Abril!$D$20</f>
        <v>21.2</v>
      </c>
      <c r="R30" s="57">
        <f>[26]Abril!$D$21</f>
        <v>22</v>
      </c>
      <c r="S30" s="57">
        <f>[26]Abril!$D$22</f>
        <v>21.1</v>
      </c>
      <c r="T30" s="57">
        <f>[26]Abril!$D$23</f>
        <v>22.4</v>
      </c>
      <c r="U30" s="57">
        <f>[26]Abril!$D$24</f>
        <v>21.6</v>
      </c>
      <c r="V30" s="57">
        <f>[26]Abril!$D$25</f>
        <v>20.6</v>
      </c>
      <c r="W30" s="57">
        <f>[26]Abril!$D$26</f>
        <v>22.9</v>
      </c>
      <c r="X30" s="57">
        <f>[26]Abril!$D$27</f>
        <v>21.5</v>
      </c>
      <c r="Y30" s="57">
        <f>[26]Abril!$D$28</f>
        <v>24</v>
      </c>
      <c r="Z30" s="57">
        <f>[26]Abril!$D$29</f>
        <v>22.1</v>
      </c>
      <c r="AA30" s="57">
        <f>[26]Abril!$D$30</f>
        <v>14</v>
      </c>
      <c r="AB30" s="57">
        <f>[26]Abril!$D$31</f>
        <v>7.9</v>
      </c>
      <c r="AC30" s="57">
        <f>[26]Abril!$D$32</f>
        <v>4.5999999999999996</v>
      </c>
      <c r="AD30" s="57">
        <f>[26]Abril!$D$33</f>
        <v>10.7</v>
      </c>
      <c r="AE30" s="57">
        <f>[26]Abril!$D$34</f>
        <v>9.1</v>
      </c>
      <c r="AF30" s="59">
        <f t="shared" si="5"/>
        <v>4.5999999999999996</v>
      </c>
      <c r="AG30" s="60">
        <f t="shared" si="6"/>
        <v>19.880000000000003</v>
      </c>
    </row>
    <row r="31" spans="1:35" ht="17.100000000000001" customHeight="1" x14ac:dyDescent="0.2">
      <c r="A31" s="56" t="s">
        <v>51</v>
      </c>
      <c r="B31" s="57">
        <f>[27]Abril!$D$5</f>
        <v>23</v>
      </c>
      <c r="C31" s="57">
        <f>[27]Abril!$D$6</f>
        <v>22.8</v>
      </c>
      <c r="D31" s="57">
        <f>[27]Abril!$D$7</f>
        <v>20.9</v>
      </c>
      <c r="E31" s="57">
        <f>[27]Abril!$D$8</f>
        <v>22.7</v>
      </c>
      <c r="F31" s="57">
        <f>[27]Abril!$D$9</f>
        <v>21.9</v>
      </c>
      <c r="G31" s="57">
        <f>[27]Abril!$D$10</f>
        <v>22.3</v>
      </c>
      <c r="H31" s="57">
        <f>[27]Abril!$D$11</f>
        <v>23.6</v>
      </c>
      <c r="I31" s="57">
        <f>[27]Abril!$D$12</f>
        <v>24.2</v>
      </c>
      <c r="J31" s="57">
        <f>[27]Abril!$D$13</f>
        <v>21.4</v>
      </c>
      <c r="K31" s="57">
        <f>[27]Abril!$D$14</f>
        <v>20.5</v>
      </c>
      <c r="L31" s="57">
        <f>[27]Abril!$D$15</f>
        <v>22.1</v>
      </c>
      <c r="M31" s="57">
        <f>[27]Abril!$D$16</f>
        <v>21.5</v>
      </c>
      <c r="N31" s="57">
        <f>[27]Abril!$D$17</f>
        <v>22.7</v>
      </c>
      <c r="O31" s="57">
        <f>[27]Abril!$D$18</f>
        <v>22.3</v>
      </c>
      <c r="P31" s="57">
        <f>[27]Abril!$D$19</f>
        <v>22.2</v>
      </c>
      <c r="Q31" s="57">
        <f>[27]Abril!$D$20</f>
        <v>21.2</v>
      </c>
      <c r="R31" s="57">
        <f>[27]Abril!$D$21</f>
        <v>22.6</v>
      </c>
      <c r="S31" s="57">
        <f>[27]Abril!$D$22</f>
        <v>21.9</v>
      </c>
      <c r="T31" s="57">
        <f>[27]Abril!$D$23</f>
        <v>22.1</v>
      </c>
      <c r="U31" s="57">
        <f>[27]Abril!$D$24</f>
        <v>21.2</v>
      </c>
      <c r="V31" s="57">
        <f>[27]Abril!$D$25</f>
        <v>21.7</v>
      </c>
      <c r="W31" s="57">
        <f>[27]Abril!$D$26</f>
        <v>21.1</v>
      </c>
      <c r="X31" s="57">
        <f>[27]Abril!$D$27</f>
        <v>22.1</v>
      </c>
      <c r="Y31" s="57">
        <f>[27]Abril!$D$28</f>
        <v>21.6</v>
      </c>
      <c r="Z31" s="57">
        <f>[27]Abril!$D$29</f>
        <v>22</v>
      </c>
      <c r="AA31" s="57">
        <f>[27]Abril!$D$30</f>
        <v>14</v>
      </c>
      <c r="AB31" s="57">
        <f>[27]Abril!$D$31</f>
        <v>12</v>
      </c>
      <c r="AC31" s="57">
        <f>[27]Abril!$D$32</f>
        <v>10.4</v>
      </c>
      <c r="AD31" s="57">
        <f>[27]Abril!$D$33</f>
        <v>12.5</v>
      </c>
      <c r="AE31" s="57">
        <f>[27]Abril!$D$34</f>
        <v>12.7</v>
      </c>
      <c r="AF31" s="59">
        <f>MIN(B31:AE31)</f>
        <v>10.4</v>
      </c>
      <c r="AG31" s="60">
        <f>AVERAGE(B31:AE31)</f>
        <v>20.440000000000001</v>
      </c>
    </row>
    <row r="32" spans="1:35" ht="17.100000000000001" customHeight="1" x14ac:dyDescent="0.2">
      <c r="A32" s="56" t="s">
        <v>20</v>
      </c>
      <c r="B32" s="57">
        <f>[28]Abril!$D$5</f>
        <v>23.2</v>
      </c>
      <c r="C32" s="57">
        <f>[28]Abril!$D$6</f>
        <v>22.8</v>
      </c>
      <c r="D32" s="57">
        <f>[28]Abril!$D$7</f>
        <v>23.1</v>
      </c>
      <c r="E32" s="57">
        <f>[28]Abril!$D$8</f>
        <v>22.7</v>
      </c>
      <c r="F32" s="57">
        <f>[28]Abril!$D$9</f>
        <v>23.8</v>
      </c>
      <c r="G32" s="57">
        <f>[28]Abril!$D$10</f>
        <v>23.7</v>
      </c>
      <c r="H32" s="57">
        <f>[28]Abril!$D$11</f>
        <v>22.3</v>
      </c>
      <c r="I32" s="57">
        <f>[28]Abril!$D$12</f>
        <v>21.7</v>
      </c>
      <c r="J32" s="57">
        <f>[28]Abril!$D$13</f>
        <v>22.4</v>
      </c>
      <c r="K32" s="57">
        <f>[28]Abril!$D$14</f>
        <v>22.5</v>
      </c>
      <c r="L32" s="57">
        <f>[28]Abril!$D$15</f>
        <v>21.2</v>
      </c>
      <c r="M32" s="57">
        <f>[28]Abril!$D$16</f>
        <v>21</v>
      </c>
      <c r="N32" s="57">
        <f>[28]Abril!$D$17</f>
        <v>22.5</v>
      </c>
      <c r="O32" s="57">
        <f>[28]Abril!$D$18</f>
        <v>22.5</v>
      </c>
      <c r="P32" s="57">
        <f>[28]Abril!$D$19</f>
        <v>23.7</v>
      </c>
      <c r="Q32" s="57">
        <f>[28]Abril!$D$20</f>
        <v>24.3</v>
      </c>
      <c r="R32" s="57">
        <f>[28]Abril!$D$21</f>
        <v>21.7</v>
      </c>
      <c r="S32" s="57">
        <f>[28]Abril!$D$22</f>
        <v>21.2</v>
      </c>
      <c r="T32" s="57">
        <f>[28]Abril!$D$23</f>
        <v>22.8</v>
      </c>
      <c r="U32" s="57">
        <f>[28]Abril!$D$24</f>
        <v>25.9</v>
      </c>
      <c r="V32" s="57">
        <f>[28]Abril!$D$25</f>
        <v>21.5</v>
      </c>
      <c r="W32" s="57">
        <f>[28]Abril!$D$26</f>
        <v>22.4</v>
      </c>
      <c r="X32" s="57">
        <f>[28]Abril!$D$27</f>
        <v>22</v>
      </c>
      <c r="Y32" s="57">
        <f>[28]Abril!$D$28</f>
        <v>22.8</v>
      </c>
      <c r="Z32" s="57">
        <f>[28]Abril!$D$29</f>
        <v>23.1</v>
      </c>
      <c r="AA32" s="57">
        <f>[28]Abril!$D$30</f>
        <v>17.899999999999999</v>
      </c>
      <c r="AB32" s="57">
        <f>[28]Abril!$D$31</f>
        <v>11.6</v>
      </c>
      <c r="AC32" s="57">
        <f>[28]Abril!$D$32</f>
        <v>8.3000000000000007</v>
      </c>
      <c r="AD32" s="57">
        <f>[28]Abril!$D$33</f>
        <v>12.8</v>
      </c>
      <c r="AE32" s="57">
        <f>[28]Abril!$D$34</f>
        <v>11.4</v>
      </c>
      <c r="AF32" s="59">
        <f>MIN(B32:AE32)</f>
        <v>8.3000000000000007</v>
      </c>
      <c r="AG32" s="60">
        <f>AVERAGE(B32:AE32)</f>
        <v>20.95999999999999</v>
      </c>
    </row>
    <row r="33" spans="1:35" s="55" customFormat="1" ht="17.100000000000001" customHeight="1" x14ac:dyDescent="0.2">
      <c r="A33" s="61" t="s">
        <v>35</v>
      </c>
      <c r="B33" s="62">
        <f t="shared" ref="B33:AF33" si="7">MIN(B5:B32)</f>
        <v>19.399999999999999</v>
      </c>
      <c r="C33" s="62">
        <f t="shared" si="7"/>
        <v>19.899999999999999</v>
      </c>
      <c r="D33" s="62">
        <f t="shared" si="7"/>
        <v>18.600000000000001</v>
      </c>
      <c r="E33" s="62">
        <f t="shared" si="7"/>
        <v>19.899999999999999</v>
      </c>
      <c r="F33" s="62">
        <f t="shared" si="7"/>
        <v>20.100000000000001</v>
      </c>
      <c r="G33" s="62">
        <f t="shared" si="7"/>
        <v>20.2</v>
      </c>
      <c r="H33" s="62">
        <f t="shared" si="7"/>
        <v>21.1</v>
      </c>
      <c r="I33" s="62">
        <f t="shared" si="7"/>
        <v>19.2</v>
      </c>
      <c r="J33" s="62">
        <f t="shared" si="7"/>
        <v>18.399999999999999</v>
      </c>
      <c r="K33" s="62">
        <f t="shared" si="7"/>
        <v>19.100000000000001</v>
      </c>
      <c r="L33" s="62">
        <f t="shared" si="7"/>
        <v>18.600000000000001</v>
      </c>
      <c r="M33" s="62">
        <f t="shared" si="7"/>
        <v>19.100000000000001</v>
      </c>
      <c r="N33" s="62">
        <f t="shared" si="7"/>
        <v>18.5</v>
      </c>
      <c r="O33" s="62">
        <f t="shared" si="7"/>
        <v>18.8</v>
      </c>
      <c r="P33" s="62">
        <f t="shared" si="7"/>
        <v>19.899999999999999</v>
      </c>
      <c r="Q33" s="62">
        <f t="shared" si="7"/>
        <v>17.399999999999999</v>
      </c>
      <c r="R33" s="62">
        <f t="shared" si="7"/>
        <v>17.2</v>
      </c>
      <c r="S33" s="62">
        <f t="shared" si="7"/>
        <v>17.5</v>
      </c>
      <c r="T33" s="62">
        <f t="shared" si="7"/>
        <v>17.600000000000001</v>
      </c>
      <c r="U33" s="62">
        <f t="shared" si="7"/>
        <v>17.899999999999999</v>
      </c>
      <c r="V33" s="62">
        <f t="shared" si="7"/>
        <v>17.600000000000001</v>
      </c>
      <c r="W33" s="62">
        <f t="shared" si="7"/>
        <v>17.600000000000001</v>
      </c>
      <c r="X33" s="62">
        <f t="shared" si="7"/>
        <v>17.2</v>
      </c>
      <c r="Y33" s="62">
        <f t="shared" si="7"/>
        <v>17.600000000000001</v>
      </c>
      <c r="Z33" s="62">
        <f t="shared" si="7"/>
        <v>17.899999999999999</v>
      </c>
      <c r="AA33" s="62">
        <f t="shared" si="7"/>
        <v>8.6999999999999993</v>
      </c>
      <c r="AB33" s="62">
        <f t="shared" si="7"/>
        <v>6.2</v>
      </c>
      <c r="AC33" s="62">
        <f t="shared" si="7"/>
        <v>4.5</v>
      </c>
      <c r="AD33" s="62">
        <f t="shared" si="7"/>
        <v>5.2</v>
      </c>
      <c r="AE33" s="62">
        <f t="shared" si="7"/>
        <v>4.9000000000000004</v>
      </c>
      <c r="AF33" s="59">
        <f t="shared" si="7"/>
        <v>4.5</v>
      </c>
      <c r="AG33" s="60">
        <f>AVERAGE(AG5:AG32)</f>
        <v>19.873967282717292</v>
      </c>
    </row>
    <row r="34" spans="1:35" x14ac:dyDescent="0.2">
      <c r="A34" s="114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6"/>
      <c r="AG34" s="117"/>
    </row>
    <row r="35" spans="1:35" x14ac:dyDescent="0.2">
      <c r="A35" s="111"/>
      <c r="B35" s="112"/>
      <c r="C35" s="113"/>
      <c r="D35" s="113" t="s">
        <v>142</v>
      </c>
      <c r="E35" s="113"/>
      <c r="F35" s="113"/>
      <c r="G35" s="113"/>
      <c r="H35" s="112"/>
      <c r="I35" s="112"/>
      <c r="J35" s="112"/>
      <c r="K35" s="112"/>
      <c r="L35" s="112"/>
      <c r="M35" s="112" t="s">
        <v>52</v>
      </c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8"/>
      <c r="AE35" s="112"/>
      <c r="AF35" s="112"/>
      <c r="AG35" s="119"/>
      <c r="AH35" s="63"/>
    </row>
    <row r="36" spans="1:35" x14ac:dyDescent="0.2">
      <c r="A36" s="111"/>
      <c r="B36" s="112"/>
      <c r="C36" s="112"/>
      <c r="D36" s="112"/>
      <c r="E36" s="112"/>
      <c r="F36" s="112"/>
      <c r="G36" s="112"/>
      <c r="H36" s="112"/>
      <c r="I36" s="112"/>
      <c r="J36" s="120"/>
      <c r="K36" s="120"/>
      <c r="L36" s="120"/>
      <c r="M36" s="120" t="s">
        <v>53</v>
      </c>
      <c r="N36" s="120"/>
      <c r="O36" s="120"/>
      <c r="P36" s="120"/>
      <c r="Q36" s="112"/>
      <c r="R36" s="112"/>
      <c r="S36" s="112"/>
      <c r="T36" s="112"/>
      <c r="U36" s="112"/>
      <c r="V36" s="120"/>
      <c r="W36" s="120"/>
      <c r="X36" s="112"/>
      <c r="Y36" s="112"/>
      <c r="Z36" s="112"/>
      <c r="AA36" s="112"/>
      <c r="AB36" s="112"/>
      <c r="AC36" s="112"/>
      <c r="AD36" s="118"/>
      <c r="AE36" s="121"/>
      <c r="AF36" s="122"/>
      <c r="AG36" s="123"/>
      <c r="AH36" s="63"/>
      <c r="AI36" s="63"/>
    </row>
    <row r="37" spans="1:35" x14ac:dyDescent="0.2">
      <c r="A37" s="111"/>
      <c r="B37" s="124"/>
      <c r="C37" s="124"/>
      <c r="D37" s="124"/>
      <c r="E37" s="124" t="s">
        <v>141</v>
      </c>
      <c r="F37" s="124"/>
      <c r="G37" s="124"/>
      <c r="H37" s="124"/>
      <c r="I37" s="112"/>
      <c r="J37" s="112"/>
      <c r="K37" s="112"/>
      <c r="L37" s="112"/>
      <c r="M37" s="112"/>
      <c r="N37" s="112"/>
      <c r="O37" s="112"/>
      <c r="P37" s="112"/>
      <c r="Q37" s="125"/>
      <c r="R37" s="125"/>
      <c r="S37" s="125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8"/>
      <c r="AG37" s="126"/>
    </row>
    <row r="38" spans="1:35" x14ac:dyDescent="0.2">
      <c r="A38" s="127"/>
      <c r="B38" s="128"/>
      <c r="C38" s="128"/>
      <c r="D38" s="128"/>
      <c r="E38" s="128"/>
      <c r="F38" s="128"/>
      <c r="G38" s="128"/>
      <c r="H38" s="128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30" t="s">
        <v>54</v>
      </c>
      <c r="AG38" s="131"/>
    </row>
    <row r="40" spans="1:35" x14ac:dyDescent="0.2">
      <c r="H40" s="63" t="s">
        <v>54</v>
      </c>
      <c r="AD40" s="63" t="s">
        <v>54</v>
      </c>
    </row>
    <row r="42" spans="1:35" x14ac:dyDescent="0.2">
      <c r="D42" s="63" t="s">
        <v>54</v>
      </c>
      <c r="M42" s="63" t="s">
        <v>54</v>
      </c>
    </row>
  </sheetData>
  <sheetProtection password="C6EC" sheet="1" objects="1" scenarios="1"/>
  <mergeCells count="33">
    <mergeCell ref="L3:L4"/>
    <mergeCell ref="S3:S4"/>
    <mergeCell ref="V3:V4"/>
    <mergeCell ref="M3:M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I3:I4"/>
    <mergeCell ref="A2:A4"/>
    <mergeCell ref="K3:K4"/>
    <mergeCell ref="Z3:Z4"/>
    <mergeCell ref="N3:N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opLeftCell="B1" zoomScale="90" zoomScaleNormal="90" workbookViewId="0">
      <selection activeCell="AH24" sqref="AH24"/>
    </sheetView>
  </sheetViews>
  <sheetFormatPr defaultRowHeight="12.75" x14ac:dyDescent="0.2"/>
  <cols>
    <col min="1" max="1" width="17.42578125" style="63" customWidth="1"/>
    <col min="2" max="3" width="5.5703125" style="63" customWidth="1"/>
    <col min="4" max="4" width="5.7109375" style="63" customWidth="1"/>
    <col min="5" max="5" width="5.42578125" style="63" customWidth="1"/>
    <col min="6" max="6" width="5.5703125" style="63" customWidth="1"/>
    <col min="7" max="7" width="5.42578125" style="63" customWidth="1"/>
    <col min="8" max="8" width="5.7109375" style="63" customWidth="1"/>
    <col min="9" max="9" width="5.42578125" style="63" customWidth="1"/>
    <col min="10" max="11" width="5.7109375" style="63" customWidth="1"/>
    <col min="12" max="12" width="5.5703125" style="63" customWidth="1"/>
    <col min="13" max="15" width="6" style="63" customWidth="1"/>
    <col min="16" max="16" width="5.7109375" style="63" customWidth="1"/>
    <col min="17" max="17" width="6" style="63" customWidth="1"/>
    <col min="18" max="19" width="5.85546875" style="63" customWidth="1"/>
    <col min="20" max="21" width="5.7109375" style="63" customWidth="1"/>
    <col min="22" max="25" width="6" style="63" customWidth="1"/>
    <col min="26" max="26" width="5.7109375" style="63" customWidth="1"/>
    <col min="27" max="29" width="6" style="63" customWidth="1"/>
    <col min="30" max="30" width="5.85546875" style="63" customWidth="1"/>
    <col min="31" max="31" width="5.7109375" style="63" customWidth="1"/>
    <col min="32" max="32" width="6.140625" style="64" customWidth="1"/>
    <col min="33" max="33" width="9.28515625" style="65" bestFit="1" customWidth="1"/>
    <col min="34" max="16384" width="9.140625" style="51"/>
  </cols>
  <sheetData>
    <row r="1" spans="1:33" ht="20.100000000000001" customHeight="1" x14ac:dyDescent="0.2">
      <c r="A1" s="167" t="s">
        <v>25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</row>
    <row r="2" spans="1:33" s="52" customFormat="1" ht="20.100000000000001" customHeight="1" x14ac:dyDescent="0.2">
      <c r="A2" s="166" t="s">
        <v>21</v>
      </c>
      <c r="B2" s="161" t="s">
        <v>140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67"/>
    </row>
    <row r="3" spans="1:33" s="55" customFormat="1" ht="20.100000000000001" customHeight="1" x14ac:dyDescent="0.2">
      <c r="A3" s="166"/>
      <c r="B3" s="166">
        <v>1</v>
      </c>
      <c r="C3" s="166">
        <f>SUM(B3+1)</f>
        <v>2</v>
      </c>
      <c r="D3" s="166">
        <f t="shared" ref="D3:AD3" si="0">SUM(C3+1)</f>
        <v>3</v>
      </c>
      <c r="E3" s="166">
        <f t="shared" si="0"/>
        <v>4</v>
      </c>
      <c r="F3" s="166">
        <f t="shared" si="0"/>
        <v>5</v>
      </c>
      <c r="G3" s="166">
        <f t="shared" si="0"/>
        <v>6</v>
      </c>
      <c r="H3" s="166">
        <f t="shared" si="0"/>
        <v>7</v>
      </c>
      <c r="I3" s="166">
        <f t="shared" si="0"/>
        <v>8</v>
      </c>
      <c r="J3" s="166">
        <f t="shared" si="0"/>
        <v>9</v>
      </c>
      <c r="K3" s="166">
        <f t="shared" si="0"/>
        <v>10</v>
      </c>
      <c r="L3" s="166">
        <f t="shared" si="0"/>
        <v>11</v>
      </c>
      <c r="M3" s="166">
        <f t="shared" si="0"/>
        <v>12</v>
      </c>
      <c r="N3" s="166">
        <f t="shared" si="0"/>
        <v>13</v>
      </c>
      <c r="O3" s="166">
        <f t="shared" si="0"/>
        <v>14</v>
      </c>
      <c r="P3" s="166">
        <f t="shared" si="0"/>
        <v>15</v>
      </c>
      <c r="Q3" s="166">
        <f t="shared" si="0"/>
        <v>16</v>
      </c>
      <c r="R3" s="166">
        <f t="shared" si="0"/>
        <v>17</v>
      </c>
      <c r="S3" s="166">
        <f t="shared" si="0"/>
        <v>18</v>
      </c>
      <c r="T3" s="166">
        <f t="shared" si="0"/>
        <v>19</v>
      </c>
      <c r="U3" s="166">
        <f t="shared" si="0"/>
        <v>20</v>
      </c>
      <c r="V3" s="166">
        <f t="shared" si="0"/>
        <v>21</v>
      </c>
      <c r="W3" s="166">
        <f t="shared" si="0"/>
        <v>22</v>
      </c>
      <c r="X3" s="166">
        <f t="shared" si="0"/>
        <v>23</v>
      </c>
      <c r="Y3" s="166">
        <f t="shared" si="0"/>
        <v>24</v>
      </c>
      <c r="Z3" s="166">
        <f t="shared" si="0"/>
        <v>25</v>
      </c>
      <c r="AA3" s="166">
        <f t="shared" si="0"/>
        <v>26</v>
      </c>
      <c r="AB3" s="166">
        <f t="shared" si="0"/>
        <v>27</v>
      </c>
      <c r="AC3" s="166">
        <f t="shared" si="0"/>
        <v>28</v>
      </c>
      <c r="AD3" s="166">
        <f t="shared" si="0"/>
        <v>29</v>
      </c>
      <c r="AE3" s="166">
        <v>30</v>
      </c>
      <c r="AF3" s="53" t="s">
        <v>40</v>
      </c>
      <c r="AG3" s="68"/>
    </row>
    <row r="4" spans="1:33" s="55" customFormat="1" ht="20.100000000000001" customHeight="1" x14ac:dyDescent="0.2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53" t="s">
        <v>39</v>
      </c>
      <c r="AG4" s="68"/>
    </row>
    <row r="5" spans="1:33" s="55" customFormat="1" ht="20.100000000000001" customHeight="1" x14ac:dyDescent="0.2">
      <c r="A5" s="56" t="s">
        <v>47</v>
      </c>
      <c r="B5" s="57">
        <f>[1]Abril!$E$5</f>
        <v>72.833333333333329</v>
      </c>
      <c r="C5" s="57">
        <f>[1]Abril!$E$6</f>
        <v>72.833333333333329</v>
      </c>
      <c r="D5" s="57">
        <f>[1]Abril!$E$7</f>
        <v>69.125</v>
      </c>
      <c r="E5" s="57">
        <f>[1]Abril!$E$8</f>
        <v>71.25</v>
      </c>
      <c r="F5" s="57">
        <f>[1]Abril!$E$9</f>
        <v>68.458333333333329</v>
      </c>
      <c r="G5" s="57">
        <f>[1]Abril!$E$10</f>
        <v>68.5</v>
      </c>
      <c r="H5" s="57">
        <f>[1]Abril!$E$11</f>
        <v>65.166666666666671</v>
      </c>
      <c r="I5" s="57">
        <f>[1]Abril!$E$12</f>
        <v>66.291666666666671</v>
      </c>
      <c r="J5" s="57">
        <f>[1]Abril!$E$13</f>
        <v>66.458333333333329</v>
      </c>
      <c r="K5" s="57">
        <f>[1]Abril!$E$14</f>
        <v>64.125</v>
      </c>
      <c r="L5" s="57">
        <f>[1]Abril!$E$15</f>
        <v>66.416666666666671</v>
      </c>
      <c r="M5" s="57">
        <f>[1]Abril!$E$16</f>
        <v>64.666666666666671</v>
      </c>
      <c r="N5" s="57">
        <f>[1]Abril!$E$17</f>
        <v>64.666666666666671</v>
      </c>
      <c r="O5" s="57">
        <f>[1]Abril!$E$18</f>
        <v>63.75</v>
      </c>
      <c r="P5" s="57">
        <f>[1]Abril!$E$19</f>
        <v>65.875</v>
      </c>
      <c r="Q5" s="57">
        <f>[1]Abril!$E$20</f>
        <v>59.136363636363633</v>
      </c>
      <c r="R5" s="57">
        <f>[1]Abril!$E$21</f>
        <v>60.25</v>
      </c>
      <c r="S5" s="57">
        <f>[1]Abril!$E$22</f>
        <v>60.791666666666664</v>
      </c>
      <c r="T5" s="57">
        <f>[1]Abril!$E$23</f>
        <v>61.458333333333336</v>
      </c>
      <c r="U5" s="57">
        <f>[1]Abril!$E$24</f>
        <v>57.666666666666664</v>
      </c>
      <c r="V5" s="57">
        <f>[1]Abril!$E$25</f>
        <v>62.791666666666664</v>
      </c>
      <c r="W5" s="57">
        <f>[1]Abril!$E$26</f>
        <v>57.25</v>
      </c>
      <c r="X5" s="57">
        <f>[1]Abril!$E$27</f>
        <v>57.375</v>
      </c>
      <c r="Y5" s="57">
        <f>[1]Abril!$E$28</f>
        <v>58.416666666666664</v>
      </c>
      <c r="Z5" s="57">
        <f>[1]Abril!$E$29</f>
        <v>64.625</v>
      </c>
      <c r="AA5" s="57">
        <f>[1]Abril!$E$30</f>
        <v>94.142857142857139</v>
      </c>
      <c r="AB5" s="57">
        <f>[1]Abril!$E$31</f>
        <v>67.583333333333329</v>
      </c>
      <c r="AC5" s="57">
        <f>[1]Abril!$E$32</f>
        <v>65.791666666666671</v>
      </c>
      <c r="AD5" s="57">
        <f>[1]Abril!$E$33</f>
        <v>73.625</v>
      </c>
      <c r="AE5" s="57">
        <f>[1]Abril!$E$34</f>
        <v>51.133333333333333</v>
      </c>
      <c r="AF5" s="53">
        <f t="shared" ref="AF5:AF13" si="1">AVERAGE(B5:AE5)</f>
        <v>65.415140692640705</v>
      </c>
      <c r="AG5" s="68"/>
    </row>
    <row r="6" spans="1:33" ht="17.100000000000001" customHeight="1" x14ac:dyDescent="0.2">
      <c r="A6" s="56" t="s">
        <v>0</v>
      </c>
      <c r="B6" s="57">
        <f>[2]Abril!$E$5</f>
        <v>69.083333333333329</v>
      </c>
      <c r="C6" s="57">
        <f>[2]Abril!$E$6</f>
        <v>68.541666666666671</v>
      </c>
      <c r="D6" s="57">
        <f>[2]Abril!$E$7</f>
        <v>65.958333333333329</v>
      </c>
      <c r="E6" s="57">
        <f>[2]Abril!$E$8</f>
        <v>65.791666666666671</v>
      </c>
      <c r="F6" s="57">
        <f>[2]Abril!$E$9</f>
        <v>68.666666666666671</v>
      </c>
      <c r="G6" s="57">
        <f>[2]Abril!$E$10</f>
        <v>69.375</v>
      </c>
      <c r="H6" s="57">
        <f>[2]Abril!$E$11</f>
        <v>70.208333333333329</v>
      </c>
      <c r="I6" s="57">
        <f>[2]Abril!$E$12</f>
        <v>71.166666666666671</v>
      </c>
      <c r="J6" s="57">
        <f>[2]Abril!$E$13</f>
        <v>70.041666666666671</v>
      </c>
      <c r="K6" s="57">
        <f>[2]Abril!$E$14</f>
        <v>85.625</v>
      </c>
      <c r="L6" s="57">
        <f>[2]Abril!$E$15</f>
        <v>80.291666666666671</v>
      </c>
      <c r="M6" s="57">
        <f>[2]Abril!$E$16</f>
        <v>78.416666666666671</v>
      </c>
      <c r="N6" s="57">
        <f>[2]Abril!$E$17</f>
        <v>71.333333333333329</v>
      </c>
      <c r="O6" s="57">
        <f>[2]Abril!$E$18</f>
        <v>69.666666666666671</v>
      </c>
      <c r="P6" s="57">
        <f>[2]Abril!$E$19</f>
        <v>75.041666666666671</v>
      </c>
      <c r="Q6" s="57">
        <f>[2]Abril!$E$20</f>
        <v>67.375</v>
      </c>
      <c r="R6" s="57">
        <f>[2]Abril!$E$21</f>
        <v>61.916666666666664</v>
      </c>
      <c r="S6" s="57">
        <f>[2]Abril!$E$22</f>
        <v>62.458333333333336</v>
      </c>
      <c r="T6" s="57">
        <f>[2]Abril!$E$23</f>
        <v>61.666666666666664</v>
      </c>
      <c r="U6" s="57">
        <f>[2]Abril!$E$24</f>
        <v>61.416666666666664</v>
      </c>
      <c r="V6" s="57">
        <f>[2]Abril!$E$25</f>
        <v>62.708333333333336</v>
      </c>
      <c r="W6" s="57">
        <f>[2]Abril!$E$26</f>
        <v>77.958333333333329</v>
      </c>
      <c r="X6" s="57">
        <f>[2]Abril!$E$27</f>
        <v>65.166666666666671</v>
      </c>
      <c r="Y6" s="57">
        <f>[2]Abril!$E$28</f>
        <v>63.875</v>
      </c>
      <c r="Z6" s="57">
        <f>[2]Abril!$E$29</f>
        <v>75.666666666666671</v>
      </c>
      <c r="AA6" s="57">
        <f>[2]Abril!$E$30</f>
        <v>93.291666666666671</v>
      </c>
      <c r="AB6" s="57">
        <f>[2]Abril!$E$31</f>
        <v>76.125</v>
      </c>
      <c r="AC6" s="57">
        <f>[2]Abril!$E$32</f>
        <v>75.041666666666671</v>
      </c>
      <c r="AD6" s="57">
        <f>[2]Abril!$E$33</f>
        <v>69.708333333333329</v>
      </c>
      <c r="AE6" s="57">
        <f>[2]Abril!$E$34</f>
        <v>66.541666666666671</v>
      </c>
      <c r="AF6" s="59">
        <f t="shared" si="1"/>
        <v>70.670833333333334</v>
      </c>
    </row>
    <row r="7" spans="1:33" ht="17.100000000000001" customHeight="1" x14ac:dyDescent="0.2">
      <c r="A7" s="56" t="s">
        <v>1</v>
      </c>
      <c r="B7" s="57">
        <f>[3]Abril!$E$5</f>
        <v>74.875</v>
      </c>
      <c r="C7" s="57">
        <f>[3]Abril!$E$6</f>
        <v>72.166666666666671</v>
      </c>
      <c r="D7" s="57">
        <f>[3]Abril!$E$7</f>
        <v>73.416666666666671</v>
      </c>
      <c r="E7" s="57">
        <f>[3]Abril!$E$8</f>
        <v>75.416666666666671</v>
      </c>
      <c r="F7" s="57">
        <f>[3]Abril!$E$9</f>
        <v>72.333333333333329</v>
      </c>
      <c r="G7" s="57">
        <f>[3]Abril!$E$10</f>
        <v>70.083333333333329</v>
      </c>
      <c r="H7" s="57">
        <f>[3]Abril!$E$11</f>
        <v>75.625</v>
      </c>
      <c r="I7" s="57">
        <f>[3]Abril!$E$12</f>
        <v>73.458333333333329</v>
      </c>
      <c r="J7" s="57">
        <f>[3]Abril!$E$13</f>
        <v>73.208333333333329</v>
      </c>
      <c r="K7" s="57">
        <f>[3]Abril!$E$14</f>
        <v>78.833333333333329</v>
      </c>
      <c r="L7" s="57">
        <f>[3]Abril!$E$15</f>
        <v>68.958333333333329</v>
      </c>
      <c r="M7" s="57">
        <f>[3]Abril!$E$16</f>
        <v>74.166666666666671</v>
      </c>
      <c r="N7" s="57">
        <f>[3]Abril!$E$17</f>
        <v>73.125</v>
      </c>
      <c r="O7" s="57">
        <f>[3]Abril!$E$18</f>
        <v>80.625</v>
      </c>
      <c r="P7" s="57">
        <f>[3]Abril!$E$19</f>
        <v>80.791666666666671</v>
      </c>
      <c r="Q7" s="57">
        <f>[3]Abril!$E$20</f>
        <v>71.833333333333329</v>
      </c>
      <c r="R7" s="57">
        <f>[3]Abril!$E$21</f>
        <v>71.416666666666671</v>
      </c>
      <c r="S7" s="57">
        <f>[3]Abril!$E$22</f>
        <v>71.375</v>
      </c>
      <c r="T7" s="57">
        <f>[3]Abril!$E$23</f>
        <v>71.083333333333329</v>
      </c>
      <c r="U7" s="57">
        <f>[3]Abril!$E$24</f>
        <v>73.25</v>
      </c>
      <c r="V7" s="57">
        <f>[3]Abril!$E$25</f>
        <v>72.041666666666671</v>
      </c>
      <c r="W7" s="57">
        <f>[3]Abril!$E$26</f>
        <v>75.833333333333329</v>
      </c>
      <c r="X7" s="57">
        <f>[3]Abril!$E$27</f>
        <v>73.166666666666671</v>
      </c>
      <c r="Y7" s="57">
        <f>[3]Abril!$E$28</f>
        <v>70.375</v>
      </c>
      <c r="Z7" s="57">
        <f>[3]Abril!$E$29</f>
        <v>75.083333333333329</v>
      </c>
      <c r="AA7" s="57">
        <f>[3]Abril!$E$30</f>
        <v>87.75</v>
      </c>
      <c r="AB7" s="57">
        <f>[3]Abril!$E$31</f>
        <v>73.291666666666671</v>
      </c>
      <c r="AC7" s="57">
        <f>[3]Abril!$E$32</f>
        <v>67.666666666666671</v>
      </c>
      <c r="AD7" s="57">
        <f>[3]Abril!$E$33</f>
        <v>70.166666666666671</v>
      </c>
      <c r="AE7" s="57">
        <f>[3]Abril!$E$34</f>
        <v>66.958333333333329</v>
      </c>
      <c r="AF7" s="59">
        <f t="shared" si="1"/>
        <v>73.612500000000011</v>
      </c>
    </row>
    <row r="8" spans="1:33" ht="17.100000000000001" customHeight="1" x14ac:dyDescent="0.2">
      <c r="A8" s="56" t="s">
        <v>55</v>
      </c>
      <c r="B8" s="57">
        <f>[4]Abril!$E$5</f>
        <v>65.958333333333329</v>
      </c>
      <c r="C8" s="57">
        <f>[4]Abril!$E$6</f>
        <v>63.625</v>
      </c>
      <c r="D8" s="57">
        <f>[4]Abril!$E$7</f>
        <v>61.666666666666664</v>
      </c>
      <c r="E8" s="57">
        <f>[4]Abril!$E$8</f>
        <v>61.666666666666664</v>
      </c>
      <c r="F8" s="57">
        <f>[4]Abril!$E$9</f>
        <v>64.583333333333329</v>
      </c>
      <c r="G8" s="57">
        <f>[4]Abril!$E$10</f>
        <v>61.791666666666664</v>
      </c>
      <c r="H8" s="57">
        <f>[4]Abril!$E$11</f>
        <v>62.166666666666664</v>
      </c>
      <c r="I8" s="57">
        <f>[4]Abril!$E$12</f>
        <v>63.666666666666664</v>
      </c>
      <c r="J8" s="57">
        <f>[4]Abril!$E$13</f>
        <v>58.208333333333336</v>
      </c>
      <c r="K8" s="57">
        <f>[4]Abril!$E$14</f>
        <v>55.083333333333336</v>
      </c>
      <c r="L8" s="57">
        <f>[4]Abril!$E$15</f>
        <v>57.875</v>
      </c>
      <c r="M8" s="57">
        <f>[4]Abril!$E$16</f>
        <v>56.541666666666664</v>
      </c>
      <c r="N8" s="57">
        <f>[4]Abril!$E$17</f>
        <v>57.583333333333336</v>
      </c>
      <c r="O8" s="57">
        <f>[4]Abril!$E$18</f>
        <v>57.708333333333336</v>
      </c>
      <c r="P8" s="57">
        <f>[4]Abril!$E$19</f>
        <v>66</v>
      </c>
      <c r="Q8" s="57">
        <f>[4]Abril!$E$20</f>
        <v>55.583333333333336</v>
      </c>
      <c r="R8" s="57">
        <f>[4]Abril!$E$21</f>
        <v>50.916666666666664</v>
      </c>
      <c r="S8" s="57">
        <f>[4]Abril!$E$22</f>
        <v>54.291666666666664</v>
      </c>
      <c r="T8" s="57">
        <f>[4]Abril!$E$23</f>
        <v>55.958333333333336</v>
      </c>
      <c r="U8" s="57">
        <f>[4]Abril!$E$24</f>
        <v>53.75</v>
      </c>
      <c r="V8" s="57">
        <f>[4]Abril!$E$25</f>
        <v>49.125</v>
      </c>
      <c r="W8" s="57">
        <f>[4]Abril!$E$26</f>
        <v>46.25</v>
      </c>
      <c r="X8" s="57">
        <f>[4]Abril!$E$27</f>
        <v>50.083333333333336</v>
      </c>
      <c r="Y8" s="57">
        <f>[4]Abril!$E$28</f>
        <v>46.458333333333336</v>
      </c>
      <c r="Z8" s="57">
        <f>[4]Abril!$E$29</f>
        <v>53.333333333333336</v>
      </c>
      <c r="AA8" s="57">
        <f>[4]Abril!$E$30</f>
        <v>98.888888888888886</v>
      </c>
      <c r="AB8" s="57">
        <f>[4]Abril!$E$31</f>
        <v>77.458333333333329</v>
      </c>
      <c r="AC8" s="57">
        <f>[4]Abril!$E$32</f>
        <v>73.291666666666671</v>
      </c>
      <c r="AD8" s="57">
        <f>[4]Abril!$E$33</f>
        <v>69.833333333333329</v>
      </c>
      <c r="AE8" s="57">
        <f>[4]Abril!$E$34</f>
        <v>60.541666666666664</v>
      </c>
      <c r="AF8" s="59">
        <f t="shared" ref="AF8" si="2">AVERAGE(B8:AE8)</f>
        <v>60.329629629629622</v>
      </c>
    </row>
    <row r="9" spans="1:33" ht="17.100000000000001" customHeight="1" x14ac:dyDescent="0.2">
      <c r="A9" s="56" t="s">
        <v>48</v>
      </c>
      <c r="B9" s="57">
        <f>[5]Abril!$E$5</f>
        <v>77.166666666666671</v>
      </c>
      <c r="C9" s="57">
        <f>[5]Abril!$E$6</f>
        <v>72.75</v>
      </c>
      <c r="D9" s="57">
        <f>[5]Abril!$E$7</f>
        <v>75</v>
      </c>
      <c r="E9" s="57">
        <f>[5]Abril!$E$8</f>
        <v>73.25</v>
      </c>
      <c r="F9" s="57">
        <f>[5]Abril!$E$9</f>
        <v>72.875</v>
      </c>
      <c r="G9" s="57">
        <f>[5]Abril!$E$10</f>
        <v>72.541666666666671</v>
      </c>
      <c r="H9" s="57">
        <f>[5]Abril!$E$11</f>
        <v>76.166666666666671</v>
      </c>
      <c r="I9" s="57">
        <f>[5]Abril!$E$12</f>
        <v>75.458333333333329</v>
      </c>
      <c r="J9" s="57">
        <f>[5]Abril!$E$13</f>
        <v>74.791666666666671</v>
      </c>
      <c r="K9" s="57">
        <f>[5]Abril!$E$14</f>
        <v>80.416666666666671</v>
      </c>
      <c r="L9" s="57">
        <f>[5]Abril!$E$15</f>
        <v>78.791666666666671</v>
      </c>
      <c r="M9" s="57">
        <f>[5]Abril!$E$16</f>
        <v>76.875</v>
      </c>
      <c r="N9" s="57">
        <f>[5]Abril!$E$17</f>
        <v>83.125</v>
      </c>
      <c r="O9" s="57">
        <f>[5]Abril!$E$18</f>
        <v>77.625</v>
      </c>
      <c r="P9" s="57">
        <f>[5]Abril!$E$19</f>
        <v>74.583333333333329</v>
      </c>
      <c r="Q9" s="57">
        <f>[5]Abril!$E$20</f>
        <v>67.875</v>
      </c>
      <c r="R9" s="57">
        <f>[5]Abril!$E$21</f>
        <v>65.416666666666671</v>
      </c>
      <c r="S9" s="57">
        <f>[5]Abril!$E$22</f>
        <v>66.041666666666671</v>
      </c>
      <c r="T9" s="57">
        <f>[5]Abril!$E$23</f>
        <v>66.5</v>
      </c>
      <c r="U9" s="57">
        <f>[5]Abril!$E$24</f>
        <v>66.583333333333329</v>
      </c>
      <c r="V9" s="57">
        <f>[5]Abril!$E$25</f>
        <v>72.333333333333329</v>
      </c>
      <c r="W9" s="57">
        <f>[5]Abril!$E$26</f>
        <v>84.333333333333329</v>
      </c>
      <c r="X9" s="57">
        <f>[5]Abril!$E$27</f>
        <v>75.916666666666671</v>
      </c>
      <c r="Y9" s="57">
        <f>[5]Abril!$E$28</f>
        <v>71.666666666666671</v>
      </c>
      <c r="Z9" s="57">
        <f>[5]Abril!$E$29</f>
        <v>77.583333333333329</v>
      </c>
      <c r="AA9" s="57">
        <f>[5]Abril!$E$30</f>
        <v>91.666666666666671</v>
      </c>
      <c r="AB9" s="57">
        <f>[5]Abril!$E$31</f>
        <v>75.125</v>
      </c>
      <c r="AC9" s="57">
        <f>[5]Abril!$E$32</f>
        <v>75.041666666666671</v>
      </c>
      <c r="AD9" s="57">
        <f>[5]Abril!$E$33</f>
        <v>71.416666666666671</v>
      </c>
      <c r="AE9" s="57">
        <f>[5]Abril!$E$34</f>
        <v>70.625</v>
      </c>
      <c r="AF9" s="59">
        <f t="shared" si="1"/>
        <v>74.651388888888889</v>
      </c>
    </row>
    <row r="10" spans="1:33" ht="17.100000000000001" customHeight="1" x14ac:dyDescent="0.2">
      <c r="A10" s="56" t="s">
        <v>2</v>
      </c>
      <c r="B10" s="57">
        <f>[6]Abril!$E$5</f>
        <v>66.875</v>
      </c>
      <c r="C10" s="57">
        <f>[6]Abril!$E$6</f>
        <v>64.75</v>
      </c>
      <c r="D10" s="57">
        <f>[6]Abril!$E$7</f>
        <v>65.916666666666671</v>
      </c>
      <c r="E10" s="57">
        <f>[6]Abril!$E$8</f>
        <v>65.375</v>
      </c>
      <c r="F10" s="57">
        <f>[6]Abril!$E$9</f>
        <v>64.875</v>
      </c>
      <c r="G10" s="57">
        <f>[6]Abril!$E$10</f>
        <v>66.875</v>
      </c>
      <c r="H10" s="57">
        <f>[6]Abril!$E$11</f>
        <v>66.666666666666671</v>
      </c>
      <c r="I10" s="57">
        <f>[6]Abril!$E$12</f>
        <v>66.916666666666671</v>
      </c>
      <c r="J10" s="57">
        <f>[6]Abril!$E$13</f>
        <v>59.083333333333336</v>
      </c>
      <c r="K10" s="57">
        <f>[6]Abril!$E$14</f>
        <v>59.875</v>
      </c>
      <c r="L10" s="57">
        <f>[6]Abril!$E$15</f>
        <v>63.291666666666664</v>
      </c>
      <c r="M10" s="57">
        <f>[6]Abril!$E$16</f>
        <v>66.958333333333329</v>
      </c>
      <c r="N10" s="57">
        <f>[6]Abril!$E$17</f>
        <v>63.125</v>
      </c>
      <c r="O10" s="57">
        <f>[6]Abril!$E$18</f>
        <v>68.708333333333329</v>
      </c>
      <c r="P10" s="57">
        <f>[6]Abril!$E$19</f>
        <v>78.875</v>
      </c>
      <c r="Q10" s="57">
        <f>[6]Abril!$E$20</f>
        <v>66.208333333333329</v>
      </c>
      <c r="R10" s="57">
        <f>[6]Abril!$E$21</f>
        <v>57.208333333333336</v>
      </c>
      <c r="S10" s="57">
        <f>[6]Abril!$E$22</f>
        <v>50.541666666666664</v>
      </c>
      <c r="T10" s="57">
        <f>[6]Abril!$E$23</f>
        <v>53.916666666666664</v>
      </c>
      <c r="U10" s="57">
        <f>[6]Abril!$E$24</f>
        <v>62.958333333333336</v>
      </c>
      <c r="V10" s="57">
        <f>[6]Abril!$E$25</f>
        <v>63.083333333333336</v>
      </c>
      <c r="W10" s="57">
        <f>[6]Abril!$E$26</f>
        <v>68.375</v>
      </c>
      <c r="X10" s="57">
        <f>[6]Abril!$E$27</f>
        <v>65.208333333333329</v>
      </c>
      <c r="Y10" s="57">
        <f>[6]Abril!$E$28</f>
        <v>60.583333333333336</v>
      </c>
      <c r="Z10" s="57">
        <f>[6]Abril!$E$29</f>
        <v>72</v>
      </c>
      <c r="AA10" s="57">
        <f>[6]Abril!$E$30</f>
        <v>88.208333333333329</v>
      </c>
      <c r="AB10" s="57">
        <f>[6]Abril!$E$31</f>
        <v>73.791666666666671</v>
      </c>
      <c r="AC10" s="57">
        <f>[6]Abril!$E$32</f>
        <v>63.875</v>
      </c>
      <c r="AD10" s="57">
        <f>[6]Abril!$E$33</f>
        <v>63.166666666666664</v>
      </c>
      <c r="AE10" s="57">
        <f>[6]Abril!$E$34</f>
        <v>59.416666666666664</v>
      </c>
      <c r="AF10" s="59">
        <f t="shared" si="1"/>
        <v>65.223611111111111</v>
      </c>
    </row>
    <row r="11" spans="1:33" ht="17.100000000000001" customHeight="1" x14ac:dyDescent="0.2">
      <c r="A11" s="56" t="s">
        <v>3</v>
      </c>
      <c r="B11" s="57">
        <f>[7]Abril!$E$5</f>
        <v>64.291666666666671</v>
      </c>
      <c r="C11" s="57">
        <f>[7]Abril!$E$6</f>
        <v>62.875</v>
      </c>
      <c r="D11" s="57">
        <f>[7]Abril!$E$7</f>
        <v>63.791666666666664</v>
      </c>
      <c r="E11" s="57">
        <f>[7]Abril!$E$8</f>
        <v>61.041666666666664</v>
      </c>
      <c r="F11" s="57">
        <f>[7]Abril!$E$9</f>
        <v>60.916666666666664</v>
      </c>
      <c r="G11" s="57">
        <f>[7]Abril!$E$10</f>
        <v>61.583333333333336</v>
      </c>
      <c r="H11" s="57">
        <f>[7]Abril!$E$11</f>
        <v>60.666666666666664</v>
      </c>
      <c r="I11" s="57">
        <f>[7]Abril!$E$12</f>
        <v>56.708333333333336</v>
      </c>
      <c r="J11" s="57">
        <f>[7]Abril!$E$13</f>
        <v>57.333333333333336</v>
      </c>
      <c r="K11" s="57">
        <f>[7]Abril!$E$14</f>
        <v>56.541666666666664</v>
      </c>
      <c r="L11" s="57">
        <f>[7]Abril!$E$15</f>
        <v>56.166666666666664</v>
      </c>
      <c r="M11" s="57">
        <f>[7]Abril!$E$16</f>
        <v>57.166666666666664</v>
      </c>
      <c r="N11" s="57">
        <f>[7]Abril!$E$17</f>
        <v>53.791666666666664</v>
      </c>
      <c r="O11" s="57">
        <f>[7]Abril!$E$18</f>
        <v>57.25</v>
      </c>
      <c r="P11" s="57">
        <f>[7]Abril!$E$19</f>
        <v>53.875</v>
      </c>
      <c r="Q11" s="57">
        <f>[7]Abril!$E$20</f>
        <v>52.833333333333336</v>
      </c>
      <c r="R11" s="57">
        <f>[7]Abril!$E$21</f>
        <v>51.166666666666664</v>
      </c>
      <c r="S11" s="57">
        <f>[7]Abril!$E$22</f>
        <v>55.75</v>
      </c>
      <c r="T11" s="57">
        <f>[7]Abril!$E$23</f>
        <v>56.458333333333336</v>
      </c>
      <c r="U11" s="57">
        <f>[7]Abril!$E$24</f>
        <v>55.75</v>
      </c>
      <c r="V11" s="57">
        <f>[7]Abril!$E$25</f>
        <v>53.541666666666664</v>
      </c>
      <c r="W11" s="57">
        <f>[7]Abril!$E$26</f>
        <v>51.958333333333336</v>
      </c>
      <c r="X11" s="57">
        <f>[7]Abril!$E$27</f>
        <v>52.625</v>
      </c>
      <c r="Y11" s="57">
        <f>[7]Abril!$E$28</f>
        <v>54.208333333333336</v>
      </c>
      <c r="Z11" s="57">
        <f>[7]Abril!$E$29</f>
        <v>55.083333333333336</v>
      </c>
      <c r="AA11" s="57">
        <f>[7]Abril!$E$30</f>
        <v>79.291666666666671</v>
      </c>
      <c r="AB11" s="57">
        <f>[7]Abril!$E$31</f>
        <v>78.208333333333329</v>
      </c>
      <c r="AC11" s="57">
        <f>[7]Abril!$E$32</f>
        <v>66.666666666666671</v>
      </c>
      <c r="AD11" s="57">
        <f>[7]Abril!$E$33</f>
        <v>69.708333333333329</v>
      </c>
      <c r="AE11" s="57">
        <f>[7]Abril!$E$34</f>
        <v>66.958333333333329</v>
      </c>
      <c r="AF11" s="59">
        <f t="shared" si="1"/>
        <v>59.473611111111104</v>
      </c>
    </row>
    <row r="12" spans="1:33" ht="17.100000000000001" customHeight="1" x14ac:dyDescent="0.2">
      <c r="A12" s="56" t="s">
        <v>4</v>
      </c>
      <c r="B12" s="57">
        <f>[8]Abril!$E$5</f>
        <v>59.958333333333336</v>
      </c>
      <c r="C12" s="57">
        <f>[8]Abril!$E$6</f>
        <v>57.458333333333336</v>
      </c>
      <c r="D12" s="57">
        <f>[8]Abril!$E$7</f>
        <v>61.208333333333336</v>
      </c>
      <c r="E12" s="57">
        <f>[8]Abril!$E$8</f>
        <v>58.291666666666664</v>
      </c>
      <c r="F12" s="57">
        <f>[8]Abril!$E$9</f>
        <v>57.208333333333336</v>
      </c>
      <c r="G12" s="57">
        <f>[8]Abril!$E$10</f>
        <v>57.958333333333336</v>
      </c>
      <c r="H12" s="57">
        <f>[8]Abril!$E$11</f>
        <v>62.208333333333336</v>
      </c>
      <c r="I12" s="57">
        <f>[8]Abril!$E$12</f>
        <v>55.041666666666664</v>
      </c>
      <c r="J12" s="57">
        <f>[8]Abril!$E$13</f>
        <v>48.708333333333336</v>
      </c>
      <c r="K12" s="57">
        <f>[8]Abril!$E$14</f>
        <v>47.75</v>
      </c>
      <c r="L12" s="57">
        <f>[8]Abril!$E$15</f>
        <v>49.708333333333336</v>
      </c>
      <c r="M12" s="57">
        <f>[8]Abril!$E$16</f>
        <v>55.625</v>
      </c>
      <c r="N12" s="57">
        <f>[8]Abril!$E$17</f>
        <v>47.875</v>
      </c>
      <c r="O12" s="57">
        <f>[8]Abril!$E$18</f>
        <v>53</v>
      </c>
      <c r="P12" s="57">
        <f>[8]Abril!$E$19</f>
        <v>57.583333333333336</v>
      </c>
      <c r="Q12" s="57">
        <f>[8]Abril!$E$20</f>
        <v>52.208333333333336</v>
      </c>
      <c r="R12" s="57">
        <f>[8]Abril!$E$21</f>
        <v>49.166666666666664</v>
      </c>
      <c r="S12" s="57">
        <f>[8]Abril!$E$22</f>
        <v>51.291666666666664</v>
      </c>
      <c r="T12" s="57">
        <f>[8]Abril!$E$23</f>
        <v>51.333333333333336</v>
      </c>
      <c r="U12" s="57">
        <f>[8]Abril!$E$24</f>
        <v>48.583333333333336</v>
      </c>
      <c r="V12" s="57">
        <f>[8]Abril!$E$25</f>
        <v>48.958333333333336</v>
      </c>
      <c r="W12" s="57">
        <f>[8]Abril!$E$26</f>
        <v>47.208333333333336</v>
      </c>
      <c r="X12" s="57">
        <f>[8]Abril!$E$27</f>
        <v>48.375</v>
      </c>
      <c r="Y12" s="57">
        <f>[8]Abril!$E$28</f>
        <v>51.083333333333336</v>
      </c>
      <c r="Z12" s="57">
        <f>[8]Abril!$E$29</f>
        <v>53.333333333333336</v>
      </c>
      <c r="AA12" s="57">
        <f>[8]Abril!$E$30</f>
        <v>84.958333333333329</v>
      </c>
      <c r="AB12" s="57">
        <f>[8]Abril!$E$31</f>
        <v>87.166666666666671</v>
      </c>
      <c r="AC12" s="57">
        <f>[8]Abril!$E$32</f>
        <v>77.708333333333329</v>
      </c>
      <c r="AD12" s="57">
        <f>[8]Abril!$E$33</f>
        <v>68.916666666666671</v>
      </c>
      <c r="AE12" s="57">
        <f>[8]Abril!$E$34</f>
        <v>68.333333333333329</v>
      </c>
      <c r="AF12" s="59">
        <f t="shared" si="1"/>
        <v>57.273611111111094</v>
      </c>
    </row>
    <row r="13" spans="1:33" ht="17.100000000000001" customHeight="1" x14ac:dyDescent="0.2">
      <c r="A13" s="56" t="s">
        <v>5</v>
      </c>
      <c r="B13" s="57" t="str">
        <f>[9]Abril!$E$5</f>
        <v>*</v>
      </c>
      <c r="C13" s="57" t="str">
        <f>[9]Abril!$E$6</f>
        <v>*</v>
      </c>
      <c r="D13" s="57" t="str">
        <f>[9]Abril!$E$7</f>
        <v>*</v>
      </c>
      <c r="E13" s="57" t="str">
        <f>[9]Abril!$E$8</f>
        <v>*</v>
      </c>
      <c r="F13" s="57" t="str">
        <f>[9]Abril!$E$9</f>
        <v>*</v>
      </c>
      <c r="G13" s="57" t="str">
        <f>[9]Abril!$E$10</f>
        <v>*</v>
      </c>
      <c r="H13" s="57" t="str">
        <f>[9]Abril!$E$11</f>
        <v>*</v>
      </c>
      <c r="I13" s="57" t="str">
        <f>[9]Abril!$E$12</f>
        <v>*</v>
      </c>
      <c r="J13" s="57" t="str">
        <f>[9]Abril!$E$13</f>
        <v>*</v>
      </c>
      <c r="K13" s="57" t="str">
        <f>[9]Abril!$E$14</f>
        <v>*</v>
      </c>
      <c r="L13" s="57" t="str">
        <f>[9]Abril!$E$15</f>
        <v>*</v>
      </c>
      <c r="M13" s="57" t="str">
        <f>[9]Abril!$E$16</f>
        <v>*</v>
      </c>
      <c r="N13" s="57" t="str">
        <f>[9]Abril!$E$17</f>
        <v>*</v>
      </c>
      <c r="O13" s="57" t="str">
        <f>[9]Abril!$E$18</f>
        <v>*</v>
      </c>
      <c r="P13" s="57" t="str">
        <f>[9]Abril!$E$19</f>
        <v>*</v>
      </c>
      <c r="Q13" s="57" t="str">
        <f>[9]Abril!$E$20</f>
        <v>*</v>
      </c>
      <c r="R13" s="57" t="str">
        <f>[9]Abril!$E$21</f>
        <v>*</v>
      </c>
      <c r="S13" s="57" t="str">
        <f>[9]Abril!$E$22</f>
        <v>*</v>
      </c>
      <c r="T13" s="57" t="str">
        <f>[9]Abril!$E$23</f>
        <v>*</v>
      </c>
      <c r="U13" s="57" t="str">
        <f>[9]Abril!$E$24</f>
        <v>*</v>
      </c>
      <c r="V13" s="57" t="str">
        <f>[9]Abril!$E$25</f>
        <v>*</v>
      </c>
      <c r="W13" s="57" t="str">
        <f>[9]Abril!$E$26</f>
        <v>*</v>
      </c>
      <c r="X13" s="57" t="str">
        <f>[9]Abril!$E$27</f>
        <v>*</v>
      </c>
      <c r="Y13" s="57">
        <f>[9]Abril!$E$28</f>
        <v>61.8</v>
      </c>
      <c r="Z13" s="57">
        <f>[9]Abril!$E$29</f>
        <v>73.875</v>
      </c>
      <c r="AA13" s="57">
        <f>[9]Abril!$E$30</f>
        <v>81.125</v>
      </c>
      <c r="AB13" s="57">
        <f>[9]Abril!$E$31</f>
        <v>61.708333333333336</v>
      </c>
      <c r="AC13" s="57">
        <f>[9]Abril!$E$32</f>
        <v>52.083333333333336</v>
      </c>
      <c r="AD13" s="57">
        <f>[9]Abril!$E$33</f>
        <v>58.416666666666664</v>
      </c>
      <c r="AE13" s="57">
        <f>[9]Abril!$E$34</f>
        <v>54.75</v>
      </c>
      <c r="AF13" s="59">
        <f t="shared" si="1"/>
        <v>63.394047619047619</v>
      </c>
    </row>
    <row r="14" spans="1:33" ht="17.100000000000001" customHeight="1" x14ac:dyDescent="0.2">
      <c r="A14" s="56" t="s">
        <v>50</v>
      </c>
      <c r="B14" s="57">
        <f>[10]Abril!$E$5</f>
        <v>61.416666666666664</v>
      </c>
      <c r="C14" s="57">
        <f>[10]Abril!$E$6</f>
        <v>66.875</v>
      </c>
      <c r="D14" s="57">
        <f>[10]Abril!$E$7</f>
        <v>66.708333333333329</v>
      </c>
      <c r="E14" s="57">
        <f>[10]Abril!$E$8</f>
        <v>64.083333333333329</v>
      </c>
      <c r="F14" s="57">
        <f>[10]Abril!$E$9</f>
        <v>64.125</v>
      </c>
      <c r="G14" s="57">
        <f>[10]Abril!$E$10</f>
        <v>64.125</v>
      </c>
      <c r="H14" s="57">
        <f>[10]Abril!$E$11</f>
        <v>65.5</v>
      </c>
      <c r="I14" s="57">
        <f>[10]Abril!$E$12</f>
        <v>67.791666666666671</v>
      </c>
      <c r="J14" s="57">
        <f>[10]Abril!$E$13</f>
        <v>60.25</v>
      </c>
      <c r="K14" s="57">
        <f>[10]Abril!$E$14</f>
        <v>60.041666666666664</v>
      </c>
      <c r="L14" s="57">
        <f>[10]Abril!$E$15</f>
        <v>65.75</v>
      </c>
      <c r="M14" s="57">
        <f>[10]Abril!$E$16</f>
        <v>68.333333333333329</v>
      </c>
      <c r="N14" s="57">
        <f>[10]Abril!$E$17</f>
        <v>60.75</v>
      </c>
      <c r="O14" s="57">
        <f>[10]Abril!$E$18</f>
        <v>65.083333333333329</v>
      </c>
      <c r="P14" s="57">
        <f>[10]Abril!$E$19</f>
        <v>69.166666666666671</v>
      </c>
      <c r="Q14" s="57">
        <f>[10]Abril!$E$20</f>
        <v>60.166666666666664</v>
      </c>
      <c r="R14" s="57">
        <f>[10]Abril!$E$21</f>
        <v>56.75</v>
      </c>
      <c r="S14" s="57">
        <f>[10]Abril!$E$22</f>
        <v>57.041666666666664</v>
      </c>
      <c r="T14" s="57">
        <f>[10]Abril!$E$23</f>
        <v>58.583333333333336</v>
      </c>
      <c r="U14" s="57">
        <f>[10]Abril!$E$24</f>
        <v>55.75</v>
      </c>
      <c r="V14" s="57">
        <f>[10]Abril!$E$25</f>
        <v>57.166666666666664</v>
      </c>
      <c r="W14" s="57">
        <f>[10]Abril!$E$26</f>
        <v>56.083333333333336</v>
      </c>
      <c r="X14" s="57">
        <f>[10]Abril!$E$27</f>
        <v>55.25</v>
      </c>
      <c r="Y14" s="57">
        <f>[10]Abril!$E$28</f>
        <v>53.083333333333336</v>
      </c>
      <c r="Z14" s="57">
        <f>[10]Abril!$E$29</f>
        <v>58.916666666666664</v>
      </c>
      <c r="AA14" s="57">
        <f>[10]Abril!$E$30</f>
        <v>84.916666666666671</v>
      </c>
      <c r="AB14" s="57">
        <f>[10]Abril!$E$31</f>
        <v>86.75</v>
      </c>
      <c r="AC14" s="57">
        <f>[10]Abril!$E$32</f>
        <v>74</v>
      </c>
      <c r="AD14" s="57">
        <f>[10]Abril!$E$33</f>
        <v>65.541666666666671</v>
      </c>
      <c r="AE14" s="57">
        <f>[10]Abril!$E$34</f>
        <v>69.25</v>
      </c>
      <c r="AF14" s="59">
        <f>AVERAGE(B14:AE14)</f>
        <v>63.975000000000009</v>
      </c>
      <c r="AG14" s="69" t="s">
        <v>54</v>
      </c>
    </row>
    <row r="15" spans="1:33" ht="17.100000000000001" customHeight="1" x14ac:dyDescent="0.2">
      <c r="A15" s="56" t="s">
        <v>6</v>
      </c>
      <c r="B15" s="57" t="str">
        <f>[11]Abril!$E$5</f>
        <v>*</v>
      </c>
      <c r="C15" s="57" t="str">
        <f>[11]Abril!$E$6</f>
        <v>*</v>
      </c>
      <c r="D15" s="57" t="str">
        <f>[11]Abril!$E$7</f>
        <v>*</v>
      </c>
      <c r="E15" s="57" t="str">
        <f>[11]Abril!$E$8</f>
        <v>*</v>
      </c>
      <c r="F15" s="57" t="str">
        <f>[11]Abril!$E$9</f>
        <v>*</v>
      </c>
      <c r="G15" s="57" t="str">
        <f>[11]Abril!$E$10</f>
        <v>*</v>
      </c>
      <c r="H15" s="57" t="str">
        <f>[11]Abril!$E$11</f>
        <v>*</v>
      </c>
      <c r="I15" s="57" t="str">
        <f>[11]Abril!$E$12</f>
        <v>*</v>
      </c>
      <c r="J15" s="57" t="str">
        <f>[11]Abril!$E$13</f>
        <v>*</v>
      </c>
      <c r="K15" s="57" t="str">
        <f>[11]Abril!$E$14</f>
        <v>*</v>
      </c>
      <c r="L15" s="57" t="str">
        <f>[11]Abril!$E$15</f>
        <v>*</v>
      </c>
      <c r="M15" s="57" t="str">
        <f>[11]Abril!$E$16</f>
        <v>*</v>
      </c>
      <c r="N15" s="57" t="str">
        <f>[11]Abril!$E$17</f>
        <v>*</v>
      </c>
      <c r="O15" s="57" t="str">
        <f>[11]Abril!$E$18</f>
        <v>*</v>
      </c>
      <c r="P15" s="57" t="str">
        <f>[11]Abril!$E$19</f>
        <v>*</v>
      </c>
      <c r="Q15" s="57" t="str">
        <f>[11]Abril!$E$20</f>
        <v>*</v>
      </c>
      <c r="R15" s="57" t="str">
        <f>[11]Abril!$E$21</f>
        <v>*</v>
      </c>
      <c r="S15" s="57" t="str">
        <f>[11]Abril!$E$22</f>
        <v>*</v>
      </c>
      <c r="T15" s="57" t="str">
        <f>[11]Abril!$E$23</f>
        <v>*</v>
      </c>
      <c r="U15" s="57">
        <f>[11]Abril!$E$24</f>
        <v>54.5</v>
      </c>
      <c r="V15" s="57">
        <f>[11]Abril!$E$25</f>
        <v>70.125</v>
      </c>
      <c r="W15" s="57">
        <f>[11]Abril!$E$26</f>
        <v>73.041666666666671</v>
      </c>
      <c r="X15" s="57">
        <f>[11]Abril!$E$27</f>
        <v>69.75</v>
      </c>
      <c r="Y15" s="57">
        <f>[11]Abril!$E$28</f>
        <v>66.958333333333329</v>
      </c>
      <c r="Z15" s="57">
        <f>[11]Abril!$E$29</f>
        <v>72.75</v>
      </c>
      <c r="AA15" s="57">
        <f>[11]Abril!$E$30</f>
        <v>86.25</v>
      </c>
      <c r="AB15" s="57">
        <f>[11]Abril!$E$31</f>
        <v>76.791666666666671</v>
      </c>
      <c r="AC15" s="57">
        <f>[11]Abril!$E$32</f>
        <v>64.958333333333329</v>
      </c>
      <c r="AD15" s="57">
        <f>[11]Abril!$E$33</f>
        <v>59.541666666666664</v>
      </c>
      <c r="AE15" s="57">
        <f>[11]Abril!$E$34</f>
        <v>67.375</v>
      </c>
      <c r="AF15" s="59">
        <f>AVERAGE(B15:AE15)</f>
        <v>69.276515151515142</v>
      </c>
    </row>
    <row r="16" spans="1:33" ht="17.100000000000001" customHeight="1" x14ac:dyDescent="0.2">
      <c r="A16" s="56" t="s">
        <v>7</v>
      </c>
      <c r="B16" s="57">
        <f>[12]Abril!$E$5</f>
        <v>63.75</v>
      </c>
      <c r="C16" s="57">
        <f>[12]Abril!$E$6</f>
        <v>59.125</v>
      </c>
      <c r="D16" s="57">
        <f>[12]Abril!$E$7</f>
        <v>59.541666666666664</v>
      </c>
      <c r="E16" s="57">
        <f>[12]Abril!$E$8</f>
        <v>57.166666666666664</v>
      </c>
      <c r="F16" s="57">
        <f>[12]Abril!$E$9</f>
        <v>62.25</v>
      </c>
      <c r="G16" s="57">
        <f>[12]Abril!$E$10</f>
        <v>63.25</v>
      </c>
      <c r="H16" s="57">
        <f>[12]Abril!$E$11</f>
        <v>69.958333333333329</v>
      </c>
      <c r="I16" s="57">
        <f>[12]Abril!$E$12</f>
        <v>60.833333333333336</v>
      </c>
      <c r="J16" s="57">
        <f>[12]Abril!$E$13</f>
        <v>57.208333333333336</v>
      </c>
      <c r="K16" s="57">
        <f>[12]Abril!$E$14</f>
        <v>65.25</v>
      </c>
      <c r="L16" s="57">
        <f>[12]Abril!$E$15</f>
        <v>77.458333333333329</v>
      </c>
      <c r="M16" s="57">
        <f>[12]Abril!$E$16</f>
        <v>71.916666666666671</v>
      </c>
      <c r="N16" s="57">
        <f>[12]Abril!$E$17</f>
        <v>63.583333333333336</v>
      </c>
      <c r="O16" s="57">
        <f>[12]Abril!$E$18</f>
        <v>67.260869565217391</v>
      </c>
      <c r="P16" s="57">
        <f>[12]Abril!$E$19</f>
        <v>74.791666666666671</v>
      </c>
      <c r="Q16" s="57">
        <f>[12]Abril!$E$20</f>
        <v>65.541666666666671</v>
      </c>
      <c r="R16" s="57">
        <f>[12]Abril!$E$21</f>
        <v>50.833333333333336</v>
      </c>
      <c r="S16" s="57">
        <f>[12]Abril!$E$22</f>
        <v>50.125</v>
      </c>
      <c r="T16" s="57">
        <f>[12]Abril!$E$23</f>
        <v>54.125</v>
      </c>
      <c r="U16" s="57">
        <f>[12]Abril!$E$24</f>
        <v>53.583333333333336</v>
      </c>
      <c r="V16" s="57">
        <f>[12]Abril!$E$25</f>
        <v>59.583333333333336</v>
      </c>
      <c r="W16" s="57">
        <f>[12]Abril!$E$26</f>
        <v>69.458333333333329</v>
      </c>
      <c r="X16" s="57">
        <f>[12]Abril!$E$27</f>
        <v>65.666666666666671</v>
      </c>
      <c r="Y16" s="57">
        <f>[12]Abril!$E$28</f>
        <v>64.208333333333329</v>
      </c>
      <c r="Z16" s="57">
        <f>[12]Abril!$E$29</f>
        <v>75.916666666666671</v>
      </c>
      <c r="AA16" s="57">
        <f>[12]Abril!$E$30</f>
        <v>93.416666666666671</v>
      </c>
      <c r="AB16" s="57">
        <f>[12]Abril!$E$31</f>
        <v>73.583333333333329</v>
      </c>
      <c r="AC16" s="57">
        <f>[12]Abril!$E$32</f>
        <v>73.166666666666671</v>
      </c>
      <c r="AD16" s="57">
        <f>[12]Abril!$E$33</f>
        <v>67.583333333333329</v>
      </c>
      <c r="AE16" s="57">
        <f>[12]Abril!$E$34</f>
        <v>63.5</v>
      </c>
      <c r="AF16" s="59">
        <f t="shared" ref="AF16:AF32" si="3">AVERAGE(B16:AE16)</f>
        <v>65.121195652173895</v>
      </c>
    </row>
    <row r="17" spans="1:34" ht="17.100000000000001" customHeight="1" x14ac:dyDescent="0.2">
      <c r="A17" s="56" t="s">
        <v>8</v>
      </c>
      <c r="B17" s="57">
        <f>[13]Abril!$E$5</f>
        <v>71.541666666666671</v>
      </c>
      <c r="C17" s="57">
        <f>[13]Abril!$E$6</f>
        <v>67.083333333333329</v>
      </c>
      <c r="D17" s="57">
        <f>[13]Abril!$E$7</f>
        <v>65.5</v>
      </c>
      <c r="E17" s="57">
        <f>[13]Abril!$E$8</f>
        <v>63.041666666666664</v>
      </c>
      <c r="F17" s="57">
        <f>[13]Abril!$E$9</f>
        <v>67.583333333333329</v>
      </c>
      <c r="G17" s="57">
        <f>[13]Abril!$E$10</f>
        <v>68.833333333333329</v>
      </c>
      <c r="H17" s="57">
        <f>[13]Abril!$E$11</f>
        <v>66.5</v>
      </c>
      <c r="I17" s="57">
        <f>[13]Abril!$E$12</f>
        <v>62.5</v>
      </c>
      <c r="J17" s="57">
        <f>[13]Abril!$E$13</f>
        <v>60.083333333333336</v>
      </c>
      <c r="K17" s="57">
        <f>[13]Abril!$E$14</f>
        <v>73.708333333333329</v>
      </c>
      <c r="L17" s="57">
        <f>[13]Abril!$E$15</f>
        <v>84.708333333333329</v>
      </c>
      <c r="M17" s="57">
        <f>[13]Abril!$E$16</f>
        <v>78.125</v>
      </c>
      <c r="N17" s="57">
        <f>[13]Abril!$E$17</f>
        <v>71.083333333333329</v>
      </c>
      <c r="O17" s="57">
        <f>[13]Abril!$E$18</f>
        <v>66.5</v>
      </c>
      <c r="P17" s="57">
        <f>[13]Abril!$E$19</f>
        <v>69.166666666666671</v>
      </c>
      <c r="Q17" s="57">
        <f>[13]Abril!$E$20</f>
        <v>68.25</v>
      </c>
      <c r="R17" s="57">
        <f>[13]Abril!$E$21</f>
        <v>58.083333333333336</v>
      </c>
      <c r="S17" s="57">
        <f>[13]Abril!$E$22</f>
        <v>55.791666666666664</v>
      </c>
      <c r="T17" s="57">
        <f>[13]Abril!$E$23</f>
        <v>58.791666666666664</v>
      </c>
      <c r="U17" s="57">
        <f>[13]Abril!$E$24</f>
        <v>55.81818181818182</v>
      </c>
      <c r="V17" s="57">
        <f>[13]Abril!$E$25</f>
        <v>61</v>
      </c>
      <c r="W17" s="57">
        <f>[13]Abril!$E$26</f>
        <v>75.083333333333329</v>
      </c>
      <c r="X17" s="57">
        <f>[13]Abril!$E$27</f>
        <v>63.458333333333336</v>
      </c>
      <c r="Y17" s="57">
        <f>[13]Abril!$E$28</f>
        <v>57.708333333333336</v>
      </c>
      <c r="Z17" s="57">
        <f>[13]Abril!$E$29</f>
        <v>75.375</v>
      </c>
      <c r="AA17" s="57">
        <f>[13]Abril!$E$30</f>
        <v>94.916666666666671</v>
      </c>
      <c r="AB17" s="57">
        <f>[13]Abril!$E$31</f>
        <v>77.75</v>
      </c>
      <c r="AC17" s="57">
        <f>[13]Abril!$E$32</f>
        <v>72.625</v>
      </c>
      <c r="AD17" s="57">
        <f>[13]Abril!$E$33</f>
        <v>67.291666666666671</v>
      </c>
      <c r="AE17" s="57">
        <f>[13]Abril!$E$34</f>
        <v>63.708333333333336</v>
      </c>
      <c r="AF17" s="59">
        <f t="shared" si="3"/>
        <v>68.053661616161619</v>
      </c>
    </row>
    <row r="18" spans="1:34" ht="17.100000000000001" customHeight="1" x14ac:dyDescent="0.2">
      <c r="A18" s="56" t="s">
        <v>9</v>
      </c>
      <c r="B18" s="57">
        <f>[14]Abril!$E$5</f>
        <v>63.541666666666664</v>
      </c>
      <c r="C18" s="57">
        <f>[14]Abril!$E$6</f>
        <v>57.541666666666664</v>
      </c>
      <c r="D18" s="57">
        <f>[14]Abril!$E$7</f>
        <v>48.46153846153846</v>
      </c>
      <c r="E18" s="57">
        <f>[14]Abril!$E$8</f>
        <v>47</v>
      </c>
      <c r="F18" s="57">
        <f>[14]Abril!$E$9</f>
        <v>53.5</v>
      </c>
      <c r="G18" s="57">
        <f>[14]Abril!$E$10</f>
        <v>50.153846153846153</v>
      </c>
      <c r="H18" s="57">
        <f>[14]Abril!$E$11</f>
        <v>58</v>
      </c>
      <c r="I18" s="57">
        <f>[14]Abril!$E$12</f>
        <v>51.583333333333336</v>
      </c>
      <c r="J18" s="57">
        <f>[14]Abril!$E$13</f>
        <v>50.666666666666664</v>
      </c>
      <c r="K18" s="57">
        <f>[14]Abril!$E$14</f>
        <v>56.125</v>
      </c>
      <c r="L18" s="57">
        <f>[14]Abril!$E$15</f>
        <v>66.523809523809518</v>
      </c>
      <c r="M18" s="57">
        <f>[14]Abril!$E$16</f>
        <v>47.18181818181818</v>
      </c>
      <c r="N18" s="57">
        <f>[14]Abril!$E$17</f>
        <v>45.333333333333336</v>
      </c>
      <c r="O18" s="57">
        <f>[14]Abril!$E$18</f>
        <v>47.388888888888886</v>
      </c>
      <c r="P18" s="57">
        <f>[14]Abril!$E$19</f>
        <v>61.46153846153846</v>
      </c>
      <c r="Q18" s="57">
        <f>[14]Abril!$E$20</f>
        <v>43</v>
      </c>
      <c r="R18" s="57">
        <f>[14]Abril!$E$21</f>
        <v>37.07692307692308</v>
      </c>
      <c r="S18" s="57">
        <f>[14]Abril!$E$22</f>
        <v>42.058823529411768</v>
      </c>
      <c r="T18" s="57">
        <f>[14]Abril!$E$23</f>
        <v>38.666666666666664</v>
      </c>
      <c r="U18" s="57">
        <f>[14]Abril!$E$24</f>
        <v>40.769230769230766</v>
      </c>
      <c r="V18" s="57">
        <f>[14]Abril!$E$25</f>
        <v>50.916666666666664</v>
      </c>
      <c r="W18" s="57">
        <f>[14]Abril!$E$26</f>
        <v>58.791666666666664</v>
      </c>
      <c r="X18" s="57">
        <f>[14]Abril!$E$27</f>
        <v>55.666666666666664</v>
      </c>
      <c r="Y18" s="57">
        <f>[14]Abril!$E$28</f>
        <v>50.583333333333336</v>
      </c>
      <c r="Z18" s="57">
        <f>[14]Abril!$E$29</f>
        <v>64.904761904761898</v>
      </c>
      <c r="AA18" s="57">
        <f>[14]Abril!$E$30</f>
        <v>92.63636363636364</v>
      </c>
      <c r="AB18" s="57">
        <f>[14]Abril!$E$31</f>
        <v>59</v>
      </c>
      <c r="AC18" s="57">
        <f>[14]Abril!$E$32</f>
        <v>67.75</v>
      </c>
      <c r="AD18" s="57">
        <f>[14]Abril!$E$33</f>
        <v>62.375</v>
      </c>
      <c r="AE18" s="57">
        <f>[14]Abril!$E$34</f>
        <v>58.625</v>
      </c>
      <c r="AF18" s="59">
        <f t="shared" si="3"/>
        <v>54.242806975159922</v>
      </c>
    </row>
    <row r="19" spans="1:34" ht="17.100000000000001" customHeight="1" x14ac:dyDescent="0.2">
      <c r="A19" s="56" t="s">
        <v>49</v>
      </c>
      <c r="B19" s="57">
        <f>[15]Abril!$E$5</f>
        <v>54.230769230769234</v>
      </c>
      <c r="C19" s="57">
        <f>[15]Abril!$E$6</f>
        <v>54.230769230769234</v>
      </c>
      <c r="D19" s="57">
        <f>[15]Abril!$E$7</f>
        <v>57.307692307692307</v>
      </c>
      <c r="E19" s="57">
        <f>[15]Abril!$E$8</f>
        <v>52.083333333333336</v>
      </c>
      <c r="F19" s="57">
        <f>[15]Abril!$E$9</f>
        <v>51.416666666666664</v>
      </c>
      <c r="G19" s="57">
        <f>[15]Abril!$E$10</f>
        <v>53.583333333333336</v>
      </c>
      <c r="H19" s="57">
        <f>[15]Abril!$E$11</f>
        <v>55.75</v>
      </c>
      <c r="I19" s="57">
        <f>[15]Abril!$E$12</f>
        <v>51.090909090909093</v>
      </c>
      <c r="J19" s="57">
        <f>[15]Abril!$E$13</f>
        <v>55.3</v>
      </c>
      <c r="K19" s="57">
        <f>[15]Abril!$E$14</f>
        <v>61.444444444444443</v>
      </c>
      <c r="L19" s="57">
        <f>[15]Abril!$E$15</f>
        <v>56</v>
      </c>
      <c r="M19" s="57">
        <f>[15]Abril!$E$16</f>
        <v>56.444444444444443</v>
      </c>
      <c r="N19" s="57">
        <f>[15]Abril!$E$17</f>
        <v>64.63636363636364</v>
      </c>
      <c r="O19" s="57">
        <f>[15]Abril!$E$18</f>
        <v>61.272727272727273</v>
      </c>
      <c r="P19" s="57">
        <f>[15]Abril!$E$19</f>
        <v>63</v>
      </c>
      <c r="Q19" s="57">
        <f>[15]Abril!$E$20</f>
        <v>57.166666666666664</v>
      </c>
      <c r="R19" s="57">
        <f>[15]Abril!$E$21</f>
        <v>51.666666666666664</v>
      </c>
      <c r="S19" s="57">
        <f>[15]Abril!$E$22</f>
        <v>50.636363636363633</v>
      </c>
      <c r="T19" s="57">
        <f>[15]Abril!$E$23</f>
        <v>51.454545454545453</v>
      </c>
      <c r="U19" s="57">
        <f>[15]Abril!$E$24</f>
        <v>53.090909090909093</v>
      </c>
      <c r="V19" s="57">
        <f>[15]Abril!$E$25</f>
        <v>55.454545454545453</v>
      </c>
      <c r="W19" s="57">
        <f>[15]Abril!$E$26</f>
        <v>70</v>
      </c>
      <c r="X19" s="57">
        <f>[15]Abril!$E$27</f>
        <v>54.1</v>
      </c>
      <c r="Y19" s="57">
        <f>[15]Abril!$E$28</f>
        <v>54.555555555555557</v>
      </c>
      <c r="Z19" s="57">
        <f>[15]Abril!$E$29</f>
        <v>65</v>
      </c>
      <c r="AA19" s="57" t="str">
        <f>[15]Abril!$E$30</f>
        <v>*</v>
      </c>
      <c r="AB19" s="57">
        <f>[15]Abril!$E$31</f>
        <v>44.333333333333336</v>
      </c>
      <c r="AC19" s="57">
        <f>[15]Abril!$E$32</f>
        <v>50.5</v>
      </c>
      <c r="AD19" s="57" t="str">
        <f>[15]Abril!$E$33</f>
        <v>*</v>
      </c>
      <c r="AE19" s="57">
        <f>[15]Abril!$E$34</f>
        <v>31</v>
      </c>
      <c r="AF19" s="59">
        <f t="shared" si="3"/>
        <v>54.883929958929954</v>
      </c>
      <c r="AH19" s="72" t="s">
        <v>54</v>
      </c>
    </row>
    <row r="20" spans="1:34" ht="17.100000000000001" customHeight="1" x14ac:dyDescent="0.2">
      <c r="A20" s="56" t="s">
        <v>10</v>
      </c>
      <c r="B20" s="57">
        <f>[16]Abril!$E$5</f>
        <v>68.916666666666671</v>
      </c>
      <c r="C20" s="57">
        <f>[16]Abril!$E$6</f>
        <v>61.458333333333336</v>
      </c>
      <c r="D20" s="57">
        <f>[16]Abril!$E$7</f>
        <v>60.333333333333336</v>
      </c>
      <c r="E20" s="57">
        <f>[16]Abril!$E$8</f>
        <v>60.166666666666664</v>
      </c>
      <c r="F20" s="57">
        <f>[16]Abril!$E$9</f>
        <v>60.708333333333336</v>
      </c>
      <c r="G20" s="57">
        <f>[16]Abril!$E$10</f>
        <v>60.291666666666664</v>
      </c>
      <c r="H20" s="57">
        <f>[16]Abril!$E$11</f>
        <v>64.416666666666671</v>
      </c>
      <c r="I20" s="57">
        <f>[16]Abril!$E$12</f>
        <v>60.458333333333336</v>
      </c>
      <c r="J20" s="57">
        <f>[16]Abril!$E$13</f>
        <v>59.125</v>
      </c>
      <c r="K20" s="57">
        <f>[16]Abril!$E$14</f>
        <v>72.083333333333329</v>
      </c>
      <c r="L20" s="57">
        <f>[16]Abril!$E$15</f>
        <v>83.791666666666671</v>
      </c>
      <c r="M20" s="57">
        <f>[16]Abril!$E$16</f>
        <v>74.791666666666671</v>
      </c>
      <c r="N20" s="57">
        <f>[16]Abril!$E$17</f>
        <v>68.125</v>
      </c>
      <c r="O20" s="57">
        <f>[16]Abril!$E$18</f>
        <v>62.958333333333336</v>
      </c>
      <c r="P20" s="57">
        <f>[16]Abril!$E$19</f>
        <v>67.958333333333329</v>
      </c>
      <c r="Q20" s="57">
        <f>[16]Abril!$E$20</f>
        <v>64.958333333333329</v>
      </c>
      <c r="R20" s="57">
        <f>[16]Abril!$E$21</f>
        <v>53</v>
      </c>
      <c r="S20" s="57">
        <f>[16]Abril!$E$22</f>
        <v>51.791666666666664</v>
      </c>
      <c r="T20" s="57">
        <f>[16]Abril!$E$23</f>
        <v>54.291666666666664</v>
      </c>
      <c r="U20" s="57">
        <f>[16]Abril!$E$24</f>
        <v>51.458333333333336</v>
      </c>
      <c r="V20" s="57">
        <f>[16]Abril!$E$25</f>
        <v>58.833333333333336</v>
      </c>
      <c r="W20" s="57">
        <f>[16]Abril!$E$26</f>
        <v>73.958333333333329</v>
      </c>
      <c r="X20" s="57">
        <f>[16]Abril!$E$27</f>
        <v>65.458333333333329</v>
      </c>
      <c r="Y20" s="57">
        <f>[16]Abril!$E$28</f>
        <v>58.541666666666664</v>
      </c>
      <c r="Z20" s="57">
        <f>[16]Abril!$E$29</f>
        <v>74.833333333333329</v>
      </c>
      <c r="AA20" s="57">
        <f>[16]Abril!$E$30</f>
        <v>94.208333333333329</v>
      </c>
      <c r="AB20" s="57">
        <f>[16]Abril!$E$31</f>
        <v>75.291666666666671</v>
      </c>
      <c r="AC20" s="57">
        <f>[16]Abril!$E$32</f>
        <v>74.791666666666671</v>
      </c>
      <c r="AD20" s="57">
        <f>[16]Abril!$E$33</f>
        <v>67.458333333333329</v>
      </c>
      <c r="AE20" s="57">
        <f>[16]Abril!$E$34</f>
        <v>62.916666666666664</v>
      </c>
      <c r="AF20" s="59">
        <f t="shared" si="3"/>
        <v>65.579166666666666</v>
      </c>
    </row>
    <row r="21" spans="1:34" ht="17.100000000000001" customHeight="1" x14ac:dyDescent="0.2">
      <c r="A21" s="56" t="s">
        <v>11</v>
      </c>
      <c r="B21" s="57">
        <f>[17]Abril!$E$5</f>
        <v>46</v>
      </c>
      <c r="C21" s="57">
        <f>[17]Abril!$E$6</f>
        <v>53.75</v>
      </c>
      <c r="D21" s="57">
        <f>[17]Abril!$E$7</f>
        <v>46.333333333333336</v>
      </c>
      <c r="E21" s="57">
        <f>[17]Abril!$E$8</f>
        <v>42.6</v>
      </c>
      <c r="F21" s="57">
        <f>[17]Abril!$E$9</f>
        <v>51.25</v>
      </c>
      <c r="G21" s="57">
        <f>[17]Abril!$E$10</f>
        <v>45.4</v>
      </c>
      <c r="H21" s="57">
        <f>[17]Abril!$E$11</f>
        <v>54.2</v>
      </c>
      <c r="I21" s="57">
        <f>[17]Abril!$E$12</f>
        <v>50.25</v>
      </c>
      <c r="J21" s="57">
        <f>[17]Abril!$E$13</f>
        <v>42</v>
      </c>
      <c r="K21" s="57">
        <f>[17]Abril!$E$14</f>
        <v>56.666666666666664</v>
      </c>
      <c r="L21" s="57">
        <f>[17]Abril!$E$15</f>
        <v>55.333333333333336</v>
      </c>
      <c r="M21" s="57">
        <f>[17]Abril!$E$16</f>
        <v>54</v>
      </c>
      <c r="N21" s="57">
        <f>[17]Abril!$E$17</f>
        <v>39.6</v>
      </c>
      <c r="O21" s="57">
        <f>[17]Abril!$E$18</f>
        <v>45.666666666666664</v>
      </c>
      <c r="P21" s="57">
        <f>[17]Abril!$E$19</f>
        <v>53.5</v>
      </c>
      <c r="Q21" s="57">
        <f>[17]Abril!$E$20</f>
        <v>44.4</v>
      </c>
      <c r="R21" s="57">
        <f>[17]Abril!$E$21</f>
        <v>42.166666666666664</v>
      </c>
      <c r="S21" s="57">
        <f>[17]Abril!$E$22</f>
        <v>36.75</v>
      </c>
      <c r="T21" s="57">
        <f>[17]Abril!$E$23</f>
        <v>34.799999999999997</v>
      </c>
      <c r="U21" s="57">
        <f>[17]Abril!$E$24</f>
        <v>35.799999999999997</v>
      </c>
      <c r="V21" s="57">
        <f>[17]Abril!$E$25</f>
        <v>38.5</v>
      </c>
      <c r="W21" s="57">
        <f>[17]Abril!$E$26</f>
        <v>86.333333333333329</v>
      </c>
      <c r="X21" s="57">
        <f>[17]Abril!$E$27</f>
        <v>69.583333333333329</v>
      </c>
      <c r="Y21" s="57">
        <f>[17]Abril!$E$28</f>
        <v>67.666666666666671</v>
      </c>
      <c r="Z21" s="57">
        <f>[17]Abril!$E$29</f>
        <v>77.333333333333329</v>
      </c>
      <c r="AA21" s="57">
        <f>[17]Abril!$E$30</f>
        <v>88.791666666666671</v>
      </c>
      <c r="AB21" s="57">
        <f>[17]Abril!$E$31</f>
        <v>69.375</v>
      </c>
      <c r="AC21" s="57">
        <f>[17]Abril!$E$32</f>
        <v>70.166666666666671</v>
      </c>
      <c r="AD21" s="57">
        <f>[17]Abril!$E$33</f>
        <v>64.291666666666671</v>
      </c>
      <c r="AE21" s="57">
        <f>[17]Abril!$E$34</f>
        <v>59.333333333333336</v>
      </c>
      <c r="AF21" s="59">
        <f t="shared" si="3"/>
        <v>54.061388888888885</v>
      </c>
    </row>
    <row r="22" spans="1:34" ht="17.100000000000001" customHeight="1" x14ac:dyDescent="0.2">
      <c r="A22" s="56" t="s">
        <v>12</v>
      </c>
      <c r="B22" s="57">
        <f>[18]Abril!$E$5</f>
        <v>71.458333333333329</v>
      </c>
      <c r="C22" s="57">
        <f>[18]Abril!$E$6</f>
        <v>73.083333333333329</v>
      </c>
      <c r="D22" s="57">
        <f>[18]Abril!$E$7</f>
        <v>72.875</v>
      </c>
      <c r="E22" s="57">
        <f>[18]Abril!$E$8</f>
        <v>73.625</v>
      </c>
      <c r="F22" s="57">
        <f>[18]Abril!$E$9</f>
        <v>74.25</v>
      </c>
      <c r="G22" s="57">
        <f>[18]Abril!$E$10</f>
        <v>74.041666666666671</v>
      </c>
      <c r="H22" s="57">
        <f>[18]Abril!$E$11</f>
        <v>76</v>
      </c>
      <c r="I22" s="57">
        <f>[18]Abril!$E$12</f>
        <v>71.916666666666671</v>
      </c>
      <c r="J22" s="57">
        <f>[18]Abril!$E$13</f>
        <v>79.791666666666671</v>
      </c>
      <c r="K22" s="57">
        <f>[18]Abril!$E$14</f>
        <v>81.25</v>
      </c>
      <c r="L22" s="57">
        <f>[18]Abril!$E$15</f>
        <v>76.208333333333329</v>
      </c>
      <c r="M22" s="57">
        <f>[18]Abril!$E$16</f>
        <v>75.333333333333329</v>
      </c>
      <c r="N22" s="57">
        <f>[18]Abril!$E$17</f>
        <v>79.333333333333329</v>
      </c>
      <c r="O22" s="57">
        <f>[18]Abril!$E$18</f>
        <v>84.625</v>
      </c>
      <c r="P22" s="57">
        <f>[18]Abril!$E$19</f>
        <v>83.458333333333329</v>
      </c>
      <c r="Q22" s="57">
        <f>[18]Abril!$E$20</f>
        <v>76.708333333333329</v>
      </c>
      <c r="R22" s="57">
        <f>[18]Abril!$E$21</f>
        <v>72.083333333333329</v>
      </c>
      <c r="S22" s="57">
        <f>[18]Abril!$E$22</f>
        <v>74.708333333333329</v>
      </c>
      <c r="T22" s="57">
        <f>[18]Abril!$E$23</f>
        <v>72.916666666666671</v>
      </c>
      <c r="U22" s="57">
        <f>[18]Abril!$E$24</f>
        <v>72.958333333333329</v>
      </c>
      <c r="V22" s="57">
        <f>[18]Abril!$E$25</f>
        <v>74.416666666666671</v>
      </c>
      <c r="W22" s="57">
        <f>[18]Abril!$E$26</f>
        <v>78.583333333333329</v>
      </c>
      <c r="X22" s="57">
        <f>[18]Abril!$E$27</f>
        <v>78.125</v>
      </c>
      <c r="Y22" s="57">
        <f>[18]Abril!$E$28</f>
        <v>75.458333333333329</v>
      </c>
      <c r="Z22" s="57">
        <f>[18]Abril!$E$29</f>
        <v>75.875</v>
      </c>
      <c r="AA22" s="57">
        <f>[18]Abril!$E$30</f>
        <v>79.25</v>
      </c>
      <c r="AB22" s="57">
        <f>[18]Abril!$E$31</f>
        <v>64.708333333333329</v>
      </c>
      <c r="AC22" s="57">
        <f>[18]Abril!$E$32</f>
        <v>66.333333333333329</v>
      </c>
      <c r="AD22" s="57">
        <f>[18]Abril!$E$33</f>
        <v>62.958333333333336</v>
      </c>
      <c r="AE22" s="57">
        <f>[18]Abril!$E$34</f>
        <v>58.041666666666664</v>
      </c>
      <c r="AF22" s="59">
        <f t="shared" si="3"/>
        <v>74.345833333333317</v>
      </c>
    </row>
    <row r="23" spans="1:34" ht="17.100000000000001" customHeight="1" x14ac:dyDescent="0.2">
      <c r="A23" s="56" t="s">
        <v>13</v>
      </c>
      <c r="B23" s="57">
        <f>[19]Abril!$E$5</f>
        <v>72.833333333333329</v>
      </c>
      <c r="C23" s="57">
        <f>[19]Abril!$E$6</f>
        <v>72.916666666666671</v>
      </c>
      <c r="D23" s="57">
        <f>[19]Abril!$E$7</f>
        <v>73.125</v>
      </c>
      <c r="E23" s="57">
        <f>[19]Abril!$E$8</f>
        <v>76.958333333333329</v>
      </c>
      <c r="F23" s="57">
        <f>[19]Abril!$E$9</f>
        <v>74.875</v>
      </c>
      <c r="G23" s="57">
        <f>[19]Abril!$E$10</f>
        <v>75.375</v>
      </c>
      <c r="H23" s="57">
        <f>[19]Abril!$E$11</f>
        <v>76.416666666666671</v>
      </c>
      <c r="I23" s="57">
        <f>[19]Abril!$E$12</f>
        <v>74.75</v>
      </c>
      <c r="J23" s="57">
        <f>[19]Abril!$E$13</f>
        <v>82.875</v>
      </c>
      <c r="K23" s="57">
        <f>[19]Abril!$E$14</f>
        <v>79.541666666666671</v>
      </c>
      <c r="L23" s="57">
        <f>[19]Abril!$E$15</f>
        <v>81.041666666666671</v>
      </c>
      <c r="M23" s="57">
        <f>[19]Abril!$E$16</f>
        <v>82.666666666666671</v>
      </c>
      <c r="N23" s="57">
        <f>[19]Abril!$E$17</f>
        <v>87.666666666666671</v>
      </c>
      <c r="O23" s="57">
        <f>[19]Abril!$E$18</f>
        <v>91.083333333333329</v>
      </c>
      <c r="P23" s="57">
        <f>[19]Abril!$E$19</f>
        <v>84.333333333333329</v>
      </c>
      <c r="Q23" s="57">
        <f>[19]Abril!$E$20</f>
        <v>78</v>
      </c>
      <c r="R23" s="57">
        <f>[19]Abril!$E$21</f>
        <v>75.541666666666671</v>
      </c>
      <c r="S23" s="57">
        <f>[19]Abril!$E$22</f>
        <v>75.833333333333329</v>
      </c>
      <c r="T23" s="57">
        <f>[19]Abril!$E$23</f>
        <v>74.333333333333329</v>
      </c>
      <c r="U23" s="57">
        <f>[19]Abril!$E$24</f>
        <v>74.041666666666671</v>
      </c>
      <c r="V23" s="57">
        <f>[19]Abril!$E$25</f>
        <v>74.458333333333329</v>
      </c>
      <c r="W23" s="57">
        <f>[19]Abril!$E$26</f>
        <v>81.541666666666671</v>
      </c>
      <c r="X23" s="57">
        <f>[19]Abril!$E$27</f>
        <v>80.125</v>
      </c>
      <c r="Y23" s="57">
        <f>[19]Abril!$E$28</f>
        <v>74.333333333333329</v>
      </c>
      <c r="Z23" s="57">
        <f>[19]Abril!$E$29</f>
        <v>74.375</v>
      </c>
      <c r="AA23" s="57">
        <f>[19]Abril!$E$30</f>
        <v>86.041666666666671</v>
      </c>
      <c r="AB23" s="57">
        <f>[19]Abril!$E$31</f>
        <v>69.583333333333329</v>
      </c>
      <c r="AC23" s="57">
        <f>[19]Abril!$E$32</f>
        <v>70.083333333333329</v>
      </c>
      <c r="AD23" s="57">
        <f>[19]Abril!$E$33</f>
        <v>68.208333333333329</v>
      </c>
      <c r="AE23" s="57">
        <f>[19]Abril!$E$34</f>
        <v>70.291666666666671</v>
      </c>
      <c r="AF23" s="59">
        <f t="shared" si="3"/>
        <v>77.108333333333334</v>
      </c>
    </row>
    <row r="24" spans="1:34" ht="17.100000000000001" customHeight="1" x14ac:dyDescent="0.2">
      <c r="A24" s="56" t="s">
        <v>14</v>
      </c>
      <c r="B24" s="57">
        <f>[20]Abril!$E$5</f>
        <v>82.214285714285708</v>
      </c>
      <c r="C24" s="57">
        <f>[20]Abril!$E$6</f>
        <v>71.5</v>
      </c>
      <c r="D24" s="57">
        <f>[20]Abril!$E$7</f>
        <v>65.583333333333329</v>
      </c>
      <c r="E24" s="57">
        <f>[20]Abril!$E$8</f>
        <v>64.291666666666671</v>
      </c>
      <c r="F24" s="57">
        <f>[20]Abril!$E$9</f>
        <v>59.5</v>
      </c>
      <c r="G24" s="57">
        <f>[20]Abril!$E$10</f>
        <v>61.208333333333336</v>
      </c>
      <c r="H24" s="57">
        <f>[20]Abril!$E$11</f>
        <v>60.541666666666664</v>
      </c>
      <c r="I24" s="57">
        <f>[20]Abril!$E$12</f>
        <v>57.375</v>
      </c>
      <c r="J24" s="57">
        <f>[20]Abril!$E$13</f>
        <v>57.916666666666664</v>
      </c>
      <c r="K24" s="57">
        <f>[20]Abril!$E$14</f>
        <v>55.583333333333336</v>
      </c>
      <c r="L24" s="57">
        <f>[20]Abril!$E$15</f>
        <v>54.958333333333336</v>
      </c>
      <c r="M24" s="57">
        <f>[20]Abril!$E$16</f>
        <v>56.833333333333336</v>
      </c>
      <c r="N24" s="57">
        <f>[20]Abril!$E$17</f>
        <v>54.5</v>
      </c>
      <c r="O24" s="57">
        <f>[20]Abril!$E$18</f>
        <v>56.875</v>
      </c>
      <c r="P24" s="57">
        <f>[20]Abril!$E$19</f>
        <v>50.958333333333336</v>
      </c>
      <c r="Q24" s="57">
        <f>[20]Abril!$E$20</f>
        <v>51.958333333333336</v>
      </c>
      <c r="R24" s="57">
        <f>[20]Abril!$E$21</f>
        <v>50.458333333333336</v>
      </c>
      <c r="S24" s="57">
        <f>[20]Abril!$E$22</f>
        <v>55.333333333333336</v>
      </c>
      <c r="T24" s="57">
        <f>[20]Abril!$E$23</f>
        <v>54.708333333333336</v>
      </c>
      <c r="U24" s="57">
        <f>[20]Abril!$E$24</f>
        <v>50.208333333333336</v>
      </c>
      <c r="V24" s="57">
        <f>[20]Abril!$E$25</f>
        <v>56.666666666666664</v>
      </c>
      <c r="W24" s="57">
        <f>[20]Abril!$E$26</f>
        <v>51.083333333333336</v>
      </c>
      <c r="X24" s="57">
        <f>[20]Abril!$E$27</f>
        <v>54.458333333333336</v>
      </c>
      <c r="Y24" s="57">
        <f>[20]Abril!$E$28</f>
        <v>53.5</v>
      </c>
      <c r="Z24" s="57">
        <f>[20]Abril!$E$29</f>
        <v>51.541666666666664</v>
      </c>
      <c r="AA24" s="57">
        <f>[20]Abril!$E$30</f>
        <v>81</v>
      </c>
      <c r="AB24" s="57">
        <f>[20]Abril!$E$31</f>
        <v>80.583333333333329</v>
      </c>
      <c r="AC24" s="57">
        <f>[20]Abril!$E$32</f>
        <v>73.75</v>
      </c>
      <c r="AD24" s="57">
        <f>[20]Abril!$E$33</f>
        <v>84</v>
      </c>
      <c r="AE24" s="57">
        <f>[20]Abril!$E$34</f>
        <v>71.875</v>
      </c>
      <c r="AF24" s="59">
        <f t="shared" si="3"/>
        <v>61.032142857142858</v>
      </c>
    </row>
    <row r="25" spans="1:34" ht="17.100000000000001" customHeight="1" x14ac:dyDescent="0.2">
      <c r="A25" s="56" t="s">
        <v>15</v>
      </c>
      <c r="B25" s="57">
        <f>[21]Abril!$E$5</f>
        <v>66.958333333333329</v>
      </c>
      <c r="C25" s="57">
        <f>[21]Abril!$E$6</f>
        <v>65.541666666666671</v>
      </c>
      <c r="D25" s="57">
        <f>[21]Abril!$E$7</f>
        <v>64.833333333333329</v>
      </c>
      <c r="E25" s="57">
        <f>[21]Abril!$E$8</f>
        <v>61.75</v>
      </c>
      <c r="F25" s="57">
        <f>[21]Abril!$E$9</f>
        <v>68.416666666666671</v>
      </c>
      <c r="G25" s="57">
        <f>[21]Abril!$E$10</f>
        <v>71.25</v>
      </c>
      <c r="H25" s="57">
        <f>[21]Abril!$E$11</f>
        <v>72.416666666666671</v>
      </c>
      <c r="I25" s="57">
        <f>[21]Abril!$E$12</f>
        <v>71.208333333333329</v>
      </c>
      <c r="J25" s="57">
        <f>[21]Abril!$E$13</f>
        <v>66.833333333333329</v>
      </c>
      <c r="K25" s="57">
        <f>[21]Abril!$E$14</f>
        <v>82.416666666666671</v>
      </c>
      <c r="L25" s="57">
        <f>[21]Abril!$E$15</f>
        <v>82.833333333333329</v>
      </c>
      <c r="M25" s="57">
        <f>[21]Abril!$E$16</f>
        <v>79.125</v>
      </c>
      <c r="N25" s="57">
        <f>[21]Abril!$E$17</f>
        <v>67.375</v>
      </c>
      <c r="O25" s="57">
        <f>[21]Abril!$E$18</f>
        <v>72.208333333333329</v>
      </c>
      <c r="P25" s="57">
        <f>[21]Abril!$E$19</f>
        <v>67.666666666666671</v>
      </c>
      <c r="Q25" s="57">
        <f>[21]Abril!$E$20</f>
        <v>69.333333333333329</v>
      </c>
      <c r="R25" s="57">
        <f>[21]Abril!$E$21</f>
        <v>62.833333333333336</v>
      </c>
      <c r="S25" s="57">
        <f>[21]Abril!$E$22</f>
        <v>60.125</v>
      </c>
      <c r="T25" s="57">
        <f>[21]Abril!$E$23</f>
        <v>55.166666666666664</v>
      </c>
      <c r="U25" s="57">
        <f>[21]Abril!$E$24</f>
        <v>57.5</v>
      </c>
      <c r="V25" s="57">
        <f>[21]Abril!$E$25</f>
        <v>54.791666666666664</v>
      </c>
      <c r="W25" s="57">
        <f>[21]Abril!$E$26</f>
        <v>80.125</v>
      </c>
      <c r="X25" s="57">
        <f>[21]Abril!$E$27</f>
        <v>69.583333333333329</v>
      </c>
      <c r="Y25" s="57">
        <f>[21]Abril!$E$28</f>
        <v>67.375</v>
      </c>
      <c r="Z25" s="57">
        <f>[21]Abril!$E$29</f>
        <v>78.625</v>
      </c>
      <c r="AA25" s="57">
        <f>[21]Abril!$E$30</f>
        <v>95.5</v>
      </c>
      <c r="AB25" s="57">
        <f>[21]Abril!$E$31</f>
        <v>79.75</v>
      </c>
      <c r="AC25" s="57">
        <f>[21]Abril!$E$32</f>
        <v>70.25</v>
      </c>
      <c r="AD25" s="57">
        <f>[21]Abril!$E$33</f>
        <v>63.791666666666664</v>
      </c>
      <c r="AE25" s="57">
        <f>[21]Abril!$E$34</f>
        <v>67.666666666666671</v>
      </c>
      <c r="AF25" s="59">
        <f t="shared" si="3"/>
        <v>69.775000000000006</v>
      </c>
    </row>
    <row r="26" spans="1:34" ht="17.100000000000001" customHeight="1" x14ac:dyDescent="0.2">
      <c r="A26" s="56" t="s">
        <v>16</v>
      </c>
      <c r="B26" s="57">
        <f>[22]Abril!$E$5</f>
        <v>68.75</v>
      </c>
      <c r="C26" s="57">
        <f>[22]Abril!$E$6</f>
        <v>67.166666666666671</v>
      </c>
      <c r="D26" s="57">
        <f>[22]Abril!$E$7</f>
        <v>67.458333333333329</v>
      </c>
      <c r="E26" s="57">
        <f>[22]Abril!$E$8</f>
        <v>68.416666666666671</v>
      </c>
      <c r="F26" s="57">
        <f>[22]Abril!$E$9</f>
        <v>68.833333333333329</v>
      </c>
      <c r="G26" s="57">
        <f>[22]Abril!$E$10</f>
        <v>65</v>
      </c>
      <c r="H26" s="57">
        <f>[22]Abril!$E$11</f>
        <v>64.625</v>
      </c>
      <c r="I26" s="57">
        <f>[22]Abril!$E$12</f>
        <v>65.5</v>
      </c>
      <c r="J26" s="57">
        <f>[22]Abril!$E$13</f>
        <v>63.291666666666664</v>
      </c>
      <c r="K26" s="57">
        <f>[22]Abril!$E$14</f>
        <v>75.75</v>
      </c>
      <c r="L26" s="57">
        <f>[22]Abril!$E$15</f>
        <v>78.208333333333329</v>
      </c>
      <c r="M26" s="57">
        <f>[22]Abril!$E$16</f>
        <v>77.833333333333329</v>
      </c>
      <c r="N26" s="57">
        <f>[22]Abril!$E$17</f>
        <v>84.791666666666671</v>
      </c>
      <c r="O26" s="57">
        <f>[22]Abril!$E$18</f>
        <v>77.791666666666671</v>
      </c>
      <c r="P26" s="57">
        <f>[22]Abril!$E$19</f>
        <v>72.041666666666671</v>
      </c>
      <c r="Q26" s="57">
        <f>[22]Abril!$E$20</f>
        <v>69.583333333333329</v>
      </c>
      <c r="R26" s="57">
        <f>[22]Abril!$E$21</f>
        <v>63.875</v>
      </c>
      <c r="S26" s="57">
        <f>[22]Abril!$E$22</f>
        <v>62.75</v>
      </c>
      <c r="T26" s="57">
        <f>[22]Abril!$E$23</f>
        <v>61.291666666666664</v>
      </c>
      <c r="U26" s="57">
        <f>[22]Abril!$E$24</f>
        <v>64.083333333333329</v>
      </c>
      <c r="V26" s="57">
        <f>[22]Abril!$E$25</f>
        <v>68.958333333333329</v>
      </c>
      <c r="W26" s="57">
        <f>[22]Abril!$E$26</f>
        <v>85.541666666666671</v>
      </c>
      <c r="X26" s="57">
        <f>[22]Abril!$E$27</f>
        <v>74.291666666666671</v>
      </c>
      <c r="Y26" s="57">
        <f>[22]Abril!$E$28</f>
        <v>66.625</v>
      </c>
      <c r="Z26" s="57">
        <f>[22]Abril!$E$29</f>
        <v>72.416666666666671</v>
      </c>
      <c r="AA26" s="57">
        <f>[22]Abril!$E$30</f>
        <v>88.583333333333329</v>
      </c>
      <c r="AB26" s="57">
        <f>[22]Abril!$E$31</f>
        <v>71.708333333333329</v>
      </c>
      <c r="AC26" s="57">
        <f>[22]Abril!$E$32</f>
        <v>68.583333333333329</v>
      </c>
      <c r="AD26" s="57">
        <f>[22]Abril!$E$33</f>
        <v>62.458333333333336</v>
      </c>
      <c r="AE26" s="57">
        <f>[22]Abril!$E$34</f>
        <v>65</v>
      </c>
      <c r="AF26" s="59">
        <f t="shared" si="3"/>
        <v>70.373611111111103</v>
      </c>
    </row>
    <row r="27" spans="1:34" ht="17.100000000000001" customHeight="1" x14ac:dyDescent="0.2">
      <c r="A27" s="56" t="s">
        <v>17</v>
      </c>
      <c r="B27" s="57" t="str">
        <f>[23]Abril!$E$5</f>
        <v>*</v>
      </c>
      <c r="C27" s="57" t="str">
        <f>[23]Abril!$E$6</f>
        <v>*</v>
      </c>
      <c r="D27" s="57" t="str">
        <f>[23]Abril!$E$7</f>
        <v>*</v>
      </c>
      <c r="E27" s="57" t="str">
        <f>[23]Abril!$E$8</f>
        <v>*</v>
      </c>
      <c r="F27" s="57" t="str">
        <f>[23]Abril!$E$9</f>
        <v>*</v>
      </c>
      <c r="G27" s="57" t="str">
        <f>[23]Abril!$E$10</f>
        <v>*</v>
      </c>
      <c r="H27" s="57" t="str">
        <f>[23]Abril!$E$11</f>
        <v>*</v>
      </c>
      <c r="I27" s="57" t="str">
        <f>[23]Abril!$E$12</f>
        <v>*</v>
      </c>
      <c r="J27" s="57" t="str">
        <f>[23]Abril!$E$13</f>
        <v>*</v>
      </c>
      <c r="K27" s="57" t="str">
        <f>[23]Abril!$E$14</f>
        <v>*</v>
      </c>
      <c r="L27" s="57" t="str">
        <f>[23]Abril!$E$15</f>
        <v>*</v>
      </c>
      <c r="M27" s="57" t="str">
        <f>[23]Abril!$E$16</f>
        <v>*</v>
      </c>
      <c r="N27" s="57" t="str">
        <f>[23]Abril!$E$17</f>
        <v>*</v>
      </c>
      <c r="O27" s="57" t="str">
        <f>[23]Abril!$E$18</f>
        <v>*</v>
      </c>
      <c r="P27" s="57" t="str">
        <f>[23]Abril!$E$19</f>
        <v>*</v>
      </c>
      <c r="Q27" s="57" t="str">
        <f>[23]Abril!$E$20</f>
        <v>*</v>
      </c>
      <c r="R27" s="57" t="str">
        <f>[23]Abril!$E$21</f>
        <v>*</v>
      </c>
      <c r="S27" s="57" t="str">
        <f>[23]Abril!$E$22</f>
        <v>*</v>
      </c>
      <c r="T27" s="57" t="str">
        <f>[23]Abril!$E$23</f>
        <v>*</v>
      </c>
      <c r="U27" s="57" t="str">
        <f>[23]Abril!$E$24</f>
        <v>*</v>
      </c>
      <c r="V27" s="57" t="str">
        <f>[23]Abril!$E$25</f>
        <v>*</v>
      </c>
      <c r="W27" s="57" t="str">
        <f>[23]Abril!$E$26</f>
        <v>*</v>
      </c>
      <c r="X27" s="57" t="str">
        <f>[23]Abril!$E$27</f>
        <v>*</v>
      </c>
      <c r="Y27" s="57" t="str">
        <f>[23]Abril!$E$28</f>
        <v>*</v>
      </c>
      <c r="Z27" s="57" t="str">
        <f>[23]Abril!$E$29</f>
        <v>*</v>
      </c>
      <c r="AA27" s="57" t="str">
        <f>[23]Abril!$E$30</f>
        <v>*</v>
      </c>
      <c r="AB27" s="57" t="str">
        <f>[23]Abril!$E$31</f>
        <v>*</v>
      </c>
      <c r="AC27" s="57" t="str">
        <f>[23]Abril!$E$32</f>
        <v>*</v>
      </c>
      <c r="AD27" s="57" t="str">
        <f>[23]Abril!$E$33</f>
        <v>*</v>
      </c>
      <c r="AE27" s="57" t="str">
        <f>[23]Abril!$E$34</f>
        <v>*</v>
      </c>
      <c r="AF27" s="59" t="s">
        <v>134</v>
      </c>
    </row>
    <row r="28" spans="1:34" ht="17.100000000000001" customHeight="1" x14ac:dyDescent="0.2">
      <c r="A28" s="56" t="s">
        <v>18</v>
      </c>
      <c r="B28" s="57">
        <f>[24]Abril!$E$5</f>
        <v>67.166666666666671</v>
      </c>
      <c r="C28" s="57">
        <f>[24]Abril!$E$6</f>
        <v>71.75</v>
      </c>
      <c r="D28" s="57">
        <f>[24]Abril!$E$7</f>
        <v>69.291666666666671</v>
      </c>
      <c r="E28" s="57">
        <f>[24]Abril!$E$8</f>
        <v>67.75</v>
      </c>
      <c r="F28" s="57">
        <f>[24]Abril!$E$9</f>
        <v>64.125</v>
      </c>
      <c r="G28" s="57">
        <f>[24]Abril!$E$10</f>
        <v>64.875</v>
      </c>
      <c r="H28" s="57">
        <f>[24]Abril!$E$11</f>
        <v>70.166666666666671</v>
      </c>
      <c r="I28" s="57">
        <f>[24]Abril!$E$12</f>
        <v>69.458333333333329</v>
      </c>
      <c r="J28" s="57">
        <f>[24]Abril!$E$13</f>
        <v>62.291666666666664</v>
      </c>
      <c r="K28" s="57">
        <f>[24]Abril!$E$14</f>
        <v>62.625</v>
      </c>
      <c r="L28" s="57">
        <f>[24]Abril!$E$15</f>
        <v>66.208333333333329</v>
      </c>
      <c r="M28" s="57">
        <f>[24]Abril!$E$16</f>
        <v>74.375</v>
      </c>
      <c r="N28" s="57">
        <f>[24]Abril!$E$17</f>
        <v>65.458333333333329</v>
      </c>
      <c r="O28" s="57">
        <f>[24]Abril!$E$18</f>
        <v>72.708333333333329</v>
      </c>
      <c r="P28" s="57">
        <f>[24]Abril!$E$19</f>
        <v>77.791666666666671</v>
      </c>
      <c r="Q28" s="57">
        <f>[24]Abril!$E$20</f>
        <v>67.125</v>
      </c>
      <c r="R28" s="57">
        <f>[24]Abril!$E$21</f>
        <v>58.541666666666664</v>
      </c>
      <c r="S28" s="57">
        <f>[24]Abril!$E$22</f>
        <v>56.583333333333336</v>
      </c>
      <c r="T28" s="57">
        <f>[24]Abril!$E$23</f>
        <v>58.125</v>
      </c>
      <c r="U28" s="57">
        <f>[24]Abril!$E$24</f>
        <v>63.833333333333336</v>
      </c>
      <c r="V28" s="57">
        <f>[24]Abril!$E$25</f>
        <v>66.3</v>
      </c>
      <c r="W28" s="57" t="str">
        <f>[24]Abril!$E$26</f>
        <v>*</v>
      </c>
      <c r="X28" s="57" t="str">
        <f>[24]Abril!$E$27</f>
        <v>*</v>
      </c>
      <c r="Y28" s="57" t="str">
        <f>[24]Abril!$E$28</f>
        <v>*</v>
      </c>
      <c r="Z28" s="57" t="str">
        <f>[24]Abril!$E$29</f>
        <v>*</v>
      </c>
      <c r="AA28" s="57">
        <f>[24]Abril!$E$30</f>
        <v>94.4</v>
      </c>
      <c r="AB28" s="57">
        <f>[24]Abril!$E$31</f>
        <v>81.416666666666671</v>
      </c>
      <c r="AC28" s="57">
        <f>[24]Abril!$E$32</f>
        <v>68.166666666666671</v>
      </c>
      <c r="AD28" s="57">
        <f>[24]Abril!$E$33</f>
        <v>66.958333333333329</v>
      </c>
      <c r="AE28" s="57">
        <f>[24]Abril!$E$34</f>
        <v>64.208333333333329</v>
      </c>
      <c r="AF28" s="59">
        <f t="shared" si="3"/>
        <v>68.142307692307696</v>
      </c>
    </row>
    <row r="29" spans="1:34" ht="17.100000000000001" customHeight="1" x14ac:dyDescent="0.2">
      <c r="A29" s="56" t="s">
        <v>19</v>
      </c>
      <c r="B29" s="57">
        <f>[25]Abril!$E$5</f>
        <v>75.375</v>
      </c>
      <c r="C29" s="57">
        <f>[25]Abril!$E$6</f>
        <v>69.125</v>
      </c>
      <c r="D29" s="57">
        <f>[25]Abril!$E$7</f>
        <v>66.166666666666671</v>
      </c>
      <c r="E29" s="57">
        <f>[25]Abril!$E$8</f>
        <v>66.5</v>
      </c>
      <c r="F29" s="57">
        <f>[25]Abril!$E$9</f>
        <v>66.5</v>
      </c>
      <c r="G29" s="57">
        <f>[25]Abril!$E$10</f>
        <v>65</v>
      </c>
      <c r="H29" s="57">
        <f>[25]Abril!$E$11</f>
        <v>68.791666666666671</v>
      </c>
      <c r="I29" s="57">
        <f>[25]Abril!$E$12</f>
        <v>71.333333333333329</v>
      </c>
      <c r="J29" s="57">
        <f>[25]Abril!$E$13</f>
        <v>70</v>
      </c>
      <c r="K29" s="57">
        <f>[25]Abril!$E$14</f>
        <v>82.041666666666671</v>
      </c>
      <c r="L29" s="57">
        <f>[25]Abril!$E$15</f>
        <v>86.125</v>
      </c>
      <c r="M29" s="57">
        <f>[25]Abril!$E$16</f>
        <v>78.958333333333329</v>
      </c>
      <c r="N29" s="57">
        <f>[25]Abril!$E$17</f>
        <v>70.958333333333329</v>
      </c>
      <c r="O29" s="57">
        <f>[25]Abril!$E$18</f>
        <v>71.5</v>
      </c>
      <c r="P29" s="57">
        <f>[25]Abril!$E$19</f>
        <v>66.541666666666671</v>
      </c>
      <c r="Q29" s="57">
        <f>[25]Abril!$E$20</f>
        <v>66.875</v>
      </c>
      <c r="R29" s="57">
        <f>[25]Abril!$E$21</f>
        <v>57.25</v>
      </c>
      <c r="S29" s="57">
        <f>[25]Abril!$E$22</f>
        <v>56.041666666666664</v>
      </c>
      <c r="T29" s="57">
        <f>[25]Abril!$E$23</f>
        <v>56.708333333333336</v>
      </c>
      <c r="U29" s="57">
        <f>[25]Abril!$E$24</f>
        <v>53.5</v>
      </c>
      <c r="V29" s="57">
        <f>[25]Abril!$E$25</f>
        <v>62.958333333333336</v>
      </c>
      <c r="W29" s="57">
        <f>[25]Abril!$E$26</f>
        <v>81.875</v>
      </c>
      <c r="X29" s="57">
        <f>[25]Abril!$E$27</f>
        <v>69.958333333333329</v>
      </c>
      <c r="Y29" s="57">
        <f>[25]Abril!$E$28</f>
        <v>60.708333333333336</v>
      </c>
      <c r="Z29" s="57">
        <f>[25]Abril!$E$29</f>
        <v>82.416666666666671</v>
      </c>
      <c r="AA29" s="57">
        <f>[25]Abril!$E$30</f>
        <v>94.416666666666671</v>
      </c>
      <c r="AB29" s="57">
        <f>[25]Abril!$E$31</f>
        <v>81.333333333333329</v>
      </c>
      <c r="AC29" s="57">
        <f>[25]Abril!$E$32</f>
        <v>74.458333333333329</v>
      </c>
      <c r="AD29" s="57">
        <f>[25]Abril!$E$33</f>
        <v>68.875</v>
      </c>
      <c r="AE29" s="57">
        <f>[25]Abril!$E$34</f>
        <v>66.208333333333329</v>
      </c>
      <c r="AF29" s="59">
        <f t="shared" si="3"/>
        <v>70.283333333333331</v>
      </c>
    </row>
    <row r="30" spans="1:34" ht="17.100000000000001" customHeight="1" x14ac:dyDescent="0.2">
      <c r="A30" s="56" t="s">
        <v>31</v>
      </c>
      <c r="B30" s="57">
        <f>[26]Abril!$E$5</f>
        <v>69.083333333333329</v>
      </c>
      <c r="C30" s="57">
        <f>[26]Abril!$E$6</f>
        <v>61.5</v>
      </c>
      <c r="D30" s="57">
        <f>[26]Abril!$E$7</f>
        <v>68.458333333333329</v>
      </c>
      <c r="E30" s="57">
        <f>[26]Abril!$E$8</f>
        <v>64.416666666666671</v>
      </c>
      <c r="F30" s="57">
        <f>[26]Abril!$E$9</f>
        <v>64.708333333333329</v>
      </c>
      <c r="G30" s="57">
        <f>[26]Abril!$E$10</f>
        <v>63.708333333333336</v>
      </c>
      <c r="H30" s="57">
        <f>[26]Abril!$E$11</f>
        <v>67.25</v>
      </c>
      <c r="I30" s="57">
        <f>[26]Abril!$E$12</f>
        <v>63.375</v>
      </c>
      <c r="J30" s="57">
        <f>[26]Abril!$E$13</f>
        <v>56.791666666666664</v>
      </c>
      <c r="K30" s="57">
        <f>[26]Abril!$E$14</f>
        <v>60.875</v>
      </c>
      <c r="L30" s="57">
        <f>[26]Abril!$E$15</f>
        <v>70.708333333333329</v>
      </c>
      <c r="M30" s="57">
        <f>[26]Abril!$E$16</f>
        <v>74.208333333333329</v>
      </c>
      <c r="N30" s="57">
        <f>[26]Abril!$E$17</f>
        <v>64.25</v>
      </c>
      <c r="O30" s="57">
        <f>[26]Abril!$E$18</f>
        <v>71.708333333333329</v>
      </c>
      <c r="P30" s="57">
        <f>[26]Abril!$E$19</f>
        <v>77.791666666666671</v>
      </c>
      <c r="Q30" s="57">
        <f>[26]Abril!$E$20</f>
        <v>67.541666666666671</v>
      </c>
      <c r="R30" s="57">
        <f>[26]Abril!$E$21</f>
        <v>57.916666666666664</v>
      </c>
      <c r="S30" s="57">
        <f>[26]Abril!$E$22</f>
        <v>49.5</v>
      </c>
      <c r="T30" s="57">
        <f>[26]Abril!$E$23</f>
        <v>51.541666666666664</v>
      </c>
      <c r="U30" s="57">
        <f>[26]Abril!$E$24</f>
        <v>59.125</v>
      </c>
      <c r="V30" s="57">
        <f>[26]Abril!$E$25</f>
        <v>60.375</v>
      </c>
      <c r="W30" s="57">
        <f>[26]Abril!$E$26</f>
        <v>66.208333333333329</v>
      </c>
      <c r="X30" s="57">
        <f>[26]Abril!$E$27</f>
        <v>65.083333333333329</v>
      </c>
      <c r="Y30" s="57">
        <f>[26]Abril!$E$28</f>
        <v>60.375</v>
      </c>
      <c r="Z30" s="57">
        <f>[26]Abril!$E$29</f>
        <v>77.708333333333329</v>
      </c>
      <c r="AA30" s="57">
        <f>[26]Abril!$E$30</f>
        <v>91.041666666666671</v>
      </c>
      <c r="AB30" s="57">
        <f>[26]Abril!$E$31</f>
        <v>71.041666666666671</v>
      </c>
      <c r="AC30" s="57">
        <f>[26]Abril!$E$32</f>
        <v>73.875</v>
      </c>
      <c r="AD30" s="57">
        <f>[26]Abril!$E$33</f>
        <v>69.916666666666671</v>
      </c>
      <c r="AE30" s="57">
        <f>[26]Abril!$E$34</f>
        <v>61.833333333333336</v>
      </c>
      <c r="AF30" s="59">
        <f t="shared" si="3"/>
        <v>66.063888888888897</v>
      </c>
    </row>
    <row r="31" spans="1:34" ht="17.100000000000001" customHeight="1" x14ac:dyDescent="0.2">
      <c r="A31" s="56" t="s">
        <v>51</v>
      </c>
      <c r="B31" s="57">
        <f>[27]Abril!$E$5</f>
        <v>62.875</v>
      </c>
      <c r="C31" s="57">
        <f>[27]Abril!$E$6</f>
        <v>69.25</v>
      </c>
      <c r="D31" s="57">
        <f>[27]Abril!$E$7</f>
        <v>68.375</v>
      </c>
      <c r="E31" s="57">
        <f>[27]Abril!$E$8</f>
        <v>68.791666666666671</v>
      </c>
      <c r="F31" s="57">
        <f>[27]Abril!$E$9</f>
        <v>68.833333333333329</v>
      </c>
      <c r="G31" s="57">
        <f>[27]Abril!$E$10</f>
        <v>68.333333333333329</v>
      </c>
      <c r="H31" s="57">
        <f>[27]Abril!$E$11</f>
        <v>70.666666666666671</v>
      </c>
      <c r="I31" s="57">
        <f>[27]Abril!$E$12</f>
        <v>72.041666666666671</v>
      </c>
      <c r="J31" s="57">
        <f>[27]Abril!$E$13</f>
        <v>72.916666666666671</v>
      </c>
      <c r="K31" s="57">
        <f>[27]Abril!$E$14</f>
        <v>81.166666666666671</v>
      </c>
      <c r="L31" s="57">
        <f>[27]Abril!$E$15</f>
        <v>76.791666666666671</v>
      </c>
      <c r="M31" s="57">
        <f>[27]Abril!$E$16</f>
        <v>78.583333333333329</v>
      </c>
      <c r="N31" s="57">
        <f>[27]Abril!$E$17</f>
        <v>68.875</v>
      </c>
      <c r="O31" s="57">
        <f>[27]Abril!$E$18</f>
        <v>79.666666666666671</v>
      </c>
      <c r="P31" s="57">
        <f>[27]Abril!$E$19</f>
        <v>74.958333333333329</v>
      </c>
      <c r="Q31" s="57">
        <f>[27]Abril!$E$20</f>
        <v>64.958333333333329</v>
      </c>
      <c r="R31" s="57">
        <f>[27]Abril!$E$21</f>
        <v>54.791666666666664</v>
      </c>
      <c r="S31" s="57">
        <f>[27]Abril!$E$22</f>
        <v>54.875</v>
      </c>
      <c r="T31" s="57">
        <f>[27]Abril!$E$23</f>
        <v>55.333333333333336</v>
      </c>
      <c r="U31" s="57">
        <f>[27]Abril!$E$24</f>
        <v>55.041666666666664</v>
      </c>
      <c r="V31" s="57">
        <f>[27]Abril!$E$25</f>
        <v>59.125</v>
      </c>
      <c r="W31" s="57">
        <f>[27]Abril!$E$26</f>
        <v>60.916666666666664</v>
      </c>
      <c r="X31" s="57">
        <f>[27]Abril!$E$27</f>
        <v>63.5</v>
      </c>
      <c r="Y31" s="57">
        <f>[27]Abril!$E$28</f>
        <v>57.541666666666664</v>
      </c>
      <c r="Z31" s="57">
        <f>[27]Abril!$E$29</f>
        <v>66.333333333333329</v>
      </c>
      <c r="AA31" s="57">
        <f>[27]Abril!$E$30</f>
        <v>87.75</v>
      </c>
      <c r="AB31" s="57">
        <f>[27]Abril!$E$31</f>
        <v>89.083333333333329</v>
      </c>
      <c r="AC31" s="57">
        <f>[27]Abril!$E$32</f>
        <v>72.541666666666671</v>
      </c>
      <c r="AD31" s="57">
        <f>[27]Abril!$E$33</f>
        <v>67</v>
      </c>
      <c r="AE31" s="57">
        <f>[27]Abril!$E$34</f>
        <v>68.583333333333329</v>
      </c>
      <c r="AF31" s="59">
        <f t="shared" si="3"/>
        <v>68.650000000000006</v>
      </c>
    </row>
    <row r="32" spans="1:34" ht="17.100000000000001" customHeight="1" x14ac:dyDescent="0.2">
      <c r="A32" s="56" t="s">
        <v>20</v>
      </c>
      <c r="B32" s="57">
        <f>[28]Abril!$E$5</f>
        <v>62.083333333333336</v>
      </c>
      <c r="C32" s="57">
        <f>[28]Abril!$E$6</f>
        <v>60.958333333333336</v>
      </c>
      <c r="D32" s="57">
        <f>[28]Abril!$E$7</f>
        <v>60.625</v>
      </c>
      <c r="E32" s="57">
        <f>[28]Abril!$E$8</f>
        <v>58</v>
      </c>
      <c r="F32" s="57">
        <f>[28]Abril!$E$9</f>
        <v>56.208333333333336</v>
      </c>
      <c r="G32" s="57">
        <f>[28]Abril!$E$10</f>
        <v>53.708333333333336</v>
      </c>
      <c r="H32" s="57">
        <f>[28]Abril!$E$11</f>
        <v>54.416666666666664</v>
      </c>
      <c r="I32" s="57">
        <f>[28]Abril!$E$12</f>
        <v>54.708333333333336</v>
      </c>
      <c r="J32" s="57">
        <f>[28]Abril!$E$13</f>
        <v>54.75</v>
      </c>
      <c r="K32" s="57">
        <f>[28]Abril!$E$14</f>
        <v>52.291666666666664</v>
      </c>
      <c r="L32" s="57">
        <f>[28]Abril!$E$15</f>
        <v>53.666666666666664</v>
      </c>
      <c r="M32" s="57">
        <f>[28]Abril!$E$16</f>
        <v>52.208333333333336</v>
      </c>
      <c r="N32" s="57">
        <f>[28]Abril!$E$17</f>
        <v>51.708333333333336</v>
      </c>
      <c r="O32" s="57">
        <f>[28]Abril!$E$18</f>
        <v>55.125</v>
      </c>
      <c r="P32" s="57">
        <f>[28]Abril!$E$19</f>
        <v>55.583333333333336</v>
      </c>
      <c r="Q32" s="57">
        <f>[28]Abril!$E$20</f>
        <v>47.416666666666664</v>
      </c>
      <c r="R32" s="57">
        <f>[28]Abril!$E$21</f>
        <v>50.5</v>
      </c>
      <c r="S32" s="57">
        <f>[28]Abril!$E$22</f>
        <v>57.583333333333336</v>
      </c>
      <c r="T32" s="57">
        <f>[28]Abril!$E$23</f>
        <v>53.333333333333336</v>
      </c>
      <c r="U32" s="57">
        <f>[28]Abril!$E$24</f>
        <v>48.541666666666664</v>
      </c>
      <c r="V32" s="57">
        <f>[28]Abril!$E$25</f>
        <v>55.708333333333336</v>
      </c>
      <c r="W32" s="57">
        <f>[28]Abril!$E$26</f>
        <v>51.916666666666664</v>
      </c>
      <c r="X32" s="57">
        <f>[28]Abril!$E$27</f>
        <v>56.125</v>
      </c>
      <c r="Y32" s="57">
        <f>[28]Abril!$E$28</f>
        <v>55.291666666666664</v>
      </c>
      <c r="Z32" s="57">
        <f>[28]Abril!$E$29</f>
        <v>50.708333333333336</v>
      </c>
      <c r="AA32" s="57">
        <f>[28]Abril!$E$30</f>
        <v>84.916666666666671</v>
      </c>
      <c r="AB32" s="57">
        <f>[28]Abril!$E$31</f>
        <v>73.333333333333329</v>
      </c>
      <c r="AC32" s="57">
        <f>[28]Abril!$E$32</f>
        <v>65.291666666666671</v>
      </c>
      <c r="AD32" s="57">
        <f>[28]Abril!$E$33</f>
        <v>73.5</v>
      </c>
      <c r="AE32" s="57">
        <f>[28]Abril!$E$34</f>
        <v>68.416666666666671</v>
      </c>
      <c r="AF32" s="59">
        <f t="shared" si="3"/>
        <v>57.620833333333344</v>
      </c>
    </row>
    <row r="33" spans="1:35" s="55" customFormat="1" ht="17.100000000000001" customHeight="1" x14ac:dyDescent="0.2">
      <c r="A33" s="61" t="s">
        <v>34</v>
      </c>
      <c r="B33" s="62">
        <f t="shared" ref="B33:AF33" si="4">AVERAGE(B5:B32)</f>
        <v>67.169468864468854</v>
      </c>
      <c r="C33" s="62">
        <f t="shared" si="4"/>
        <v>65.514230769230778</v>
      </c>
      <c r="D33" s="62">
        <f t="shared" si="4"/>
        <v>64.682435897435894</v>
      </c>
      <c r="E33" s="62">
        <f t="shared" si="4"/>
        <v>63.549000000000014</v>
      </c>
      <c r="F33" s="62">
        <f t="shared" si="4"/>
        <v>64.279999999999987</v>
      </c>
      <c r="G33" s="62">
        <f t="shared" si="4"/>
        <v>63.873820512820501</v>
      </c>
      <c r="H33" s="62">
        <f t="shared" si="4"/>
        <v>66.179666666666705</v>
      </c>
      <c r="I33" s="62">
        <f t="shared" si="4"/>
        <v>64.195303030303023</v>
      </c>
      <c r="J33" s="62">
        <f t="shared" si="4"/>
        <v>62.397000000000006</v>
      </c>
      <c r="K33" s="62">
        <f t="shared" si="4"/>
        <v>67.484444444444449</v>
      </c>
      <c r="L33" s="62">
        <f t="shared" si="4"/>
        <v>69.51261904761904</v>
      </c>
      <c r="M33" s="62">
        <f t="shared" si="4"/>
        <v>68.453383838383829</v>
      </c>
      <c r="N33" s="62">
        <f t="shared" si="4"/>
        <v>64.906121212121221</v>
      </c>
      <c r="O33" s="62">
        <f t="shared" si="4"/>
        <v>67.110232762406667</v>
      </c>
      <c r="P33" s="62">
        <f t="shared" si="4"/>
        <v>68.911794871794868</v>
      </c>
      <c r="Q33" s="62">
        <f t="shared" si="4"/>
        <v>62.241454545454538</v>
      </c>
      <c r="R33" s="62">
        <f t="shared" si="4"/>
        <v>56.833076923076931</v>
      </c>
      <c r="S33" s="62">
        <f t="shared" si="4"/>
        <v>56.802807486631018</v>
      </c>
      <c r="T33" s="62">
        <f t="shared" si="4"/>
        <v>56.901848484848479</v>
      </c>
      <c r="U33" s="62">
        <f t="shared" si="4"/>
        <v>56.906217500448264</v>
      </c>
      <c r="V33" s="62">
        <f t="shared" si="4"/>
        <v>60.381585081585072</v>
      </c>
      <c r="W33" s="62">
        <f t="shared" si="4"/>
        <v>68.388333333333335</v>
      </c>
      <c r="X33" s="62">
        <f t="shared" si="4"/>
        <v>63.923999999999999</v>
      </c>
      <c r="Y33" s="62">
        <f t="shared" si="4"/>
        <v>60.88386752136752</v>
      </c>
      <c r="Z33" s="62">
        <f t="shared" si="4"/>
        <v>69.062042124542117</v>
      </c>
      <c r="AA33" s="62">
        <f t="shared" si="4"/>
        <v>89.129222166722158</v>
      </c>
      <c r="AB33" s="62">
        <f t="shared" si="4"/>
        <v>73.921296296296291</v>
      </c>
      <c r="AC33" s="62">
        <f t="shared" si="4"/>
        <v>69.202160493827165</v>
      </c>
      <c r="AD33" s="62">
        <f t="shared" si="4"/>
        <v>67.56570512820511</v>
      </c>
      <c r="AE33" s="62">
        <f t="shared" si="4"/>
        <v>63.07746913580246</v>
      </c>
      <c r="AF33" s="59">
        <f t="shared" si="4"/>
        <v>65.504937862561235</v>
      </c>
      <c r="AG33" s="68"/>
    </row>
    <row r="34" spans="1:35" x14ac:dyDescent="0.2">
      <c r="A34" s="114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32"/>
    </row>
    <row r="35" spans="1:35" x14ac:dyDescent="0.2">
      <c r="A35" s="111"/>
      <c r="B35" s="112"/>
      <c r="C35" s="113"/>
      <c r="D35" s="113" t="s">
        <v>142</v>
      </c>
      <c r="E35" s="113"/>
      <c r="F35" s="113"/>
      <c r="G35" s="113"/>
      <c r="H35" s="112"/>
      <c r="I35" s="112"/>
      <c r="J35" s="112"/>
      <c r="K35" s="112"/>
      <c r="L35" s="112"/>
      <c r="M35" s="112" t="s">
        <v>52</v>
      </c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8"/>
      <c r="AE35" s="112"/>
      <c r="AF35" s="123"/>
      <c r="AG35" s="64"/>
      <c r="AH35" s="63"/>
    </row>
    <row r="36" spans="1:35" x14ac:dyDescent="0.2">
      <c r="A36" s="111"/>
      <c r="B36" s="112"/>
      <c r="C36" s="112"/>
      <c r="D36" s="112"/>
      <c r="E36" s="112"/>
      <c r="F36" s="112"/>
      <c r="G36" s="112"/>
      <c r="H36" s="112"/>
      <c r="I36" s="112"/>
      <c r="J36" s="120"/>
      <c r="K36" s="120"/>
      <c r="L36" s="120"/>
      <c r="M36" s="120" t="s">
        <v>53</v>
      </c>
      <c r="N36" s="120"/>
      <c r="O36" s="120"/>
      <c r="P36" s="120"/>
      <c r="Q36" s="112"/>
      <c r="R36" s="112"/>
      <c r="S36" s="112"/>
      <c r="T36" s="112"/>
      <c r="U36" s="112"/>
      <c r="V36" s="120"/>
      <c r="W36" s="120"/>
      <c r="X36" s="112"/>
      <c r="Y36" s="112"/>
      <c r="Z36" s="112"/>
      <c r="AA36" s="112"/>
      <c r="AB36" s="112"/>
      <c r="AC36" s="112"/>
      <c r="AD36" s="118"/>
      <c r="AE36" s="121"/>
      <c r="AF36" s="133"/>
      <c r="AG36" s="63"/>
      <c r="AH36" s="63"/>
      <c r="AI36" s="63"/>
    </row>
    <row r="37" spans="1:35" x14ac:dyDescent="0.2">
      <c r="A37" s="111"/>
      <c r="B37" s="124"/>
      <c r="C37" s="124"/>
      <c r="D37" s="124"/>
      <c r="E37" s="124" t="s">
        <v>141</v>
      </c>
      <c r="F37" s="124"/>
      <c r="G37" s="124"/>
      <c r="H37" s="124"/>
      <c r="I37" s="112"/>
      <c r="J37" s="112"/>
      <c r="K37" s="112"/>
      <c r="L37" s="112"/>
      <c r="M37" s="112"/>
      <c r="N37" s="112"/>
      <c r="O37" s="112"/>
      <c r="P37" s="112"/>
      <c r="Q37" s="125"/>
      <c r="R37" s="125"/>
      <c r="S37" s="125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9"/>
    </row>
    <row r="38" spans="1:35" x14ac:dyDescent="0.2">
      <c r="A38" s="127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34"/>
    </row>
    <row r="39" spans="1:35" x14ac:dyDescent="0.2">
      <c r="G39" s="63" t="s">
        <v>54</v>
      </c>
    </row>
    <row r="40" spans="1:35" x14ac:dyDescent="0.2">
      <c r="M40" s="63" t="s">
        <v>54</v>
      </c>
      <c r="Y40" s="63" t="s">
        <v>54</v>
      </c>
    </row>
  </sheetData>
  <sheetProtection password="C6EC" sheet="1" objects="1" scenarios="1"/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zoomScale="90" zoomScaleNormal="90" workbookViewId="0">
      <selection activeCell="AD45" sqref="AD45"/>
    </sheetView>
  </sheetViews>
  <sheetFormatPr defaultRowHeight="12.75" x14ac:dyDescent="0.2"/>
  <cols>
    <col min="1" max="1" width="19.140625" style="63" bestFit="1" customWidth="1"/>
    <col min="2" max="31" width="6.42578125" style="63" customWidth="1"/>
    <col min="32" max="32" width="7.5703125" style="64" bestFit="1" customWidth="1"/>
    <col min="33" max="33" width="7.28515625" style="65" bestFit="1" customWidth="1"/>
    <col min="34" max="34" width="9.140625" style="65"/>
    <col min="35" max="16384" width="9.140625" style="51"/>
  </cols>
  <sheetData>
    <row r="1" spans="1:34" ht="20.100000000000001" customHeight="1" x14ac:dyDescent="0.2">
      <c r="A1" s="167" t="s">
        <v>26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</row>
    <row r="2" spans="1:34" s="52" customFormat="1" ht="20.100000000000001" customHeight="1" x14ac:dyDescent="0.2">
      <c r="A2" s="166" t="s">
        <v>21</v>
      </c>
      <c r="B2" s="161" t="s">
        <v>140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67"/>
    </row>
    <row r="3" spans="1:34" s="55" customFormat="1" ht="20.100000000000001" customHeight="1" x14ac:dyDescent="0.2">
      <c r="A3" s="166"/>
      <c r="B3" s="166">
        <v>1</v>
      </c>
      <c r="C3" s="166">
        <f>SUM(B3+1)</f>
        <v>2</v>
      </c>
      <c r="D3" s="166">
        <f t="shared" ref="D3:AD3" si="0">SUM(C3+1)</f>
        <v>3</v>
      </c>
      <c r="E3" s="166">
        <f t="shared" si="0"/>
        <v>4</v>
      </c>
      <c r="F3" s="166">
        <f t="shared" si="0"/>
        <v>5</v>
      </c>
      <c r="G3" s="166">
        <f t="shared" si="0"/>
        <v>6</v>
      </c>
      <c r="H3" s="166">
        <f t="shared" si="0"/>
        <v>7</v>
      </c>
      <c r="I3" s="166">
        <f t="shared" si="0"/>
        <v>8</v>
      </c>
      <c r="J3" s="166">
        <f t="shared" si="0"/>
        <v>9</v>
      </c>
      <c r="K3" s="166">
        <f t="shared" si="0"/>
        <v>10</v>
      </c>
      <c r="L3" s="166">
        <f t="shared" si="0"/>
        <v>11</v>
      </c>
      <c r="M3" s="166">
        <f t="shared" si="0"/>
        <v>12</v>
      </c>
      <c r="N3" s="166">
        <f t="shared" si="0"/>
        <v>13</v>
      </c>
      <c r="O3" s="166">
        <f t="shared" si="0"/>
        <v>14</v>
      </c>
      <c r="P3" s="166">
        <f t="shared" si="0"/>
        <v>15</v>
      </c>
      <c r="Q3" s="166">
        <f t="shared" si="0"/>
        <v>16</v>
      </c>
      <c r="R3" s="166">
        <f t="shared" si="0"/>
        <v>17</v>
      </c>
      <c r="S3" s="166">
        <f t="shared" si="0"/>
        <v>18</v>
      </c>
      <c r="T3" s="166">
        <f t="shared" si="0"/>
        <v>19</v>
      </c>
      <c r="U3" s="166">
        <f t="shared" si="0"/>
        <v>20</v>
      </c>
      <c r="V3" s="166">
        <f t="shared" si="0"/>
        <v>21</v>
      </c>
      <c r="W3" s="166">
        <f t="shared" si="0"/>
        <v>22</v>
      </c>
      <c r="X3" s="166">
        <f t="shared" si="0"/>
        <v>23</v>
      </c>
      <c r="Y3" s="166">
        <f t="shared" si="0"/>
        <v>24</v>
      </c>
      <c r="Z3" s="166">
        <f t="shared" si="0"/>
        <v>25</v>
      </c>
      <c r="AA3" s="166">
        <f t="shared" si="0"/>
        <v>26</v>
      </c>
      <c r="AB3" s="166">
        <f t="shared" si="0"/>
        <v>27</v>
      </c>
      <c r="AC3" s="166">
        <f t="shared" si="0"/>
        <v>28</v>
      </c>
      <c r="AD3" s="166">
        <f t="shared" si="0"/>
        <v>29</v>
      </c>
      <c r="AE3" s="166">
        <v>30</v>
      </c>
      <c r="AF3" s="53" t="s">
        <v>41</v>
      </c>
      <c r="AG3" s="54" t="s">
        <v>40</v>
      </c>
      <c r="AH3" s="68"/>
    </row>
    <row r="4" spans="1:34" s="55" customFormat="1" ht="20.100000000000001" customHeight="1" x14ac:dyDescent="0.2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53" t="s">
        <v>39</v>
      </c>
      <c r="AG4" s="54" t="s">
        <v>39</v>
      </c>
      <c r="AH4" s="68"/>
    </row>
    <row r="5" spans="1:34" s="55" customFormat="1" ht="20.100000000000001" customHeight="1" x14ac:dyDescent="0.2">
      <c r="A5" s="56" t="s">
        <v>47</v>
      </c>
      <c r="B5" s="57">
        <f>[1]Abril!$F$5</f>
        <v>100</v>
      </c>
      <c r="C5" s="57">
        <f>[1]Abril!$F$6</f>
        <v>100</v>
      </c>
      <c r="D5" s="57">
        <f>[1]Abril!$F$7</f>
        <v>100</v>
      </c>
      <c r="E5" s="57">
        <f>[1]Abril!$F$8</f>
        <v>100</v>
      </c>
      <c r="F5" s="57">
        <f>[1]Abril!$F$9</f>
        <v>100</v>
      </c>
      <c r="G5" s="57">
        <f>[1]Abril!$F$10</f>
        <v>100</v>
      </c>
      <c r="H5" s="57">
        <f>[1]Abril!$F$11</f>
        <v>100</v>
      </c>
      <c r="I5" s="57">
        <f>[1]Abril!$F$12</f>
        <v>100</v>
      </c>
      <c r="J5" s="57">
        <f>[1]Abril!$F$13</f>
        <v>100</v>
      </c>
      <c r="K5" s="57">
        <f>[1]Abril!$F$14</f>
        <v>100</v>
      </c>
      <c r="L5" s="57">
        <f>[1]Abril!$F$15</f>
        <v>100</v>
      </c>
      <c r="M5" s="57">
        <f>[1]Abril!$F$16</f>
        <v>100</v>
      </c>
      <c r="N5" s="57">
        <f>[1]Abril!$F$17</f>
        <v>100</v>
      </c>
      <c r="O5" s="57">
        <f>[1]Abril!$F$18</f>
        <v>100</v>
      </c>
      <c r="P5" s="57">
        <f>[1]Abril!$F$19</f>
        <v>96</v>
      </c>
      <c r="Q5" s="57">
        <f>[1]Abril!$F$20</f>
        <v>100</v>
      </c>
      <c r="R5" s="57">
        <f>[1]Abril!$F$21</f>
        <v>100</v>
      </c>
      <c r="S5" s="57">
        <f>[1]Abril!$F$22</f>
        <v>100</v>
      </c>
      <c r="T5" s="57">
        <f>[1]Abril!$F$23</f>
        <v>100</v>
      </c>
      <c r="U5" s="57">
        <f>[1]Abril!$F$24</f>
        <v>84</v>
      </c>
      <c r="V5" s="57">
        <f>[1]Abril!$F$25</f>
        <v>100</v>
      </c>
      <c r="W5" s="57">
        <f>[1]Abril!$F$26</f>
        <v>99</v>
      </c>
      <c r="X5" s="57">
        <f>[1]Abril!$F$27</f>
        <v>100</v>
      </c>
      <c r="Y5" s="57">
        <f>[1]Abril!$F$28</f>
        <v>97</v>
      </c>
      <c r="Z5" s="57">
        <f>[1]Abril!$F$29</f>
        <v>100</v>
      </c>
      <c r="AA5" s="57">
        <f>[1]Abril!$F$30</f>
        <v>100</v>
      </c>
      <c r="AB5" s="57">
        <f>[1]Abril!$F$31</f>
        <v>97</v>
      </c>
      <c r="AC5" s="57">
        <f>[1]Abril!$F$32</f>
        <v>97</v>
      </c>
      <c r="AD5" s="57">
        <f>[1]Abril!$F$33</f>
        <v>100</v>
      </c>
      <c r="AE5" s="57">
        <f>[1]Abril!$F$34</f>
        <v>98</v>
      </c>
      <c r="AF5" s="53">
        <f t="shared" ref="AF5:AF30" si="1">MAX(B5:AE5)</f>
        <v>100</v>
      </c>
      <c r="AG5" s="54">
        <f t="shared" ref="AG5:AG30" si="2">AVERAGE(B5:AE5)</f>
        <v>98.933333333333337</v>
      </c>
      <c r="AH5" s="68"/>
    </row>
    <row r="6" spans="1:34" ht="17.100000000000001" customHeight="1" x14ac:dyDescent="0.2">
      <c r="A6" s="56" t="s">
        <v>0</v>
      </c>
      <c r="B6" s="57">
        <f>[2]Abril!$F$5</f>
        <v>96</v>
      </c>
      <c r="C6" s="57">
        <f>[2]Abril!$F$6</f>
        <v>96</v>
      </c>
      <c r="D6" s="57">
        <f>[2]Abril!$F$7</f>
        <v>93</v>
      </c>
      <c r="E6" s="57">
        <f>[2]Abril!$F$8</f>
        <v>95</v>
      </c>
      <c r="F6" s="57">
        <f>[2]Abril!$F$9</f>
        <v>94</v>
      </c>
      <c r="G6" s="57">
        <f>[2]Abril!$F$10</f>
        <v>95</v>
      </c>
      <c r="H6" s="57">
        <f>[2]Abril!$F$11</f>
        <v>96</v>
      </c>
      <c r="I6" s="57">
        <f>[2]Abril!$F$12</f>
        <v>96</v>
      </c>
      <c r="J6" s="57">
        <f>[2]Abril!$F$13</f>
        <v>96</v>
      </c>
      <c r="K6" s="57">
        <f>[2]Abril!$F$14</f>
        <v>97</v>
      </c>
      <c r="L6" s="57">
        <f>[2]Abril!$F$15</f>
        <v>96</v>
      </c>
      <c r="M6" s="57">
        <f>[2]Abril!$F$16</f>
        <v>97</v>
      </c>
      <c r="N6" s="57">
        <f>[2]Abril!$F$17</f>
        <v>96</v>
      </c>
      <c r="O6" s="57">
        <f>[2]Abril!$F$18</f>
        <v>96</v>
      </c>
      <c r="P6" s="57">
        <f>[2]Abril!$F$19</f>
        <v>97</v>
      </c>
      <c r="Q6" s="57">
        <f>[2]Abril!$F$20</f>
        <v>94</v>
      </c>
      <c r="R6" s="57">
        <f>[2]Abril!$F$21</f>
        <v>96</v>
      </c>
      <c r="S6" s="57">
        <f>[2]Abril!$F$22</f>
        <v>92</v>
      </c>
      <c r="T6" s="57">
        <f>[2]Abril!$F$23</f>
        <v>92</v>
      </c>
      <c r="U6" s="57">
        <f>[2]Abril!$F$24</f>
        <v>91</v>
      </c>
      <c r="V6" s="57">
        <f>[2]Abril!$F$25</f>
        <v>92</v>
      </c>
      <c r="W6" s="57">
        <f>[2]Abril!$F$26</f>
        <v>96</v>
      </c>
      <c r="X6" s="57">
        <f>[2]Abril!$F$27</f>
        <v>96</v>
      </c>
      <c r="Y6" s="57">
        <f>[2]Abril!$F$28</f>
        <v>91</v>
      </c>
      <c r="Z6" s="57">
        <f>[2]Abril!$F$29</f>
        <v>97</v>
      </c>
      <c r="AA6" s="57">
        <f>[2]Abril!$F$30</f>
        <v>97</v>
      </c>
      <c r="AB6" s="57">
        <f>[2]Abril!$F$31</f>
        <v>96</v>
      </c>
      <c r="AC6" s="57">
        <f>[2]Abril!$F$32</f>
        <v>98</v>
      </c>
      <c r="AD6" s="57">
        <f>[2]Abril!$F$33</f>
        <v>96</v>
      </c>
      <c r="AE6" s="57">
        <f>[2]Abril!$F$34</f>
        <v>97</v>
      </c>
      <c r="AF6" s="59">
        <f t="shared" si="1"/>
        <v>98</v>
      </c>
      <c r="AG6" s="60">
        <f t="shared" si="2"/>
        <v>95.233333333333334</v>
      </c>
    </row>
    <row r="7" spans="1:34" ht="17.100000000000001" customHeight="1" x14ac:dyDescent="0.2">
      <c r="A7" s="56" t="s">
        <v>1</v>
      </c>
      <c r="B7" s="57">
        <f>[3]Abril!$F$5</f>
        <v>97</v>
      </c>
      <c r="C7" s="57">
        <f>[3]Abril!$F$6</f>
        <v>97</v>
      </c>
      <c r="D7" s="57">
        <f>[3]Abril!$F$7</f>
        <v>97</v>
      </c>
      <c r="E7" s="57">
        <f>[3]Abril!$F$8</f>
        <v>96</v>
      </c>
      <c r="F7" s="57">
        <f>[3]Abril!$F$9</f>
        <v>95</v>
      </c>
      <c r="G7" s="57">
        <f>[3]Abril!$F$10</f>
        <v>94</v>
      </c>
      <c r="H7" s="57">
        <f>[3]Abril!$F$11</f>
        <v>95</v>
      </c>
      <c r="I7" s="57">
        <f>[3]Abril!$F$12</f>
        <v>96</v>
      </c>
      <c r="J7" s="57">
        <f>[3]Abril!$F$13</f>
        <v>95</v>
      </c>
      <c r="K7" s="57">
        <f>[3]Abril!$F$14</f>
        <v>97</v>
      </c>
      <c r="L7" s="57">
        <f>[3]Abril!$F$15</f>
        <v>92</v>
      </c>
      <c r="M7" s="57">
        <f>[3]Abril!$F$16</f>
        <v>95</v>
      </c>
      <c r="N7" s="57">
        <f>[3]Abril!$F$17</f>
        <v>94</v>
      </c>
      <c r="O7" s="57">
        <f>[3]Abril!$F$18</f>
        <v>98</v>
      </c>
      <c r="P7" s="57">
        <f>[3]Abril!$F$19</f>
        <v>98</v>
      </c>
      <c r="Q7" s="57">
        <f>[3]Abril!$F$20</f>
        <v>93</v>
      </c>
      <c r="R7" s="57">
        <f>[3]Abril!$F$21</f>
        <v>96</v>
      </c>
      <c r="S7" s="57">
        <f>[3]Abril!$F$22</f>
        <v>96</v>
      </c>
      <c r="T7" s="57">
        <f>[3]Abril!$F$23</f>
        <v>97</v>
      </c>
      <c r="U7" s="57">
        <f>[3]Abril!$F$24</f>
        <v>96</v>
      </c>
      <c r="V7" s="57">
        <f>[3]Abril!$F$25</f>
        <v>96</v>
      </c>
      <c r="W7" s="57">
        <f>[3]Abril!$F$26</f>
        <v>93</v>
      </c>
      <c r="X7" s="57">
        <f>[3]Abril!$F$27</f>
        <v>96</v>
      </c>
      <c r="Y7" s="57">
        <f>[3]Abril!$F$28</f>
        <v>92</v>
      </c>
      <c r="Z7" s="57">
        <f>[3]Abril!$F$29</f>
        <v>92</v>
      </c>
      <c r="AA7" s="57">
        <f>[3]Abril!$F$30</f>
        <v>97</v>
      </c>
      <c r="AB7" s="57">
        <f>[3]Abril!$F$31</f>
        <v>96</v>
      </c>
      <c r="AC7" s="57">
        <f>[3]Abril!$F$32</f>
        <v>94</v>
      </c>
      <c r="AD7" s="57">
        <f>[3]Abril!$F$33</f>
        <v>91</v>
      </c>
      <c r="AE7" s="57">
        <f>[3]Abril!$F$34</f>
        <v>95</v>
      </c>
      <c r="AF7" s="59">
        <f t="shared" si="1"/>
        <v>98</v>
      </c>
      <c r="AG7" s="60">
        <f t="shared" si="2"/>
        <v>95.2</v>
      </c>
    </row>
    <row r="8" spans="1:34" ht="17.100000000000001" customHeight="1" x14ac:dyDescent="0.2">
      <c r="A8" s="56" t="s">
        <v>55</v>
      </c>
      <c r="B8" s="57">
        <f>[4]Abril!$F$5</f>
        <v>91</v>
      </c>
      <c r="C8" s="57">
        <f>[4]Abril!$F$6</f>
        <v>85</v>
      </c>
      <c r="D8" s="57">
        <f>[4]Abril!$F$7</f>
        <v>95</v>
      </c>
      <c r="E8" s="57">
        <f>[4]Abril!$F$8</f>
        <v>95</v>
      </c>
      <c r="F8" s="57">
        <f>[4]Abril!$F$9</f>
        <v>88</v>
      </c>
      <c r="G8" s="57">
        <f>[4]Abril!$F$10</f>
        <v>83</v>
      </c>
      <c r="H8" s="57">
        <f>[4]Abril!$F$11</f>
        <v>95</v>
      </c>
      <c r="I8" s="57">
        <f>[4]Abril!$F$12</f>
        <v>100</v>
      </c>
      <c r="J8" s="57">
        <f>[4]Abril!$F$13</f>
        <v>96</v>
      </c>
      <c r="K8" s="57">
        <f>[4]Abril!$F$14</f>
        <v>81</v>
      </c>
      <c r="L8" s="57">
        <f>[4]Abril!$F$15</f>
        <v>93</v>
      </c>
      <c r="M8" s="57">
        <f>[4]Abril!$F$16</f>
        <v>92</v>
      </c>
      <c r="N8" s="57">
        <f>[4]Abril!$F$17</f>
        <v>89</v>
      </c>
      <c r="O8" s="57">
        <f>[4]Abril!$F$18</f>
        <v>84</v>
      </c>
      <c r="P8" s="57">
        <f>[4]Abril!$F$19</f>
        <v>90</v>
      </c>
      <c r="Q8" s="57">
        <f>[4]Abril!$F$20</f>
        <v>82</v>
      </c>
      <c r="R8" s="57">
        <f>[4]Abril!$F$21</f>
        <v>75</v>
      </c>
      <c r="S8" s="57">
        <f>[4]Abril!$F$22</f>
        <v>82</v>
      </c>
      <c r="T8" s="57">
        <f>[4]Abril!$F$23</f>
        <v>92</v>
      </c>
      <c r="U8" s="57">
        <f>[4]Abril!$F$24</f>
        <v>76</v>
      </c>
      <c r="V8" s="57">
        <f>[4]Abril!$F$25</f>
        <v>84</v>
      </c>
      <c r="W8" s="57">
        <f>[4]Abril!$F$26</f>
        <v>70</v>
      </c>
      <c r="X8" s="57">
        <f>[4]Abril!$F$27</f>
        <v>91</v>
      </c>
      <c r="Y8" s="57">
        <f>[4]Abril!$F$28</f>
        <v>67</v>
      </c>
      <c r="Z8" s="57">
        <f>[4]Abril!$F$29</f>
        <v>80</v>
      </c>
      <c r="AA8" s="57">
        <f>[4]Abril!$F$30</f>
        <v>100</v>
      </c>
      <c r="AB8" s="57">
        <f>[4]Abril!$F$31</f>
        <v>100</v>
      </c>
      <c r="AC8" s="57">
        <f>[4]Abril!$F$32</f>
        <v>98</v>
      </c>
      <c r="AD8" s="57">
        <f>[4]Abril!$F$33</f>
        <v>98</v>
      </c>
      <c r="AE8" s="57">
        <f>[4]Abril!$F$34</f>
        <v>98</v>
      </c>
      <c r="AF8" s="59">
        <f t="shared" ref="AF8" si="3">MAX(B8:AE8)</f>
        <v>100</v>
      </c>
      <c r="AG8" s="60">
        <f t="shared" ref="AG8" si="4">AVERAGE(B8:AE8)</f>
        <v>88.333333333333329</v>
      </c>
    </row>
    <row r="9" spans="1:34" ht="17.100000000000001" customHeight="1" x14ac:dyDescent="0.2">
      <c r="A9" s="56" t="s">
        <v>48</v>
      </c>
      <c r="B9" s="57">
        <f>[5]Abril!$F$5</f>
        <v>96</v>
      </c>
      <c r="C9" s="57">
        <f>[5]Abril!$F$6</f>
        <v>94</v>
      </c>
      <c r="D9" s="57">
        <f>[5]Abril!$F$7</f>
        <v>95</v>
      </c>
      <c r="E9" s="57">
        <f>[5]Abril!$F$8</f>
        <v>96</v>
      </c>
      <c r="F9" s="57">
        <f>[5]Abril!$F$9</f>
        <v>95</v>
      </c>
      <c r="G9" s="57">
        <f>[5]Abril!$F$10</f>
        <v>95</v>
      </c>
      <c r="H9" s="57">
        <f>[5]Abril!$F$11</f>
        <v>95</v>
      </c>
      <c r="I9" s="57">
        <f>[5]Abril!$F$12</f>
        <v>95</v>
      </c>
      <c r="J9" s="57">
        <f>[5]Abril!$F$13</f>
        <v>94</v>
      </c>
      <c r="K9" s="57">
        <f>[5]Abril!$F$14</f>
        <v>95</v>
      </c>
      <c r="L9" s="57">
        <f>[5]Abril!$F$15</f>
        <v>96</v>
      </c>
      <c r="M9" s="57">
        <f>[5]Abril!$F$16</f>
        <v>96</v>
      </c>
      <c r="N9" s="57">
        <f>[5]Abril!$F$17</f>
        <v>96</v>
      </c>
      <c r="O9" s="57">
        <f>[5]Abril!$F$18</f>
        <v>96</v>
      </c>
      <c r="P9" s="57">
        <f>[5]Abril!$F$19</f>
        <v>95</v>
      </c>
      <c r="Q9" s="57">
        <f>[5]Abril!$F$20</f>
        <v>89</v>
      </c>
      <c r="R9" s="57">
        <f>[5]Abril!$F$21</f>
        <v>92</v>
      </c>
      <c r="S9" s="57">
        <f>[5]Abril!$F$22</f>
        <v>91</v>
      </c>
      <c r="T9" s="57">
        <f>[5]Abril!$F$23</f>
        <v>92</v>
      </c>
      <c r="U9" s="57">
        <f>[5]Abril!$F$24</f>
        <v>95</v>
      </c>
      <c r="V9" s="57">
        <f>[5]Abril!$F$25</f>
        <v>95</v>
      </c>
      <c r="W9" s="57">
        <f>[5]Abril!$F$26</f>
        <v>96</v>
      </c>
      <c r="X9" s="57">
        <f>[5]Abril!$F$27</f>
        <v>96</v>
      </c>
      <c r="Y9" s="57">
        <f>[5]Abril!$F$28</f>
        <v>92</v>
      </c>
      <c r="Z9" s="57">
        <f>[5]Abril!$F$29</f>
        <v>93</v>
      </c>
      <c r="AA9" s="57">
        <f>[5]Abril!$F$30</f>
        <v>95</v>
      </c>
      <c r="AB9" s="57">
        <f>[5]Abril!$F$31</f>
        <v>94</v>
      </c>
      <c r="AC9" s="57">
        <f>[5]Abril!$F$32</f>
        <v>98</v>
      </c>
      <c r="AD9" s="57">
        <f>[5]Abril!$F$33</f>
        <v>97</v>
      </c>
      <c r="AE9" s="57">
        <f>[5]Abril!$F$34</f>
        <v>95</v>
      </c>
      <c r="AF9" s="59">
        <f t="shared" si="1"/>
        <v>98</v>
      </c>
      <c r="AG9" s="60">
        <f t="shared" si="2"/>
        <v>94.63333333333334</v>
      </c>
    </row>
    <row r="10" spans="1:34" ht="17.100000000000001" customHeight="1" x14ac:dyDescent="0.2">
      <c r="A10" s="56" t="s">
        <v>2</v>
      </c>
      <c r="B10" s="57">
        <f>[6]Abril!$F$5</f>
        <v>85</v>
      </c>
      <c r="C10" s="57">
        <f>[6]Abril!$F$6</f>
        <v>82</v>
      </c>
      <c r="D10" s="57">
        <f>[6]Abril!$F$7</f>
        <v>86</v>
      </c>
      <c r="E10" s="57">
        <f>[6]Abril!$F$8</f>
        <v>85</v>
      </c>
      <c r="F10" s="57">
        <f>[6]Abril!$F$9</f>
        <v>84</v>
      </c>
      <c r="G10" s="57">
        <f>[6]Abril!$F$10</f>
        <v>86</v>
      </c>
      <c r="H10" s="57">
        <f>[6]Abril!$F$11</f>
        <v>88</v>
      </c>
      <c r="I10" s="57">
        <f>[6]Abril!$F$12</f>
        <v>86</v>
      </c>
      <c r="J10" s="57">
        <f>[6]Abril!$F$13</f>
        <v>83</v>
      </c>
      <c r="K10" s="57">
        <f>[6]Abril!$F$14</f>
        <v>75</v>
      </c>
      <c r="L10" s="57">
        <f>[6]Abril!$F$15</f>
        <v>86</v>
      </c>
      <c r="M10" s="57">
        <f>[6]Abril!$F$16</f>
        <v>87</v>
      </c>
      <c r="N10" s="57">
        <f>[6]Abril!$F$17</f>
        <v>85</v>
      </c>
      <c r="O10" s="57">
        <f>[6]Abril!$F$18</f>
        <v>87</v>
      </c>
      <c r="P10" s="57">
        <f>[6]Abril!$F$19</f>
        <v>91</v>
      </c>
      <c r="Q10" s="57">
        <f>[6]Abril!$F$20</f>
        <v>87</v>
      </c>
      <c r="R10" s="57">
        <f>[6]Abril!$F$21</f>
        <v>76</v>
      </c>
      <c r="S10" s="57">
        <f>[6]Abril!$F$22</f>
        <v>70</v>
      </c>
      <c r="T10" s="57">
        <f>[6]Abril!$F$23</f>
        <v>68</v>
      </c>
      <c r="U10" s="57">
        <f>[6]Abril!$F$24</f>
        <v>83</v>
      </c>
      <c r="V10" s="57">
        <f>[6]Abril!$F$25</f>
        <v>78</v>
      </c>
      <c r="W10" s="57">
        <f>[6]Abril!$F$26</f>
        <v>80</v>
      </c>
      <c r="X10" s="57">
        <f>[6]Abril!$F$27</f>
        <v>87</v>
      </c>
      <c r="Y10" s="57">
        <f>[6]Abril!$F$28</f>
        <v>73</v>
      </c>
      <c r="Z10" s="57">
        <f>[6]Abril!$F$29</f>
        <v>89</v>
      </c>
      <c r="AA10" s="57">
        <f>[6]Abril!$F$30</f>
        <v>92</v>
      </c>
      <c r="AB10" s="57">
        <f>[6]Abril!$F$31</f>
        <v>89</v>
      </c>
      <c r="AC10" s="57">
        <f>[6]Abril!$F$32</f>
        <v>79</v>
      </c>
      <c r="AD10" s="57">
        <f>[6]Abril!$F$33</f>
        <v>82</v>
      </c>
      <c r="AE10" s="57">
        <f>[6]Abril!$F$34</f>
        <v>79</v>
      </c>
      <c r="AF10" s="59">
        <f t="shared" si="1"/>
        <v>92</v>
      </c>
      <c r="AG10" s="60">
        <f t="shared" si="2"/>
        <v>82.933333333333337</v>
      </c>
    </row>
    <row r="11" spans="1:34" ht="17.100000000000001" customHeight="1" x14ac:dyDescent="0.2">
      <c r="A11" s="56" t="s">
        <v>3</v>
      </c>
      <c r="B11" s="57">
        <f>[7]Abril!$F$5</f>
        <v>92</v>
      </c>
      <c r="C11" s="57">
        <f>[7]Abril!$F$6</f>
        <v>88</v>
      </c>
      <c r="D11" s="57">
        <f>[7]Abril!$F$7</f>
        <v>90</v>
      </c>
      <c r="E11" s="57">
        <f>[7]Abril!$F$8</f>
        <v>89</v>
      </c>
      <c r="F11" s="57">
        <f>[7]Abril!$F$9</f>
        <v>87</v>
      </c>
      <c r="G11" s="57">
        <f>[7]Abril!$F$10</f>
        <v>86</v>
      </c>
      <c r="H11" s="57">
        <f>[7]Abril!$F$11</f>
        <v>86</v>
      </c>
      <c r="I11" s="57">
        <f>[7]Abril!$F$12</f>
        <v>85</v>
      </c>
      <c r="J11" s="57">
        <f>[7]Abril!$F$13</f>
        <v>88</v>
      </c>
      <c r="K11" s="57">
        <f>[7]Abril!$F$14</f>
        <v>86</v>
      </c>
      <c r="L11" s="57">
        <f>[7]Abril!$F$15</f>
        <v>85</v>
      </c>
      <c r="M11" s="57">
        <f>[7]Abril!$F$16</f>
        <v>87</v>
      </c>
      <c r="N11" s="57">
        <f>[7]Abril!$F$17</f>
        <v>88</v>
      </c>
      <c r="O11" s="57">
        <f>[7]Abril!$F$18</f>
        <v>86</v>
      </c>
      <c r="P11" s="57">
        <f>[7]Abril!$F$19</f>
        <v>85</v>
      </c>
      <c r="Q11" s="57">
        <f>[7]Abril!$F$20</f>
        <v>87</v>
      </c>
      <c r="R11" s="57">
        <f>[7]Abril!$F$21</f>
        <v>82</v>
      </c>
      <c r="S11" s="57">
        <f>[7]Abril!$F$22</f>
        <v>87</v>
      </c>
      <c r="T11" s="57">
        <f>[7]Abril!$F$23</f>
        <v>87</v>
      </c>
      <c r="U11" s="57">
        <f>[7]Abril!$F$24</f>
        <v>86</v>
      </c>
      <c r="V11" s="57">
        <f>[7]Abril!$F$25</f>
        <v>85</v>
      </c>
      <c r="W11" s="57">
        <f>[7]Abril!$F$26</f>
        <v>85</v>
      </c>
      <c r="X11" s="57">
        <f>[7]Abril!$F$27</f>
        <v>85</v>
      </c>
      <c r="Y11" s="57">
        <f>[7]Abril!$F$28</f>
        <v>85</v>
      </c>
      <c r="Z11" s="57">
        <f>[7]Abril!$F$29</f>
        <v>85</v>
      </c>
      <c r="AA11" s="57">
        <f>[7]Abril!$F$30</f>
        <v>98</v>
      </c>
      <c r="AB11" s="57">
        <f>[7]Abril!$F$31</f>
        <v>94</v>
      </c>
      <c r="AC11" s="57">
        <f>[7]Abril!$F$32</f>
        <v>84</v>
      </c>
      <c r="AD11" s="57">
        <f>[7]Abril!$F$33</f>
        <v>92</v>
      </c>
      <c r="AE11" s="57">
        <f>[7]Abril!$F$34</f>
        <v>95</v>
      </c>
      <c r="AF11" s="59">
        <f t="shared" si="1"/>
        <v>98</v>
      </c>
      <c r="AG11" s="60">
        <f t="shared" si="2"/>
        <v>87.5</v>
      </c>
      <c r="AH11" s="69" t="s">
        <v>54</v>
      </c>
    </row>
    <row r="12" spans="1:34" ht="17.100000000000001" customHeight="1" x14ac:dyDescent="0.2">
      <c r="A12" s="56" t="s">
        <v>4</v>
      </c>
      <c r="B12" s="57">
        <f>[8]Abril!$F$5</f>
        <v>81</v>
      </c>
      <c r="C12" s="57">
        <f>[8]Abril!$F$6</f>
        <v>75</v>
      </c>
      <c r="D12" s="57">
        <f>[8]Abril!$F$7</f>
        <v>87</v>
      </c>
      <c r="E12" s="57">
        <f>[8]Abril!$F$8</f>
        <v>76</v>
      </c>
      <c r="F12" s="57">
        <f>[8]Abril!$F$9</f>
        <v>77</v>
      </c>
      <c r="G12" s="57">
        <f>[8]Abril!$F$10</f>
        <v>80</v>
      </c>
      <c r="H12" s="57">
        <f>[8]Abril!$F$11</f>
        <v>79</v>
      </c>
      <c r="I12" s="57">
        <f>[8]Abril!$F$12</f>
        <v>77</v>
      </c>
      <c r="J12" s="57">
        <f>[8]Abril!$F$13</f>
        <v>69</v>
      </c>
      <c r="K12" s="57">
        <f>[8]Abril!$F$14</f>
        <v>66</v>
      </c>
      <c r="L12" s="57">
        <f>[8]Abril!$F$15</f>
        <v>73</v>
      </c>
      <c r="M12" s="57">
        <f>[8]Abril!$F$16</f>
        <v>81</v>
      </c>
      <c r="N12" s="57">
        <f>[8]Abril!$F$17</f>
        <v>63</v>
      </c>
      <c r="O12" s="57">
        <f>[8]Abril!$F$18</f>
        <v>70</v>
      </c>
      <c r="P12" s="57">
        <f>[8]Abril!$F$19</f>
        <v>77</v>
      </c>
      <c r="Q12" s="57">
        <f>[8]Abril!$F$20</f>
        <v>75</v>
      </c>
      <c r="R12" s="57">
        <f>[8]Abril!$F$21</f>
        <v>70</v>
      </c>
      <c r="S12" s="57">
        <f>[8]Abril!$F$22</f>
        <v>72</v>
      </c>
      <c r="T12" s="57">
        <f>[8]Abril!$F$23</f>
        <v>74</v>
      </c>
      <c r="U12" s="57">
        <f>[8]Abril!$F$24</f>
        <v>73</v>
      </c>
      <c r="V12" s="57">
        <f>[8]Abril!$F$25</f>
        <v>71</v>
      </c>
      <c r="W12" s="57">
        <f>[8]Abril!$F$26</f>
        <v>71</v>
      </c>
      <c r="X12" s="57">
        <f>[8]Abril!$F$27</f>
        <v>65</v>
      </c>
      <c r="Y12" s="57">
        <f>[8]Abril!$F$28</f>
        <v>72</v>
      </c>
      <c r="Z12" s="57">
        <f>[8]Abril!$F$29</f>
        <v>71</v>
      </c>
      <c r="AA12" s="57">
        <f>[8]Abril!$F$30</f>
        <v>95</v>
      </c>
      <c r="AB12" s="57">
        <f>[8]Abril!$F$31</f>
        <v>95</v>
      </c>
      <c r="AC12" s="57">
        <f>[8]Abril!$F$32</f>
        <v>92</v>
      </c>
      <c r="AD12" s="57">
        <f>[8]Abril!$F$33</f>
        <v>92</v>
      </c>
      <c r="AE12" s="57">
        <f>[8]Abril!$F$34</f>
        <v>87</v>
      </c>
      <c r="AF12" s="59">
        <f t="shared" si="1"/>
        <v>95</v>
      </c>
      <c r="AG12" s="60">
        <f t="shared" si="2"/>
        <v>76.86666666666666</v>
      </c>
    </row>
    <row r="13" spans="1:34" ht="17.100000000000001" customHeight="1" x14ac:dyDescent="0.2">
      <c r="A13" s="56" t="s">
        <v>5</v>
      </c>
      <c r="B13" s="57" t="str">
        <f>[9]Abril!$F$5</f>
        <v>*</v>
      </c>
      <c r="C13" s="57" t="str">
        <f>[9]Abril!$F$6</f>
        <v>*</v>
      </c>
      <c r="D13" s="57" t="str">
        <f>[9]Abril!$F$7</f>
        <v>*</v>
      </c>
      <c r="E13" s="57" t="str">
        <f>[9]Abril!$F$8</f>
        <v>*</v>
      </c>
      <c r="F13" s="57" t="str">
        <f>[9]Abril!$F$9</f>
        <v>*</v>
      </c>
      <c r="G13" s="57" t="str">
        <f>[9]Abril!$F$10</f>
        <v>*</v>
      </c>
      <c r="H13" s="57" t="str">
        <f>[9]Abril!$F$11</f>
        <v>*</v>
      </c>
      <c r="I13" s="57" t="str">
        <f>[9]Abril!$F$12</f>
        <v>*</v>
      </c>
      <c r="J13" s="57" t="str">
        <f>[9]Abril!$F$13</f>
        <v>*</v>
      </c>
      <c r="K13" s="57" t="str">
        <f>[9]Abril!$F$14</f>
        <v>*</v>
      </c>
      <c r="L13" s="57" t="str">
        <f>[9]Abril!$F$15</f>
        <v>*</v>
      </c>
      <c r="M13" s="57" t="str">
        <f>[9]Abril!$F$16</f>
        <v>*</v>
      </c>
      <c r="N13" s="57" t="str">
        <f>[9]Abril!$F$17</f>
        <v>*</v>
      </c>
      <c r="O13" s="57" t="str">
        <f>[9]Abril!$F$18</f>
        <v>*</v>
      </c>
      <c r="P13" s="57" t="str">
        <f>[9]Abril!$F$19</f>
        <v>*</v>
      </c>
      <c r="Q13" s="57" t="str">
        <f>[9]Abril!$F$20</f>
        <v>*</v>
      </c>
      <c r="R13" s="57" t="str">
        <f>[9]Abril!$F$21</f>
        <v>*</v>
      </c>
      <c r="S13" s="57" t="str">
        <f>[9]Abril!$F$22</f>
        <v>*</v>
      </c>
      <c r="T13" s="57" t="str">
        <f>[9]Abril!$F$23</f>
        <v>*</v>
      </c>
      <c r="U13" s="57" t="str">
        <f>[9]Abril!$F$24</f>
        <v>*</v>
      </c>
      <c r="V13" s="57" t="str">
        <f>[9]Abril!$F$25</f>
        <v>*</v>
      </c>
      <c r="W13" s="57" t="str">
        <f>[9]Abril!$F$26</f>
        <v>*</v>
      </c>
      <c r="X13" s="57" t="str">
        <f>[9]Abril!$F$27</f>
        <v>*</v>
      </c>
      <c r="Y13" s="57">
        <f>[9]Abril!$F$28</f>
        <v>70</v>
      </c>
      <c r="Z13" s="57">
        <f>[9]Abril!$F$29</f>
        <v>85</v>
      </c>
      <c r="AA13" s="57">
        <f>[9]Abril!$F$30</f>
        <v>88</v>
      </c>
      <c r="AB13" s="57">
        <f>[9]Abril!$F$31</f>
        <v>86</v>
      </c>
      <c r="AC13" s="57">
        <f>[9]Abril!$F$32</f>
        <v>66</v>
      </c>
      <c r="AD13" s="57">
        <f>[9]Abril!$F$33</f>
        <v>71</v>
      </c>
      <c r="AE13" s="57">
        <f>[9]Abril!$F$34</f>
        <v>64</v>
      </c>
      <c r="AF13" s="59">
        <f t="shared" si="1"/>
        <v>88</v>
      </c>
      <c r="AG13" s="60">
        <f t="shared" si="2"/>
        <v>75.714285714285708</v>
      </c>
    </row>
    <row r="14" spans="1:34" ht="17.100000000000001" customHeight="1" x14ac:dyDescent="0.2">
      <c r="A14" s="56" t="s">
        <v>50</v>
      </c>
      <c r="B14" s="57">
        <f>[10]Abril!$F$5</f>
        <v>88</v>
      </c>
      <c r="C14" s="57">
        <f>[10]Abril!$F$6</f>
        <v>88</v>
      </c>
      <c r="D14" s="57">
        <f>[10]Abril!$F$7</f>
        <v>93</v>
      </c>
      <c r="E14" s="57">
        <f>[10]Abril!$F$8</f>
        <v>86</v>
      </c>
      <c r="F14" s="57">
        <f>[10]Abril!$F$9</f>
        <v>92</v>
      </c>
      <c r="G14" s="57">
        <f>[10]Abril!$F$10</f>
        <v>90</v>
      </c>
      <c r="H14" s="57">
        <f>[10]Abril!$F$11</f>
        <v>88</v>
      </c>
      <c r="I14" s="57">
        <f>[10]Abril!$F$12</f>
        <v>93</v>
      </c>
      <c r="J14" s="57">
        <f>[10]Abril!$F$13</f>
        <v>87</v>
      </c>
      <c r="K14" s="57">
        <f>[10]Abril!$F$14</f>
        <v>85</v>
      </c>
      <c r="L14" s="57">
        <f>[10]Abril!$F$15</f>
        <v>93</v>
      </c>
      <c r="M14" s="57">
        <f>[10]Abril!$F$16</f>
        <v>92</v>
      </c>
      <c r="N14" s="57">
        <f>[10]Abril!$F$17</f>
        <v>88</v>
      </c>
      <c r="O14" s="57">
        <f>[10]Abril!$F$18</f>
        <v>86</v>
      </c>
      <c r="P14" s="57">
        <f>[10]Abril!$F$19</f>
        <v>93</v>
      </c>
      <c r="Q14" s="57">
        <f>[10]Abril!$F$20</f>
        <v>90</v>
      </c>
      <c r="R14" s="57">
        <f>[10]Abril!$F$21</f>
        <v>84</v>
      </c>
      <c r="S14" s="57">
        <f>[10]Abril!$F$22</f>
        <v>82</v>
      </c>
      <c r="T14" s="57">
        <f>[10]Abril!$F$23</f>
        <v>83</v>
      </c>
      <c r="U14" s="57">
        <f>[10]Abril!$F$24</f>
        <v>83</v>
      </c>
      <c r="V14" s="57">
        <f>[10]Abril!$F$25</f>
        <v>85</v>
      </c>
      <c r="W14" s="57">
        <f>[10]Abril!$F$26</f>
        <v>81</v>
      </c>
      <c r="X14" s="57">
        <f>[10]Abril!$F$27</f>
        <v>82</v>
      </c>
      <c r="Y14" s="57">
        <f>[10]Abril!$F$28</f>
        <v>74</v>
      </c>
      <c r="Z14" s="57">
        <f>[10]Abril!$F$29</f>
        <v>83</v>
      </c>
      <c r="AA14" s="57">
        <f>[10]Abril!$F$30</f>
        <v>96</v>
      </c>
      <c r="AB14" s="57">
        <f>[10]Abril!$F$31</f>
        <v>97</v>
      </c>
      <c r="AC14" s="57">
        <f>[10]Abril!$F$32</f>
        <v>91</v>
      </c>
      <c r="AD14" s="57">
        <f>[10]Abril!$F$33</f>
        <v>90</v>
      </c>
      <c r="AE14" s="57">
        <f>[10]Abril!$F$34</f>
        <v>94</v>
      </c>
      <c r="AF14" s="59">
        <f t="shared" si="1"/>
        <v>97</v>
      </c>
      <c r="AG14" s="60">
        <f t="shared" si="2"/>
        <v>87.9</v>
      </c>
    </row>
    <row r="15" spans="1:34" ht="17.100000000000001" customHeight="1" x14ac:dyDescent="0.2">
      <c r="A15" s="56" t="s">
        <v>6</v>
      </c>
      <c r="B15" s="57" t="str">
        <f>[11]Abril!$F$5</f>
        <v>*</v>
      </c>
      <c r="C15" s="57" t="str">
        <f>[11]Abril!$F$6</f>
        <v>*</v>
      </c>
      <c r="D15" s="57" t="str">
        <f>[11]Abril!$F$7</f>
        <v>*</v>
      </c>
      <c r="E15" s="57" t="str">
        <f>[11]Abril!$F$8</f>
        <v>*</v>
      </c>
      <c r="F15" s="57" t="str">
        <f>[11]Abril!$F$9</f>
        <v>*</v>
      </c>
      <c r="G15" s="57" t="str">
        <f>[11]Abril!$F$10</f>
        <v>*</v>
      </c>
      <c r="H15" s="57" t="str">
        <f>[11]Abril!$F$11</f>
        <v>*</v>
      </c>
      <c r="I15" s="57" t="str">
        <f>[11]Abril!$F$12</f>
        <v>*</v>
      </c>
      <c r="J15" s="57" t="str">
        <f>[11]Abril!$F$13</f>
        <v>*</v>
      </c>
      <c r="K15" s="57" t="str">
        <f>[11]Abril!$F$14</f>
        <v>*</v>
      </c>
      <c r="L15" s="57" t="str">
        <f>[11]Abril!$F$15</f>
        <v>*</v>
      </c>
      <c r="M15" s="57" t="str">
        <f>[11]Abril!$F$16</f>
        <v>*</v>
      </c>
      <c r="N15" s="57" t="str">
        <f>[11]Abril!$F$17</f>
        <v>*</v>
      </c>
      <c r="O15" s="57" t="str">
        <f>[11]Abril!$F$18</f>
        <v>*</v>
      </c>
      <c r="P15" s="57" t="str">
        <f>[11]Abril!$F$19</f>
        <v>*</v>
      </c>
      <c r="Q15" s="57" t="str">
        <f>[11]Abril!$F$20</f>
        <v>*</v>
      </c>
      <c r="R15" s="57" t="str">
        <f>[11]Abril!$F$21</f>
        <v>*</v>
      </c>
      <c r="S15" s="57" t="str">
        <f>[11]Abril!$F$22</f>
        <v>*</v>
      </c>
      <c r="T15" s="57" t="str">
        <f>[11]Abril!$F$23</f>
        <v>*</v>
      </c>
      <c r="U15" s="57">
        <f>[11]Abril!$F$24</f>
        <v>77</v>
      </c>
      <c r="V15" s="57">
        <f>[11]Abril!$F$25</f>
        <v>95</v>
      </c>
      <c r="W15" s="57">
        <f>[11]Abril!$F$26</f>
        <v>96</v>
      </c>
      <c r="X15" s="57">
        <f>[11]Abril!$F$27</f>
        <v>96</v>
      </c>
      <c r="Y15" s="57">
        <f>[11]Abril!$F$28</f>
        <v>95</v>
      </c>
      <c r="Z15" s="57">
        <f>[11]Abril!$F$29</f>
        <v>96</v>
      </c>
      <c r="AA15" s="57">
        <f>[11]Abril!$F$30</f>
        <v>96</v>
      </c>
      <c r="AB15" s="57">
        <f>[11]Abril!$F$31</f>
        <v>95</v>
      </c>
      <c r="AC15" s="57">
        <f>[11]Abril!$F$32</f>
        <v>95</v>
      </c>
      <c r="AD15" s="57">
        <f>[11]Abril!$F$33</f>
        <v>89</v>
      </c>
      <c r="AE15" s="57">
        <f>[11]Abril!$F$34</f>
        <v>91</v>
      </c>
      <c r="AF15" s="59">
        <f t="shared" si="1"/>
        <v>96</v>
      </c>
      <c r="AG15" s="60">
        <f t="shared" si="2"/>
        <v>92.818181818181813</v>
      </c>
    </row>
    <row r="16" spans="1:34" ht="17.100000000000001" customHeight="1" x14ac:dyDescent="0.2">
      <c r="A16" s="56" t="s">
        <v>7</v>
      </c>
      <c r="B16" s="57">
        <f>[12]Abril!$F$5</f>
        <v>85</v>
      </c>
      <c r="C16" s="57">
        <f>[12]Abril!$F$6</f>
        <v>80</v>
      </c>
      <c r="D16" s="57">
        <f>[12]Abril!$F$7</f>
        <v>87</v>
      </c>
      <c r="E16" s="57">
        <f>[12]Abril!$F$8</f>
        <v>85</v>
      </c>
      <c r="F16" s="57">
        <f>[12]Abril!$F$9</f>
        <v>77</v>
      </c>
      <c r="G16" s="57">
        <f>[12]Abril!$F$10</f>
        <v>88</v>
      </c>
      <c r="H16" s="57">
        <f>[12]Abril!$F$11</f>
        <v>90</v>
      </c>
      <c r="I16" s="57">
        <f>[12]Abril!$F$12</f>
        <v>79</v>
      </c>
      <c r="J16" s="57">
        <f>[12]Abril!$F$13</f>
        <v>81</v>
      </c>
      <c r="K16" s="57">
        <f>[12]Abril!$F$14</f>
        <v>93</v>
      </c>
      <c r="L16" s="57">
        <f>[12]Abril!$F$15</f>
        <v>96</v>
      </c>
      <c r="M16" s="57">
        <f>[12]Abril!$F$16</f>
        <v>96</v>
      </c>
      <c r="N16" s="57">
        <f>[12]Abril!$F$17</f>
        <v>89</v>
      </c>
      <c r="O16" s="57">
        <f>[12]Abril!$F$18</f>
        <v>90</v>
      </c>
      <c r="P16" s="57">
        <f>[12]Abril!$F$19</f>
        <v>95</v>
      </c>
      <c r="Q16" s="57">
        <f>[12]Abril!$F$20</f>
        <v>88</v>
      </c>
      <c r="R16" s="57">
        <f>[12]Abril!$F$21</f>
        <v>71</v>
      </c>
      <c r="S16" s="57">
        <f>[12]Abril!$F$22</f>
        <v>65</v>
      </c>
      <c r="T16" s="57">
        <f>[12]Abril!$F$23</f>
        <v>74</v>
      </c>
      <c r="U16" s="57">
        <f>[12]Abril!$F$24</f>
        <v>81</v>
      </c>
      <c r="V16" s="57">
        <f>[12]Abril!$F$25</f>
        <v>84</v>
      </c>
      <c r="W16" s="57">
        <f>[12]Abril!$F$26</f>
        <v>91</v>
      </c>
      <c r="X16" s="57">
        <f>[12]Abril!$F$27</f>
        <v>92</v>
      </c>
      <c r="Y16" s="57">
        <f>[12]Abril!$F$28</f>
        <v>81</v>
      </c>
      <c r="Z16" s="57">
        <f>[12]Abril!$F$29</f>
        <v>91</v>
      </c>
      <c r="AA16" s="57">
        <f>[12]Abril!$F$30</f>
        <v>97</v>
      </c>
      <c r="AB16" s="57">
        <f>[12]Abril!$F$31</f>
        <v>93</v>
      </c>
      <c r="AC16" s="57">
        <f>[12]Abril!$F$32</f>
        <v>96</v>
      </c>
      <c r="AD16" s="57">
        <f>[12]Abril!$F$33</f>
        <v>94</v>
      </c>
      <c r="AE16" s="57">
        <f>[12]Abril!$F$34</f>
        <v>91</v>
      </c>
      <c r="AF16" s="59">
        <f t="shared" si="1"/>
        <v>97</v>
      </c>
      <c r="AG16" s="60">
        <f t="shared" si="2"/>
        <v>86.666666666666671</v>
      </c>
    </row>
    <row r="17" spans="1:33" ht="17.100000000000001" customHeight="1" x14ac:dyDescent="0.2">
      <c r="A17" s="56" t="s">
        <v>8</v>
      </c>
      <c r="B17" s="57">
        <f>[13]Abril!$F$5</f>
        <v>91</v>
      </c>
      <c r="C17" s="57">
        <f>[13]Abril!$F$6</f>
        <v>88</v>
      </c>
      <c r="D17" s="57">
        <f>[13]Abril!$F$7</f>
        <v>85</v>
      </c>
      <c r="E17" s="57">
        <f>[13]Abril!$F$8</f>
        <v>83</v>
      </c>
      <c r="F17" s="57">
        <f>[13]Abril!$F$9</f>
        <v>82</v>
      </c>
      <c r="G17" s="57">
        <f>[13]Abril!$F$10</f>
        <v>86</v>
      </c>
      <c r="H17" s="57">
        <f>[13]Abril!$F$11</f>
        <v>86</v>
      </c>
      <c r="I17" s="57">
        <f>[13]Abril!$F$12</f>
        <v>87</v>
      </c>
      <c r="J17" s="57">
        <f>[13]Abril!$F$13</f>
        <v>80</v>
      </c>
      <c r="K17" s="57">
        <f>[13]Abril!$F$14</f>
        <v>90</v>
      </c>
      <c r="L17" s="57">
        <f>[13]Abril!$F$15</f>
        <v>93</v>
      </c>
      <c r="M17" s="57">
        <f>[13]Abril!$F$16</f>
        <v>95</v>
      </c>
      <c r="N17" s="57">
        <f>[13]Abril!$F$17</f>
        <v>89</v>
      </c>
      <c r="O17" s="57">
        <f>[13]Abril!$F$18</f>
        <v>89</v>
      </c>
      <c r="P17" s="57">
        <f>[13]Abril!$F$19</f>
        <v>88</v>
      </c>
      <c r="Q17" s="57">
        <f>[13]Abril!$F$20</f>
        <v>88</v>
      </c>
      <c r="R17" s="57">
        <f>[13]Abril!$F$21</f>
        <v>79</v>
      </c>
      <c r="S17" s="57">
        <f>[13]Abril!$F$22</f>
        <v>78</v>
      </c>
      <c r="T17" s="57">
        <f>[13]Abril!$F$23</f>
        <v>83</v>
      </c>
      <c r="U17" s="57">
        <f>[13]Abril!$F$24</f>
        <v>76</v>
      </c>
      <c r="V17" s="57">
        <f>[13]Abril!$F$25</f>
        <v>81</v>
      </c>
      <c r="W17" s="57">
        <f>[13]Abril!$F$26</f>
        <v>91</v>
      </c>
      <c r="X17" s="57">
        <f>[13]Abril!$F$27</f>
        <v>85</v>
      </c>
      <c r="Y17" s="57">
        <f>[13]Abril!$F$28</f>
        <v>77</v>
      </c>
      <c r="Z17" s="57">
        <f>[13]Abril!$F$29</f>
        <v>94</v>
      </c>
      <c r="AA17" s="57">
        <f>[13]Abril!$F$30</f>
        <v>98</v>
      </c>
      <c r="AB17" s="57">
        <f>[13]Abril!$F$31</f>
        <v>91</v>
      </c>
      <c r="AC17" s="57">
        <f>[13]Abril!$F$32</f>
        <v>88</v>
      </c>
      <c r="AD17" s="57">
        <f>[13]Abril!$F$33</f>
        <v>90</v>
      </c>
      <c r="AE17" s="57">
        <f>[13]Abril!$F$34</f>
        <v>86</v>
      </c>
      <c r="AF17" s="59">
        <f t="shared" si="1"/>
        <v>98</v>
      </c>
      <c r="AG17" s="60">
        <f t="shared" si="2"/>
        <v>86.566666666666663</v>
      </c>
    </row>
    <row r="18" spans="1:33" ht="17.100000000000001" customHeight="1" x14ac:dyDescent="0.2">
      <c r="A18" s="56" t="s">
        <v>9</v>
      </c>
      <c r="B18" s="57">
        <f>[14]Abril!$F$5</f>
        <v>83</v>
      </c>
      <c r="C18" s="57">
        <f>[14]Abril!$F$6</f>
        <v>74</v>
      </c>
      <c r="D18" s="57">
        <f>[14]Abril!$F$7</f>
        <v>76</v>
      </c>
      <c r="E18" s="57">
        <f>[14]Abril!$F$8</f>
        <v>64</v>
      </c>
      <c r="F18" s="57">
        <f>[14]Abril!$F$9</f>
        <v>74</v>
      </c>
      <c r="G18" s="57">
        <f>[14]Abril!$F$10</f>
        <v>71</v>
      </c>
      <c r="H18" s="57">
        <f>[14]Abril!$F$11</f>
        <v>81</v>
      </c>
      <c r="I18" s="57">
        <f>[14]Abril!$F$12</f>
        <v>80</v>
      </c>
      <c r="J18" s="57">
        <f>[14]Abril!$F$13</f>
        <v>71</v>
      </c>
      <c r="K18" s="57">
        <f>[14]Abril!$F$14</f>
        <v>77</v>
      </c>
      <c r="L18" s="57">
        <f>[14]Abril!$F$15</f>
        <v>89</v>
      </c>
      <c r="M18" s="57">
        <f>[14]Abril!$F$16</f>
        <v>79</v>
      </c>
      <c r="N18" s="57">
        <f>[14]Abril!$F$17</f>
        <v>77</v>
      </c>
      <c r="O18" s="57">
        <f>[14]Abril!$F$18</f>
        <v>71</v>
      </c>
      <c r="P18" s="57">
        <f>[14]Abril!$F$19</f>
        <v>77</v>
      </c>
      <c r="Q18" s="57">
        <f>[14]Abril!$F$20</f>
        <v>76</v>
      </c>
      <c r="R18" s="57">
        <f>[14]Abril!$F$21</f>
        <v>60</v>
      </c>
      <c r="S18" s="57">
        <f>[14]Abril!$F$22</f>
        <v>58</v>
      </c>
      <c r="T18" s="57">
        <f>[14]Abril!$F$23</f>
        <v>66</v>
      </c>
      <c r="U18" s="57">
        <f>[14]Abril!$F$24</f>
        <v>60</v>
      </c>
      <c r="V18" s="57">
        <f>[14]Abril!$F$25</f>
        <v>72</v>
      </c>
      <c r="W18" s="57">
        <f>[14]Abril!$F$26</f>
        <v>77</v>
      </c>
      <c r="X18" s="57">
        <f>[14]Abril!$F$27</f>
        <v>86</v>
      </c>
      <c r="Y18" s="57">
        <f>[14]Abril!$F$28</f>
        <v>68</v>
      </c>
      <c r="Z18" s="57">
        <f>[14]Abril!$F$29</f>
        <v>93</v>
      </c>
      <c r="AA18" s="57">
        <f>[14]Abril!$F$30</f>
        <v>97</v>
      </c>
      <c r="AB18" s="57">
        <f>[14]Abril!$F$31</f>
        <v>86</v>
      </c>
      <c r="AC18" s="57">
        <f>[14]Abril!$F$32</f>
        <v>86</v>
      </c>
      <c r="AD18" s="57">
        <f>[14]Abril!$F$33</f>
        <v>85</v>
      </c>
      <c r="AE18" s="57">
        <f>[14]Abril!$F$34</f>
        <v>87</v>
      </c>
      <c r="AF18" s="59">
        <f t="shared" si="1"/>
        <v>97</v>
      </c>
      <c r="AG18" s="60">
        <f t="shared" si="2"/>
        <v>76.7</v>
      </c>
    </row>
    <row r="19" spans="1:33" ht="17.100000000000001" customHeight="1" x14ac:dyDescent="0.2">
      <c r="A19" s="56" t="s">
        <v>49</v>
      </c>
      <c r="B19" s="57">
        <f>[15]Abril!$F$5</f>
        <v>88</v>
      </c>
      <c r="C19" s="57">
        <f>[15]Abril!$F$6</f>
        <v>84</v>
      </c>
      <c r="D19" s="57">
        <f>[15]Abril!$F$7</f>
        <v>87</v>
      </c>
      <c r="E19" s="57">
        <f>[15]Abril!$F$8</f>
        <v>89</v>
      </c>
      <c r="F19" s="57">
        <f>[15]Abril!$F$9</f>
        <v>81</v>
      </c>
      <c r="G19" s="57">
        <f>[15]Abril!$F$10</f>
        <v>83</v>
      </c>
      <c r="H19" s="57">
        <f>[15]Abril!$F$11</f>
        <v>86</v>
      </c>
      <c r="I19" s="57">
        <f>[15]Abril!$F$12</f>
        <v>81</v>
      </c>
      <c r="J19" s="57">
        <f>[15]Abril!$F$13</f>
        <v>80</v>
      </c>
      <c r="K19" s="57">
        <f>[15]Abril!$F$14</f>
        <v>90</v>
      </c>
      <c r="L19" s="57">
        <f>[15]Abril!$F$15</f>
        <v>88</v>
      </c>
      <c r="M19" s="57">
        <f>[15]Abril!$F$16</f>
        <v>94</v>
      </c>
      <c r="N19" s="57">
        <f>[15]Abril!$F$17</f>
        <v>96</v>
      </c>
      <c r="O19" s="57">
        <f>[15]Abril!$F$18</f>
        <v>86</v>
      </c>
      <c r="P19" s="57">
        <f>[15]Abril!$F$19</f>
        <v>97</v>
      </c>
      <c r="Q19" s="57">
        <f>[15]Abril!$F$20</f>
        <v>79</v>
      </c>
      <c r="R19" s="57">
        <f>[15]Abril!$F$21</f>
        <v>87</v>
      </c>
      <c r="S19" s="57">
        <f>[15]Abril!$F$22</f>
        <v>86</v>
      </c>
      <c r="T19" s="57">
        <f>[15]Abril!$F$23</f>
        <v>84</v>
      </c>
      <c r="U19" s="57">
        <f>[15]Abril!$F$24</f>
        <v>87</v>
      </c>
      <c r="V19" s="57">
        <f>[15]Abril!$F$25</f>
        <v>87</v>
      </c>
      <c r="W19" s="57">
        <f>[15]Abril!$F$26</f>
        <v>95</v>
      </c>
      <c r="X19" s="57">
        <f>[15]Abril!$F$27</f>
        <v>91</v>
      </c>
      <c r="Y19" s="57">
        <f>[15]Abril!$F$28</f>
        <v>81</v>
      </c>
      <c r="Z19" s="57">
        <f>[15]Abril!$F$29</f>
        <v>70</v>
      </c>
      <c r="AA19" s="57" t="str">
        <f>[15]Abril!$F$30</f>
        <v>*</v>
      </c>
      <c r="AB19" s="57">
        <f>[15]Abril!$F$31</f>
        <v>61</v>
      </c>
      <c r="AC19" s="57">
        <f>[15]Abril!$F$32</f>
        <v>66</v>
      </c>
      <c r="AD19" s="57" t="str">
        <f>[15]Abril!$F$33</f>
        <v>*</v>
      </c>
      <c r="AE19" s="57">
        <f>[15]Abril!$F$34</f>
        <v>45</v>
      </c>
      <c r="AF19" s="59">
        <f t="shared" si="1"/>
        <v>97</v>
      </c>
      <c r="AG19" s="60">
        <f t="shared" si="2"/>
        <v>83.178571428571431</v>
      </c>
    </row>
    <row r="20" spans="1:33" ht="17.100000000000001" customHeight="1" x14ac:dyDescent="0.2">
      <c r="A20" s="56" t="s">
        <v>10</v>
      </c>
      <c r="B20" s="57">
        <f>[16]Abril!$F$5</f>
        <v>96</v>
      </c>
      <c r="C20" s="57">
        <f>[16]Abril!$F$6</f>
        <v>91</v>
      </c>
      <c r="D20" s="57">
        <f>[16]Abril!$F$7</f>
        <v>88</v>
      </c>
      <c r="E20" s="57">
        <f>[16]Abril!$F$8</f>
        <v>89</v>
      </c>
      <c r="F20" s="57">
        <f>[16]Abril!$F$9</f>
        <v>85</v>
      </c>
      <c r="G20" s="57">
        <f>[16]Abril!$F$10</f>
        <v>87</v>
      </c>
      <c r="H20" s="57">
        <f>[16]Abril!$F$11</f>
        <v>90</v>
      </c>
      <c r="I20" s="57">
        <f>[16]Abril!$F$12</f>
        <v>89</v>
      </c>
      <c r="J20" s="57">
        <f>[16]Abril!$F$13</f>
        <v>88</v>
      </c>
      <c r="K20" s="57">
        <f>[16]Abril!$F$14</f>
        <v>96</v>
      </c>
      <c r="L20" s="57">
        <f>[16]Abril!$F$15</f>
        <v>97</v>
      </c>
      <c r="M20" s="57">
        <f>[16]Abril!$F$16</f>
        <v>97</v>
      </c>
      <c r="N20" s="57">
        <f>[16]Abril!$F$17</f>
        <v>94</v>
      </c>
      <c r="O20" s="57">
        <f>[16]Abril!$F$18</f>
        <v>94</v>
      </c>
      <c r="P20" s="57">
        <f>[16]Abril!$F$19</f>
        <v>93</v>
      </c>
      <c r="Q20" s="57">
        <f>[16]Abril!$F$20</f>
        <v>87</v>
      </c>
      <c r="R20" s="57">
        <f>[16]Abril!$F$21</f>
        <v>81</v>
      </c>
      <c r="S20" s="57">
        <f>[16]Abril!$F$22</f>
        <v>82</v>
      </c>
      <c r="T20" s="57">
        <f>[16]Abril!$F$23</f>
        <v>83</v>
      </c>
      <c r="U20" s="57">
        <f>[16]Abril!$F$24</f>
        <v>72</v>
      </c>
      <c r="V20" s="57">
        <f>[16]Abril!$F$25</f>
        <v>81</v>
      </c>
      <c r="W20" s="57">
        <f>[16]Abril!$F$26</f>
        <v>93</v>
      </c>
      <c r="X20" s="57">
        <f>[16]Abril!$F$27</f>
        <v>91</v>
      </c>
      <c r="Y20" s="57">
        <f>[16]Abril!$F$28</f>
        <v>79</v>
      </c>
      <c r="Z20" s="57">
        <f>[16]Abril!$F$29</f>
        <v>97</v>
      </c>
      <c r="AA20" s="57">
        <f>[16]Abril!$F$30</f>
        <v>97</v>
      </c>
      <c r="AB20" s="57">
        <f>[16]Abril!$F$31</f>
        <v>95</v>
      </c>
      <c r="AC20" s="57">
        <f>[16]Abril!$F$32</f>
        <v>95</v>
      </c>
      <c r="AD20" s="57">
        <f>[16]Abril!$F$33</f>
        <v>95</v>
      </c>
      <c r="AE20" s="57">
        <f>[16]Abril!$F$34</f>
        <v>92</v>
      </c>
      <c r="AF20" s="59">
        <f t="shared" si="1"/>
        <v>97</v>
      </c>
      <c r="AG20" s="60">
        <f t="shared" si="2"/>
        <v>89.8</v>
      </c>
    </row>
    <row r="21" spans="1:33" ht="17.100000000000001" customHeight="1" x14ac:dyDescent="0.2">
      <c r="A21" s="56" t="s">
        <v>11</v>
      </c>
      <c r="B21" s="57">
        <f>[17]Abril!$F$5</f>
        <v>70</v>
      </c>
      <c r="C21" s="57">
        <f>[17]Abril!$F$6</f>
        <v>78</v>
      </c>
      <c r="D21" s="57">
        <f>[17]Abril!$F$7</f>
        <v>67</v>
      </c>
      <c r="E21" s="57">
        <f>[17]Abril!$F$8</f>
        <v>59</v>
      </c>
      <c r="F21" s="57">
        <f>[17]Abril!$F$9</f>
        <v>67</v>
      </c>
      <c r="G21" s="57">
        <f>[17]Abril!$F$10</f>
        <v>66</v>
      </c>
      <c r="H21" s="57">
        <f>[17]Abril!$F$11</f>
        <v>77</v>
      </c>
      <c r="I21" s="57">
        <f>[17]Abril!$F$12</f>
        <v>66</v>
      </c>
      <c r="J21" s="57">
        <f>[17]Abril!$F$13</f>
        <v>66</v>
      </c>
      <c r="K21" s="57">
        <f>[17]Abril!$F$14</f>
        <v>84</v>
      </c>
      <c r="L21" s="57">
        <f>[17]Abril!$F$15</f>
        <v>69</v>
      </c>
      <c r="M21" s="57">
        <f>[17]Abril!$F$16</f>
        <v>72</v>
      </c>
      <c r="N21" s="57">
        <f>[17]Abril!$F$17</f>
        <v>65</v>
      </c>
      <c r="O21" s="57">
        <f>[17]Abril!$F$18</f>
        <v>64</v>
      </c>
      <c r="P21" s="57">
        <f>[17]Abril!$F$19</f>
        <v>64</v>
      </c>
      <c r="Q21" s="57">
        <f>[17]Abril!$F$20</f>
        <v>69</v>
      </c>
      <c r="R21" s="57">
        <f>[17]Abril!$F$21</f>
        <v>75</v>
      </c>
      <c r="S21" s="57">
        <f>[17]Abril!$F$22</f>
        <v>55</v>
      </c>
      <c r="T21" s="57">
        <f>[17]Abril!$F$23</f>
        <v>55</v>
      </c>
      <c r="U21" s="57">
        <f>[17]Abril!$F$24</f>
        <v>58</v>
      </c>
      <c r="V21" s="57">
        <f>[17]Abril!$F$25</f>
        <v>42</v>
      </c>
      <c r="W21" s="57">
        <f>[17]Abril!$F$26</f>
        <v>94</v>
      </c>
      <c r="X21" s="57">
        <f>[17]Abril!$F$27</f>
        <v>96</v>
      </c>
      <c r="Y21" s="57">
        <f>[17]Abril!$F$28</f>
        <v>87</v>
      </c>
      <c r="Z21" s="57">
        <f>[17]Abril!$F$29</f>
        <v>94</v>
      </c>
      <c r="AA21" s="57">
        <f>[17]Abril!$F$30</f>
        <v>97</v>
      </c>
      <c r="AB21" s="57">
        <f>[17]Abril!$F$31</f>
        <v>87</v>
      </c>
      <c r="AC21" s="57">
        <f>[17]Abril!$F$32</f>
        <v>96</v>
      </c>
      <c r="AD21" s="57">
        <f>[17]Abril!$F$33</f>
        <v>82</v>
      </c>
      <c r="AE21" s="57">
        <f>[17]Abril!$F$34</f>
        <v>88</v>
      </c>
      <c r="AF21" s="59">
        <f t="shared" si="1"/>
        <v>97</v>
      </c>
      <c r="AG21" s="60">
        <f t="shared" si="2"/>
        <v>73.63333333333334</v>
      </c>
    </row>
    <row r="22" spans="1:33" ht="17.100000000000001" customHeight="1" x14ac:dyDescent="0.2">
      <c r="A22" s="56" t="s">
        <v>12</v>
      </c>
      <c r="B22" s="57">
        <f>[18]Abril!$F$5</f>
        <v>92</v>
      </c>
      <c r="C22" s="57">
        <f>[18]Abril!$F$6</f>
        <v>94</v>
      </c>
      <c r="D22" s="57">
        <f>[18]Abril!$F$7</f>
        <v>94</v>
      </c>
      <c r="E22" s="57">
        <f>[18]Abril!$F$8</f>
        <v>94</v>
      </c>
      <c r="F22" s="57">
        <f>[18]Abril!$F$9</f>
        <v>93</v>
      </c>
      <c r="G22" s="57">
        <f>[18]Abril!$F$10</f>
        <v>93</v>
      </c>
      <c r="H22" s="57">
        <f>[18]Abril!$F$11</f>
        <v>93</v>
      </c>
      <c r="I22" s="57">
        <f>[18]Abril!$F$12</f>
        <v>94</v>
      </c>
      <c r="J22" s="57">
        <f>[18]Abril!$F$13</f>
        <v>93</v>
      </c>
      <c r="K22" s="57">
        <f>[18]Abril!$F$14</f>
        <v>95</v>
      </c>
      <c r="L22" s="57">
        <f>[18]Abril!$F$15</f>
        <v>90</v>
      </c>
      <c r="M22" s="57">
        <f>[18]Abril!$F$16</f>
        <v>92</v>
      </c>
      <c r="N22" s="57">
        <f>[18]Abril!$F$17</f>
        <v>95</v>
      </c>
      <c r="O22" s="57">
        <f>[18]Abril!$F$18</f>
        <v>95</v>
      </c>
      <c r="P22" s="57">
        <f>[18]Abril!$F$19</f>
        <v>95</v>
      </c>
      <c r="Q22" s="57">
        <f>[18]Abril!$F$20</f>
        <v>95</v>
      </c>
      <c r="R22" s="57">
        <f>[18]Abril!$F$21</f>
        <v>93</v>
      </c>
      <c r="S22" s="57">
        <f>[18]Abril!$F$22</f>
        <v>95</v>
      </c>
      <c r="T22" s="57">
        <f>[18]Abril!$F$23</f>
        <v>94</v>
      </c>
      <c r="U22" s="57">
        <f>[18]Abril!$F$24</f>
        <v>95</v>
      </c>
      <c r="V22" s="57">
        <f>[18]Abril!$F$25</f>
        <v>94</v>
      </c>
      <c r="W22" s="57">
        <f>[18]Abril!$F$26</f>
        <v>94</v>
      </c>
      <c r="X22" s="57">
        <f>[18]Abril!$F$27</f>
        <v>95</v>
      </c>
      <c r="Y22" s="57">
        <f>[18]Abril!$F$28</f>
        <v>95</v>
      </c>
      <c r="Z22" s="57">
        <f>[18]Abril!$F$29</f>
        <v>90</v>
      </c>
      <c r="AA22" s="57">
        <f>[18]Abril!$F$30</f>
        <v>94</v>
      </c>
      <c r="AB22" s="57">
        <f>[18]Abril!$F$31</f>
        <v>89</v>
      </c>
      <c r="AC22" s="57">
        <f>[18]Abril!$F$32</f>
        <v>92</v>
      </c>
      <c r="AD22" s="57">
        <f>[18]Abril!$F$33</f>
        <v>75</v>
      </c>
      <c r="AE22" s="57">
        <f>[18]Abril!$F$34</f>
        <v>87</v>
      </c>
      <c r="AF22" s="59">
        <f t="shared" si="1"/>
        <v>95</v>
      </c>
      <c r="AG22" s="60">
        <f t="shared" si="2"/>
        <v>92.63333333333334</v>
      </c>
    </row>
    <row r="23" spans="1:33" ht="17.100000000000001" customHeight="1" x14ac:dyDescent="0.2">
      <c r="A23" s="56" t="s">
        <v>13</v>
      </c>
      <c r="B23" s="57">
        <f>[19]Abril!$F$5</f>
        <v>96</v>
      </c>
      <c r="C23" s="57">
        <f>[19]Abril!$F$6</f>
        <v>96</v>
      </c>
      <c r="D23" s="57">
        <f>[19]Abril!$F$7</f>
        <v>96</v>
      </c>
      <c r="E23" s="57">
        <f>[19]Abril!$F$8</f>
        <v>96</v>
      </c>
      <c r="F23" s="57">
        <f>[19]Abril!$F$9</f>
        <v>96</v>
      </c>
      <c r="G23" s="57">
        <f>[19]Abril!$F$10</f>
        <v>96</v>
      </c>
      <c r="H23" s="57">
        <f>[19]Abril!$F$11</f>
        <v>96</v>
      </c>
      <c r="I23" s="57">
        <f>[19]Abril!$F$12</f>
        <v>96</v>
      </c>
      <c r="J23" s="57">
        <f>[19]Abril!$F$13</f>
        <v>95</v>
      </c>
      <c r="K23" s="57">
        <f>[19]Abril!$F$14</f>
        <v>96</v>
      </c>
      <c r="L23" s="57">
        <f>[19]Abril!$F$15</f>
        <v>94</v>
      </c>
      <c r="M23" s="57">
        <f>[19]Abril!$F$16</f>
        <v>95</v>
      </c>
      <c r="N23" s="57">
        <f>[19]Abril!$F$17</f>
        <v>98</v>
      </c>
      <c r="O23" s="57">
        <f>[19]Abril!$F$18</f>
        <v>96</v>
      </c>
      <c r="P23" s="57">
        <f>[19]Abril!$F$19</f>
        <v>96</v>
      </c>
      <c r="Q23" s="57">
        <f>[19]Abril!$F$20</f>
        <v>96</v>
      </c>
      <c r="R23" s="57">
        <f>[19]Abril!$F$21</f>
        <v>96</v>
      </c>
      <c r="S23" s="57">
        <f>[19]Abril!$F$22</f>
        <v>96</v>
      </c>
      <c r="T23" s="57">
        <f>[19]Abril!$F$23</f>
        <v>97</v>
      </c>
      <c r="U23" s="57">
        <f>[19]Abril!$F$24</f>
        <v>97</v>
      </c>
      <c r="V23" s="57">
        <f>[19]Abril!$F$25</f>
        <v>96</v>
      </c>
      <c r="W23" s="57">
        <f>[19]Abril!$F$26</f>
        <v>93</v>
      </c>
      <c r="X23" s="57">
        <f>[19]Abril!$F$27</f>
        <v>97</v>
      </c>
      <c r="Y23" s="57">
        <f>[19]Abril!$F$28</f>
        <v>94</v>
      </c>
      <c r="Z23" s="57">
        <f>[19]Abril!$F$29</f>
        <v>94</v>
      </c>
      <c r="AA23" s="57">
        <f>[19]Abril!$F$30</f>
        <v>94</v>
      </c>
      <c r="AB23" s="57">
        <f>[19]Abril!$F$31</f>
        <v>90</v>
      </c>
      <c r="AC23" s="57">
        <f>[19]Abril!$F$32</f>
        <v>97</v>
      </c>
      <c r="AD23" s="57">
        <f>[19]Abril!$F$33</f>
        <v>90</v>
      </c>
      <c r="AE23" s="57">
        <f>[19]Abril!$F$34</f>
        <v>93</v>
      </c>
      <c r="AF23" s="59">
        <f t="shared" si="1"/>
        <v>98</v>
      </c>
      <c r="AG23" s="60">
        <f t="shared" si="2"/>
        <v>95.266666666666666</v>
      </c>
    </row>
    <row r="24" spans="1:33" ht="17.100000000000001" customHeight="1" x14ac:dyDescent="0.2">
      <c r="A24" s="56" t="s">
        <v>14</v>
      </c>
      <c r="B24" s="57">
        <f>[20]Abril!$F$5</f>
        <v>93</v>
      </c>
      <c r="C24" s="57">
        <f>[20]Abril!$F$6</f>
        <v>93</v>
      </c>
      <c r="D24" s="57">
        <f>[20]Abril!$F$7</f>
        <v>93</v>
      </c>
      <c r="E24" s="57">
        <f>[20]Abril!$F$8</f>
        <v>92</v>
      </c>
      <c r="F24" s="57">
        <f>[20]Abril!$F$9</f>
        <v>82</v>
      </c>
      <c r="G24" s="57">
        <f>[20]Abril!$F$10</f>
        <v>89</v>
      </c>
      <c r="H24" s="57">
        <f>[20]Abril!$F$11</f>
        <v>91</v>
      </c>
      <c r="I24" s="57">
        <f>[20]Abril!$F$12</f>
        <v>93</v>
      </c>
      <c r="J24" s="57">
        <f>[20]Abril!$F$13</f>
        <v>91</v>
      </c>
      <c r="K24" s="57">
        <f>[20]Abril!$F$14</f>
        <v>90</v>
      </c>
      <c r="L24" s="57">
        <f>[20]Abril!$F$15</f>
        <v>92</v>
      </c>
      <c r="M24" s="57">
        <f>[20]Abril!$F$16</f>
        <v>92</v>
      </c>
      <c r="N24" s="57">
        <f>[20]Abril!$F$17</f>
        <v>90</v>
      </c>
      <c r="O24" s="57">
        <f>[20]Abril!$F$18</f>
        <v>89</v>
      </c>
      <c r="P24" s="57">
        <f>[20]Abril!$F$19</f>
        <v>88</v>
      </c>
      <c r="Q24" s="57">
        <f>[20]Abril!$F$20</f>
        <v>90</v>
      </c>
      <c r="R24" s="57">
        <f>[20]Abril!$F$21</f>
        <v>85</v>
      </c>
      <c r="S24" s="57">
        <f>[20]Abril!$F$22</f>
        <v>92</v>
      </c>
      <c r="T24" s="57">
        <f>[20]Abril!$F$23</f>
        <v>93</v>
      </c>
      <c r="U24" s="57">
        <f>[20]Abril!$F$24</f>
        <v>79</v>
      </c>
      <c r="V24" s="57">
        <f>[20]Abril!$F$25</f>
        <v>93</v>
      </c>
      <c r="W24" s="57">
        <f>[20]Abril!$F$26</f>
        <v>87</v>
      </c>
      <c r="X24" s="57">
        <f>[20]Abril!$F$27</f>
        <v>89</v>
      </c>
      <c r="Y24" s="57">
        <f>[20]Abril!$F$28</f>
        <v>85</v>
      </c>
      <c r="Z24" s="57">
        <f>[20]Abril!$F$29</f>
        <v>84</v>
      </c>
      <c r="AA24" s="57">
        <f>[20]Abril!$F$30</f>
        <v>95</v>
      </c>
      <c r="AB24" s="57">
        <f>[20]Abril!$F$31</f>
        <v>95</v>
      </c>
      <c r="AC24" s="57">
        <f>[20]Abril!$F$32</f>
        <v>92</v>
      </c>
      <c r="AD24" s="57">
        <f>[20]Abril!$F$33</f>
        <v>92</v>
      </c>
      <c r="AE24" s="57">
        <f>[20]Abril!$F$34</f>
        <v>96</v>
      </c>
      <c r="AF24" s="59">
        <f t="shared" si="1"/>
        <v>96</v>
      </c>
      <c r="AG24" s="60">
        <f t="shared" si="2"/>
        <v>90.166666666666671</v>
      </c>
    </row>
    <row r="25" spans="1:33" ht="17.100000000000001" customHeight="1" x14ac:dyDescent="0.2">
      <c r="A25" s="56" t="s">
        <v>15</v>
      </c>
      <c r="B25" s="57">
        <f>[21]Abril!$F$5</f>
        <v>91</v>
      </c>
      <c r="C25" s="57">
        <f>[21]Abril!$F$6</f>
        <v>85</v>
      </c>
      <c r="D25" s="57">
        <f>[21]Abril!$F$7</f>
        <v>84</v>
      </c>
      <c r="E25" s="57">
        <f>[21]Abril!$F$8</f>
        <v>83</v>
      </c>
      <c r="F25" s="57">
        <f>[21]Abril!$F$9</f>
        <v>89</v>
      </c>
      <c r="G25" s="57">
        <f>[21]Abril!$F$10</f>
        <v>90</v>
      </c>
      <c r="H25" s="57">
        <f>[21]Abril!$F$11</f>
        <v>95</v>
      </c>
      <c r="I25" s="57">
        <f>[21]Abril!$F$12</f>
        <v>90</v>
      </c>
      <c r="J25" s="57">
        <f>[21]Abril!$F$13</f>
        <v>92</v>
      </c>
      <c r="K25" s="57">
        <f>[21]Abril!$F$14</f>
        <v>95</v>
      </c>
      <c r="L25" s="57">
        <f>[21]Abril!$F$15</f>
        <v>95</v>
      </c>
      <c r="M25" s="57">
        <f>[21]Abril!$F$16</f>
        <v>96</v>
      </c>
      <c r="N25" s="57">
        <f>[21]Abril!$F$17</f>
        <v>90</v>
      </c>
      <c r="O25" s="57">
        <f>[21]Abril!$F$18</f>
        <v>91</v>
      </c>
      <c r="P25" s="57">
        <f>[21]Abril!$F$19</f>
        <v>89</v>
      </c>
      <c r="Q25" s="57">
        <f>[21]Abril!$F$20</f>
        <v>92</v>
      </c>
      <c r="R25" s="57">
        <f>[21]Abril!$F$21</f>
        <v>83</v>
      </c>
      <c r="S25" s="57">
        <f>[21]Abril!$F$22</f>
        <v>82</v>
      </c>
      <c r="T25" s="57">
        <f>[21]Abril!$F$23</f>
        <v>74</v>
      </c>
      <c r="U25" s="57">
        <f>[21]Abril!$F$24</f>
        <v>86</v>
      </c>
      <c r="V25" s="57">
        <f>[21]Abril!$F$25</f>
        <v>74</v>
      </c>
      <c r="W25" s="57">
        <f>[21]Abril!$F$26</f>
        <v>95</v>
      </c>
      <c r="X25" s="57">
        <f>[21]Abril!$F$27</f>
        <v>95</v>
      </c>
      <c r="Y25" s="57">
        <f>[21]Abril!$F$28</f>
        <v>90</v>
      </c>
      <c r="Z25" s="57">
        <f>[21]Abril!$F$29</f>
        <v>95</v>
      </c>
      <c r="AA25" s="57">
        <f>[21]Abril!$F$30</f>
        <v>97</v>
      </c>
      <c r="AB25" s="57">
        <f>[21]Abril!$F$31</f>
        <v>97</v>
      </c>
      <c r="AC25" s="57">
        <f>[21]Abril!$F$32</f>
        <v>85</v>
      </c>
      <c r="AD25" s="57">
        <f>[21]Abril!$F$33</f>
        <v>85</v>
      </c>
      <c r="AE25" s="57">
        <f>[21]Abril!$F$34</f>
        <v>91</v>
      </c>
      <c r="AF25" s="59">
        <f t="shared" si="1"/>
        <v>97</v>
      </c>
      <c r="AG25" s="60">
        <f t="shared" si="2"/>
        <v>89.2</v>
      </c>
    </row>
    <row r="26" spans="1:33" ht="17.100000000000001" customHeight="1" x14ac:dyDescent="0.2">
      <c r="A26" s="56" t="s">
        <v>16</v>
      </c>
      <c r="B26" s="57">
        <f>[22]Abril!$F$5</f>
        <v>89</v>
      </c>
      <c r="C26" s="57">
        <f>[22]Abril!$F$6</f>
        <v>82</v>
      </c>
      <c r="D26" s="57">
        <f>[22]Abril!$F$7</f>
        <v>82</v>
      </c>
      <c r="E26" s="57">
        <f>[22]Abril!$F$8</f>
        <v>83</v>
      </c>
      <c r="F26" s="57">
        <f>[22]Abril!$F$9</f>
        <v>86</v>
      </c>
      <c r="G26" s="57">
        <f>[22]Abril!$F$10</f>
        <v>82</v>
      </c>
      <c r="H26" s="57">
        <f>[22]Abril!$F$11</f>
        <v>82</v>
      </c>
      <c r="I26" s="57">
        <f>[22]Abril!$F$12</f>
        <v>81</v>
      </c>
      <c r="J26" s="57">
        <f>[22]Abril!$F$13</f>
        <v>78</v>
      </c>
      <c r="K26" s="57">
        <f>[22]Abril!$F$14</f>
        <v>83</v>
      </c>
      <c r="L26" s="57">
        <f>[22]Abril!$F$15</f>
        <v>90</v>
      </c>
      <c r="M26" s="57">
        <f>[22]Abril!$F$16</f>
        <v>89</v>
      </c>
      <c r="N26" s="57">
        <f>[22]Abril!$F$17</f>
        <v>92</v>
      </c>
      <c r="O26" s="57">
        <f>[22]Abril!$F$18</f>
        <v>91</v>
      </c>
      <c r="P26" s="57">
        <f>[22]Abril!$F$19</f>
        <v>85</v>
      </c>
      <c r="Q26" s="57">
        <f>[22]Abril!$F$20</f>
        <v>88</v>
      </c>
      <c r="R26" s="57">
        <f>[22]Abril!$F$21</f>
        <v>84</v>
      </c>
      <c r="S26" s="57">
        <f>[22]Abril!$F$22</f>
        <v>81</v>
      </c>
      <c r="T26" s="57">
        <f>[22]Abril!$F$23</f>
        <v>82</v>
      </c>
      <c r="U26" s="57">
        <f>[22]Abril!$F$24</f>
        <v>81</v>
      </c>
      <c r="V26" s="57">
        <f>[22]Abril!$F$25</f>
        <v>80</v>
      </c>
      <c r="W26" s="57">
        <f>[22]Abril!$F$26</f>
        <v>92</v>
      </c>
      <c r="X26" s="57">
        <f>[22]Abril!$F$27</f>
        <v>89</v>
      </c>
      <c r="Y26" s="57">
        <f>[22]Abril!$F$28</f>
        <v>83</v>
      </c>
      <c r="Z26" s="57">
        <f>[22]Abril!$F$29</f>
        <v>86</v>
      </c>
      <c r="AA26" s="57">
        <f>[22]Abril!$F$30</f>
        <v>92</v>
      </c>
      <c r="AB26" s="57">
        <f>[22]Abril!$F$31</f>
        <v>86</v>
      </c>
      <c r="AC26" s="57">
        <f>[22]Abril!$F$32</f>
        <v>86</v>
      </c>
      <c r="AD26" s="57">
        <f>[22]Abril!$F$33</f>
        <v>78</v>
      </c>
      <c r="AE26" s="57">
        <f>[22]Abril!$F$34</f>
        <v>83</v>
      </c>
      <c r="AF26" s="59">
        <f t="shared" si="1"/>
        <v>92</v>
      </c>
      <c r="AG26" s="60">
        <f t="shared" si="2"/>
        <v>84.86666666666666</v>
      </c>
    </row>
    <row r="27" spans="1:33" ht="17.100000000000001" customHeight="1" x14ac:dyDescent="0.2">
      <c r="A27" s="56" t="s">
        <v>17</v>
      </c>
      <c r="B27" s="57" t="str">
        <f>[23]Abril!$F$5</f>
        <v>*</v>
      </c>
      <c r="C27" s="57" t="str">
        <f>[23]Abril!$F$6</f>
        <v>*</v>
      </c>
      <c r="D27" s="57" t="str">
        <f>[23]Abril!$F$7</f>
        <v>*</v>
      </c>
      <c r="E27" s="57" t="str">
        <f>[23]Abril!$F$8</f>
        <v>*</v>
      </c>
      <c r="F27" s="57" t="str">
        <f>[23]Abril!$F$9</f>
        <v>*</v>
      </c>
      <c r="G27" s="57" t="str">
        <f>[23]Abril!$F$10</f>
        <v>*</v>
      </c>
      <c r="H27" s="57" t="str">
        <f>[23]Abril!$F$11</f>
        <v>*</v>
      </c>
      <c r="I27" s="57" t="str">
        <f>[23]Abril!$F$12</f>
        <v>*</v>
      </c>
      <c r="J27" s="57" t="str">
        <f>[23]Abril!$F$13</f>
        <v>*</v>
      </c>
      <c r="K27" s="57" t="str">
        <f>[23]Abril!$F$14</f>
        <v>*</v>
      </c>
      <c r="L27" s="57" t="str">
        <f>[23]Abril!$F$15</f>
        <v>*</v>
      </c>
      <c r="M27" s="57" t="str">
        <f>[23]Abril!$F$16</f>
        <v>*</v>
      </c>
      <c r="N27" s="57" t="str">
        <f>[23]Abril!$F$17</f>
        <v>*</v>
      </c>
      <c r="O27" s="57" t="str">
        <f>[23]Abril!$F$18</f>
        <v>*</v>
      </c>
      <c r="P27" s="57" t="str">
        <f>[23]Abril!$F$19</f>
        <v>*</v>
      </c>
      <c r="Q27" s="57" t="str">
        <f>[23]Abril!$F$20</f>
        <v>*</v>
      </c>
      <c r="R27" s="57" t="str">
        <f>[23]Abril!$F$21</f>
        <v>*</v>
      </c>
      <c r="S27" s="57" t="str">
        <f>[23]Abril!$F$22</f>
        <v>*</v>
      </c>
      <c r="T27" s="57" t="str">
        <f>[23]Abril!$F$23</f>
        <v>*</v>
      </c>
      <c r="U27" s="57" t="str">
        <f>[23]Abril!$F$24</f>
        <v>*</v>
      </c>
      <c r="V27" s="57" t="str">
        <f>[23]Abril!$F$25</f>
        <v>*</v>
      </c>
      <c r="W27" s="57" t="str">
        <f>[23]Abril!$F$26</f>
        <v>*</v>
      </c>
      <c r="X27" s="57" t="str">
        <f>[23]Abril!$F$27</f>
        <v>*</v>
      </c>
      <c r="Y27" s="57" t="str">
        <f>[23]Abril!$F$28</f>
        <v>*</v>
      </c>
      <c r="Z27" s="57" t="str">
        <f>[23]Abril!$F$29</f>
        <v>*</v>
      </c>
      <c r="AA27" s="57" t="str">
        <f>[23]Abril!$F$30</f>
        <v>*</v>
      </c>
      <c r="AB27" s="57" t="str">
        <f>[23]Abril!$F$31</f>
        <v>*</v>
      </c>
      <c r="AC27" s="57" t="str">
        <f>[23]Abril!$F$32</f>
        <v>*</v>
      </c>
      <c r="AD27" s="57" t="str">
        <f>[23]Abril!$F$33</f>
        <v>*</v>
      </c>
      <c r="AE27" s="57" t="str">
        <f>[23]Abril!$F$34</f>
        <v>*</v>
      </c>
      <c r="AF27" s="59" t="s">
        <v>134</v>
      </c>
      <c r="AG27" s="60" t="s">
        <v>134</v>
      </c>
    </row>
    <row r="28" spans="1:33" ht="17.100000000000001" customHeight="1" x14ac:dyDescent="0.2">
      <c r="A28" s="56" t="s">
        <v>18</v>
      </c>
      <c r="B28" s="57">
        <f>[24]Abril!$F$5</f>
        <v>89</v>
      </c>
      <c r="C28" s="57">
        <f>[24]Abril!$F$6</f>
        <v>89</v>
      </c>
      <c r="D28" s="57">
        <f>[24]Abril!$F$7</f>
        <v>91</v>
      </c>
      <c r="E28" s="57">
        <f>[24]Abril!$F$8</f>
        <v>93</v>
      </c>
      <c r="F28" s="57">
        <f>[24]Abril!$F$9</f>
        <v>83</v>
      </c>
      <c r="G28" s="57">
        <f>[24]Abril!$F$10</f>
        <v>86</v>
      </c>
      <c r="H28" s="57">
        <f>[24]Abril!$F$11</f>
        <v>87</v>
      </c>
      <c r="I28" s="57">
        <f>[24]Abril!$F$12</f>
        <v>91</v>
      </c>
      <c r="J28" s="57">
        <f>[24]Abril!$F$13</f>
        <v>89</v>
      </c>
      <c r="K28" s="57">
        <f>[24]Abril!$F$14</f>
        <v>87</v>
      </c>
      <c r="L28" s="57">
        <f>[24]Abril!$F$15</f>
        <v>90</v>
      </c>
      <c r="M28" s="57">
        <f>[24]Abril!$F$16</f>
        <v>95</v>
      </c>
      <c r="N28" s="57">
        <f>[24]Abril!$F$17</f>
        <v>95</v>
      </c>
      <c r="O28" s="57">
        <f>[24]Abril!$F$18</f>
        <v>94</v>
      </c>
      <c r="P28" s="57">
        <f>[24]Abril!$F$19</f>
        <v>94</v>
      </c>
      <c r="Q28" s="57">
        <f>[24]Abril!$F$20</f>
        <v>91</v>
      </c>
      <c r="R28" s="57">
        <f>[24]Abril!$F$21</f>
        <v>85</v>
      </c>
      <c r="S28" s="57">
        <f>[24]Abril!$F$22</f>
        <v>77</v>
      </c>
      <c r="T28" s="57">
        <f>[24]Abril!$F$23</f>
        <v>83</v>
      </c>
      <c r="U28" s="57">
        <f>[24]Abril!$F$24</f>
        <v>90</v>
      </c>
      <c r="V28" s="57">
        <f>[24]Abril!$F$25</f>
        <v>91</v>
      </c>
      <c r="W28" s="57" t="str">
        <f>[24]Abril!$F$26</f>
        <v>*</v>
      </c>
      <c r="X28" s="57" t="str">
        <f>[24]Abril!$F$27</f>
        <v>*</v>
      </c>
      <c r="Y28" s="57" t="str">
        <f>[24]Abril!$F$28</f>
        <v>*</v>
      </c>
      <c r="Z28" s="57" t="str">
        <f>[24]Abril!$F$29</f>
        <v>*</v>
      </c>
      <c r="AA28" s="57">
        <f>[24]Abril!$F$30</f>
        <v>99</v>
      </c>
      <c r="AB28" s="57">
        <f>[24]Abril!$F$31</f>
        <v>95</v>
      </c>
      <c r="AC28" s="57">
        <f>[24]Abril!$F$32</f>
        <v>90</v>
      </c>
      <c r="AD28" s="57">
        <f>[24]Abril!$F$33</f>
        <v>82</v>
      </c>
      <c r="AE28" s="57">
        <f>[24]Abril!$F$34</f>
        <v>88</v>
      </c>
      <c r="AF28" s="59">
        <f t="shared" si="1"/>
        <v>99</v>
      </c>
      <c r="AG28" s="60">
        <f t="shared" si="2"/>
        <v>89.384615384615387</v>
      </c>
    </row>
    <row r="29" spans="1:33" ht="17.100000000000001" customHeight="1" x14ac:dyDescent="0.2">
      <c r="A29" s="56" t="s">
        <v>19</v>
      </c>
      <c r="B29" s="57">
        <f>[25]Abril!$F$5</f>
        <v>95</v>
      </c>
      <c r="C29" s="57">
        <f>[25]Abril!$F$6</f>
        <v>94</v>
      </c>
      <c r="D29" s="57">
        <f>[25]Abril!$F$7</f>
        <v>89</v>
      </c>
      <c r="E29" s="57">
        <f>[25]Abril!$F$8</f>
        <v>89</v>
      </c>
      <c r="F29" s="57">
        <f>[25]Abril!$F$9</f>
        <v>88</v>
      </c>
      <c r="G29" s="57">
        <f>[25]Abril!$F$10</f>
        <v>86</v>
      </c>
      <c r="H29" s="57">
        <f>[25]Abril!$F$11</f>
        <v>92</v>
      </c>
      <c r="I29" s="57">
        <f>[25]Abril!$F$12</f>
        <v>88</v>
      </c>
      <c r="J29" s="57">
        <f>[25]Abril!$F$13</f>
        <v>91</v>
      </c>
      <c r="K29" s="57">
        <f>[25]Abril!$F$14</f>
        <v>93</v>
      </c>
      <c r="L29" s="57">
        <f>[25]Abril!$F$15</f>
        <v>94</v>
      </c>
      <c r="M29" s="57">
        <f>[25]Abril!$F$16</f>
        <v>95</v>
      </c>
      <c r="N29" s="57">
        <f>[25]Abril!$F$17</f>
        <v>92</v>
      </c>
      <c r="O29" s="57">
        <f>[25]Abril!$F$18</f>
        <v>92</v>
      </c>
      <c r="P29" s="57">
        <f>[25]Abril!$F$19</f>
        <v>90</v>
      </c>
      <c r="Q29" s="57">
        <f>[25]Abril!$F$20</f>
        <v>90</v>
      </c>
      <c r="R29" s="57">
        <f>[25]Abril!$F$21</f>
        <v>85</v>
      </c>
      <c r="S29" s="57">
        <f>[25]Abril!$F$22</f>
        <v>82</v>
      </c>
      <c r="T29" s="57">
        <f>[25]Abril!$F$23</f>
        <v>84</v>
      </c>
      <c r="U29" s="57">
        <f>[25]Abril!$F$24</f>
        <v>76</v>
      </c>
      <c r="V29" s="57">
        <f>[25]Abril!$F$25</f>
        <v>84</v>
      </c>
      <c r="W29" s="57">
        <f>[25]Abril!$F$26</f>
        <v>95</v>
      </c>
      <c r="X29" s="57">
        <f>[25]Abril!$F$27</f>
        <v>92</v>
      </c>
      <c r="Y29" s="57">
        <f>[25]Abril!$F$28</f>
        <v>80</v>
      </c>
      <c r="Z29" s="57">
        <f>[25]Abril!$F$29</f>
        <v>96</v>
      </c>
      <c r="AA29" s="57">
        <f>[25]Abril!$F$30</f>
        <v>96</v>
      </c>
      <c r="AB29" s="57">
        <f>[25]Abril!$F$31</f>
        <v>94</v>
      </c>
      <c r="AC29" s="57">
        <f>[25]Abril!$F$32</f>
        <v>92</v>
      </c>
      <c r="AD29" s="57">
        <f>[25]Abril!$F$33</f>
        <v>94</v>
      </c>
      <c r="AE29" s="57">
        <f>[25]Abril!$F$34</f>
        <v>89</v>
      </c>
      <c r="AF29" s="59">
        <f t="shared" si="1"/>
        <v>96</v>
      </c>
      <c r="AG29" s="60">
        <f t="shared" si="2"/>
        <v>89.9</v>
      </c>
    </row>
    <row r="30" spans="1:33" ht="17.100000000000001" customHeight="1" x14ac:dyDescent="0.2">
      <c r="A30" s="56" t="s">
        <v>31</v>
      </c>
      <c r="B30" s="57">
        <f>[26]Abril!$F$5</f>
        <v>93</v>
      </c>
      <c r="C30" s="57">
        <f>[26]Abril!$F$6</f>
        <v>84</v>
      </c>
      <c r="D30" s="57">
        <f>[26]Abril!$F$7</f>
        <v>87</v>
      </c>
      <c r="E30" s="57">
        <f>[26]Abril!$F$8</f>
        <v>90</v>
      </c>
      <c r="F30" s="57">
        <f>[26]Abril!$F$9</f>
        <v>83</v>
      </c>
      <c r="G30" s="57">
        <f>[26]Abril!$F$10</f>
        <v>82</v>
      </c>
      <c r="H30" s="57">
        <f>[26]Abril!$F$11</f>
        <v>85</v>
      </c>
      <c r="I30" s="57">
        <f>[26]Abril!$F$12</f>
        <v>84</v>
      </c>
      <c r="J30" s="57">
        <f>[26]Abril!$F$13</f>
        <v>83</v>
      </c>
      <c r="K30" s="57">
        <f>[26]Abril!$F$14</f>
        <v>78</v>
      </c>
      <c r="L30" s="57">
        <f>[26]Abril!$F$15</f>
        <v>95</v>
      </c>
      <c r="M30" s="57">
        <f>[26]Abril!$F$16</f>
        <v>96</v>
      </c>
      <c r="N30" s="57">
        <f>[26]Abril!$F$17</f>
        <v>92</v>
      </c>
      <c r="O30" s="57">
        <f>[26]Abril!$F$18</f>
        <v>88</v>
      </c>
      <c r="P30" s="57">
        <f>[26]Abril!$F$19</f>
        <v>92</v>
      </c>
      <c r="Q30" s="57">
        <f>[26]Abril!$F$20</f>
        <v>93</v>
      </c>
      <c r="R30" s="57">
        <f>[26]Abril!$F$21</f>
        <v>84</v>
      </c>
      <c r="S30" s="57">
        <f>[26]Abril!$F$22</f>
        <v>72</v>
      </c>
      <c r="T30" s="57">
        <f>[26]Abril!$F$23</f>
        <v>69</v>
      </c>
      <c r="U30" s="57">
        <f>[26]Abril!$F$24</f>
        <v>84</v>
      </c>
      <c r="V30" s="57">
        <f>[26]Abril!$F$25</f>
        <v>86</v>
      </c>
      <c r="W30" s="57">
        <f>[26]Abril!$F$26</f>
        <v>82</v>
      </c>
      <c r="X30" s="57">
        <f>[26]Abril!$F$27</f>
        <v>90</v>
      </c>
      <c r="Y30" s="57">
        <f>[26]Abril!$F$28</f>
        <v>76</v>
      </c>
      <c r="Z30" s="57">
        <f>[26]Abril!$F$29</f>
        <v>93</v>
      </c>
      <c r="AA30" s="57">
        <f>[26]Abril!$F$30</f>
        <v>97</v>
      </c>
      <c r="AB30" s="57">
        <f>[26]Abril!$F$31</f>
        <v>89</v>
      </c>
      <c r="AC30" s="57">
        <f>[26]Abril!$F$32</f>
        <v>97</v>
      </c>
      <c r="AD30" s="57">
        <f>[26]Abril!$F$33</f>
        <v>87</v>
      </c>
      <c r="AE30" s="57">
        <f>[26]Abril!$F$34</f>
        <v>88</v>
      </c>
      <c r="AF30" s="59">
        <f t="shared" si="1"/>
        <v>97</v>
      </c>
      <c r="AG30" s="60">
        <f t="shared" si="2"/>
        <v>86.63333333333334</v>
      </c>
    </row>
    <row r="31" spans="1:33" ht="17.100000000000001" customHeight="1" x14ac:dyDescent="0.2">
      <c r="A31" s="56" t="s">
        <v>51</v>
      </c>
      <c r="B31" s="57">
        <f>[27]Abril!$F$5</f>
        <v>87</v>
      </c>
      <c r="C31" s="57">
        <f>[27]Abril!$F$6</f>
        <v>89</v>
      </c>
      <c r="D31" s="57">
        <f>[27]Abril!$F$7</f>
        <v>88</v>
      </c>
      <c r="E31" s="57">
        <f>[27]Abril!$F$8</f>
        <v>89</v>
      </c>
      <c r="F31" s="57">
        <f>[27]Abril!$F$9</f>
        <v>88</v>
      </c>
      <c r="G31" s="57">
        <f>[27]Abril!$F$10</f>
        <v>91</v>
      </c>
      <c r="H31" s="57">
        <f>[27]Abril!$F$11</f>
        <v>92</v>
      </c>
      <c r="I31" s="57">
        <f>[27]Abril!$F$12</f>
        <v>89</v>
      </c>
      <c r="J31" s="57">
        <f>[27]Abril!$F$13</f>
        <v>94</v>
      </c>
      <c r="K31" s="57">
        <f>[27]Abril!$F$14</f>
        <v>95</v>
      </c>
      <c r="L31" s="57">
        <f>[27]Abril!$F$15</f>
        <v>93</v>
      </c>
      <c r="M31" s="57">
        <f>[27]Abril!$F$16</f>
        <v>95</v>
      </c>
      <c r="N31" s="57">
        <f>[27]Abril!$F$17</f>
        <v>92</v>
      </c>
      <c r="O31" s="57">
        <f>[27]Abril!$F$18</f>
        <v>95</v>
      </c>
      <c r="P31" s="57">
        <f>[27]Abril!$F$19</f>
        <v>94</v>
      </c>
      <c r="Q31" s="57">
        <f>[27]Abril!$F$20</f>
        <v>92</v>
      </c>
      <c r="R31" s="57">
        <f>[27]Abril!$F$21</f>
        <v>77</v>
      </c>
      <c r="S31" s="57">
        <f>[27]Abril!$F$22</f>
        <v>77</v>
      </c>
      <c r="T31" s="57">
        <f>[27]Abril!$F$23</f>
        <v>79</v>
      </c>
      <c r="U31" s="57">
        <f>[27]Abril!$F$24</f>
        <v>77</v>
      </c>
      <c r="V31" s="57">
        <f>[27]Abril!$F$25</f>
        <v>82</v>
      </c>
      <c r="W31" s="57">
        <f>[27]Abril!$F$26</f>
        <v>87</v>
      </c>
      <c r="X31" s="57">
        <f>[27]Abril!$F$27</f>
        <v>90</v>
      </c>
      <c r="Y31" s="57">
        <f>[27]Abril!$F$28</f>
        <v>80</v>
      </c>
      <c r="Z31" s="57">
        <f>[27]Abril!$F$29</f>
        <v>84</v>
      </c>
      <c r="AA31" s="57">
        <f>[27]Abril!$F$30</f>
        <v>97</v>
      </c>
      <c r="AB31" s="57">
        <f>[27]Abril!$F$31</f>
        <v>97</v>
      </c>
      <c r="AC31" s="57">
        <f>[27]Abril!$F$32</f>
        <v>93</v>
      </c>
      <c r="AD31" s="57">
        <f>[27]Abril!$F$33</f>
        <v>90</v>
      </c>
      <c r="AE31" s="57">
        <f>[27]Abril!$F$34</f>
        <v>92</v>
      </c>
      <c r="AF31" s="59">
        <f>MAX(B31:AE31)</f>
        <v>97</v>
      </c>
      <c r="AG31" s="60">
        <f>AVERAGE(B31:AE31)</f>
        <v>88.833333333333329</v>
      </c>
    </row>
    <row r="32" spans="1:33" ht="17.100000000000001" customHeight="1" x14ac:dyDescent="0.2">
      <c r="A32" s="56" t="s">
        <v>20</v>
      </c>
      <c r="B32" s="57">
        <f>[28]Abril!$F$5</f>
        <v>93</v>
      </c>
      <c r="C32" s="57">
        <f>[28]Abril!$F$6</f>
        <v>90</v>
      </c>
      <c r="D32" s="57">
        <f>[28]Abril!$F$7</f>
        <v>84</v>
      </c>
      <c r="E32" s="57">
        <f>[28]Abril!$F$8</f>
        <v>82</v>
      </c>
      <c r="F32" s="57">
        <f>[28]Abril!$F$9</f>
        <v>80</v>
      </c>
      <c r="G32" s="57">
        <f>[28]Abril!$F$10</f>
        <v>76</v>
      </c>
      <c r="H32" s="57">
        <f>[28]Abril!$F$11</f>
        <v>81</v>
      </c>
      <c r="I32" s="57">
        <f>[28]Abril!$F$12</f>
        <v>85</v>
      </c>
      <c r="J32" s="57">
        <f>[28]Abril!$F$13</f>
        <v>83</v>
      </c>
      <c r="K32" s="57">
        <f>[28]Abril!$F$14</f>
        <v>80</v>
      </c>
      <c r="L32" s="57">
        <f>[28]Abril!$F$15</f>
        <v>78</v>
      </c>
      <c r="M32" s="57">
        <f>[28]Abril!$F$16</f>
        <v>80</v>
      </c>
      <c r="N32" s="57">
        <f>[28]Abril!$F$17</f>
        <v>77</v>
      </c>
      <c r="O32" s="57">
        <f>[28]Abril!$F$18</f>
        <v>81</v>
      </c>
      <c r="P32" s="57">
        <f>[28]Abril!$F$19</f>
        <v>83</v>
      </c>
      <c r="Q32" s="57">
        <f>[28]Abril!$F$20</f>
        <v>70</v>
      </c>
      <c r="R32" s="57">
        <f>[28]Abril!$F$21</f>
        <v>78</v>
      </c>
      <c r="S32" s="57">
        <f>[28]Abril!$F$22</f>
        <v>88</v>
      </c>
      <c r="T32" s="57">
        <f>[28]Abril!$F$23</f>
        <v>78</v>
      </c>
      <c r="U32" s="57">
        <f>[28]Abril!$F$24</f>
        <v>67</v>
      </c>
      <c r="V32" s="57">
        <f>[28]Abril!$F$25</f>
        <v>86</v>
      </c>
      <c r="W32" s="57">
        <f>[28]Abril!$F$26</f>
        <v>81</v>
      </c>
      <c r="X32" s="57">
        <f>[28]Abril!$F$27</f>
        <v>86</v>
      </c>
      <c r="Y32" s="57">
        <f>[28]Abril!$F$28</f>
        <v>84</v>
      </c>
      <c r="Z32" s="57">
        <f>[28]Abril!$F$29</f>
        <v>74</v>
      </c>
      <c r="AA32" s="57">
        <f>[28]Abril!$F$30</f>
        <v>95</v>
      </c>
      <c r="AB32" s="57">
        <f>[28]Abril!$F$31</f>
        <v>94</v>
      </c>
      <c r="AC32" s="57">
        <f>[28]Abril!$F$32</f>
        <v>88</v>
      </c>
      <c r="AD32" s="57">
        <f>[28]Abril!$F$33</f>
        <v>91</v>
      </c>
      <c r="AE32" s="57">
        <f>[28]Abril!$F$34</f>
        <v>94</v>
      </c>
      <c r="AF32" s="59">
        <f>MAX(B32:AE32)</f>
        <v>95</v>
      </c>
      <c r="AG32" s="60">
        <f>AVERAGE(B32:AE32)</f>
        <v>82.9</v>
      </c>
    </row>
    <row r="33" spans="1:35" s="55" customFormat="1" ht="17.100000000000001" customHeight="1" x14ac:dyDescent="0.2">
      <c r="A33" s="61" t="s">
        <v>33</v>
      </c>
      <c r="B33" s="62">
        <f t="shared" ref="B33:AF33" si="5">MAX(B5:B32)</f>
        <v>100</v>
      </c>
      <c r="C33" s="62">
        <f t="shared" si="5"/>
        <v>100</v>
      </c>
      <c r="D33" s="62">
        <f t="shared" si="5"/>
        <v>100</v>
      </c>
      <c r="E33" s="62">
        <f t="shared" si="5"/>
        <v>100</v>
      </c>
      <c r="F33" s="62">
        <f t="shared" si="5"/>
        <v>100</v>
      </c>
      <c r="G33" s="62">
        <f t="shared" si="5"/>
        <v>100</v>
      </c>
      <c r="H33" s="62">
        <f t="shared" si="5"/>
        <v>100</v>
      </c>
      <c r="I33" s="62">
        <f t="shared" si="5"/>
        <v>100</v>
      </c>
      <c r="J33" s="62">
        <f t="shared" si="5"/>
        <v>100</v>
      </c>
      <c r="K33" s="62">
        <f t="shared" si="5"/>
        <v>100</v>
      </c>
      <c r="L33" s="62">
        <f t="shared" si="5"/>
        <v>100</v>
      </c>
      <c r="M33" s="62">
        <f t="shared" si="5"/>
        <v>100</v>
      </c>
      <c r="N33" s="62">
        <f t="shared" si="5"/>
        <v>100</v>
      </c>
      <c r="O33" s="62">
        <f t="shared" si="5"/>
        <v>100</v>
      </c>
      <c r="P33" s="62">
        <f t="shared" si="5"/>
        <v>98</v>
      </c>
      <c r="Q33" s="62">
        <f t="shared" si="5"/>
        <v>100</v>
      </c>
      <c r="R33" s="62">
        <f t="shared" si="5"/>
        <v>100</v>
      </c>
      <c r="S33" s="62">
        <f t="shared" si="5"/>
        <v>100</v>
      </c>
      <c r="T33" s="62">
        <f t="shared" si="5"/>
        <v>100</v>
      </c>
      <c r="U33" s="62">
        <f t="shared" si="5"/>
        <v>97</v>
      </c>
      <c r="V33" s="62">
        <f t="shared" si="5"/>
        <v>100</v>
      </c>
      <c r="W33" s="62">
        <f t="shared" si="5"/>
        <v>99</v>
      </c>
      <c r="X33" s="62">
        <f t="shared" si="5"/>
        <v>100</v>
      </c>
      <c r="Y33" s="62">
        <f t="shared" si="5"/>
        <v>97</v>
      </c>
      <c r="Z33" s="62">
        <f t="shared" si="5"/>
        <v>100</v>
      </c>
      <c r="AA33" s="62">
        <f t="shared" si="5"/>
        <v>100</v>
      </c>
      <c r="AB33" s="62">
        <f t="shared" si="5"/>
        <v>100</v>
      </c>
      <c r="AC33" s="62">
        <f t="shared" si="5"/>
        <v>98</v>
      </c>
      <c r="AD33" s="62">
        <f t="shared" si="5"/>
        <v>100</v>
      </c>
      <c r="AE33" s="62">
        <f t="shared" si="5"/>
        <v>98</v>
      </c>
      <c r="AF33" s="59">
        <f t="shared" si="5"/>
        <v>100</v>
      </c>
      <c r="AG33" s="54">
        <f>AVERAGE(AG5:AG32)</f>
        <v>87.496135346135361</v>
      </c>
      <c r="AH33" s="68"/>
    </row>
    <row r="34" spans="1:35" x14ac:dyDescent="0.2">
      <c r="A34" s="114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6"/>
      <c r="AG34" s="117"/>
    </row>
    <row r="35" spans="1:35" x14ac:dyDescent="0.2">
      <c r="A35" s="111"/>
      <c r="B35" s="112"/>
      <c r="C35" s="113"/>
      <c r="D35" s="113" t="s">
        <v>142</v>
      </c>
      <c r="E35" s="113"/>
      <c r="F35" s="113"/>
      <c r="G35" s="113"/>
      <c r="H35" s="112"/>
      <c r="I35" s="112"/>
      <c r="J35" s="112"/>
      <c r="K35" s="112"/>
      <c r="L35" s="112"/>
      <c r="M35" s="112" t="s">
        <v>52</v>
      </c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8"/>
      <c r="AE35" s="112"/>
      <c r="AF35" s="112"/>
      <c r="AG35" s="119"/>
      <c r="AH35" s="63"/>
    </row>
    <row r="36" spans="1:35" x14ac:dyDescent="0.2">
      <c r="A36" s="111"/>
      <c r="B36" s="112"/>
      <c r="C36" s="112"/>
      <c r="D36" s="112"/>
      <c r="E36" s="112"/>
      <c r="F36" s="112"/>
      <c r="G36" s="112"/>
      <c r="H36" s="112"/>
      <c r="I36" s="112"/>
      <c r="J36" s="120"/>
      <c r="K36" s="120"/>
      <c r="L36" s="120"/>
      <c r="M36" s="120" t="s">
        <v>53</v>
      </c>
      <c r="N36" s="120"/>
      <c r="O36" s="120"/>
      <c r="P36" s="120"/>
      <c r="Q36" s="112"/>
      <c r="R36" s="112"/>
      <c r="S36" s="112"/>
      <c r="T36" s="112"/>
      <c r="U36" s="112"/>
      <c r="V36" s="120"/>
      <c r="W36" s="120"/>
      <c r="X36" s="112"/>
      <c r="Y36" s="112"/>
      <c r="Z36" s="112"/>
      <c r="AA36" s="112"/>
      <c r="AB36" s="112"/>
      <c r="AC36" s="112"/>
      <c r="AD36" s="118"/>
      <c r="AE36" s="121"/>
      <c r="AF36" s="122"/>
      <c r="AG36" s="123"/>
      <c r="AH36" s="63"/>
      <c r="AI36" s="63"/>
    </row>
    <row r="37" spans="1:35" x14ac:dyDescent="0.2">
      <c r="A37" s="111"/>
      <c r="B37" s="124"/>
      <c r="C37" s="124"/>
      <c r="D37" s="124"/>
      <c r="E37" s="124" t="s">
        <v>141</v>
      </c>
      <c r="F37" s="124"/>
      <c r="G37" s="124"/>
      <c r="H37" s="124"/>
      <c r="I37" s="112"/>
      <c r="J37" s="112"/>
      <c r="K37" s="112"/>
      <c r="L37" s="112"/>
      <c r="M37" s="112"/>
      <c r="N37" s="112"/>
      <c r="O37" s="112"/>
      <c r="P37" s="112"/>
      <c r="Q37" s="125"/>
      <c r="R37" s="125"/>
      <c r="S37" s="125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8"/>
      <c r="AG37" s="126"/>
    </row>
    <row r="38" spans="1:35" x14ac:dyDescent="0.2">
      <c r="A38" s="127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30"/>
      <c r="AG38" s="131"/>
    </row>
    <row r="40" spans="1:35" x14ac:dyDescent="0.2">
      <c r="C40" s="63" t="s">
        <v>54</v>
      </c>
    </row>
    <row r="41" spans="1:35" x14ac:dyDescent="0.2">
      <c r="E41" s="63" t="s">
        <v>54</v>
      </c>
    </row>
    <row r="42" spans="1:35" x14ac:dyDescent="0.2">
      <c r="K42" s="63" t="s">
        <v>54</v>
      </c>
      <c r="U42" s="63" t="s">
        <v>54</v>
      </c>
    </row>
    <row r="43" spans="1:35" x14ac:dyDescent="0.2">
      <c r="AF43" s="64" t="s">
        <v>54</v>
      </c>
    </row>
    <row r="47" spans="1:35" x14ac:dyDescent="0.2">
      <c r="P47" s="63" t="s">
        <v>54</v>
      </c>
    </row>
  </sheetData>
  <sheetProtection password="C6EC" sheet="1" objects="1" scenarios="1"/>
  <mergeCells count="33">
    <mergeCell ref="L3:L4"/>
    <mergeCell ref="S3:S4"/>
    <mergeCell ref="V3:V4"/>
    <mergeCell ref="M3:M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I3:I4"/>
    <mergeCell ref="A2:A4"/>
    <mergeCell ref="K3:K4"/>
    <mergeCell ref="Z3:Z4"/>
    <mergeCell ref="N3:N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L44" sqref="L44"/>
    </sheetView>
  </sheetViews>
  <sheetFormatPr defaultRowHeight="12.75" x14ac:dyDescent="0.2"/>
  <cols>
    <col min="1" max="1" width="19.140625" style="63" bestFit="1" customWidth="1"/>
    <col min="2" max="31" width="5.42578125" style="63" bestFit="1" customWidth="1"/>
    <col min="32" max="32" width="7" style="71" bestFit="1" customWidth="1"/>
    <col min="33" max="33" width="7.28515625" style="65" bestFit="1" customWidth="1"/>
    <col min="34" max="16384" width="9.140625" style="51"/>
  </cols>
  <sheetData>
    <row r="1" spans="1:33" ht="20.100000000000001" customHeight="1" x14ac:dyDescent="0.2">
      <c r="A1" s="168" t="s">
        <v>27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</row>
    <row r="2" spans="1:33" s="52" customFormat="1" ht="20.100000000000001" customHeight="1" x14ac:dyDescent="0.2">
      <c r="A2" s="166" t="s">
        <v>21</v>
      </c>
      <c r="B2" s="161" t="s">
        <v>140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</row>
    <row r="3" spans="1:33" s="55" customFormat="1" ht="20.100000000000001" customHeight="1" x14ac:dyDescent="0.2">
      <c r="A3" s="166"/>
      <c r="B3" s="166">
        <v>1</v>
      </c>
      <c r="C3" s="166">
        <f>SUM(B3+1)</f>
        <v>2</v>
      </c>
      <c r="D3" s="166">
        <f t="shared" ref="D3:AD3" si="0">SUM(C3+1)</f>
        <v>3</v>
      </c>
      <c r="E3" s="166">
        <f t="shared" si="0"/>
        <v>4</v>
      </c>
      <c r="F3" s="166">
        <f t="shared" si="0"/>
        <v>5</v>
      </c>
      <c r="G3" s="166">
        <f t="shared" si="0"/>
        <v>6</v>
      </c>
      <c r="H3" s="166">
        <f t="shared" si="0"/>
        <v>7</v>
      </c>
      <c r="I3" s="166">
        <f t="shared" si="0"/>
        <v>8</v>
      </c>
      <c r="J3" s="166">
        <f t="shared" si="0"/>
        <v>9</v>
      </c>
      <c r="K3" s="166">
        <f t="shared" si="0"/>
        <v>10</v>
      </c>
      <c r="L3" s="166">
        <f t="shared" si="0"/>
        <v>11</v>
      </c>
      <c r="M3" s="166">
        <f t="shared" si="0"/>
        <v>12</v>
      </c>
      <c r="N3" s="166">
        <f t="shared" si="0"/>
        <v>13</v>
      </c>
      <c r="O3" s="166">
        <f t="shared" si="0"/>
        <v>14</v>
      </c>
      <c r="P3" s="166">
        <f t="shared" si="0"/>
        <v>15</v>
      </c>
      <c r="Q3" s="166">
        <f t="shared" si="0"/>
        <v>16</v>
      </c>
      <c r="R3" s="166">
        <f t="shared" si="0"/>
        <v>17</v>
      </c>
      <c r="S3" s="166">
        <f t="shared" si="0"/>
        <v>18</v>
      </c>
      <c r="T3" s="166">
        <f t="shared" si="0"/>
        <v>19</v>
      </c>
      <c r="U3" s="166">
        <f t="shared" si="0"/>
        <v>20</v>
      </c>
      <c r="V3" s="166">
        <f t="shared" si="0"/>
        <v>21</v>
      </c>
      <c r="W3" s="166">
        <f t="shared" si="0"/>
        <v>22</v>
      </c>
      <c r="X3" s="166">
        <f t="shared" si="0"/>
        <v>23</v>
      </c>
      <c r="Y3" s="166">
        <f t="shared" si="0"/>
        <v>24</v>
      </c>
      <c r="Z3" s="166">
        <f t="shared" si="0"/>
        <v>25</v>
      </c>
      <c r="AA3" s="166">
        <f t="shared" si="0"/>
        <v>26</v>
      </c>
      <c r="AB3" s="166">
        <f t="shared" si="0"/>
        <v>27</v>
      </c>
      <c r="AC3" s="166">
        <f t="shared" si="0"/>
        <v>28</v>
      </c>
      <c r="AD3" s="166">
        <f t="shared" si="0"/>
        <v>29</v>
      </c>
      <c r="AE3" s="166">
        <v>30</v>
      </c>
      <c r="AF3" s="53" t="s">
        <v>42</v>
      </c>
      <c r="AG3" s="54" t="s">
        <v>40</v>
      </c>
    </row>
    <row r="4" spans="1:33" s="55" customFormat="1" ht="20.100000000000001" customHeight="1" x14ac:dyDescent="0.2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53" t="s">
        <v>39</v>
      </c>
      <c r="AG4" s="54" t="s">
        <v>39</v>
      </c>
    </row>
    <row r="5" spans="1:33" s="55" customFormat="1" ht="20.100000000000001" customHeight="1" x14ac:dyDescent="0.2">
      <c r="A5" s="56" t="s">
        <v>47</v>
      </c>
      <c r="B5" s="57">
        <f>[1]Abril!$G$5</f>
        <v>27</v>
      </c>
      <c r="C5" s="57">
        <f>[1]Abril!$G$6</f>
        <v>31</v>
      </c>
      <c r="D5" s="57">
        <f>[1]Abril!$G$7</f>
        <v>31</v>
      </c>
      <c r="E5" s="57">
        <f>[1]Abril!$G$8</f>
        <v>32</v>
      </c>
      <c r="F5" s="57">
        <f>[1]Abril!$G$9</f>
        <v>30</v>
      </c>
      <c r="G5" s="57">
        <f>[1]Abril!$G$10</f>
        <v>28</v>
      </c>
      <c r="H5" s="57">
        <f>[1]Abril!$G$11</f>
        <v>29</v>
      </c>
      <c r="I5" s="57">
        <f>[1]Abril!$G$12</f>
        <v>24</v>
      </c>
      <c r="J5" s="57">
        <f>[1]Abril!$G$13</f>
        <v>26</v>
      </c>
      <c r="K5" s="57">
        <f>[1]Abril!$G$14</f>
        <v>21</v>
      </c>
      <c r="L5" s="57">
        <f>[1]Abril!$G$15</f>
        <v>24</v>
      </c>
      <c r="M5" s="57">
        <f>[1]Abril!$G$16</f>
        <v>21</v>
      </c>
      <c r="N5" s="57">
        <f>[1]Abril!$G$17</f>
        <v>25</v>
      </c>
      <c r="O5" s="57">
        <f>[1]Abril!$G$18</f>
        <v>26</v>
      </c>
      <c r="P5" s="57">
        <f>[1]Abril!$G$19</f>
        <v>32</v>
      </c>
      <c r="Q5" s="57">
        <f>[1]Abril!$G$20</f>
        <v>20</v>
      </c>
      <c r="R5" s="57">
        <f>[1]Abril!$G$21</f>
        <v>22</v>
      </c>
      <c r="S5" s="57">
        <f>[1]Abril!$G$22</f>
        <v>24</v>
      </c>
      <c r="T5" s="57">
        <f>[1]Abril!$G$23</f>
        <v>21</v>
      </c>
      <c r="U5" s="57">
        <f>[1]Abril!$G$24</f>
        <v>23</v>
      </c>
      <c r="V5" s="57">
        <f>[1]Abril!$G$25</f>
        <v>22</v>
      </c>
      <c r="W5" s="57">
        <f>[1]Abril!$G$26</f>
        <v>22</v>
      </c>
      <c r="X5" s="57">
        <f>[1]Abril!$G$27</f>
        <v>21</v>
      </c>
      <c r="Y5" s="57">
        <f>[1]Abril!$G$28</f>
        <v>22</v>
      </c>
      <c r="Z5" s="57">
        <f>[1]Abril!$G$29</f>
        <v>28</v>
      </c>
      <c r="AA5" s="57">
        <f>[1]Abril!$G$30</f>
        <v>57</v>
      </c>
      <c r="AB5" s="57">
        <f>[1]Abril!$G$31</f>
        <v>43</v>
      </c>
      <c r="AC5" s="57">
        <f>[1]Abril!$G$32</f>
        <v>30</v>
      </c>
      <c r="AD5" s="57">
        <f>[1]Abril!$G$33</f>
        <v>39</v>
      </c>
      <c r="AE5" s="57">
        <f>[1]Abril!$G$34</f>
        <v>21</v>
      </c>
      <c r="AF5" s="53">
        <f t="shared" ref="AF5:AF13" si="1">MIN(B5:AE5)</f>
        <v>20</v>
      </c>
      <c r="AG5" s="54">
        <f t="shared" ref="AG5:AG13" si="2">AVERAGE(B5:AE5)</f>
        <v>27.4</v>
      </c>
    </row>
    <row r="6" spans="1:33" ht="17.100000000000001" customHeight="1" x14ac:dyDescent="0.2">
      <c r="A6" s="56" t="s">
        <v>0</v>
      </c>
      <c r="B6" s="57">
        <f>[2]Abril!$G$5</f>
        <v>33</v>
      </c>
      <c r="C6" s="57">
        <f>[2]Abril!$G$6</f>
        <v>35</v>
      </c>
      <c r="D6" s="57">
        <f>[2]Abril!$G$7</f>
        <v>34</v>
      </c>
      <c r="E6" s="57">
        <f>[2]Abril!$G$8</f>
        <v>30</v>
      </c>
      <c r="F6" s="57">
        <f>[2]Abril!$G$9</f>
        <v>40</v>
      </c>
      <c r="G6" s="57">
        <f>[2]Abril!$G$10</f>
        <v>33</v>
      </c>
      <c r="H6" s="57">
        <f>[2]Abril!$G$11</f>
        <v>30</v>
      </c>
      <c r="I6" s="57">
        <f>[2]Abril!$G$12</f>
        <v>32</v>
      </c>
      <c r="J6" s="57">
        <f>[2]Abril!$G$13</f>
        <v>33</v>
      </c>
      <c r="K6" s="57">
        <f>[2]Abril!$G$14</f>
        <v>43</v>
      </c>
      <c r="L6" s="57">
        <f>[2]Abril!$G$15</f>
        <v>51</v>
      </c>
      <c r="M6" s="57">
        <f>[2]Abril!$G$16</f>
        <v>36</v>
      </c>
      <c r="N6" s="57">
        <f>[2]Abril!$G$17</f>
        <v>31</v>
      </c>
      <c r="O6" s="57">
        <f>[2]Abril!$G$18</f>
        <v>30</v>
      </c>
      <c r="P6" s="57">
        <f>[2]Abril!$G$19</f>
        <v>44</v>
      </c>
      <c r="Q6" s="57">
        <f>[2]Abril!$G$20</f>
        <v>34</v>
      </c>
      <c r="R6" s="57">
        <f>[2]Abril!$G$21</f>
        <v>26</v>
      </c>
      <c r="S6" s="57">
        <f>[2]Abril!$G$22</f>
        <v>27</v>
      </c>
      <c r="T6" s="57">
        <f>[2]Abril!$G$23</f>
        <v>29</v>
      </c>
      <c r="U6" s="57">
        <f>[2]Abril!$G$24</f>
        <v>27</v>
      </c>
      <c r="V6" s="57">
        <f>[2]Abril!$G$25</f>
        <v>29</v>
      </c>
      <c r="W6" s="57">
        <f>[2]Abril!$G$26</f>
        <v>41</v>
      </c>
      <c r="X6" s="57">
        <f>[2]Abril!$G$27</f>
        <v>29</v>
      </c>
      <c r="Y6" s="57">
        <f>[2]Abril!$G$28</f>
        <v>33</v>
      </c>
      <c r="Z6" s="57">
        <f>[2]Abril!$G$29</f>
        <v>50</v>
      </c>
      <c r="AA6" s="57">
        <f>[2]Abril!$G$30</f>
        <v>81</v>
      </c>
      <c r="AB6" s="57">
        <f>[2]Abril!$G$31</f>
        <v>46</v>
      </c>
      <c r="AC6" s="57">
        <f>[2]Abril!$G$32</f>
        <v>41</v>
      </c>
      <c r="AD6" s="57">
        <f>[2]Abril!$G$33</f>
        <v>28</v>
      </c>
      <c r="AE6" s="57">
        <f>[2]Abril!$G$34</f>
        <v>27</v>
      </c>
      <c r="AF6" s="59">
        <f t="shared" si="1"/>
        <v>26</v>
      </c>
      <c r="AG6" s="60">
        <f t="shared" si="2"/>
        <v>36.1</v>
      </c>
    </row>
    <row r="7" spans="1:33" ht="17.100000000000001" customHeight="1" x14ac:dyDescent="0.2">
      <c r="A7" s="56" t="s">
        <v>1</v>
      </c>
      <c r="B7" s="57">
        <f>[3]Abril!$G$5</f>
        <v>35</v>
      </c>
      <c r="C7" s="57">
        <f>[3]Abril!$G$6</f>
        <v>35</v>
      </c>
      <c r="D7" s="57">
        <f>[3]Abril!$G$7</f>
        <v>46</v>
      </c>
      <c r="E7" s="57">
        <f>[3]Abril!$G$8</f>
        <v>38</v>
      </c>
      <c r="F7" s="57">
        <f>[3]Abril!$G$9</f>
        <v>38</v>
      </c>
      <c r="G7" s="57">
        <f>[3]Abril!$G$10</f>
        <v>42</v>
      </c>
      <c r="H7" s="57">
        <f>[3]Abril!$G$11</f>
        <v>41</v>
      </c>
      <c r="I7" s="57">
        <f>[3]Abril!$G$12</f>
        <v>39</v>
      </c>
      <c r="J7" s="57">
        <f>[3]Abril!$G$13</f>
        <v>36</v>
      </c>
      <c r="K7" s="57">
        <f>[3]Abril!$G$14</f>
        <v>41</v>
      </c>
      <c r="L7" s="57">
        <f>[3]Abril!$G$15</f>
        <v>36</v>
      </c>
      <c r="M7" s="57">
        <f>[3]Abril!$G$16</f>
        <v>48</v>
      </c>
      <c r="N7" s="57">
        <f>[3]Abril!$G$17</f>
        <v>36</v>
      </c>
      <c r="O7" s="57">
        <f>[3]Abril!$G$18</f>
        <v>41</v>
      </c>
      <c r="P7" s="57">
        <f>[3]Abril!$G$19</f>
        <v>50</v>
      </c>
      <c r="Q7" s="57">
        <f>[3]Abril!$G$20</f>
        <v>39</v>
      </c>
      <c r="R7" s="57">
        <f>[3]Abril!$G$21</f>
        <v>35</v>
      </c>
      <c r="S7" s="57">
        <f>[3]Abril!$G$22</f>
        <v>36</v>
      </c>
      <c r="T7" s="57">
        <f>[3]Abril!$G$23</f>
        <v>37</v>
      </c>
      <c r="U7" s="57">
        <f>[3]Abril!$G$24</f>
        <v>33</v>
      </c>
      <c r="V7" s="57">
        <f>[3]Abril!$G$25</f>
        <v>38</v>
      </c>
      <c r="W7" s="57">
        <f>[3]Abril!$G$26</f>
        <v>48</v>
      </c>
      <c r="X7" s="57">
        <f>[3]Abril!$G$27</f>
        <v>38</v>
      </c>
      <c r="Y7" s="57">
        <f>[3]Abril!$G$28</f>
        <v>45</v>
      </c>
      <c r="Z7" s="57">
        <f>[3]Abril!$G$29</f>
        <v>53</v>
      </c>
      <c r="AA7" s="57">
        <f>[3]Abril!$G$30</f>
        <v>69</v>
      </c>
      <c r="AB7" s="57">
        <f>[3]Abril!$G$31</f>
        <v>41</v>
      </c>
      <c r="AC7" s="57">
        <f>[3]Abril!$G$32</f>
        <v>34</v>
      </c>
      <c r="AD7" s="57">
        <f>[3]Abril!$G$33</f>
        <v>50</v>
      </c>
      <c r="AE7" s="57">
        <f>[3]Abril!$G$34</f>
        <v>27</v>
      </c>
      <c r="AF7" s="59">
        <f t="shared" si="1"/>
        <v>27</v>
      </c>
      <c r="AG7" s="60">
        <f t="shared" si="2"/>
        <v>40.833333333333336</v>
      </c>
    </row>
    <row r="8" spans="1:33" ht="17.100000000000001" customHeight="1" x14ac:dyDescent="0.2">
      <c r="A8" s="56" t="s">
        <v>55</v>
      </c>
      <c r="B8" s="57">
        <f>[4]Abril!$G$5</f>
        <v>34</v>
      </c>
      <c r="C8" s="57">
        <f>[4]Abril!$G$6</f>
        <v>35</v>
      </c>
      <c r="D8" s="57">
        <f>[4]Abril!$G$7</f>
        <v>34</v>
      </c>
      <c r="E8" s="57">
        <f>[4]Abril!$G$8</f>
        <v>33</v>
      </c>
      <c r="F8" s="57">
        <f>[4]Abril!$G$9</f>
        <v>39</v>
      </c>
      <c r="G8" s="57">
        <f>[4]Abril!$G$10</f>
        <v>39</v>
      </c>
      <c r="H8" s="57">
        <f>[4]Abril!$G$11</f>
        <v>29</v>
      </c>
      <c r="I8" s="57">
        <f>[4]Abril!$G$12</f>
        <v>29</v>
      </c>
      <c r="J8" s="57">
        <f>[4]Abril!$G$13</f>
        <v>30</v>
      </c>
      <c r="K8" s="57">
        <f>[4]Abril!$G$14</f>
        <v>26</v>
      </c>
      <c r="L8" s="57">
        <f>[4]Abril!$G$15</f>
        <v>19</v>
      </c>
      <c r="M8" s="57">
        <f>[4]Abril!$G$16</f>
        <v>21</v>
      </c>
      <c r="N8" s="57">
        <f>[4]Abril!$G$17</f>
        <v>26</v>
      </c>
      <c r="O8" s="57">
        <f>[4]Abril!$G$18</f>
        <v>29</v>
      </c>
      <c r="P8" s="57">
        <f>[4]Abril!$G$19</f>
        <v>42</v>
      </c>
      <c r="Q8" s="57">
        <f>[4]Abril!$G$20</f>
        <v>26</v>
      </c>
      <c r="R8" s="57">
        <f>[4]Abril!$G$21</f>
        <v>26</v>
      </c>
      <c r="S8" s="57">
        <f>[4]Abril!$G$22</f>
        <v>30</v>
      </c>
      <c r="T8" s="57">
        <f>[4]Abril!$G$23</f>
        <v>26</v>
      </c>
      <c r="U8" s="57">
        <f>[4]Abril!$G$24</f>
        <v>28</v>
      </c>
      <c r="V8" s="57">
        <f>[4]Abril!$G$25</f>
        <v>25</v>
      </c>
      <c r="W8" s="57">
        <f>[4]Abril!$G$26</f>
        <v>26</v>
      </c>
      <c r="X8" s="57">
        <f>[4]Abril!$G$27</f>
        <v>24</v>
      </c>
      <c r="Y8" s="57">
        <f>[4]Abril!$G$28</f>
        <v>26</v>
      </c>
      <c r="Z8" s="57">
        <f>[4]Abril!$G$29</f>
        <v>32</v>
      </c>
      <c r="AA8" s="57">
        <f>[4]Abril!$G$30</f>
        <v>79</v>
      </c>
      <c r="AB8" s="57">
        <f>[4]Abril!$G$31</f>
        <v>45</v>
      </c>
      <c r="AC8" s="57">
        <f>[4]Abril!$G$32</f>
        <v>40</v>
      </c>
      <c r="AD8" s="57">
        <f>[4]Abril!$G$33</f>
        <v>36</v>
      </c>
      <c r="AE8" s="57">
        <f>[4]Abril!$G$34</f>
        <v>24</v>
      </c>
      <c r="AF8" s="70">
        <f t="shared" ref="AF8" si="3">MIN(B8:AE8)</f>
        <v>19</v>
      </c>
      <c r="AG8" s="60">
        <f t="shared" ref="AG8" si="4">AVERAGE(B8:AE8)</f>
        <v>31.933333333333334</v>
      </c>
    </row>
    <row r="9" spans="1:33" ht="17.100000000000001" customHeight="1" x14ac:dyDescent="0.2">
      <c r="A9" s="56" t="s">
        <v>48</v>
      </c>
      <c r="B9" s="57">
        <f>[5]Abril!$G$5</f>
        <v>40</v>
      </c>
      <c r="C9" s="57">
        <f>[5]Abril!$G$6</f>
        <v>36</v>
      </c>
      <c r="D9" s="57">
        <f>[5]Abril!$G$7</f>
        <v>41</v>
      </c>
      <c r="E9" s="57">
        <f>[5]Abril!$G$8</f>
        <v>39</v>
      </c>
      <c r="F9" s="57">
        <f>[5]Abril!$G$9</f>
        <v>39</v>
      </c>
      <c r="G9" s="57">
        <f>[5]Abril!$G$10</f>
        <v>39</v>
      </c>
      <c r="H9" s="57">
        <f>[5]Abril!$G$11</f>
        <v>39</v>
      </c>
      <c r="I9" s="57">
        <f>[5]Abril!$G$12</f>
        <v>41</v>
      </c>
      <c r="J9" s="57">
        <f>[5]Abril!$G$13</f>
        <v>43</v>
      </c>
      <c r="K9" s="57">
        <f>[5]Abril!$G$14</f>
        <v>60</v>
      </c>
      <c r="L9" s="57">
        <f>[5]Abril!$G$15</f>
        <v>47</v>
      </c>
      <c r="M9" s="57">
        <f>[5]Abril!$G$16</f>
        <v>47</v>
      </c>
      <c r="N9" s="57">
        <f>[5]Abril!$G$17</f>
        <v>50</v>
      </c>
      <c r="O9" s="57">
        <f>[5]Abril!$G$18</f>
        <v>41</v>
      </c>
      <c r="P9" s="57">
        <f>[5]Abril!$G$19</f>
        <v>46</v>
      </c>
      <c r="Q9" s="57">
        <f>[5]Abril!$G$20</f>
        <v>40</v>
      </c>
      <c r="R9" s="57">
        <f>[5]Abril!$G$21</f>
        <v>30</v>
      </c>
      <c r="S9" s="57">
        <f>[5]Abril!$G$22</f>
        <v>33</v>
      </c>
      <c r="T9" s="57">
        <f>[5]Abril!$G$23</f>
        <v>36</v>
      </c>
      <c r="U9" s="57">
        <f>[5]Abril!$G$24</f>
        <v>31</v>
      </c>
      <c r="V9" s="57">
        <f>[5]Abril!$G$25</f>
        <v>40</v>
      </c>
      <c r="W9" s="57">
        <f>[5]Abril!$G$26</f>
        <v>57</v>
      </c>
      <c r="X9" s="57">
        <f>[5]Abril!$G$27</f>
        <v>44</v>
      </c>
      <c r="Y9" s="57">
        <f>[5]Abril!$G$28</f>
        <v>46</v>
      </c>
      <c r="Z9" s="57">
        <f>[5]Abril!$G$29</f>
        <v>61</v>
      </c>
      <c r="AA9" s="57">
        <f>[5]Abril!$G$30</f>
        <v>82</v>
      </c>
      <c r="AB9" s="57">
        <f>[5]Abril!$G$31</f>
        <v>45</v>
      </c>
      <c r="AC9" s="57">
        <f>[5]Abril!$G$32</f>
        <v>42</v>
      </c>
      <c r="AD9" s="57">
        <f>[5]Abril!$G$33</f>
        <v>33</v>
      </c>
      <c r="AE9" s="57">
        <f>[5]Abril!$G$34</f>
        <v>35</v>
      </c>
      <c r="AF9" s="70">
        <f t="shared" si="1"/>
        <v>30</v>
      </c>
      <c r="AG9" s="60">
        <f t="shared" si="2"/>
        <v>43.43333333333333</v>
      </c>
    </row>
    <row r="10" spans="1:33" ht="17.100000000000001" customHeight="1" x14ac:dyDescent="0.2">
      <c r="A10" s="56" t="s">
        <v>2</v>
      </c>
      <c r="B10" s="57">
        <f>[6]Abril!$G$5</f>
        <v>42</v>
      </c>
      <c r="C10" s="57">
        <f>[6]Abril!$G$6</f>
        <v>38</v>
      </c>
      <c r="D10" s="57">
        <f>[6]Abril!$G$7</f>
        <v>39</v>
      </c>
      <c r="E10" s="57">
        <f>[6]Abril!$G$8</f>
        <v>39</v>
      </c>
      <c r="F10" s="57">
        <f>[6]Abril!$G$9</f>
        <v>41</v>
      </c>
      <c r="G10" s="57">
        <f>[6]Abril!$G$10</f>
        <v>44</v>
      </c>
      <c r="H10" s="57">
        <f>[6]Abril!$G$11</f>
        <v>43</v>
      </c>
      <c r="I10" s="57">
        <f>[6]Abril!$G$12</f>
        <v>45</v>
      </c>
      <c r="J10" s="57">
        <f>[6]Abril!$G$13</f>
        <v>37</v>
      </c>
      <c r="K10" s="57">
        <f>[6]Abril!$G$14</f>
        <v>44</v>
      </c>
      <c r="L10" s="57">
        <f>[6]Abril!$G$15</f>
        <v>34</v>
      </c>
      <c r="M10" s="57">
        <f>[6]Abril!$G$16</f>
        <v>42</v>
      </c>
      <c r="N10" s="57">
        <f>[6]Abril!$G$17</f>
        <v>32</v>
      </c>
      <c r="O10" s="57">
        <f>[6]Abril!$G$18</f>
        <v>39</v>
      </c>
      <c r="P10" s="57">
        <f>[6]Abril!$G$19</f>
        <v>49</v>
      </c>
      <c r="Q10" s="57">
        <f>[6]Abril!$G$20</f>
        <v>40</v>
      </c>
      <c r="R10" s="57">
        <f>[6]Abril!$G$21</f>
        <v>39</v>
      </c>
      <c r="S10" s="57">
        <f>[6]Abril!$G$22</f>
        <v>36</v>
      </c>
      <c r="T10" s="57">
        <f>[6]Abril!$G$23</f>
        <v>36</v>
      </c>
      <c r="U10" s="57">
        <f>[6]Abril!$G$24</f>
        <v>37</v>
      </c>
      <c r="V10" s="57">
        <f>[6]Abril!$G$25</f>
        <v>44</v>
      </c>
      <c r="W10" s="57">
        <f>[6]Abril!$G$26</f>
        <v>49</v>
      </c>
      <c r="X10" s="57">
        <f>[6]Abril!$G$27</f>
        <v>33</v>
      </c>
      <c r="Y10" s="57">
        <f>[6]Abril!$G$28</f>
        <v>40</v>
      </c>
      <c r="Z10" s="57">
        <f>[6]Abril!$G$29</f>
        <v>51</v>
      </c>
      <c r="AA10" s="57">
        <f>[6]Abril!$G$30</f>
        <v>83</v>
      </c>
      <c r="AB10" s="57">
        <f>[6]Abril!$G$31</f>
        <v>48</v>
      </c>
      <c r="AC10" s="57">
        <f>[6]Abril!$G$32</f>
        <v>40</v>
      </c>
      <c r="AD10" s="57">
        <f>[6]Abril!$G$33</f>
        <v>39</v>
      </c>
      <c r="AE10" s="57">
        <f>[6]Abril!$G$34</f>
        <v>27</v>
      </c>
      <c r="AF10" s="70">
        <f t="shared" si="1"/>
        <v>27</v>
      </c>
      <c r="AG10" s="60">
        <f t="shared" si="2"/>
        <v>41.666666666666664</v>
      </c>
    </row>
    <row r="11" spans="1:33" ht="17.100000000000001" customHeight="1" x14ac:dyDescent="0.2">
      <c r="A11" s="56" t="s">
        <v>3</v>
      </c>
      <c r="B11" s="57">
        <f>[7]Abril!$G$5</f>
        <v>28</v>
      </c>
      <c r="C11" s="57">
        <f>[7]Abril!$G$6</f>
        <v>31</v>
      </c>
      <c r="D11" s="57">
        <f>[7]Abril!$G$7</f>
        <v>32</v>
      </c>
      <c r="E11" s="57">
        <f>[7]Abril!$G$8</f>
        <v>30</v>
      </c>
      <c r="F11" s="57">
        <f>[7]Abril!$G$9</f>
        <v>30</v>
      </c>
      <c r="G11" s="57">
        <f>[7]Abril!$G$10</f>
        <v>31</v>
      </c>
      <c r="H11" s="57">
        <f>[7]Abril!$G$11</f>
        <v>29</v>
      </c>
      <c r="I11" s="57">
        <f>[7]Abril!$G$12</f>
        <v>27</v>
      </c>
      <c r="J11" s="57">
        <f>[7]Abril!$G$13</f>
        <v>27</v>
      </c>
      <c r="K11" s="57">
        <f>[7]Abril!$G$14</f>
        <v>23</v>
      </c>
      <c r="L11" s="57">
        <f>[7]Abril!$G$15</f>
        <v>25</v>
      </c>
      <c r="M11" s="57">
        <f>[7]Abril!$G$16</f>
        <v>24</v>
      </c>
      <c r="N11" s="57">
        <f>[7]Abril!$G$17</f>
        <v>22</v>
      </c>
      <c r="O11" s="57">
        <f>[7]Abril!$G$18</f>
        <v>26</v>
      </c>
      <c r="P11" s="57">
        <f>[7]Abril!$G$19</f>
        <v>26</v>
      </c>
      <c r="Q11" s="57">
        <f>[7]Abril!$G$20</f>
        <v>22</v>
      </c>
      <c r="R11" s="57">
        <f>[7]Abril!$G$21</f>
        <v>23</v>
      </c>
      <c r="S11" s="57">
        <f>[7]Abril!$G$22</f>
        <v>26</v>
      </c>
      <c r="T11" s="57">
        <f>[7]Abril!$G$23</f>
        <v>28</v>
      </c>
      <c r="U11" s="57">
        <f>[7]Abril!$G$24</f>
        <v>24</v>
      </c>
      <c r="V11" s="57">
        <f>[7]Abril!$G$25</f>
        <v>22</v>
      </c>
      <c r="W11" s="57">
        <f>[7]Abril!$G$26</f>
        <v>23</v>
      </c>
      <c r="X11" s="57">
        <f>[7]Abril!$G$27</f>
        <v>25</v>
      </c>
      <c r="Y11" s="57">
        <f>[7]Abril!$G$28</f>
        <v>26</v>
      </c>
      <c r="Z11" s="57">
        <f>[7]Abril!$G$29</f>
        <v>24</v>
      </c>
      <c r="AA11" s="57">
        <f>[7]Abril!$G$30</f>
        <v>40</v>
      </c>
      <c r="AB11" s="57">
        <f>[7]Abril!$G$31</f>
        <v>57</v>
      </c>
      <c r="AC11" s="57">
        <f>[7]Abril!$G$32</f>
        <v>45</v>
      </c>
      <c r="AD11" s="57">
        <f>[7]Abril!$G$33</f>
        <v>36</v>
      </c>
      <c r="AE11" s="57">
        <f>[7]Abril!$G$34</f>
        <v>30</v>
      </c>
      <c r="AF11" s="70">
        <f t="shared" si="1"/>
        <v>22</v>
      </c>
      <c r="AG11" s="60">
        <f t="shared" si="2"/>
        <v>28.733333333333334</v>
      </c>
    </row>
    <row r="12" spans="1:33" ht="17.100000000000001" customHeight="1" x14ac:dyDescent="0.2">
      <c r="A12" s="56" t="s">
        <v>4</v>
      </c>
      <c r="B12" s="57">
        <f>[8]Abril!$G$5</f>
        <v>33</v>
      </c>
      <c r="C12" s="57">
        <f>[8]Abril!$G$6</f>
        <v>37</v>
      </c>
      <c r="D12" s="57">
        <f>[8]Abril!$G$7</f>
        <v>34</v>
      </c>
      <c r="E12" s="57">
        <f>[8]Abril!$G$8</f>
        <v>36</v>
      </c>
      <c r="F12" s="57">
        <f>[8]Abril!$G$9</f>
        <v>35</v>
      </c>
      <c r="G12" s="57">
        <f>[8]Abril!$G$10</f>
        <v>36</v>
      </c>
      <c r="H12" s="57">
        <f>[8]Abril!$G$11</f>
        <v>39</v>
      </c>
      <c r="I12" s="57">
        <f>[8]Abril!$G$12</f>
        <v>32</v>
      </c>
      <c r="J12" s="57">
        <f>[8]Abril!$G$13</f>
        <v>26</v>
      </c>
      <c r="K12" s="57">
        <f>[8]Abril!$G$14</f>
        <v>31</v>
      </c>
      <c r="L12" s="57">
        <f>[8]Abril!$G$15</f>
        <v>30</v>
      </c>
      <c r="M12" s="57">
        <f>[8]Abril!$G$16</f>
        <v>31</v>
      </c>
      <c r="N12" s="57">
        <f>[8]Abril!$G$17</f>
        <v>28</v>
      </c>
      <c r="O12" s="57">
        <f>[8]Abril!$G$18</f>
        <v>30</v>
      </c>
      <c r="P12" s="57">
        <f>[8]Abril!$G$19</f>
        <v>33</v>
      </c>
      <c r="Q12" s="57">
        <f>[8]Abril!$G$20</f>
        <v>27</v>
      </c>
      <c r="R12" s="57">
        <f>[8]Abril!$G$21</f>
        <v>27</v>
      </c>
      <c r="S12" s="57">
        <f>[8]Abril!$G$22</f>
        <v>31</v>
      </c>
      <c r="T12" s="57">
        <f>[8]Abril!$G$23</f>
        <v>29</v>
      </c>
      <c r="U12" s="57">
        <f>[8]Abril!$G$24</f>
        <v>25</v>
      </c>
      <c r="V12" s="57">
        <f>[8]Abril!$G$25</f>
        <v>28</v>
      </c>
      <c r="W12" s="57">
        <f>[8]Abril!$G$26</f>
        <v>25</v>
      </c>
      <c r="X12" s="57">
        <f>[8]Abril!$G$27</f>
        <v>28</v>
      </c>
      <c r="Y12" s="57">
        <f>[8]Abril!$G$28</f>
        <v>29</v>
      </c>
      <c r="Z12" s="57">
        <f>[8]Abril!$G$29</f>
        <v>31</v>
      </c>
      <c r="AA12" s="57">
        <f>[8]Abril!$G$30</f>
        <v>57</v>
      </c>
      <c r="AB12" s="57">
        <f>[8]Abril!$G$31</f>
        <v>67</v>
      </c>
      <c r="AC12" s="57">
        <f>[8]Abril!$G$32</f>
        <v>54</v>
      </c>
      <c r="AD12" s="57">
        <f>[8]Abril!$G$33</f>
        <v>43</v>
      </c>
      <c r="AE12" s="57">
        <f>[8]Abril!$G$34</f>
        <v>36</v>
      </c>
      <c r="AF12" s="70">
        <f t="shared" si="1"/>
        <v>25</v>
      </c>
      <c r="AG12" s="60">
        <f t="shared" si="2"/>
        <v>34.266666666666666</v>
      </c>
    </row>
    <row r="13" spans="1:33" ht="17.100000000000001" customHeight="1" x14ac:dyDescent="0.2">
      <c r="A13" s="56" t="s">
        <v>5</v>
      </c>
      <c r="B13" s="57" t="str">
        <f>[9]Abril!$G$5</f>
        <v>*</v>
      </c>
      <c r="C13" s="57" t="str">
        <f>[9]Abril!$G$6</f>
        <v>*</v>
      </c>
      <c r="D13" s="57" t="str">
        <f>[9]Abril!$G$7</f>
        <v>*</v>
      </c>
      <c r="E13" s="57" t="str">
        <f>[9]Abril!$G$8</f>
        <v>*</v>
      </c>
      <c r="F13" s="57" t="str">
        <f>[9]Abril!$G$9</f>
        <v>*</v>
      </c>
      <c r="G13" s="57" t="str">
        <f>[9]Abril!$G$10</f>
        <v>*</v>
      </c>
      <c r="H13" s="57" t="str">
        <f>[9]Abril!$G$11</f>
        <v>*</v>
      </c>
      <c r="I13" s="57" t="str">
        <f>[9]Abril!$G$12</f>
        <v>*</v>
      </c>
      <c r="J13" s="57" t="str">
        <f>[9]Abril!$G$13</f>
        <v>*</v>
      </c>
      <c r="K13" s="57" t="str">
        <f>[9]Abril!$G$14</f>
        <v>*</v>
      </c>
      <c r="L13" s="57" t="str">
        <f>[9]Abril!$G$15</f>
        <v>*</v>
      </c>
      <c r="M13" s="57" t="str">
        <f>[9]Abril!$G$16</f>
        <v>*</v>
      </c>
      <c r="N13" s="57" t="str">
        <f>[9]Abril!$G$17</f>
        <v>*</v>
      </c>
      <c r="O13" s="57" t="str">
        <f>[9]Abril!$G$18</f>
        <v>*</v>
      </c>
      <c r="P13" s="57" t="str">
        <f>[9]Abril!$G$19</f>
        <v>*</v>
      </c>
      <c r="Q13" s="57" t="str">
        <f>[9]Abril!$G$20</f>
        <v>*</v>
      </c>
      <c r="R13" s="57" t="str">
        <f>[9]Abril!$G$21</f>
        <v>*</v>
      </c>
      <c r="S13" s="57" t="str">
        <f>[9]Abril!$G$22</f>
        <v>*</v>
      </c>
      <c r="T13" s="57" t="str">
        <f>[9]Abril!$G$23</f>
        <v>*</v>
      </c>
      <c r="U13" s="57" t="str">
        <f>[9]Abril!$G$24</f>
        <v>*</v>
      </c>
      <c r="V13" s="57" t="str">
        <f>[9]Abril!$G$25</f>
        <v>*</v>
      </c>
      <c r="W13" s="57" t="str">
        <f>[9]Abril!$G$26</f>
        <v>*</v>
      </c>
      <c r="X13" s="57" t="str">
        <f>[9]Abril!$G$27</f>
        <v>*</v>
      </c>
      <c r="Y13" s="57">
        <f>[9]Abril!$G$28</f>
        <v>54</v>
      </c>
      <c r="Z13" s="57">
        <f>[9]Abril!$G$29</f>
        <v>54</v>
      </c>
      <c r="AA13" s="57">
        <f>[9]Abril!$G$30</f>
        <v>72</v>
      </c>
      <c r="AB13" s="57">
        <f>[9]Abril!$G$31</f>
        <v>39</v>
      </c>
      <c r="AC13" s="57">
        <f>[9]Abril!$G$32</f>
        <v>40</v>
      </c>
      <c r="AD13" s="57">
        <f>[9]Abril!$G$33</f>
        <v>46</v>
      </c>
      <c r="AE13" s="57">
        <f>[9]Abril!$G$34</f>
        <v>41</v>
      </c>
      <c r="AF13" s="70">
        <f t="shared" si="1"/>
        <v>39</v>
      </c>
      <c r="AG13" s="60">
        <f t="shared" si="2"/>
        <v>49.428571428571431</v>
      </c>
    </row>
    <row r="14" spans="1:33" ht="17.100000000000001" customHeight="1" x14ac:dyDescent="0.2">
      <c r="A14" s="56" t="s">
        <v>50</v>
      </c>
      <c r="B14" s="57">
        <f>[10]Abril!$G$5</f>
        <v>30</v>
      </c>
      <c r="C14" s="57">
        <f>[10]Abril!$G$6</f>
        <v>36</v>
      </c>
      <c r="D14" s="57">
        <f>[10]Abril!$G$7</f>
        <v>33</v>
      </c>
      <c r="E14" s="57">
        <f>[10]Abril!$G$8</f>
        <v>37</v>
      </c>
      <c r="F14" s="57">
        <f>[10]Abril!$G$9</f>
        <v>33</v>
      </c>
      <c r="G14" s="57">
        <f>[10]Abril!$G$10</f>
        <v>35</v>
      </c>
      <c r="H14" s="57">
        <f>[10]Abril!$G$11</f>
        <v>34</v>
      </c>
      <c r="I14" s="57">
        <f>[10]Abril!$G$12</f>
        <v>34</v>
      </c>
      <c r="J14" s="57">
        <f>[10]Abril!$G$13</f>
        <v>30</v>
      </c>
      <c r="K14" s="57">
        <f>[10]Abril!$G$14</f>
        <v>30</v>
      </c>
      <c r="L14" s="57">
        <f>[10]Abril!$G$15</f>
        <v>31</v>
      </c>
      <c r="M14" s="57">
        <f>[10]Abril!$G$16</f>
        <v>29</v>
      </c>
      <c r="N14" s="57">
        <f>[10]Abril!$G$17</f>
        <v>28</v>
      </c>
      <c r="O14" s="57">
        <f>[10]Abril!$G$18</f>
        <v>34</v>
      </c>
      <c r="P14" s="57">
        <f>[10]Abril!$G$19</f>
        <v>36</v>
      </c>
      <c r="Q14" s="57">
        <f>[10]Abril!$G$20</f>
        <v>27</v>
      </c>
      <c r="R14" s="57">
        <f>[10]Abril!$G$21</f>
        <v>28</v>
      </c>
      <c r="S14" s="57">
        <f>[10]Abril!$G$22</f>
        <v>29</v>
      </c>
      <c r="T14" s="57">
        <f>[10]Abril!$G$23</f>
        <v>30</v>
      </c>
      <c r="U14" s="57">
        <f>[10]Abril!$G$24</f>
        <v>27</v>
      </c>
      <c r="V14" s="57">
        <f>[10]Abril!$G$25</f>
        <v>27</v>
      </c>
      <c r="W14" s="57">
        <f>[10]Abril!$G$26</f>
        <v>27</v>
      </c>
      <c r="X14" s="57">
        <f>[10]Abril!$G$27</f>
        <v>28</v>
      </c>
      <c r="Y14" s="57">
        <f>[10]Abril!$G$28</f>
        <v>30</v>
      </c>
      <c r="Z14" s="57">
        <f>[10]Abril!$G$29</f>
        <v>30</v>
      </c>
      <c r="AA14" s="57">
        <f>[10]Abril!$G$30</f>
        <v>64</v>
      </c>
      <c r="AB14" s="57">
        <f>[10]Abril!$G$31</f>
        <v>64</v>
      </c>
      <c r="AC14" s="57">
        <f>[10]Abril!$G$32</f>
        <v>42</v>
      </c>
      <c r="AD14" s="57">
        <f>[10]Abril!$G$33</f>
        <v>32</v>
      </c>
      <c r="AE14" s="57">
        <f>[10]Abril!$G$34</f>
        <v>32</v>
      </c>
      <c r="AF14" s="70">
        <f>MIN(B14:AE14)</f>
        <v>27</v>
      </c>
      <c r="AG14" s="60">
        <f>AVERAGE(B14:AE14)</f>
        <v>33.56666666666667</v>
      </c>
    </row>
    <row r="15" spans="1:33" ht="17.100000000000001" customHeight="1" x14ac:dyDescent="0.2">
      <c r="A15" s="56" t="s">
        <v>6</v>
      </c>
      <c r="B15" s="57" t="str">
        <f>[11]Abril!$G$5</f>
        <v>*</v>
      </c>
      <c r="C15" s="57" t="str">
        <f>[11]Abril!$G$6</f>
        <v>*</v>
      </c>
      <c r="D15" s="57" t="str">
        <f>[11]Abril!$G$7</f>
        <v>*</v>
      </c>
      <c r="E15" s="57" t="str">
        <f>[11]Abril!$G$8</f>
        <v>*</v>
      </c>
      <c r="F15" s="57" t="str">
        <f>[11]Abril!$G$9</f>
        <v>*</v>
      </c>
      <c r="G15" s="57" t="str">
        <f>[11]Abril!$G$10</f>
        <v>*</v>
      </c>
      <c r="H15" s="57" t="str">
        <f>[11]Abril!$G$11</f>
        <v>*</v>
      </c>
      <c r="I15" s="57" t="str">
        <f>[11]Abril!$G$12</f>
        <v>*</v>
      </c>
      <c r="J15" s="57" t="str">
        <f>[11]Abril!$G$13</f>
        <v>*</v>
      </c>
      <c r="K15" s="57" t="str">
        <f>[11]Abril!$G$14</f>
        <v>*</v>
      </c>
      <c r="L15" s="57" t="str">
        <f>[11]Abril!$G$15</f>
        <v>*</v>
      </c>
      <c r="M15" s="57" t="str">
        <f>[11]Abril!$G$16</f>
        <v>*</v>
      </c>
      <c r="N15" s="57" t="s">
        <v>57</v>
      </c>
      <c r="O15" s="57" t="str">
        <f>[11]Abril!$G$18</f>
        <v>*</v>
      </c>
      <c r="P15" s="57" t="str">
        <f>[11]Abril!$G$19</f>
        <v>*</v>
      </c>
      <c r="Q15" s="57" t="str">
        <f>[11]Abril!$G$20</f>
        <v>*</v>
      </c>
      <c r="R15" s="57" t="str">
        <f>[11]Abril!$G$21</f>
        <v>*</v>
      </c>
      <c r="S15" s="57" t="str">
        <f>[11]Abril!$G$22</f>
        <v>*</v>
      </c>
      <c r="T15" s="57" t="str">
        <f>[11]Abril!$G$23</f>
        <v>*</v>
      </c>
      <c r="U15" s="57">
        <f>[11]Abril!$G$24</f>
        <v>32</v>
      </c>
      <c r="V15" s="57">
        <f>[11]Abril!$G$25</f>
        <v>29</v>
      </c>
      <c r="W15" s="57">
        <f>[11]Abril!$G$26</f>
        <v>36</v>
      </c>
      <c r="X15" s="57">
        <f>[11]Abril!$G$27</f>
        <v>26</v>
      </c>
      <c r="Y15" s="57">
        <f>[11]Abril!$G$28</f>
        <v>31</v>
      </c>
      <c r="Z15" s="57">
        <f>[11]Abril!$G$29</f>
        <v>39</v>
      </c>
      <c r="AA15" s="57">
        <f>[11]Abril!$G$30</f>
        <v>69</v>
      </c>
      <c r="AB15" s="57">
        <f>[11]Abril!$G$31</f>
        <v>48</v>
      </c>
      <c r="AC15" s="57">
        <f>[11]Abril!$G$32</f>
        <v>32</v>
      </c>
      <c r="AD15" s="57">
        <f>[11]Abril!$G$33</f>
        <v>32</v>
      </c>
      <c r="AE15" s="57">
        <f>[11]Abril!$G$34</f>
        <v>38</v>
      </c>
      <c r="AF15" s="70">
        <f>MIN(B15:AE15)</f>
        <v>26</v>
      </c>
      <c r="AG15" s="60">
        <f>AVERAGE(B15:AE15)</f>
        <v>37.454545454545453</v>
      </c>
    </row>
    <row r="16" spans="1:33" ht="17.100000000000001" customHeight="1" x14ac:dyDescent="0.2">
      <c r="A16" s="56" t="s">
        <v>7</v>
      </c>
      <c r="B16" s="57">
        <f>[12]Abril!$G$5</f>
        <v>40</v>
      </c>
      <c r="C16" s="57">
        <f>[12]Abril!$G$6</f>
        <v>38</v>
      </c>
      <c r="D16" s="57">
        <f>[12]Abril!$G$7</f>
        <v>39</v>
      </c>
      <c r="E16" s="57">
        <f>[12]Abril!$G$8</f>
        <v>37</v>
      </c>
      <c r="F16" s="57">
        <f>[12]Abril!$G$9</f>
        <v>42</v>
      </c>
      <c r="G16" s="57">
        <f>[12]Abril!$G$10</f>
        <v>38</v>
      </c>
      <c r="H16" s="57">
        <f>[12]Abril!$G$11</f>
        <v>44</v>
      </c>
      <c r="I16" s="57">
        <f>[12]Abril!$G$12</f>
        <v>39</v>
      </c>
      <c r="J16" s="57">
        <f>[12]Abril!$G$13</f>
        <v>36</v>
      </c>
      <c r="K16" s="57">
        <f>[12]Abril!$G$14</f>
        <v>39</v>
      </c>
      <c r="L16" s="57">
        <f>[12]Abril!$G$15</f>
        <v>38</v>
      </c>
      <c r="M16" s="57">
        <f>[12]Abril!$G$16</f>
        <v>31</v>
      </c>
      <c r="N16" s="57">
        <f>[12]Abril!$G$17</f>
        <v>36</v>
      </c>
      <c r="O16" s="57">
        <f>[12]Abril!$G$18</f>
        <v>35</v>
      </c>
      <c r="P16" s="57">
        <f>[12]Abril!$G$19</f>
        <v>50</v>
      </c>
      <c r="Q16" s="57">
        <f>[12]Abril!$G$20</f>
        <v>36</v>
      </c>
      <c r="R16" s="57">
        <f>[12]Abril!$G$21</f>
        <v>31</v>
      </c>
      <c r="S16" s="57">
        <f>[12]Abril!$G$22</f>
        <v>30</v>
      </c>
      <c r="T16" s="57">
        <f>[12]Abril!$G$23</f>
        <v>33</v>
      </c>
      <c r="U16" s="57">
        <f>[12]Abril!$G$24</f>
        <v>31</v>
      </c>
      <c r="V16" s="57">
        <f>[12]Abril!$G$25</f>
        <v>34</v>
      </c>
      <c r="W16" s="57">
        <f>[12]Abril!$G$26</f>
        <v>47</v>
      </c>
      <c r="X16" s="57">
        <f>[12]Abril!$G$27</f>
        <v>33</v>
      </c>
      <c r="Y16" s="57">
        <f>[12]Abril!$G$28</f>
        <v>40</v>
      </c>
      <c r="Z16" s="57">
        <f>[12]Abril!$G$29</f>
        <v>47</v>
      </c>
      <c r="AA16" s="57">
        <f>[12]Abril!$G$30</f>
        <v>81</v>
      </c>
      <c r="AB16" s="57">
        <f>[12]Abril!$G$31</f>
        <v>46</v>
      </c>
      <c r="AC16" s="57">
        <f>[12]Abril!$G$32</f>
        <v>45</v>
      </c>
      <c r="AD16" s="57">
        <f>[12]Abril!$G$33</f>
        <v>31</v>
      </c>
      <c r="AE16" s="57">
        <f>[12]Abril!$G$34</f>
        <v>24</v>
      </c>
      <c r="AF16" s="70">
        <f t="shared" ref="AF16:AF30" si="5">MIN(B16:AE16)</f>
        <v>24</v>
      </c>
      <c r="AG16" s="60">
        <f t="shared" ref="AG16:AG30" si="6">AVERAGE(B16:AE16)</f>
        <v>39.033333333333331</v>
      </c>
    </row>
    <row r="17" spans="1:33" ht="17.100000000000001" customHeight="1" x14ac:dyDescent="0.2">
      <c r="A17" s="56" t="s">
        <v>8</v>
      </c>
      <c r="B17" s="57">
        <f>[13]Abril!$G$5</f>
        <v>43</v>
      </c>
      <c r="C17" s="57">
        <f>[13]Abril!$G$6</f>
        <v>40</v>
      </c>
      <c r="D17" s="57">
        <f>[13]Abril!$G$7</f>
        <v>43</v>
      </c>
      <c r="E17" s="57">
        <f>[13]Abril!$G$8</f>
        <v>42</v>
      </c>
      <c r="F17" s="57">
        <f>[13]Abril!$G$9</f>
        <v>48</v>
      </c>
      <c r="G17" s="57">
        <f>[13]Abril!$G$10</f>
        <v>44</v>
      </c>
      <c r="H17" s="57">
        <f>[13]Abril!$G$11</f>
        <v>44</v>
      </c>
      <c r="I17" s="57">
        <f>[13]Abril!$G$12</f>
        <v>38</v>
      </c>
      <c r="J17" s="57">
        <f>[13]Abril!$G$13</f>
        <v>31</v>
      </c>
      <c r="K17" s="57">
        <f>[13]Abril!$G$14</f>
        <v>38</v>
      </c>
      <c r="L17" s="57">
        <f>[13]Abril!$G$15</f>
        <v>66</v>
      </c>
      <c r="M17" s="57">
        <f>[13]Abril!$G$16</f>
        <v>44</v>
      </c>
      <c r="N17" s="57">
        <f>[13]Abril!$G$17</f>
        <v>44</v>
      </c>
      <c r="O17" s="57">
        <f>[13]Abril!$G$18</f>
        <v>37</v>
      </c>
      <c r="P17" s="57">
        <f>[13]Abril!$G$19</f>
        <v>46</v>
      </c>
      <c r="Q17" s="57">
        <f>[13]Abril!$G$20</f>
        <v>39</v>
      </c>
      <c r="R17" s="57">
        <f>[13]Abril!$G$21</f>
        <v>34</v>
      </c>
      <c r="S17" s="57">
        <f>[13]Abril!$G$22</f>
        <v>31</v>
      </c>
      <c r="T17" s="57">
        <f>[13]Abril!$G$23</f>
        <v>29</v>
      </c>
      <c r="U17" s="57">
        <f>[13]Abril!$G$24</f>
        <v>34</v>
      </c>
      <c r="V17" s="57">
        <f>[13]Abril!$G$25</f>
        <v>36</v>
      </c>
      <c r="W17" s="57">
        <f>[13]Abril!$G$26</f>
        <v>50</v>
      </c>
      <c r="X17" s="57">
        <f>[13]Abril!$G$27</f>
        <v>31</v>
      </c>
      <c r="Y17" s="57">
        <f>[13]Abril!$G$28</f>
        <v>32</v>
      </c>
      <c r="Z17" s="57">
        <f>[13]Abril!$G$29</f>
        <v>58</v>
      </c>
      <c r="AA17" s="57">
        <f>[13]Abril!$G$30</f>
        <v>89</v>
      </c>
      <c r="AB17" s="57">
        <f>[13]Abril!$G$31</f>
        <v>53</v>
      </c>
      <c r="AC17" s="57">
        <f>[13]Abril!$G$32</f>
        <v>49</v>
      </c>
      <c r="AD17" s="57">
        <f>[13]Abril!$G$33</f>
        <v>35</v>
      </c>
      <c r="AE17" s="57">
        <f>[13]Abril!$G$34</f>
        <v>32</v>
      </c>
      <c r="AF17" s="70">
        <f t="shared" si="5"/>
        <v>29</v>
      </c>
      <c r="AG17" s="60">
        <f t="shared" si="6"/>
        <v>42.666666666666664</v>
      </c>
    </row>
    <row r="18" spans="1:33" ht="17.100000000000001" customHeight="1" x14ac:dyDescent="0.2">
      <c r="A18" s="56" t="s">
        <v>9</v>
      </c>
      <c r="B18" s="57">
        <f>[14]Abril!$G$5</f>
        <v>35</v>
      </c>
      <c r="C18" s="57">
        <f>[14]Abril!$G$6</f>
        <v>36</v>
      </c>
      <c r="D18" s="57">
        <f>[14]Abril!$G$7</f>
        <v>32</v>
      </c>
      <c r="E18" s="57">
        <f>[14]Abril!$G$8</f>
        <v>36</v>
      </c>
      <c r="F18" s="57">
        <f>[14]Abril!$G$9</f>
        <v>41</v>
      </c>
      <c r="G18" s="57">
        <f>[14]Abril!$G$10</f>
        <v>35</v>
      </c>
      <c r="H18" s="57">
        <f>[14]Abril!$G$11</f>
        <v>37</v>
      </c>
      <c r="I18" s="57">
        <f>[14]Abril!$G$12</f>
        <v>31</v>
      </c>
      <c r="J18" s="57">
        <f>[14]Abril!$G$13</f>
        <v>29</v>
      </c>
      <c r="K18" s="57">
        <f>[14]Abril!$G$14</f>
        <v>30</v>
      </c>
      <c r="L18" s="57">
        <f>[14]Abril!$G$15</f>
        <v>33</v>
      </c>
      <c r="M18" s="57">
        <f>[14]Abril!$G$16</f>
        <v>30</v>
      </c>
      <c r="N18" s="57">
        <f>[14]Abril!$G$17</f>
        <v>31</v>
      </c>
      <c r="O18" s="57">
        <f>[14]Abril!$G$18</f>
        <v>31</v>
      </c>
      <c r="P18" s="57">
        <f>[14]Abril!$G$19</f>
        <v>44</v>
      </c>
      <c r="Q18" s="57">
        <f>[14]Abril!$G$20</f>
        <v>28</v>
      </c>
      <c r="R18" s="57">
        <f>[14]Abril!$G$21</f>
        <v>27</v>
      </c>
      <c r="S18" s="57">
        <f>[14]Abril!$G$22</f>
        <v>26</v>
      </c>
      <c r="T18" s="57">
        <f>[14]Abril!$G$23</f>
        <v>27</v>
      </c>
      <c r="U18" s="57">
        <f>[14]Abril!$G$24</f>
        <v>27</v>
      </c>
      <c r="V18" s="57">
        <f>[14]Abril!$G$25</f>
        <v>29</v>
      </c>
      <c r="W18" s="57">
        <f>[14]Abril!$G$26</f>
        <v>34</v>
      </c>
      <c r="X18" s="57">
        <f>[14]Abril!$G$27</f>
        <v>26</v>
      </c>
      <c r="Y18" s="57">
        <f>[14]Abril!$G$28</f>
        <v>29</v>
      </c>
      <c r="Z18" s="57">
        <f>[14]Abril!$G$29</f>
        <v>41</v>
      </c>
      <c r="AA18" s="57">
        <f>[14]Abril!$G$30</f>
        <v>84</v>
      </c>
      <c r="AB18" s="57">
        <f>[14]Abril!$G$31</f>
        <v>42</v>
      </c>
      <c r="AC18" s="57">
        <f>[14]Abril!$G$32</f>
        <v>42</v>
      </c>
      <c r="AD18" s="57">
        <f>[14]Abril!$G$33</f>
        <v>30</v>
      </c>
      <c r="AE18" s="57">
        <f>[14]Abril!$G$34</f>
        <v>21</v>
      </c>
      <c r="AF18" s="70">
        <f t="shared" si="5"/>
        <v>21</v>
      </c>
      <c r="AG18" s="60">
        <f t="shared" si="6"/>
        <v>34.133333333333333</v>
      </c>
    </row>
    <row r="19" spans="1:33" ht="17.100000000000001" customHeight="1" x14ac:dyDescent="0.2">
      <c r="A19" s="56" t="s">
        <v>49</v>
      </c>
      <c r="B19" s="57">
        <f>[15]Abril!$G$5</f>
        <v>37</v>
      </c>
      <c r="C19" s="57">
        <f>[15]Abril!$G$6</f>
        <v>39</v>
      </c>
      <c r="D19" s="57">
        <f>[15]Abril!$G$7</f>
        <v>42</v>
      </c>
      <c r="E19" s="57">
        <f>[15]Abril!$G$8</f>
        <v>35</v>
      </c>
      <c r="F19" s="57">
        <f>[15]Abril!$G$9</f>
        <v>39</v>
      </c>
      <c r="G19" s="57">
        <f>[15]Abril!$G$10</f>
        <v>38</v>
      </c>
      <c r="H19" s="57">
        <f>[15]Abril!$G$11</f>
        <v>40</v>
      </c>
      <c r="I19" s="57">
        <f>[15]Abril!$G$12</f>
        <v>38</v>
      </c>
      <c r="J19" s="57">
        <f>[15]Abril!$G$13</f>
        <v>45</v>
      </c>
      <c r="K19" s="57">
        <f>[15]Abril!$G$14</f>
        <v>44</v>
      </c>
      <c r="L19" s="57">
        <f>[15]Abril!$G$15</f>
        <v>42</v>
      </c>
      <c r="M19" s="57">
        <f>[15]Abril!$G$16</f>
        <v>33</v>
      </c>
      <c r="N19" s="57">
        <f>[15]Abril!$G$17</f>
        <v>41</v>
      </c>
      <c r="O19" s="57">
        <f>[15]Abril!$G$18</f>
        <v>44</v>
      </c>
      <c r="P19" s="57">
        <f>[15]Abril!$G$19</f>
        <v>51</v>
      </c>
      <c r="Q19" s="57">
        <f>[15]Abril!$G$20</f>
        <v>41</v>
      </c>
      <c r="R19" s="57">
        <f>[15]Abril!$G$21</f>
        <v>34</v>
      </c>
      <c r="S19" s="57">
        <f>[15]Abril!$G$22</f>
        <v>35</v>
      </c>
      <c r="T19" s="57">
        <f>[15]Abril!$G$23</f>
        <v>37</v>
      </c>
      <c r="U19" s="57">
        <f>[15]Abril!$G$24</f>
        <v>36</v>
      </c>
      <c r="V19" s="57">
        <f>[15]Abril!$G$25</f>
        <v>38</v>
      </c>
      <c r="W19" s="57">
        <f>[15]Abril!$G$26</f>
        <v>53</v>
      </c>
      <c r="X19" s="57">
        <f>[15]Abril!$G$27</f>
        <v>40</v>
      </c>
      <c r="Y19" s="57">
        <f>[15]Abril!$G$28</f>
        <v>47</v>
      </c>
      <c r="Z19" s="57">
        <f>[15]Abril!$G$29</f>
        <v>64</v>
      </c>
      <c r="AA19" s="57" t="str">
        <f>[15]Abril!$G$30</f>
        <v>*</v>
      </c>
      <c r="AB19" s="57">
        <f>[15]Abril!$G$31</f>
        <v>40</v>
      </c>
      <c r="AC19" s="57">
        <f>[15]Abril!$G$32</f>
        <v>35</v>
      </c>
      <c r="AD19" s="57" t="str">
        <f>[15]Abril!$G$33</f>
        <v>*</v>
      </c>
      <c r="AE19" s="57">
        <f>[15]Abril!$G$34</f>
        <v>31</v>
      </c>
      <c r="AF19" s="70">
        <f t="shared" si="5"/>
        <v>31</v>
      </c>
      <c r="AG19" s="60">
        <f t="shared" si="6"/>
        <v>40.678571428571431</v>
      </c>
    </row>
    <row r="20" spans="1:33" ht="17.100000000000001" customHeight="1" x14ac:dyDescent="0.2">
      <c r="A20" s="56" t="s">
        <v>10</v>
      </c>
      <c r="B20" s="57">
        <f>[16]Abril!$G$5</f>
        <v>33</v>
      </c>
      <c r="C20" s="57">
        <f>[16]Abril!$G$6</f>
        <v>33</v>
      </c>
      <c r="D20" s="57">
        <f>[16]Abril!$G$7</f>
        <v>33</v>
      </c>
      <c r="E20" s="57">
        <f>[16]Abril!$G$8</f>
        <v>31</v>
      </c>
      <c r="F20" s="57">
        <f>[16]Abril!$G$9</f>
        <v>37</v>
      </c>
      <c r="G20" s="57">
        <f>[16]Abril!$G$10</f>
        <v>34</v>
      </c>
      <c r="H20" s="57">
        <f>[16]Abril!$G$11</f>
        <v>37</v>
      </c>
      <c r="I20" s="57">
        <f>[16]Abril!$G$12</f>
        <v>33</v>
      </c>
      <c r="J20" s="57">
        <f>[16]Abril!$G$13</f>
        <v>32</v>
      </c>
      <c r="K20" s="57">
        <f>[16]Abril!$G$14</f>
        <v>35</v>
      </c>
      <c r="L20" s="57">
        <f>[16]Abril!$G$15</f>
        <v>63</v>
      </c>
      <c r="M20" s="57">
        <f>[16]Abril!$G$16</f>
        <v>34</v>
      </c>
      <c r="N20" s="57">
        <f>[16]Abril!$G$17</f>
        <v>32</v>
      </c>
      <c r="O20" s="57">
        <f>[16]Abril!$G$18</f>
        <v>30</v>
      </c>
      <c r="P20" s="57">
        <f>[16]Abril!$G$19</f>
        <v>42</v>
      </c>
      <c r="Q20" s="57">
        <f>[16]Abril!$G$20</f>
        <v>36</v>
      </c>
      <c r="R20" s="57">
        <f>[16]Abril!$G$21</f>
        <v>27</v>
      </c>
      <c r="S20" s="57">
        <f>[16]Abril!$G$22</f>
        <v>29</v>
      </c>
      <c r="T20" s="57">
        <f>[16]Abril!$G$23</f>
        <v>30</v>
      </c>
      <c r="U20" s="57">
        <f>[16]Abril!$G$24</f>
        <v>29</v>
      </c>
      <c r="V20" s="57">
        <f>[16]Abril!$G$25</f>
        <v>32</v>
      </c>
      <c r="W20" s="57">
        <f>[16]Abril!$G$26</f>
        <v>45</v>
      </c>
      <c r="X20" s="57">
        <f>[16]Abril!$G$27</f>
        <v>33</v>
      </c>
      <c r="Y20" s="57">
        <f>[16]Abril!$G$28</f>
        <v>35</v>
      </c>
      <c r="Z20" s="57">
        <f>[16]Abril!$G$29</f>
        <v>53</v>
      </c>
      <c r="AA20" s="57">
        <f>[16]Abril!$G$30</f>
        <v>82</v>
      </c>
      <c r="AB20" s="57">
        <f>[16]Abril!$G$31</f>
        <v>48</v>
      </c>
      <c r="AC20" s="57">
        <f>[16]Abril!$G$32</f>
        <v>43</v>
      </c>
      <c r="AD20" s="57">
        <f>[16]Abril!$G$33</f>
        <v>28</v>
      </c>
      <c r="AE20" s="57">
        <f>[16]Abril!$G$34</f>
        <v>28</v>
      </c>
      <c r="AF20" s="70">
        <f t="shared" si="5"/>
        <v>27</v>
      </c>
      <c r="AG20" s="60">
        <f t="shared" si="6"/>
        <v>37.233333333333334</v>
      </c>
    </row>
    <row r="21" spans="1:33" ht="17.100000000000001" customHeight="1" x14ac:dyDescent="0.2">
      <c r="A21" s="56" t="s">
        <v>11</v>
      </c>
      <c r="B21" s="57">
        <f>[17]Abril!$G$5</f>
        <v>36</v>
      </c>
      <c r="C21" s="57">
        <f>[17]Abril!$G$6</f>
        <v>43</v>
      </c>
      <c r="D21" s="57">
        <f>[17]Abril!$G$7</f>
        <v>35</v>
      </c>
      <c r="E21" s="57">
        <f>[17]Abril!$G$8</f>
        <v>34</v>
      </c>
      <c r="F21" s="57">
        <f>[17]Abril!$G$9</f>
        <v>42</v>
      </c>
      <c r="G21" s="57">
        <f>[17]Abril!$G$10</f>
        <v>37</v>
      </c>
      <c r="H21" s="57">
        <f>[17]Abril!$G$11</f>
        <v>38</v>
      </c>
      <c r="I21" s="57">
        <f>[17]Abril!$G$12</f>
        <v>43</v>
      </c>
      <c r="J21" s="57">
        <f>[17]Abril!$G$13</f>
        <v>33</v>
      </c>
      <c r="K21" s="57">
        <f>[17]Abril!$G$14</f>
        <v>55</v>
      </c>
      <c r="L21" s="57">
        <f>[17]Abril!$G$15</f>
        <v>45</v>
      </c>
      <c r="M21" s="57">
        <f>[17]Abril!$G$16</f>
        <v>42</v>
      </c>
      <c r="N21" s="57">
        <f>[17]Abril!$G$17</f>
        <v>27</v>
      </c>
      <c r="O21" s="57">
        <f>[17]Abril!$G$18</f>
        <v>38</v>
      </c>
      <c r="P21" s="57">
        <f>[17]Abril!$G$19</f>
        <v>48</v>
      </c>
      <c r="Q21" s="57">
        <f>[17]Abril!$G$20</f>
        <v>34</v>
      </c>
      <c r="R21" s="57">
        <f>[17]Abril!$G$21</f>
        <v>32</v>
      </c>
      <c r="S21" s="57">
        <f>[17]Abril!$G$22</f>
        <v>29</v>
      </c>
      <c r="T21" s="57">
        <f>[17]Abril!$G$23</f>
        <v>30</v>
      </c>
      <c r="U21" s="57">
        <f>[17]Abril!$G$24</f>
        <v>31</v>
      </c>
      <c r="V21" s="57">
        <f>[17]Abril!$G$25</f>
        <v>36</v>
      </c>
      <c r="W21" s="57">
        <f>[17]Abril!$G$26</f>
        <v>62</v>
      </c>
      <c r="X21" s="57">
        <f>[17]Abril!$G$27</f>
        <v>31</v>
      </c>
      <c r="Y21" s="57">
        <f>[17]Abril!$G$28</f>
        <v>41</v>
      </c>
      <c r="Z21" s="57">
        <f>[17]Abril!$G$29</f>
        <v>48</v>
      </c>
      <c r="AA21" s="57">
        <f>[17]Abril!$G$30</f>
        <v>75</v>
      </c>
      <c r="AB21" s="57">
        <f>[17]Abril!$G$31</f>
        <v>40</v>
      </c>
      <c r="AC21" s="57">
        <f>[17]Abril!$G$32</f>
        <v>41</v>
      </c>
      <c r="AD21" s="57">
        <f>[17]Abril!$G$33</f>
        <v>32</v>
      </c>
      <c r="AE21" s="57">
        <f>[17]Abril!$G$34</f>
        <v>21</v>
      </c>
      <c r="AF21" s="70">
        <f t="shared" si="5"/>
        <v>21</v>
      </c>
      <c r="AG21" s="60">
        <f t="shared" si="6"/>
        <v>39.299999999999997</v>
      </c>
    </row>
    <row r="22" spans="1:33" ht="17.100000000000001" customHeight="1" x14ac:dyDescent="0.2">
      <c r="A22" s="56" t="s">
        <v>12</v>
      </c>
      <c r="B22" s="57">
        <f>[18]Abril!$G$5</f>
        <v>38</v>
      </c>
      <c r="C22" s="57">
        <f>[18]Abril!$G$6</f>
        <v>41</v>
      </c>
      <c r="D22" s="57">
        <f>[18]Abril!$G$7</f>
        <v>46</v>
      </c>
      <c r="E22" s="57">
        <f>[18]Abril!$G$8</f>
        <v>40</v>
      </c>
      <c r="F22" s="57">
        <f>[18]Abril!$G$9</f>
        <v>42</v>
      </c>
      <c r="G22" s="57">
        <f>[18]Abril!$G$10</f>
        <v>42</v>
      </c>
      <c r="H22" s="57">
        <f>[18]Abril!$G$11</f>
        <v>50</v>
      </c>
      <c r="I22" s="57">
        <f>[18]Abril!$G$12</f>
        <v>39</v>
      </c>
      <c r="J22" s="57">
        <f>[18]Abril!$G$13</f>
        <v>54</v>
      </c>
      <c r="K22" s="57">
        <f>[18]Abril!$G$14</f>
        <v>51</v>
      </c>
      <c r="L22" s="57">
        <f>[18]Abril!$G$15</f>
        <v>54</v>
      </c>
      <c r="M22" s="57">
        <f>[18]Abril!$G$16</f>
        <v>49</v>
      </c>
      <c r="N22" s="57">
        <f>[18]Abril!$G$17</f>
        <v>42</v>
      </c>
      <c r="O22" s="57">
        <f>[18]Abril!$G$18</f>
        <v>51</v>
      </c>
      <c r="P22" s="57">
        <f>[18]Abril!$G$19</f>
        <v>59</v>
      </c>
      <c r="Q22" s="57">
        <f>[18]Abril!$G$20</f>
        <v>46</v>
      </c>
      <c r="R22" s="57">
        <f>[18]Abril!$G$21</f>
        <v>40</v>
      </c>
      <c r="S22" s="57">
        <f>[18]Abril!$G$22</f>
        <v>39</v>
      </c>
      <c r="T22" s="57">
        <f>[18]Abril!$G$23</f>
        <v>38</v>
      </c>
      <c r="U22" s="57">
        <f>[18]Abril!$G$24</f>
        <v>34</v>
      </c>
      <c r="V22" s="57">
        <f>[18]Abril!$G$25</f>
        <v>44</v>
      </c>
      <c r="W22" s="57">
        <f>[18]Abril!$G$26</f>
        <v>56</v>
      </c>
      <c r="X22" s="57">
        <f>[18]Abril!$G$27</f>
        <v>47</v>
      </c>
      <c r="Y22" s="57">
        <f>[18]Abril!$G$28</f>
        <v>50</v>
      </c>
      <c r="Z22" s="57">
        <f>[18]Abril!$G$29</f>
        <v>58</v>
      </c>
      <c r="AA22" s="57">
        <f>[18]Abril!$G$30</f>
        <v>62</v>
      </c>
      <c r="AB22" s="57">
        <f>[18]Abril!$G$31</f>
        <v>38</v>
      </c>
      <c r="AC22" s="57">
        <f>[18]Abril!$G$32</f>
        <v>35</v>
      </c>
      <c r="AD22" s="57">
        <f>[18]Abril!$G$33</f>
        <v>36</v>
      </c>
      <c r="AE22" s="57">
        <f>[18]Abril!$G$34</f>
        <v>28</v>
      </c>
      <c r="AF22" s="70">
        <f t="shared" si="5"/>
        <v>28</v>
      </c>
      <c r="AG22" s="60">
        <f t="shared" si="6"/>
        <v>44.966666666666669</v>
      </c>
    </row>
    <row r="23" spans="1:33" ht="17.100000000000001" customHeight="1" x14ac:dyDescent="0.2">
      <c r="A23" s="56" t="s">
        <v>13</v>
      </c>
      <c r="B23" s="57">
        <f>[19]Abril!$G$5</f>
        <v>34</v>
      </c>
      <c r="C23" s="57">
        <f>[19]Abril!$G$6</f>
        <v>36</v>
      </c>
      <c r="D23" s="57">
        <f>[19]Abril!$G$7</f>
        <v>40</v>
      </c>
      <c r="E23" s="57">
        <f>[19]Abril!$G$8</f>
        <v>40</v>
      </c>
      <c r="F23" s="57">
        <f>[19]Abril!$G$9</f>
        <v>41</v>
      </c>
      <c r="G23" s="57">
        <f>[19]Abril!$G$10</f>
        <v>41</v>
      </c>
      <c r="H23" s="57">
        <f>[19]Abril!$G$11</f>
        <v>43</v>
      </c>
      <c r="I23" s="57">
        <f>[19]Abril!$G$12</f>
        <v>37</v>
      </c>
      <c r="J23" s="57">
        <f>[19]Abril!$G$13</f>
        <v>55</v>
      </c>
      <c r="K23" s="57">
        <f>[19]Abril!$G$14</f>
        <v>45</v>
      </c>
      <c r="L23" s="57">
        <f>[19]Abril!$G$15</f>
        <v>60</v>
      </c>
      <c r="M23" s="57">
        <f>[19]Abril!$G$16</f>
        <v>59</v>
      </c>
      <c r="N23" s="57">
        <f>[19]Abril!$G$17</f>
        <v>57</v>
      </c>
      <c r="O23" s="57">
        <f>[19]Abril!$G$18</f>
        <v>67</v>
      </c>
      <c r="P23" s="57">
        <f>[19]Abril!$G$19</f>
        <v>55</v>
      </c>
      <c r="Q23" s="57">
        <f>[19]Abril!$G$20</f>
        <v>45</v>
      </c>
      <c r="R23" s="57">
        <f>[19]Abril!$G$21</f>
        <v>40</v>
      </c>
      <c r="S23" s="57">
        <f>[19]Abril!$G$22</f>
        <v>35</v>
      </c>
      <c r="T23" s="57">
        <f>[19]Abril!$G$23</f>
        <v>34</v>
      </c>
      <c r="U23" s="57">
        <f>[19]Abril!$G$24</f>
        <v>34</v>
      </c>
      <c r="V23" s="57">
        <f>[19]Abril!$G$25</f>
        <v>38</v>
      </c>
      <c r="W23" s="57">
        <f>[19]Abril!$G$26</f>
        <v>57</v>
      </c>
      <c r="X23" s="57">
        <f>[19]Abril!$G$27</f>
        <v>50</v>
      </c>
      <c r="Y23" s="57">
        <f>[19]Abril!$G$28</f>
        <v>46</v>
      </c>
      <c r="Z23" s="57">
        <f>[19]Abril!$G$29</f>
        <v>49</v>
      </c>
      <c r="AA23" s="57">
        <f>[19]Abril!$G$30</f>
        <v>73</v>
      </c>
      <c r="AB23" s="57">
        <f>[19]Abril!$G$31</f>
        <v>47</v>
      </c>
      <c r="AC23" s="57">
        <f>[19]Abril!$G$32</f>
        <v>42</v>
      </c>
      <c r="AD23" s="57">
        <f>[19]Abril!$G$33</f>
        <v>44</v>
      </c>
      <c r="AE23" s="57">
        <f>[19]Abril!$G$34</f>
        <v>44</v>
      </c>
      <c r="AF23" s="70">
        <f t="shared" si="5"/>
        <v>34</v>
      </c>
      <c r="AG23" s="60">
        <f t="shared" si="6"/>
        <v>46.266666666666666</v>
      </c>
    </row>
    <row r="24" spans="1:33" ht="17.100000000000001" customHeight="1" x14ac:dyDescent="0.2">
      <c r="A24" s="56" t="s">
        <v>14</v>
      </c>
      <c r="B24" s="57">
        <f>[20]Abril!$G$5</f>
        <v>46</v>
      </c>
      <c r="C24" s="57">
        <f>[20]Abril!$G$6</f>
        <v>32</v>
      </c>
      <c r="D24" s="57">
        <f>[20]Abril!$G$7</f>
        <v>32</v>
      </c>
      <c r="E24" s="57">
        <f>[20]Abril!$G$8</f>
        <v>32</v>
      </c>
      <c r="F24" s="57">
        <f>[20]Abril!$G$9</f>
        <v>30</v>
      </c>
      <c r="G24" s="57">
        <f>[20]Abril!$G$10</f>
        <v>32</v>
      </c>
      <c r="H24" s="57">
        <f>[20]Abril!$G$11</f>
        <v>30</v>
      </c>
      <c r="I24" s="57">
        <f>[20]Abril!$G$12</f>
        <v>25</v>
      </c>
      <c r="J24" s="57">
        <f>[20]Abril!$G$13</f>
        <v>23</v>
      </c>
      <c r="K24" s="57">
        <f>[20]Abril!$G$14</f>
        <v>20</v>
      </c>
      <c r="L24" s="57">
        <f>[20]Abril!$G$15</f>
        <v>21</v>
      </c>
      <c r="M24" s="57">
        <f>[20]Abril!$G$16</f>
        <v>21</v>
      </c>
      <c r="N24" s="57">
        <f>[20]Abril!$G$17</f>
        <v>23</v>
      </c>
      <c r="O24" s="57">
        <f>[20]Abril!$G$18</f>
        <v>27</v>
      </c>
      <c r="P24" s="57">
        <f>[20]Abril!$G$19</f>
        <v>20</v>
      </c>
      <c r="Q24" s="57">
        <f>[20]Abril!$G$20</f>
        <v>21</v>
      </c>
      <c r="R24" s="57">
        <f>[20]Abril!$G$21</f>
        <v>24</v>
      </c>
      <c r="S24" s="57">
        <f>[20]Abril!$G$22</f>
        <v>27</v>
      </c>
      <c r="T24" s="57">
        <f>[20]Abril!$G$23</f>
        <v>26</v>
      </c>
      <c r="U24" s="57">
        <f>[20]Abril!$G$24</f>
        <v>25</v>
      </c>
      <c r="V24" s="57">
        <f>[20]Abril!$G$25</f>
        <v>24</v>
      </c>
      <c r="W24" s="57">
        <f>[20]Abril!$G$26</f>
        <v>22</v>
      </c>
      <c r="X24" s="57">
        <f>[20]Abril!$G$27</f>
        <v>25</v>
      </c>
      <c r="Y24" s="57">
        <f>[20]Abril!$G$28</f>
        <v>24</v>
      </c>
      <c r="Z24" s="57">
        <f>[20]Abril!$G$29</f>
        <v>22</v>
      </c>
      <c r="AA24" s="57">
        <f>[20]Abril!$G$30</f>
        <v>44</v>
      </c>
      <c r="AB24" s="57">
        <f>[20]Abril!$G$31</f>
        <v>52</v>
      </c>
      <c r="AC24" s="57">
        <f>[20]Abril!$G$32</f>
        <v>42</v>
      </c>
      <c r="AD24" s="57">
        <f>[20]Abril!$G$33</f>
        <v>66</v>
      </c>
      <c r="AE24" s="57">
        <f>[20]Abril!$G$34</f>
        <v>28</v>
      </c>
      <c r="AF24" s="70">
        <f t="shared" si="5"/>
        <v>20</v>
      </c>
      <c r="AG24" s="60">
        <f t="shared" si="6"/>
        <v>29.533333333333335</v>
      </c>
    </row>
    <row r="25" spans="1:33" ht="17.100000000000001" customHeight="1" x14ac:dyDescent="0.2">
      <c r="A25" s="56" t="s">
        <v>15</v>
      </c>
      <c r="B25" s="57">
        <f>[21]Abril!$G$5</f>
        <v>39</v>
      </c>
      <c r="C25" s="57">
        <f>[21]Abril!$G$6</f>
        <v>42</v>
      </c>
      <c r="D25" s="57">
        <f>[21]Abril!$G$7</f>
        <v>41</v>
      </c>
      <c r="E25" s="57">
        <f>[21]Abril!$G$8</f>
        <v>35</v>
      </c>
      <c r="F25" s="57">
        <f>[21]Abril!$G$9</f>
        <v>44</v>
      </c>
      <c r="G25" s="57">
        <f>[21]Abril!$G$10</f>
        <v>43</v>
      </c>
      <c r="H25" s="57">
        <f>[21]Abril!$G$11</f>
        <v>42</v>
      </c>
      <c r="I25" s="57">
        <f>[21]Abril!$G$12</f>
        <v>41</v>
      </c>
      <c r="J25" s="57">
        <f>[21]Abril!$G$13</f>
        <v>38</v>
      </c>
      <c r="K25" s="57">
        <f>[21]Abril!$G$14</f>
        <v>44</v>
      </c>
      <c r="L25" s="57">
        <f>[21]Abril!$G$15</f>
        <v>62</v>
      </c>
      <c r="M25" s="57">
        <f>[21]Abril!$G$16</f>
        <v>42</v>
      </c>
      <c r="N25" s="57">
        <f>[21]Abril!$G$17</f>
        <v>37</v>
      </c>
      <c r="O25" s="57">
        <f>[21]Abril!$G$18</f>
        <v>43</v>
      </c>
      <c r="P25" s="57">
        <f>[21]Abril!$G$19</f>
        <v>47</v>
      </c>
      <c r="Q25" s="57">
        <f>[21]Abril!$G$20</f>
        <v>37</v>
      </c>
      <c r="R25" s="57">
        <f>[21]Abril!$G$21</f>
        <v>34</v>
      </c>
      <c r="S25" s="57">
        <f>[21]Abril!$G$22</f>
        <v>32</v>
      </c>
      <c r="T25" s="57">
        <f>[21]Abril!$G$23</f>
        <v>33</v>
      </c>
      <c r="U25" s="57">
        <f>[21]Abril!$G$24</f>
        <v>33</v>
      </c>
      <c r="V25" s="57">
        <f>[21]Abril!$G$25</f>
        <v>36</v>
      </c>
      <c r="W25" s="57">
        <f>[21]Abril!$G$26</f>
        <v>55</v>
      </c>
      <c r="X25" s="57">
        <f>[21]Abril!$G$27</f>
        <v>38</v>
      </c>
      <c r="Y25" s="57">
        <f>[21]Abril!$G$28</f>
        <v>48</v>
      </c>
      <c r="Z25" s="57">
        <f>[21]Abril!$G$29</f>
        <v>58</v>
      </c>
      <c r="AA25" s="57">
        <f>[21]Abril!$G$30</f>
        <v>88</v>
      </c>
      <c r="AB25" s="57">
        <f>[21]Abril!$G$31</f>
        <v>53</v>
      </c>
      <c r="AC25" s="57">
        <f>[21]Abril!$G$32</f>
        <v>46</v>
      </c>
      <c r="AD25" s="57">
        <f>[21]Abril!$G$33</f>
        <v>31</v>
      </c>
      <c r="AE25" s="57">
        <f>[21]Abril!$G$34</f>
        <v>35</v>
      </c>
      <c r="AF25" s="70">
        <f t="shared" si="5"/>
        <v>31</v>
      </c>
      <c r="AG25" s="60">
        <f t="shared" si="6"/>
        <v>43.233333333333334</v>
      </c>
    </row>
    <row r="26" spans="1:33" ht="17.100000000000001" customHeight="1" x14ac:dyDescent="0.2">
      <c r="A26" s="56" t="s">
        <v>16</v>
      </c>
      <c r="B26" s="57">
        <f>[22]Abril!$G$5</f>
        <v>37</v>
      </c>
      <c r="C26" s="57">
        <f>[22]Abril!$G$6</f>
        <v>46</v>
      </c>
      <c r="D26" s="57">
        <f>[22]Abril!$G$7</f>
        <v>46</v>
      </c>
      <c r="E26" s="57">
        <f>[22]Abril!$G$8</f>
        <v>51</v>
      </c>
      <c r="F26" s="57">
        <f>[22]Abril!$G$9</f>
        <v>44</v>
      </c>
      <c r="G26" s="57">
        <f>[22]Abril!$G$10</f>
        <v>44</v>
      </c>
      <c r="H26" s="57">
        <f>[22]Abril!$G$11</f>
        <v>43</v>
      </c>
      <c r="I26" s="57">
        <f>[22]Abril!$G$12</f>
        <v>46</v>
      </c>
      <c r="J26" s="57">
        <f>[22]Abril!$G$13</f>
        <v>40</v>
      </c>
      <c r="K26" s="57">
        <f>[22]Abril!$G$14</f>
        <v>52</v>
      </c>
      <c r="L26" s="57">
        <f>[22]Abril!$G$15</f>
        <v>57</v>
      </c>
      <c r="M26" s="57">
        <f>[22]Abril!$G$16</f>
        <v>62</v>
      </c>
      <c r="N26" s="57">
        <f>[22]Abril!$G$17</f>
        <v>69</v>
      </c>
      <c r="O26" s="57">
        <f>[22]Abril!$G$18</f>
        <v>56</v>
      </c>
      <c r="P26" s="57">
        <f>[22]Abril!$G$19</f>
        <v>56</v>
      </c>
      <c r="Q26" s="57">
        <f>[22]Abril!$G$20</f>
        <v>45</v>
      </c>
      <c r="R26" s="57">
        <f>[22]Abril!$G$21</f>
        <v>39</v>
      </c>
      <c r="S26" s="57">
        <f>[22]Abril!$G$22</f>
        <v>41</v>
      </c>
      <c r="T26" s="57">
        <f>[22]Abril!$G$23</f>
        <v>34</v>
      </c>
      <c r="U26" s="57">
        <f>[22]Abril!$G$24</f>
        <v>47</v>
      </c>
      <c r="V26" s="57">
        <f>[22]Abril!$G$25</f>
        <v>49</v>
      </c>
      <c r="W26" s="57">
        <f>[22]Abril!$G$26</f>
        <v>76</v>
      </c>
      <c r="X26" s="57">
        <f>[22]Abril!$G$27</f>
        <v>48</v>
      </c>
      <c r="Y26" s="57">
        <f>[22]Abril!$G$28</f>
        <v>42</v>
      </c>
      <c r="Z26" s="57">
        <f>[22]Abril!$G$29</f>
        <v>57</v>
      </c>
      <c r="AA26" s="57">
        <f>[22]Abril!$G$30</f>
        <v>81</v>
      </c>
      <c r="AB26" s="57">
        <f>[22]Abril!$G$31</f>
        <v>46</v>
      </c>
      <c r="AC26" s="57">
        <f>[22]Abril!$G$32</f>
        <v>46</v>
      </c>
      <c r="AD26" s="57">
        <f>[22]Abril!$G$33</f>
        <v>44</v>
      </c>
      <c r="AE26" s="57">
        <f>[22]Abril!$G$34</f>
        <v>44</v>
      </c>
      <c r="AF26" s="70">
        <f t="shared" si="5"/>
        <v>34</v>
      </c>
      <c r="AG26" s="60">
        <f t="shared" si="6"/>
        <v>49.6</v>
      </c>
    </row>
    <row r="27" spans="1:33" ht="17.100000000000001" customHeight="1" x14ac:dyDescent="0.2">
      <c r="A27" s="56" t="s">
        <v>17</v>
      </c>
      <c r="B27" s="57" t="str">
        <f>[23]Abril!$G$5</f>
        <v>*</v>
      </c>
      <c r="C27" s="57" t="str">
        <f>[23]Abril!$G$6</f>
        <v>*</v>
      </c>
      <c r="D27" s="57" t="str">
        <f>[23]Abril!$G$7</f>
        <v>*</v>
      </c>
      <c r="E27" s="57" t="str">
        <f>[23]Abril!$G$8</f>
        <v>*</v>
      </c>
      <c r="F27" s="57" t="str">
        <f>[23]Abril!$G$9</f>
        <v>*</v>
      </c>
      <c r="G27" s="57" t="str">
        <f>[23]Abril!$G$10</f>
        <v>*</v>
      </c>
      <c r="H27" s="57" t="str">
        <f>[23]Abril!$G$11</f>
        <v>*</v>
      </c>
      <c r="I27" s="57" t="str">
        <f>[23]Abril!$G$12</f>
        <v>*</v>
      </c>
      <c r="J27" s="57" t="str">
        <f>[23]Abril!$G$13</f>
        <v>*</v>
      </c>
      <c r="K27" s="57" t="str">
        <f>[23]Abril!$G$14</f>
        <v>*</v>
      </c>
      <c r="L27" s="57" t="str">
        <f>[23]Abril!$G$15</f>
        <v>*</v>
      </c>
      <c r="M27" s="57" t="str">
        <f>[23]Abril!$G$16</f>
        <v>*</v>
      </c>
      <c r="N27" s="57" t="str">
        <f>[23]Abril!$G$17</f>
        <v>*</v>
      </c>
      <c r="O27" s="57" t="str">
        <f>[23]Abril!$G$18</f>
        <v>*</v>
      </c>
      <c r="P27" s="57" t="str">
        <f>[23]Abril!$G$19</f>
        <v>*</v>
      </c>
      <c r="Q27" s="57" t="str">
        <f>[23]Abril!$G$20</f>
        <v>*</v>
      </c>
      <c r="R27" s="57" t="str">
        <f>[23]Abril!$G$21</f>
        <v>*</v>
      </c>
      <c r="S27" s="57" t="str">
        <f>[23]Abril!$G$22</f>
        <v>*</v>
      </c>
      <c r="T27" s="57" t="str">
        <f>[23]Abril!$G$23</f>
        <v>*</v>
      </c>
      <c r="U27" s="57" t="str">
        <f>[23]Abril!$G$24</f>
        <v>*</v>
      </c>
      <c r="V27" s="57" t="str">
        <f>[23]Abril!$G$25</f>
        <v>*</v>
      </c>
      <c r="W27" s="57" t="str">
        <f>[23]Abril!$G$26</f>
        <v>*</v>
      </c>
      <c r="X27" s="57" t="str">
        <f>[23]Abril!$G$27</f>
        <v>*</v>
      </c>
      <c r="Y27" s="57" t="str">
        <f>[23]Abril!$G$28</f>
        <v>*</v>
      </c>
      <c r="Z27" s="57" t="str">
        <f>[23]Abril!$G$29</f>
        <v>*</v>
      </c>
      <c r="AA27" s="57" t="str">
        <f>[23]Abril!$G$30</f>
        <v>*</v>
      </c>
      <c r="AB27" s="57" t="str">
        <f>[23]Abril!$G$31</f>
        <v>*</v>
      </c>
      <c r="AC27" s="57" t="str">
        <f>[23]Abril!$G$32</f>
        <v>*</v>
      </c>
      <c r="AD27" s="57" t="str">
        <f>[23]Abril!$G$33</f>
        <v>*</v>
      </c>
      <c r="AE27" s="57" t="str">
        <f>[23]Abril!$G$34</f>
        <v>*</v>
      </c>
      <c r="AF27" s="70" t="s">
        <v>134</v>
      </c>
      <c r="AG27" s="60" t="s">
        <v>134</v>
      </c>
    </row>
    <row r="28" spans="1:33" ht="17.100000000000001" customHeight="1" x14ac:dyDescent="0.2">
      <c r="A28" s="56" t="s">
        <v>18</v>
      </c>
      <c r="B28" s="57">
        <f>[24]Abril!$G$5</f>
        <v>34</v>
      </c>
      <c r="C28" s="57">
        <f>[24]Abril!$G$6</f>
        <v>44</v>
      </c>
      <c r="D28" s="57">
        <f>[24]Abril!$G$7</f>
        <v>38</v>
      </c>
      <c r="E28" s="57">
        <f>[24]Abril!$G$8</f>
        <v>40</v>
      </c>
      <c r="F28" s="57">
        <f>[24]Abril!$G$9</f>
        <v>38</v>
      </c>
      <c r="G28" s="57">
        <f>[24]Abril!$G$10</f>
        <v>36</v>
      </c>
      <c r="H28" s="57">
        <f>[24]Abril!$G$11</f>
        <v>41</v>
      </c>
      <c r="I28" s="57">
        <f>[24]Abril!$G$12</f>
        <v>38</v>
      </c>
      <c r="J28" s="57">
        <f>[24]Abril!$G$13</f>
        <v>31</v>
      </c>
      <c r="K28" s="57">
        <f>[24]Abril!$G$14</f>
        <v>35</v>
      </c>
      <c r="L28" s="57">
        <f>[24]Abril!$G$15</f>
        <v>38</v>
      </c>
      <c r="M28" s="57">
        <f>[24]Abril!$G$16</f>
        <v>33</v>
      </c>
      <c r="N28" s="57">
        <f>[24]Abril!$G$17</f>
        <v>31</v>
      </c>
      <c r="O28" s="57">
        <f>[24]Abril!$G$18</f>
        <v>34</v>
      </c>
      <c r="P28" s="57">
        <f>[24]Abril!$G$19</f>
        <v>41</v>
      </c>
      <c r="Q28" s="57">
        <f>[24]Abril!$G$20</f>
        <v>33</v>
      </c>
      <c r="R28" s="57">
        <f>[24]Abril!$G$21</f>
        <v>32</v>
      </c>
      <c r="S28" s="57">
        <f>[24]Abril!$G$22</f>
        <v>30</v>
      </c>
      <c r="T28" s="57">
        <f>[24]Abril!$G$23</f>
        <v>31</v>
      </c>
      <c r="U28" s="57">
        <f>[24]Abril!$G$24</f>
        <v>32</v>
      </c>
      <c r="V28" s="57">
        <f>[24]Abril!$G$25</f>
        <v>33</v>
      </c>
      <c r="W28" s="57" t="str">
        <f>[24]Abril!$G$26</f>
        <v>*</v>
      </c>
      <c r="X28" s="57" t="str">
        <f>[24]Abril!$G$27</f>
        <v>*</v>
      </c>
      <c r="Y28" s="57" t="str">
        <f>[24]Abril!$G$28</f>
        <v>*</v>
      </c>
      <c r="Z28" s="57" t="str">
        <f>[24]Abril!$G$29</f>
        <v>*</v>
      </c>
      <c r="AA28" s="57">
        <f>[24]Abril!$G$30</f>
        <v>89</v>
      </c>
      <c r="AB28" s="57">
        <f>[24]Abril!$G$31</f>
        <v>55</v>
      </c>
      <c r="AC28" s="57">
        <f>[24]Abril!$G$32</f>
        <v>34</v>
      </c>
      <c r="AD28" s="57">
        <f>[24]Abril!$G$33</f>
        <v>38</v>
      </c>
      <c r="AE28" s="57">
        <f>[24]Abril!$G$34</f>
        <v>35</v>
      </c>
      <c r="AF28" s="70">
        <f t="shared" si="5"/>
        <v>30</v>
      </c>
      <c r="AG28" s="60">
        <f t="shared" si="6"/>
        <v>38.230769230769234</v>
      </c>
    </row>
    <row r="29" spans="1:33" ht="17.100000000000001" customHeight="1" x14ac:dyDescent="0.2">
      <c r="A29" s="56" t="s">
        <v>19</v>
      </c>
      <c r="B29" s="57">
        <f>[25]Abril!$G$5</f>
        <v>42</v>
      </c>
      <c r="C29" s="57">
        <f>[25]Abril!$G$6</f>
        <v>40</v>
      </c>
      <c r="D29" s="57">
        <f>[25]Abril!$G$7</f>
        <v>35</v>
      </c>
      <c r="E29" s="57">
        <f>[25]Abril!$G$8</f>
        <v>37</v>
      </c>
      <c r="F29" s="57">
        <f>[25]Abril!$G$9</f>
        <v>42</v>
      </c>
      <c r="G29" s="57">
        <f>[25]Abril!$G$10</f>
        <v>40</v>
      </c>
      <c r="H29" s="57">
        <f>[25]Abril!$G$11</f>
        <v>39</v>
      </c>
      <c r="I29" s="57">
        <f>[25]Abril!$G$12</f>
        <v>36</v>
      </c>
      <c r="J29" s="57">
        <f>[25]Abril!$G$13</f>
        <v>37</v>
      </c>
      <c r="K29" s="57">
        <f>[25]Abril!$G$14</f>
        <v>63</v>
      </c>
      <c r="L29" s="57">
        <f>[25]Abril!$G$15</f>
        <v>68</v>
      </c>
      <c r="M29" s="57">
        <f>[25]Abril!$G$16</f>
        <v>46</v>
      </c>
      <c r="N29" s="57">
        <f>[25]Abril!$G$17</f>
        <v>34</v>
      </c>
      <c r="O29" s="57">
        <f>[25]Abril!$G$18</f>
        <v>40</v>
      </c>
      <c r="P29" s="57">
        <f>[25]Abril!$G$19</f>
        <v>39</v>
      </c>
      <c r="Q29" s="57">
        <f>[25]Abril!$G$20</f>
        <v>37</v>
      </c>
      <c r="R29" s="57">
        <f>[25]Abril!$G$21</f>
        <v>29</v>
      </c>
      <c r="S29" s="57">
        <f>[25]Abril!$G$22</f>
        <v>29</v>
      </c>
      <c r="T29" s="57">
        <f>[25]Abril!$G$23</f>
        <v>31</v>
      </c>
      <c r="U29" s="57">
        <f>[25]Abril!$G$24</f>
        <v>29</v>
      </c>
      <c r="V29" s="57">
        <f>[25]Abril!$G$25</f>
        <v>33</v>
      </c>
      <c r="W29" s="57">
        <f>[25]Abril!$G$26</f>
        <v>50</v>
      </c>
      <c r="X29" s="57">
        <f>[25]Abril!$G$27</f>
        <v>34</v>
      </c>
      <c r="Y29" s="57">
        <f>[25]Abril!$G$28</f>
        <v>35</v>
      </c>
      <c r="Z29" s="57">
        <f>[25]Abril!$G$29</f>
        <v>63</v>
      </c>
      <c r="AA29" s="57">
        <f>[25]Abril!$G$30</f>
        <v>89</v>
      </c>
      <c r="AB29" s="57">
        <f>[25]Abril!$G$31</f>
        <v>51</v>
      </c>
      <c r="AC29" s="57">
        <f>[25]Abril!$G$32</f>
        <v>44</v>
      </c>
      <c r="AD29" s="57">
        <f>[25]Abril!$G$33</f>
        <v>27</v>
      </c>
      <c r="AE29" s="57">
        <f>[25]Abril!$G$34</f>
        <v>32</v>
      </c>
      <c r="AF29" s="70">
        <f t="shared" si="5"/>
        <v>27</v>
      </c>
      <c r="AG29" s="60">
        <f t="shared" si="6"/>
        <v>41.7</v>
      </c>
    </row>
    <row r="30" spans="1:33" ht="17.100000000000001" customHeight="1" x14ac:dyDescent="0.2">
      <c r="A30" s="56" t="s">
        <v>31</v>
      </c>
      <c r="B30" s="57">
        <f>[26]Abril!$G$5</f>
        <v>35</v>
      </c>
      <c r="C30" s="57">
        <f>[26]Abril!$G$6</f>
        <v>36</v>
      </c>
      <c r="D30" s="57">
        <f>[26]Abril!$G$7</f>
        <v>41</v>
      </c>
      <c r="E30" s="57">
        <f>[26]Abril!$G$8</f>
        <v>36</v>
      </c>
      <c r="F30" s="57">
        <f>[26]Abril!$G$9</f>
        <v>39</v>
      </c>
      <c r="G30" s="57">
        <f>[26]Abril!$G$10</f>
        <v>41</v>
      </c>
      <c r="H30" s="57">
        <f>[26]Abril!$G$11</f>
        <v>39</v>
      </c>
      <c r="I30" s="57">
        <f>[26]Abril!$G$12</f>
        <v>39</v>
      </c>
      <c r="J30" s="57">
        <f>[26]Abril!$G$13</f>
        <v>34</v>
      </c>
      <c r="K30" s="57">
        <f>[26]Abril!$G$14</f>
        <v>42</v>
      </c>
      <c r="L30" s="57">
        <f>[26]Abril!$G$15</f>
        <v>32</v>
      </c>
      <c r="M30" s="57">
        <f>[26]Abril!$G$16</f>
        <v>34</v>
      </c>
      <c r="N30" s="57">
        <f>[26]Abril!$G$17</f>
        <v>27</v>
      </c>
      <c r="O30" s="57">
        <f>[26]Abril!$G$18</f>
        <v>34</v>
      </c>
      <c r="P30" s="57">
        <f>[26]Abril!$G$19</f>
        <v>50</v>
      </c>
      <c r="Q30" s="57">
        <f>[26]Abril!$G$20</f>
        <v>32</v>
      </c>
      <c r="R30" s="57">
        <f>[26]Abril!$G$21</f>
        <v>32</v>
      </c>
      <c r="S30" s="57">
        <f>[26]Abril!$G$22</f>
        <v>29</v>
      </c>
      <c r="T30" s="57">
        <f>[26]Abril!$G$23</f>
        <v>33</v>
      </c>
      <c r="U30" s="57">
        <f>[26]Abril!$G$24</f>
        <v>32</v>
      </c>
      <c r="V30" s="57">
        <f>[26]Abril!$G$25</f>
        <v>39</v>
      </c>
      <c r="W30" s="57">
        <f>[26]Abril!$G$26</f>
        <v>48</v>
      </c>
      <c r="X30" s="57">
        <f>[26]Abril!$G$27</f>
        <v>29</v>
      </c>
      <c r="Y30" s="57">
        <f>[26]Abril!$G$28</f>
        <v>42</v>
      </c>
      <c r="Z30" s="57">
        <f>[26]Abril!$G$29</f>
        <v>51</v>
      </c>
      <c r="AA30" s="57">
        <f>[26]Abril!$G$30</f>
        <v>80</v>
      </c>
      <c r="AB30" s="57">
        <f>[26]Abril!$G$31</f>
        <v>45</v>
      </c>
      <c r="AC30" s="57">
        <f>[26]Abril!$G$32</f>
        <v>43</v>
      </c>
      <c r="AD30" s="57">
        <f>[26]Abril!$G$33</f>
        <v>37</v>
      </c>
      <c r="AE30" s="57">
        <f>[26]Abril!$G$34</f>
        <v>26</v>
      </c>
      <c r="AF30" s="70">
        <f t="shared" si="5"/>
        <v>26</v>
      </c>
      <c r="AG30" s="60">
        <f t="shared" si="6"/>
        <v>38.56666666666667</v>
      </c>
    </row>
    <row r="31" spans="1:33" ht="17.100000000000001" customHeight="1" x14ac:dyDescent="0.2">
      <c r="A31" s="56" t="s">
        <v>51</v>
      </c>
      <c r="B31" s="57">
        <f>[27]Abril!$G$5</f>
        <v>33</v>
      </c>
      <c r="C31" s="57">
        <f>[27]Abril!$G$6</f>
        <v>38</v>
      </c>
      <c r="D31" s="57">
        <f>[27]Abril!$G$7</f>
        <v>34</v>
      </c>
      <c r="E31" s="57">
        <f>[27]Abril!$G$8</f>
        <v>35</v>
      </c>
      <c r="F31" s="57">
        <f>[27]Abril!$G$9</f>
        <v>32</v>
      </c>
      <c r="G31" s="57">
        <f>[27]Abril!$G$10</f>
        <v>37</v>
      </c>
      <c r="H31" s="57">
        <f>[27]Abril!$G$11</f>
        <v>37</v>
      </c>
      <c r="I31" s="57">
        <f>[27]Abril!$G$12</f>
        <v>43</v>
      </c>
      <c r="J31" s="57">
        <f>[27]Abril!$G$13</f>
        <v>37</v>
      </c>
      <c r="K31" s="57">
        <f>[27]Abril!$G$14</f>
        <v>51</v>
      </c>
      <c r="L31" s="57">
        <f>[27]Abril!$G$15</f>
        <v>48</v>
      </c>
      <c r="M31" s="57">
        <f>[27]Abril!$G$16</f>
        <v>53</v>
      </c>
      <c r="N31" s="57">
        <f>[27]Abril!$G$17</f>
        <v>34</v>
      </c>
      <c r="O31" s="57">
        <f>[27]Abril!$G$18</f>
        <v>48</v>
      </c>
      <c r="P31" s="57">
        <f>[27]Abril!$G$19</f>
        <v>37</v>
      </c>
      <c r="Q31" s="57">
        <f>[27]Abril!$G$20</f>
        <v>30</v>
      </c>
      <c r="R31" s="57">
        <f>[27]Abril!$G$21</f>
        <v>28</v>
      </c>
      <c r="S31" s="57">
        <f>[27]Abril!$G$22</f>
        <v>28</v>
      </c>
      <c r="T31" s="57">
        <f>[27]Abril!$G$23</f>
        <v>28</v>
      </c>
      <c r="U31" s="57">
        <f>[27]Abril!$G$24</f>
        <v>34</v>
      </c>
      <c r="V31" s="57">
        <f>[27]Abril!$G$25</f>
        <v>29</v>
      </c>
      <c r="W31" s="57">
        <f>[27]Abril!$G$26</f>
        <v>33</v>
      </c>
      <c r="X31" s="57">
        <f>[27]Abril!$G$27</f>
        <v>28</v>
      </c>
      <c r="Y31" s="57">
        <f>[27]Abril!$G$28</f>
        <v>31</v>
      </c>
      <c r="Z31" s="57">
        <f>[27]Abril!$G$29</f>
        <v>44</v>
      </c>
      <c r="AA31" s="57">
        <f>[27]Abril!$G$30</f>
        <v>75</v>
      </c>
      <c r="AB31" s="57">
        <f>[27]Abril!$G$31</f>
        <v>71</v>
      </c>
      <c r="AC31" s="57">
        <f>[27]Abril!$G$32</f>
        <v>43</v>
      </c>
      <c r="AD31" s="57">
        <f>[27]Abril!$G$33</f>
        <v>36</v>
      </c>
      <c r="AE31" s="57">
        <f>[27]Abril!$G$34</f>
        <v>41</v>
      </c>
      <c r="AF31" s="70">
        <f>MIN(B31:AE31)</f>
        <v>28</v>
      </c>
      <c r="AG31" s="60">
        <f>AVERAGE(B31:AE31)</f>
        <v>39.200000000000003</v>
      </c>
    </row>
    <row r="32" spans="1:33" ht="17.100000000000001" customHeight="1" x14ac:dyDescent="0.2">
      <c r="A32" s="56" t="s">
        <v>20</v>
      </c>
      <c r="B32" s="57">
        <f>[28]Abril!$G$5</f>
        <v>29</v>
      </c>
      <c r="C32" s="57">
        <f>[28]Abril!$G$6</f>
        <v>30</v>
      </c>
      <c r="D32" s="57">
        <f>[28]Abril!$G$7</f>
        <v>31</v>
      </c>
      <c r="E32" s="57">
        <f>[28]Abril!$G$8</f>
        <v>32</v>
      </c>
      <c r="F32" s="57">
        <f>[28]Abril!$G$9</f>
        <v>30</v>
      </c>
      <c r="G32" s="57">
        <f>[28]Abril!$G$10</f>
        <v>26</v>
      </c>
      <c r="H32" s="57">
        <f>[28]Abril!$G$11</f>
        <v>25</v>
      </c>
      <c r="I32" s="57">
        <f>[28]Abril!$G$12</f>
        <v>26</v>
      </c>
      <c r="J32" s="57">
        <f>[28]Abril!$G$13</f>
        <v>27</v>
      </c>
      <c r="K32" s="57">
        <f>[28]Abril!$G$14</f>
        <v>18</v>
      </c>
      <c r="L32" s="57">
        <f>[28]Abril!$G$15</f>
        <v>21</v>
      </c>
      <c r="M32" s="57">
        <f>[28]Abril!$G$16</f>
        <v>21</v>
      </c>
      <c r="N32" s="57">
        <f>[28]Abril!$G$17</f>
        <v>24</v>
      </c>
      <c r="O32" s="57">
        <f>[28]Abril!$G$18</f>
        <v>27</v>
      </c>
      <c r="P32" s="57">
        <f>[28]Abril!$G$19</f>
        <v>27</v>
      </c>
      <c r="Q32" s="57">
        <f>[28]Abril!$G$20</f>
        <v>22</v>
      </c>
      <c r="R32" s="57">
        <f>[28]Abril!$G$21</f>
        <v>23</v>
      </c>
      <c r="S32" s="57">
        <f>[28]Abril!$G$22</f>
        <v>26</v>
      </c>
      <c r="T32" s="57">
        <f>[28]Abril!$G$23</f>
        <v>25</v>
      </c>
      <c r="U32" s="57">
        <f>[28]Abril!$G$24</f>
        <v>28</v>
      </c>
      <c r="V32" s="57">
        <f>[28]Abril!$G$25</f>
        <v>25</v>
      </c>
      <c r="W32" s="57">
        <f>[28]Abril!$G$26</f>
        <v>19</v>
      </c>
      <c r="X32" s="57">
        <f>[28]Abril!$G$27</f>
        <v>24</v>
      </c>
      <c r="Y32" s="57">
        <f>[28]Abril!$G$28</f>
        <v>26</v>
      </c>
      <c r="Z32" s="57">
        <f>[28]Abril!$G$29</f>
        <v>26</v>
      </c>
      <c r="AA32" s="57">
        <f>[28]Abril!$G$30</f>
        <v>43</v>
      </c>
      <c r="AB32" s="57">
        <f>[28]Abril!$G$31</f>
        <v>44</v>
      </c>
      <c r="AC32" s="57">
        <f>[28]Abril!$G$32</f>
        <v>32</v>
      </c>
      <c r="AD32" s="57">
        <f>[28]Abril!$G$33</f>
        <v>54</v>
      </c>
      <c r="AE32" s="57">
        <f>[28]Abril!$G$34</f>
        <v>26</v>
      </c>
      <c r="AF32" s="70">
        <f>MIN(B32:AE32)</f>
        <v>18</v>
      </c>
      <c r="AG32" s="60">
        <f>AVERAGE(B32:AE32)</f>
        <v>27.9</v>
      </c>
    </row>
    <row r="33" spans="1:35" s="55" customFormat="1" ht="17.100000000000001" customHeight="1" x14ac:dyDescent="0.2">
      <c r="A33" s="62" t="s">
        <v>35</v>
      </c>
      <c r="B33" s="62">
        <f t="shared" ref="B33:AF33" si="7">MIN(B5:B32)</f>
        <v>27</v>
      </c>
      <c r="C33" s="62">
        <f t="shared" si="7"/>
        <v>30</v>
      </c>
      <c r="D33" s="62">
        <f t="shared" si="7"/>
        <v>31</v>
      </c>
      <c r="E33" s="62">
        <f t="shared" si="7"/>
        <v>30</v>
      </c>
      <c r="F33" s="62">
        <f t="shared" si="7"/>
        <v>30</v>
      </c>
      <c r="G33" s="62">
        <f t="shared" si="7"/>
        <v>26</v>
      </c>
      <c r="H33" s="62">
        <f t="shared" si="7"/>
        <v>25</v>
      </c>
      <c r="I33" s="62">
        <f t="shared" si="7"/>
        <v>24</v>
      </c>
      <c r="J33" s="62">
        <f t="shared" si="7"/>
        <v>23</v>
      </c>
      <c r="K33" s="62">
        <f t="shared" si="7"/>
        <v>18</v>
      </c>
      <c r="L33" s="62">
        <f t="shared" si="7"/>
        <v>19</v>
      </c>
      <c r="M33" s="62">
        <f t="shared" si="7"/>
        <v>21</v>
      </c>
      <c r="N33" s="62">
        <f t="shared" si="7"/>
        <v>22</v>
      </c>
      <c r="O33" s="62">
        <f t="shared" si="7"/>
        <v>26</v>
      </c>
      <c r="P33" s="62">
        <f t="shared" si="7"/>
        <v>20</v>
      </c>
      <c r="Q33" s="62">
        <f t="shared" si="7"/>
        <v>20</v>
      </c>
      <c r="R33" s="62">
        <f t="shared" si="7"/>
        <v>22</v>
      </c>
      <c r="S33" s="62">
        <f t="shared" si="7"/>
        <v>24</v>
      </c>
      <c r="T33" s="62">
        <f t="shared" si="7"/>
        <v>21</v>
      </c>
      <c r="U33" s="62">
        <f t="shared" si="7"/>
        <v>23</v>
      </c>
      <c r="V33" s="62">
        <f t="shared" si="7"/>
        <v>22</v>
      </c>
      <c r="W33" s="62">
        <f t="shared" si="7"/>
        <v>19</v>
      </c>
      <c r="X33" s="62">
        <f t="shared" si="7"/>
        <v>21</v>
      </c>
      <c r="Y33" s="62">
        <f t="shared" si="7"/>
        <v>22</v>
      </c>
      <c r="Z33" s="62">
        <f t="shared" si="7"/>
        <v>22</v>
      </c>
      <c r="AA33" s="62">
        <f t="shared" si="7"/>
        <v>40</v>
      </c>
      <c r="AB33" s="62">
        <f t="shared" si="7"/>
        <v>38</v>
      </c>
      <c r="AC33" s="62">
        <f t="shared" si="7"/>
        <v>30</v>
      </c>
      <c r="AD33" s="62">
        <f t="shared" si="7"/>
        <v>27</v>
      </c>
      <c r="AE33" s="62">
        <f t="shared" si="7"/>
        <v>21</v>
      </c>
      <c r="AF33" s="70">
        <f t="shared" si="7"/>
        <v>18</v>
      </c>
      <c r="AG33" s="54">
        <f>AVERAGE(AG5:AG32)</f>
        <v>38.409597192930541</v>
      </c>
    </row>
    <row r="34" spans="1:35" x14ac:dyDescent="0.2">
      <c r="A34" s="114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35"/>
      <c r="AG34" s="117"/>
    </row>
    <row r="35" spans="1:35" x14ac:dyDescent="0.2">
      <c r="A35" s="111"/>
      <c r="B35" s="112"/>
      <c r="C35" s="113"/>
      <c r="D35" s="113" t="s">
        <v>142</v>
      </c>
      <c r="E35" s="113"/>
      <c r="F35" s="113"/>
      <c r="G35" s="113"/>
      <c r="H35" s="112"/>
      <c r="I35" s="112"/>
      <c r="J35" s="112"/>
      <c r="K35" s="112"/>
      <c r="L35" s="112"/>
      <c r="M35" s="112" t="s">
        <v>52</v>
      </c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8"/>
      <c r="AE35" s="112"/>
      <c r="AF35" s="112"/>
      <c r="AG35" s="119"/>
      <c r="AH35" s="63"/>
    </row>
    <row r="36" spans="1:35" x14ac:dyDescent="0.2">
      <c r="A36" s="111"/>
      <c r="B36" s="112"/>
      <c r="C36" s="112"/>
      <c r="D36" s="112"/>
      <c r="E36" s="112"/>
      <c r="F36" s="112"/>
      <c r="G36" s="112"/>
      <c r="H36" s="112"/>
      <c r="I36" s="112"/>
      <c r="J36" s="120"/>
      <c r="K36" s="120"/>
      <c r="L36" s="120"/>
      <c r="M36" s="120" t="s">
        <v>53</v>
      </c>
      <c r="N36" s="120"/>
      <c r="O36" s="120"/>
      <c r="P36" s="120"/>
      <c r="Q36" s="112"/>
      <c r="R36" s="112"/>
      <c r="S36" s="112"/>
      <c r="T36" s="112"/>
      <c r="U36" s="112"/>
      <c r="V36" s="120"/>
      <c r="W36" s="120"/>
      <c r="X36" s="112"/>
      <c r="Y36" s="112"/>
      <c r="Z36" s="112"/>
      <c r="AA36" s="112"/>
      <c r="AB36" s="112"/>
      <c r="AC36" s="112"/>
      <c r="AD36" s="118"/>
      <c r="AE36" s="121"/>
      <c r="AF36" s="122"/>
      <c r="AG36" s="123"/>
      <c r="AH36" s="63"/>
      <c r="AI36" s="63"/>
    </row>
    <row r="37" spans="1:35" x14ac:dyDescent="0.2">
      <c r="A37" s="111"/>
      <c r="B37" s="124"/>
      <c r="C37" s="124"/>
      <c r="D37" s="124"/>
      <c r="E37" s="124" t="s">
        <v>141</v>
      </c>
      <c r="F37" s="124"/>
      <c r="G37" s="124"/>
      <c r="H37" s="124"/>
      <c r="I37" s="112"/>
      <c r="J37" s="112"/>
      <c r="K37" s="112"/>
      <c r="L37" s="112"/>
      <c r="M37" s="112"/>
      <c r="N37" s="112"/>
      <c r="O37" s="112"/>
      <c r="P37" s="112"/>
      <c r="Q37" s="125"/>
      <c r="R37" s="125"/>
      <c r="S37" s="125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36" t="s">
        <v>54</v>
      </c>
      <c r="AG37" s="126"/>
    </row>
    <row r="38" spans="1:35" x14ac:dyDescent="0.2">
      <c r="A38" s="127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37"/>
      <c r="AG38" s="131"/>
    </row>
    <row r="39" spans="1:35" x14ac:dyDescent="0.2">
      <c r="AF39" s="71" t="s">
        <v>54</v>
      </c>
    </row>
    <row r="41" spans="1:35" x14ac:dyDescent="0.2">
      <c r="K41" s="63" t="s">
        <v>54</v>
      </c>
    </row>
    <row r="42" spans="1:35" x14ac:dyDescent="0.2">
      <c r="G42" s="63" t="s">
        <v>54</v>
      </c>
      <c r="I42" s="63" t="s">
        <v>54</v>
      </c>
      <c r="X42" s="63" t="s">
        <v>54</v>
      </c>
      <c r="AE42" s="63" t="s">
        <v>54</v>
      </c>
    </row>
  </sheetData>
  <sheetProtection password="C6EC" sheet="1" objects="1" scenarios="1"/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zoomScale="90" zoomScaleNormal="90" workbookViewId="0">
      <selection activeCell="F10" sqref="F10"/>
    </sheetView>
  </sheetViews>
  <sheetFormatPr defaultRowHeight="12.75" x14ac:dyDescent="0.2"/>
  <cols>
    <col min="1" max="1" width="19.140625" style="63" bestFit="1" customWidth="1"/>
    <col min="2" max="2" width="5.42578125" style="63" bestFit="1" customWidth="1"/>
    <col min="3" max="3" width="6.42578125" style="63" bestFit="1" customWidth="1"/>
    <col min="4" max="31" width="5.42578125" style="63" bestFit="1" customWidth="1"/>
    <col min="32" max="32" width="7.42578125" style="64" bestFit="1" customWidth="1"/>
    <col min="33" max="16384" width="9.140625" style="51"/>
  </cols>
  <sheetData>
    <row r="1" spans="1:33" ht="20.100000000000001" customHeight="1" x14ac:dyDescent="0.2">
      <c r="A1" s="168" t="s">
        <v>28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</row>
    <row r="2" spans="1:33" s="52" customFormat="1" ht="20.100000000000001" customHeight="1" x14ac:dyDescent="0.2">
      <c r="A2" s="166" t="s">
        <v>21</v>
      </c>
      <c r="B2" s="161" t="s">
        <v>140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</row>
    <row r="3" spans="1:33" s="55" customFormat="1" ht="20.100000000000001" customHeight="1" x14ac:dyDescent="0.2">
      <c r="A3" s="166"/>
      <c r="B3" s="166">
        <v>1</v>
      </c>
      <c r="C3" s="166">
        <f>SUM(B3+1)</f>
        <v>2</v>
      </c>
      <c r="D3" s="166">
        <f t="shared" ref="D3:AD3" si="0">SUM(C3+1)</f>
        <v>3</v>
      </c>
      <c r="E3" s="166">
        <f t="shared" si="0"/>
        <v>4</v>
      </c>
      <c r="F3" s="166">
        <f t="shared" si="0"/>
        <v>5</v>
      </c>
      <c r="G3" s="166">
        <f t="shared" si="0"/>
        <v>6</v>
      </c>
      <c r="H3" s="166">
        <f t="shared" si="0"/>
        <v>7</v>
      </c>
      <c r="I3" s="166">
        <f t="shared" si="0"/>
        <v>8</v>
      </c>
      <c r="J3" s="166">
        <f t="shared" si="0"/>
        <v>9</v>
      </c>
      <c r="K3" s="166">
        <f t="shared" si="0"/>
        <v>10</v>
      </c>
      <c r="L3" s="166">
        <f t="shared" si="0"/>
        <v>11</v>
      </c>
      <c r="M3" s="166">
        <f t="shared" si="0"/>
        <v>12</v>
      </c>
      <c r="N3" s="166">
        <f t="shared" si="0"/>
        <v>13</v>
      </c>
      <c r="O3" s="166">
        <f t="shared" si="0"/>
        <v>14</v>
      </c>
      <c r="P3" s="166">
        <f t="shared" si="0"/>
        <v>15</v>
      </c>
      <c r="Q3" s="166">
        <f t="shared" si="0"/>
        <v>16</v>
      </c>
      <c r="R3" s="166">
        <f t="shared" si="0"/>
        <v>17</v>
      </c>
      <c r="S3" s="166">
        <f t="shared" si="0"/>
        <v>18</v>
      </c>
      <c r="T3" s="166">
        <f t="shared" si="0"/>
        <v>19</v>
      </c>
      <c r="U3" s="166">
        <f t="shared" si="0"/>
        <v>20</v>
      </c>
      <c r="V3" s="166">
        <f t="shared" si="0"/>
        <v>21</v>
      </c>
      <c r="W3" s="166">
        <f t="shared" si="0"/>
        <v>22</v>
      </c>
      <c r="X3" s="166">
        <f t="shared" si="0"/>
        <v>23</v>
      </c>
      <c r="Y3" s="166">
        <f t="shared" si="0"/>
        <v>24</v>
      </c>
      <c r="Z3" s="166">
        <f t="shared" si="0"/>
        <v>25</v>
      </c>
      <c r="AA3" s="166">
        <f t="shared" si="0"/>
        <v>26</v>
      </c>
      <c r="AB3" s="166">
        <f t="shared" si="0"/>
        <v>27</v>
      </c>
      <c r="AC3" s="166">
        <f t="shared" si="0"/>
        <v>28</v>
      </c>
      <c r="AD3" s="166">
        <f t="shared" si="0"/>
        <v>29</v>
      </c>
      <c r="AE3" s="166">
        <v>30</v>
      </c>
      <c r="AF3" s="53" t="s">
        <v>41</v>
      </c>
    </row>
    <row r="4" spans="1:33" s="55" customFormat="1" ht="20.100000000000001" customHeight="1" x14ac:dyDescent="0.2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53" t="s">
        <v>39</v>
      </c>
    </row>
    <row r="5" spans="1:33" s="55" customFormat="1" ht="20.100000000000001" customHeight="1" x14ac:dyDescent="0.2">
      <c r="A5" s="56" t="s">
        <v>47</v>
      </c>
      <c r="B5" s="57">
        <f>[1]Abril!$H$5</f>
        <v>9</v>
      </c>
      <c r="C5" s="57">
        <f>[1]Abril!$H$6</f>
        <v>8.64</v>
      </c>
      <c r="D5" s="57">
        <f>[1]Abril!$H$7</f>
        <v>9</v>
      </c>
      <c r="E5" s="57">
        <f>[1]Abril!$H$8</f>
        <v>13.68</v>
      </c>
      <c r="F5" s="57">
        <f>[1]Abril!$H$9</f>
        <v>9</v>
      </c>
      <c r="G5" s="57">
        <f>[1]Abril!$H$10</f>
        <v>7.5600000000000005</v>
      </c>
      <c r="H5" s="57">
        <f>[1]Abril!$H$11</f>
        <v>8.64</v>
      </c>
      <c r="I5" s="57">
        <f>[1]Abril!$H$12</f>
        <v>8.2799999999999994</v>
      </c>
      <c r="J5" s="57">
        <f>[1]Abril!$H$13</f>
        <v>7.9200000000000008</v>
      </c>
      <c r="K5" s="57">
        <f>[1]Abril!$H$14</f>
        <v>11.879999999999999</v>
      </c>
      <c r="L5" s="57">
        <f>[1]Abril!$H$15</f>
        <v>7.2</v>
      </c>
      <c r="M5" s="57">
        <f>[1]Abril!$H$16</f>
        <v>7.9200000000000008</v>
      </c>
      <c r="N5" s="57">
        <f>[1]Abril!$H$17</f>
        <v>11.879999999999999</v>
      </c>
      <c r="O5" s="57">
        <f>[1]Abril!$H$18</f>
        <v>10.8</v>
      </c>
      <c r="P5" s="57">
        <f>[1]Abril!$H$19</f>
        <v>12.6</v>
      </c>
      <c r="Q5" s="57">
        <f>[1]Abril!$H$20</f>
        <v>12.96</v>
      </c>
      <c r="R5" s="57">
        <f>[1]Abril!$H$21</f>
        <v>10.8</v>
      </c>
      <c r="S5" s="57">
        <f>[1]Abril!$H$22</f>
        <v>10.8</v>
      </c>
      <c r="T5" s="57">
        <f>[1]Abril!$H$23</f>
        <v>15.48</v>
      </c>
      <c r="U5" s="57">
        <f>[1]Abril!$H$24</f>
        <v>10.44</v>
      </c>
      <c r="V5" s="57">
        <f>[1]Abril!$H$25</f>
        <v>12.6</v>
      </c>
      <c r="W5" s="57">
        <f>[1]Abril!$H$26</f>
        <v>15.48</v>
      </c>
      <c r="X5" s="57">
        <f>[1]Abril!$H$27</f>
        <v>16.2</v>
      </c>
      <c r="Y5" s="57">
        <f>[1]Abril!$H$28</f>
        <v>11.879999999999999</v>
      </c>
      <c r="Z5" s="57">
        <f>[1]Abril!$H$29</f>
        <v>17.28</v>
      </c>
      <c r="AA5" s="57">
        <f>[1]Abril!$H$30</f>
        <v>15.840000000000002</v>
      </c>
      <c r="AB5" s="57">
        <f>[1]Abril!$H$31</f>
        <v>19.440000000000001</v>
      </c>
      <c r="AC5" s="57">
        <f>[1]Abril!$H$32</f>
        <v>9</v>
      </c>
      <c r="AD5" s="57">
        <f>[1]Abril!$H$33</f>
        <v>5.04</v>
      </c>
      <c r="AE5" s="57">
        <f>[1]Abril!$H$34</f>
        <v>11.520000000000001</v>
      </c>
      <c r="AF5" s="53">
        <f t="shared" ref="AF5:AF15" si="1">MAX(B5:AE5)</f>
        <v>19.440000000000001</v>
      </c>
    </row>
    <row r="6" spans="1:33" ht="17.100000000000001" customHeight="1" x14ac:dyDescent="0.2">
      <c r="A6" s="56" t="s">
        <v>0</v>
      </c>
      <c r="B6" s="57">
        <f>[2]Abril!$H$5</f>
        <v>11.16</v>
      </c>
      <c r="C6" s="57">
        <f>[2]Abril!$H$6</f>
        <v>13.68</v>
      </c>
      <c r="D6" s="57">
        <f>[2]Abril!$H$7</f>
        <v>11.879999999999999</v>
      </c>
      <c r="E6" s="57">
        <f>[2]Abril!$H$8</f>
        <v>15.840000000000002</v>
      </c>
      <c r="F6" s="57">
        <f>[2]Abril!$H$9</f>
        <v>20.88</v>
      </c>
      <c r="G6" s="57">
        <f>[2]Abril!$H$10</f>
        <v>16.559999999999999</v>
      </c>
      <c r="H6" s="57">
        <f>[2]Abril!$H$11</f>
        <v>10.44</v>
      </c>
      <c r="I6" s="57">
        <f>[2]Abril!$H$12</f>
        <v>11.16</v>
      </c>
      <c r="J6" s="57">
        <f>[2]Abril!$H$13</f>
        <v>13.68</v>
      </c>
      <c r="K6" s="57">
        <f>[2]Abril!$H$14</f>
        <v>10.44</v>
      </c>
      <c r="L6" s="57">
        <f>[2]Abril!$H$15</f>
        <v>7.5600000000000005</v>
      </c>
      <c r="M6" s="57">
        <f>[2]Abril!$H$16</f>
        <v>10.08</v>
      </c>
      <c r="N6" s="57">
        <f>[2]Abril!$H$17</f>
        <v>13.32</v>
      </c>
      <c r="O6" s="57">
        <f>[2]Abril!$H$18</f>
        <v>10.44</v>
      </c>
      <c r="P6" s="57">
        <f>[2]Abril!$H$19</f>
        <v>11.879999999999999</v>
      </c>
      <c r="Q6" s="57">
        <f>[2]Abril!$H$20</f>
        <v>13.32</v>
      </c>
      <c r="R6" s="57">
        <f>[2]Abril!$H$21</f>
        <v>16.2</v>
      </c>
      <c r="S6" s="57">
        <f>[2]Abril!$H$22</f>
        <v>12.24</v>
      </c>
      <c r="T6" s="57">
        <f>[2]Abril!$H$23</f>
        <v>15.840000000000002</v>
      </c>
      <c r="U6" s="57">
        <f>[2]Abril!$H$24</f>
        <v>14.4</v>
      </c>
      <c r="V6" s="57">
        <f>[2]Abril!$H$25</f>
        <v>15.120000000000001</v>
      </c>
      <c r="W6" s="57">
        <f>[2]Abril!$H$26</f>
        <v>16.2</v>
      </c>
      <c r="X6" s="57">
        <f>[2]Abril!$H$27</f>
        <v>18</v>
      </c>
      <c r="Y6" s="57">
        <f>[2]Abril!$H$28</f>
        <v>23.759999999999998</v>
      </c>
      <c r="Z6" s="57">
        <f>[2]Abril!$H$29</f>
        <v>22.68</v>
      </c>
      <c r="AA6" s="57">
        <f>[2]Abril!$H$30</f>
        <v>21.96</v>
      </c>
      <c r="AB6" s="57">
        <f>[2]Abril!$H$31</f>
        <v>13.68</v>
      </c>
      <c r="AC6" s="57">
        <f>[2]Abril!$H$32</f>
        <v>10.08</v>
      </c>
      <c r="AD6" s="57">
        <f>[2]Abril!$H$33</f>
        <v>10.08</v>
      </c>
      <c r="AE6" s="57">
        <f>[2]Abril!$H$34</f>
        <v>10.8</v>
      </c>
      <c r="AF6" s="59">
        <f t="shared" si="1"/>
        <v>23.759999999999998</v>
      </c>
    </row>
    <row r="7" spans="1:33" ht="17.100000000000001" customHeight="1" x14ac:dyDescent="0.2">
      <c r="A7" s="56" t="s">
        <v>1</v>
      </c>
      <c r="B7" s="57">
        <f>[3]Abril!$H$5</f>
        <v>7.5600000000000005</v>
      </c>
      <c r="C7" s="57">
        <f>[3]Abril!$H$6</f>
        <v>11.520000000000001</v>
      </c>
      <c r="D7" s="57">
        <f>[3]Abril!$H$7</f>
        <v>11.879999999999999</v>
      </c>
      <c r="E7" s="57">
        <f>[3]Abril!$H$8</f>
        <v>10.8</v>
      </c>
      <c r="F7" s="57">
        <f>[3]Abril!$H$9</f>
        <v>12.24</v>
      </c>
      <c r="G7" s="57">
        <f>[3]Abril!$H$10</f>
        <v>11.520000000000001</v>
      </c>
      <c r="H7" s="57">
        <f>[3]Abril!$H$11</f>
        <v>10.08</v>
      </c>
      <c r="I7" s="57">
        <f>[3]Abril!$H$12</f>
        <v>7.9200000000000008</v>
      </c>
      <c r="J7" s="57">
        <f>[3]Abril!$H$13</f>
        <v>9</v>
      </c>
      <c r="K7" s="57">
        <f>[3]Abril!$H$14</f>
        <v>8.2799999999999994</v>
      </c>
      <c r="L7" s="57">
        <f>[3]Abril!$H$15</f>
        <v>11.879999999999999</v>
      </c>
      <c r="M7" s="57">
        <f>[3]Abril!$H$16</f>
        <v>7.5600000000000005</v>
      </c>
      <c r="N7" s="57">
        <f>[3]Abril!$H$17</f>
        <v>9.3600000000000012</v>
      </c>
      <c r="O7" s="57">
        <f>[3]Abril!$H$18</f>
        <v>27.720000000000002</v>
      </c>
      <c r="P7" s="57">
        <f>[3]Abril!$H$19</f>
        <v>11.520000000000001</v>
      </c>
      <c r="Q7" s="57">
        <f>[3]Abril!$H$20</f>
        <v>14.04</v>
      </c>
      <c r="R7" s="57">
        <f>[3]Abril!$H$21</f>
        <v>11.520000000000001</v>
      </c>
      <c r="S7" s="57">
        <f>[3]Abril!$H$22</f>
        <v>10.8</v>
      </c>
      <c r="T7" s="57">
        <f>[3]Abril!$H$23</f>
        <v>9.7200000000000006</v>
      </c>
      <c r="U7" s="57">
        <f>[3]Abril!$H$24</f>
        <v>12.96</v>
      </c>
      <c r="V7" s="57">
        <f>[3]Abril!$H$25</f>
        <v>9.3600000000000012</v>
      </c>
      <c r="W7" s="57">
        <f>[3]Abril!$H$26</f>
        <v>8.2799999999999994</v>
      </c>
      <c r="X7" s="57">
        <f>[3]Abril!$H$27</f>
        <v>18.36</v>
      </c>
      <c r="Y7" s="57">
        <f>[3]Abril!$H$28</f>
        <v>16.920000000000002</v>
      </c>
      <c r="Z7" s="57">
        <f>[3]Abril!$H$29</f>
        <v>14.76</v>
      </c>
      <c r="AA7" s="57">
        <f>[3]Abril!$H$30</f>
        <v>15.48</v>
      </c>
      <c r="AB7" s="57">
        <f>[3]Abril!$H$31</f>
        <v>11.879999999999999</v>
      </c>
      <c r="AC7" s="57">
        <f>[3]Abril!$H$32</f>
        <v>14.4</v>
      </c>
      <c r="AD7" s="57">
        <f>[3]Abril!$H$33</f>
        <v>10.44</v>
      </c>
      <c r="AE7" s="57">
        <f>[3]Abril!$H$34</f>
        <v>11.16</v>
      </c>
      <c r="AF7" s="59">
        <f t="shared" si="1"/>
        <v>27.720000000000002</v>
      </c>
    </row>
    <row r="8" spans="1:33" ht="17.100000000000001" customHeight="1" x14ac:dyDescent="0.2">
      <c r="A8" s="56" t="s">
        <v>55</v>
      </c>
      <c r="B8" s="57">
        <f>[4]Abril!$H$5</f>
        <v>17.64</v>
      </c>
      <c r="C8" s="57">
        <f>[4]Abril!$H$6</f>
        <v>19.079999999999998</v>
      </c>
      <c r="D8" s="57">
        <f>[4]Abril!$H$7</f>
        <v>11.16</v>
      </c>
      <c r="E8" s="57">
        <f>[4]Abril!$H$8</f>
        <v>18</v>
      </c>
      <c r="F8" s="57">
        <f>[4]Abril!$H$9</f>
        <v>22.68</v>
      </c>
      <c r="G8" s="57">
        <f>[4]Abril!$H$10</f>
        <v>20.16</v>
      </c>
      <c r="H8" s="57">
        <f>[4]Abril!$H$11</f>
        <v>15.48</v>
      </c>
      <c r="I8" s="57">
        <f>[4]Abril!$H$12</f>
        <v>13.68</v>
      </c>
      <c r="J8" s="57">
        <f>[4]Abril!$H$13</f>
        <v>13.68</v>
      </c>
      <c r="K8" s="57">
        <f>[4]Abril!$H$14</f>
        <v>16.2</v>
      </c>
      <c r="L8" s="57">
        <f>[4]Abril!$H$15</f>
        <v>20.88</v>
      </c>
      <c r="M8" s="57">
        <f>[4]Abril!$H$16</f>
        <v>20.16</v>
      </c>
      <c r="N8" s="57">
        <f>[4]Abril!$H$17</f>
        <v>19.440000000000001</v>
      </c>
      <c r="O8" s="57">
        <f>[4]Abril!$H$18</f>
        <v>12.6</v>
      </c>
      <c r="P8" s="57">
        <f>[4]Abril!$H$19</f>
        <v>15.120000000000001</v>
      </c>
      <c r="Q8" s="57">
        <f>[4]Abril!$H$20</f>
        <v>17.64</v>
      </c>
      <c r="R8" s="57">
        <f>[4]Abril!$H$21</f>
        <v>16.920000000000002</v>
      </c>
      <c r="S8" s="57">
        <f>[4]Abril!$H$22</f>
        <v>15.120000000000001</v>
      </c>
      <c r="T8" s="57">
        <f>[4]Abril!$H$23</f>
        <v>15.48</v>
      </c>
      <c r="U8" s="57">
        <f>[4]Abril!$H$24</f>
        <v>14.4</v>
      </c>
      <c r="V8" s="57">
        <f>[4]Abril!$H$25</f>
        <v>14.04</v>
      </c>
      <c r="W8" s="57">
        <f>[4]Abril!$H$26</f>
        <v>16.920000000000002</v>
      </c>
      <c r="X8" s="57">
        <f>[4]Abril!$H$27</f>
        <v>15.120000000000001</v>
      </c>
      <c r="Y8" s="57">
        <f>[4]Abril!$H$28</f>
        <v>16.920000000000002</v>
      </c>
      <c r="Z8" s="57">
        <f>[4]Abril!$H$29</f>
        <v>18.720000000000002</v>
      </c>
      <c r="AA8" s="57">
        <f>[4]Abril!$H$30</f>
        <v>27</v>
      </c>
      <c r="AB8" s="57">
        <f>[4]Abril!$H$31</f>
        <v>24.48</v>
      </c>
      <c r="AC8" s="57">
        <f>[4]Abril!$H$32</f>
        <v>18.36</v>
      </c>
      <c r="AD8" s="57">
        <f>[4]Abril!$H$33</f>
        <v>15.120000000000001</v>
      </c>
      <c r="AE8" s="57">
        <f>[4]Abril!$H$34</f>
        <v>16.2</v>
      </c>
      <c r="AF8" s="59">
        <f t="shared" ref="AF8" si="2">MAX(B8:AE8)</f>
        <v>27</v>
      </c>
    </row>
    <row r="9" spans="1:33" ht="17.100000000000001" customHeight="1" x14ac:dyDescent="0.2">
      <c r="A9" s="56" t="s">
        <v>48</v>
      </c>
      <c r="B9" s="57">
        <f>[5]Abril!$H$5</f>
        <v>10.8</v>
      </c>
      <c r="C9" s="57">
        <f>[5]Abril!$H$6</f>
        <v>13.32</v>
      </c>
      <c r="D9" s="57">
        <f>[5]Abril!$H$7</f>
        <v>10.08</v>
      </c>
      <c r="E9" s="57">
        <f>[5]Abril!$H$8</f>
        <v>12.96</v>
      </c>
      <c r="F9" s="57">
        <f>[5]Abril!$H$9</f>
        <v>13.32</v>
      </c>
      <c r="G9" s="57">
        <f>[5]Abril!$H$10</f>
        <v>16.920000000000002</v>
      </c>
      <c r="H9" s="57">
        <f>[5]Abril!$H$11</f>
        <v>11.16</v>
      </c>
      <c r="I9" s="57">
        <f>[5]Abril!$H$12</f>
        <v>10.44</v>
      </c>
      <c r="J9" s="57">
        <f>[5]Abril!$H$13</f>
        <v>10.8</v>
      </c>
      <c r="K9" s="57">
        <f>[5]Abril!$H$14</f>
        <v>18.36</v>
      </c>
      <c r="L9" s="57">
        <f>[5]Abril!$H$15</f>
        <v>14.4</v>
      </c>
      <c r="M9" s="57">
        <f>[5]Abril!$H$16</f>
        <v>15.48</v>
      </c>
      <c r="N9" s="57">
        <f>[5]Abril!$H$17</f>
        <v>8.64</v>
      </c>
      <c r="O9" s="57">
        <f>[5]Abril!$H$18</f>
        <v>26.64</v>
      </c>
      <c r="P9" s="57">
        <f>[5]Abril!$H$19</f>
        <v>15.48</v>
      </c>
      <c r="Q9" s="57">
        <f>[5]Abril!$H$20</f>
        <v>19.079999999999998</v>
      </c>
      <c r="R9" s="57">
        <f>[5]Abril!$H$21</f>
        <v>18.36</v>
      </c>
      <c r="S9" s="57">
        <f>[5]Abril!$H$22</f>
        <v>16.920000000000002</v>
      </c>
      <c r="T9" s="57">
        <f>[5]Abril!$H$23</f>
        <v>15.120000000000001</v>
      </c>
      <c r="U9" s="57">
        <f>[5]Abril!$H$24</f>
        <v>12.6</v>
      </c>
      <c r="V9" s="57">
        <f>[5]Abril!$H$25</f>
        <v>12.6</v>
      </c>
      <c r="W9" s="57">
        <f>[5]Abril!$H$26</f>
        <v>14.04</v>
      </c>
      <c r="X9" s="57">
        <f>[5]Abril!$H$27</f>
        <v>19.8</v>
      </c>
      <c r="Y9" s="57">
        <f>[5]Abril!$H$28</f>
        <v>20.52</v>
      </c>
      <c r="Z9" s="57">
        <f>[5]Abril!$H$29</f>
        <v>15.48</v>
      </c>
      <c r="AA9" s="57">
        <f>[5]Abril!$H$30</f>
        <v>25.92</v>
      </c>
      <c r="AB9" s="57">
        <f>[5]Abril!$H$31</f>
        <v>17.28</v>
      </c>
      <c r="AC9" s="57">
        <f>[5]Abril!$H$32</f>
        <v>11.879999999999999</v>
      </c>
      <c r="AD9" s="57">
        <f>[5]Abril!$H$33</f>
        <v>11.879999999999999</v>
      </c>
      <c r="AE9" s="57">
        <f>[5]Abril!$H$34</f>
        <v>14.04</v>
      </c>
      <c r="AF9" s="59">
        <f t="shared" si="1"/>
        <v>26.64</v>
      </c>
    </row>
    <row r="10" spans="1:33" ht="17.100000000000001" customHeight="1" x14ac:dyDescent="0.2">
      <c r="A10" s="56" t="s">
        <v>2</v>
      </c>
      <c r="B10" s="57">
        <f>[6]Abril!$H$5</f>
        <v>15.840000000000002</v>
      </c>
      <c r="C10" s="57">
        <f>[6]Abril!$H$6</f>
        <v>17.28</v>
      </c>
      <c r="D10" s="57">
        <f>[6]Abril!$H$7</f>
        <v>28.08</v>
      </c>
      <c r="E10" s="57">
        <f>[6]Abril!$H$8</f>
        <v>18.36</v>
      </c>
      <c r="F10" s="57">
        <f>[6]Abril!$H$9</f>
        <v>43.56</v>
      </c>
      <c r="G10" s="57">
        <f>[6]Abril!$H$10</f>
        <v>16.920000000000002</v>
      </c>
      <c r="H10" s="57">
        <f>[6]Abril!$H$11</f>
        <v>11.16</v>
      </c>
      <c r="I10" s="57">
        <f>[6]Abril!$H$12</f>
        <v>12.24</v>
      </c>
      <c r="J10" s="57">
        <f>[6]Abril!$H$13</f>
        <v>14.4</v>
      </c>
      <c r="K10" s="57">
        <f>[6]Abril!$H$14</f>
        <v>15.120000000000001</v>
      </c>
      <c r="L10" s="57">
        <f>[6]Abril!$H$15</f>
        <v>20.88</v>
      </c>
      <c r="M10" s="57">
        <f>[6]Abril!$H$16</f>
        <v>20.88</v>
      </c>
      <c r="N10" s="57">
        <f>[6]Abril!$H$17</f>
        <v>14.76</v>
      </c>
      <c r="O10" s="57">
        <f>[6]Abril!$H$18</f>
        <v>15.840000000000002</v>
      </c>
      <c r="P10" s="57">
        <f>[6]Abril!$H$19</f>
        <v>16.920000000000002</v>
      </c>
      <c r="Q10" s="57">
        <f>[6]Abril!$H$20</f>
        <v>16.920000000000002</v>
      </c>
      <c r="R10" s="57">
        <f>[6]Abril!$H$21</f>
        <v>21.96</v>
      </c>
      <c r="S10" s="57">
        <f>[6]Abril!$H$22</f>
        <v>15.840000000000002</v>
      </c>
      <c r="T10" s="57">
        <f>[6]Abril!$H$23</f>
        <v>20.52</v>
      </c>
      <c r="U10" s="57">
        <f>[6]Abril!$H$24</f>
        <v>12.96</v>
      </c>
      <c r="V10" s="57">
        <f>[6]Abril!$H$25</f>
        <v>13.32</v>
      </c>
      <c r="W10" s="57">
        <f>[6]Abril!$H$26</f>
        <v>12.6</v>
      </c>
      <c r="X10" s="57">
        <f>[6]Abril!$H$27</f>
        <v>17.28</v>
      </c>
      <c r="Y10" s="57">
        <f>[6]Abril!$H$28</f>
        <v>18.720000000000002</v>
      </c>
      <c r="Z10" s="57">
        <f>[6]Abril!$H$29</f>
        <v>24.840000000000003</v>
      </c>
      <c r="AA10" s="57">
        <f>[6]Abril!$H$30</f>
        <v>21.96</v>
      </c>
      <c r="AB10" s="57">
        <f>[6]Abril!$H$31</f>
        <v>23.759999999999998</v>
      </c>
      <c r="AC10" s="57">
        <f>[6]Abril!$H$32</f>
        <v>22.32</v>
      </c>
      <c r="AD10" s="57">
        <f>[6]Abril!$H$33</f>
        <v>16.920000000000002</v>
      </c>
      <c r="AE10" s="57">
        <f>[6]Abril!$H$34</f>
        <v>19.440000000000001</v>
      </c>
      <c r="AF10" s="59">
        <f t="shared" si="1"/>
        <v>43.56</v>
      </c>
    </row>
    <row r="11" spans="1:33" ht="17.100000000000001" customHeight="1" x14ac:dyDescent="0.2">
      <c r="A11" s="56" t="s">
        <v>3</v>
      </c>
      <c r="B11" s="57">
        <f>[7]Abril!$H$5</f>
        <v>9</v>
      </c>
      <c r="C11" s="57">
        <f>[7]Abril!$H$6</f>
        <v>8.2799999999999994</v>
      </c>
      <c r="D11" s="57">
        <f>[7]Abril!$H$7</f>
        <v>7.9200000000000008</v>
      </c>
      <c r="E11" s="57">
        <f>[7]Abril!$H$8</f>
        <v>10.8</v>
      </c>
      <c r="F11" s="57">
        <f>[7]Abril!$H$9</f>
        <v>10.8</v>
      </c>
      <c r="G11" s="57">
        <f>[7]Abril!$H$10</f>
        <v>10.44</v>
      </c>
      <c r="H11" s="57">
        <f>[7]Abril!$H$11</f>
        <v>6.12</v>
      </c>
      <c r="I11" s="57">
        <f>[7]Abril!$H$12</f>
        <v>8.2799999999999994</v>
      </c>
      <c r="J11" s="57">
        <f>[7]Abril!$H$13</f>
        <v>10.08</v>
      </c>
      <c r="K11" s="57">
        <f>[7]Abril!$H$14</f>
        <v>11.879999999999999</v>
      </c>
      <c r="L11" s="57">
        <f>[7]Abril!$H$15</f>
        <v>1.4400000000000002</v>
      </c>
      <c r="M11" s="57">
        <f>[7]Abril!$H$16</f>
        <v>0.36000000000000004</v>
      </c>
      <c r="N11" s="57">
        <f>[7]Abril!$H$17</f>
        <v>12.6</v>
      </c>
      <c r="O11" s="57">
        <f>[7]Abril!$H$18</f>
        <v>6.84</v>
      </c>
      <c r="P11" s="57">
        <f>[7]Abril!$H$19</f>
        <v>10.8</v>
      </c>
      <c r="Q11" s="57">
        <f>[7]Abril!$H$20</f>
        <v>11.879999999999999</v>
      </c>
      <c r="R11" s="57">
        <f>[7]Abril!$H$21</f>
        <v>7.9200000000000008</v>
      </c>
      <c r="S11" s="57">
        <f>[7]Abril!$H$22</f>
        <v>12.24</v>
      </c>
      <c r="T11" s="57">
        <f>[7]Abril!$H$23</f>
        <v>6.48</v>
      </c>
      <c r="U11" s="57">
        <f>[7]Abril!$H$24</f>
        <v>9</v>
      </c>
      <c r="V11" s="57">
        <f>[7]Abril!$H$25</f>
        <v>4.6800000000000006</v>
      </c>
      <c r="W11" s="57">
        <f>[7]Abril!$H$26</f>
        <v>1.08</v>
      </c>
      <c r="X11" s="57">
        <f>[7]Abril!$H$27</f>
        <v>7.9200000000000008</v>
      </c>
      <c r="Y11" s="57">
        <f>[7]Abril!$H$28</f>
        <v>7.5600000000000005</v>
      </c>
      <c r="Z11" s="57">
        <f>[7]Abril!$H$29</f>
        <v>14.4</v>
      </c>
      <c r="AA11" s="57">
        <f>[7]Abril!$H$30</f>
        <v>17.28</v>
      </c>
      <c r="AB11" s="57">
        <f>[7]Abril!$H$31</f>
        <v>15.120000000000001</v>
      </c>
      <c r="AC11" s="57">
        <f>[7]Abril!$H$32</f>
        <v>7.2</v>
      </c>
      <c r="AD11" s="57">
        <f>[7]Abril!$H$33</f>
        <v>0</v>
      </c>
      <c r="AE11" s="57">
        <f>[7]Abril!$H$34</f>
        <v>7.2</v>
      </c>
      <c r="AF11" s="59">
        <f t="shared" si="1"/>
        <v>17.28</v>
      </c>
      <c r="AG11" s="72" t="s">
        <v>54</v>
      </c>
    </row>
    <row r="12" spans="1:33" ht="17.100000000000001" customHeight="1" x14ac:dyDescent="0.2">
      <c r="A12" s="56" t="s">
        <v>4</v>
      </c>
      <c r="B12" s="57">
        <f>[8]Abril!$H$5</f>
        <v>16.2</v>
      </c>
      <c r="C12" s="57">
        <f>[8]Abril!$H$6</f>
        <v>14.4</v>
      </c>
      <c r="D12" s="57">
        <f>[8]Abril!$H$7</f>
        <v>10.8</v>
      </c>
      <c r="E12" s="57">
        <f>[8]Abril!$H$8</f>
        <v>18</v>
      </c>
      <c r="F12" s="57">
        <f>[8]Abril!$H$9</f>
        <v>15.120000000000001</v>
      </c>
      <c r="G12" s="57">
        <f>[8]Abril!$H$10</f>
        <v>10.44</v>
      </c>
      <c r="H12" s="57">
        <f>[8]Abril!$H$11</f>
        <v>9.7200000000000006</v>
      </c>
      <c r="I12" s="57">
        <f>[8]Abril!$H$12</f>
        <v>11.520000000000001</v>
      </c>
      <c r="J12" s="57">
        <f>[8]Abril!$H$13</f>
        <v>15.840000000000002</v>
      </c>
      <c r="K12" s="57">
        <f>[8]Abril!$H$14</f>
        <v>17.28</v>
      </c>
      <c r="L12" s="57">
        <f>[8]Abril!$H$15</f>
        <v>14.4</v>
      </c>
      <c r="M12" s="57">
        <f>[8]Abril!$H$16</f>
        <v>14.04</v>
      </c>
      <c r="N12" s="57">
        <f>[8]Abril!$H$17</f>
        <v>15.120000000000001</v>
      </c>
      <c r="O12" s="57">
        <f>[8]Abril!$H$18</f>
        <v>11.16</v>
      </c>
      <c r="P12" s="57">
        <f>[8]Abril!$H$19</f>
        <v>14.04</v>
      </c>
      <c r="Q12" s="57">
        <f>[8]Abril!$H$20</f>
        <v>15.840000000000002</v>
      </c>
      <c r="R12" s="57">
        <f>[8]Abril!$H$21</f>
        <v>15.120000000000001</v>
      </c>
      <c r="S12" s="57">
        <f>[8]Abril!$H$22</f>
        <v>15.48</v>
      </c>
      <c r="T12" s="57">
        <f>[8]Abril!$H$23</f>
        <v>12.96</v>
      </c>
      <c r="U12" s="57">
        <f>[8]Abril!$H$24</f>
        <v>11.520000000000001</v>
      </c>
      <c r="V12" s="57">
        <f>[8]Abril!$H$25</f>
        <v>11.879999999999999</v>
      </c>
      <c r="W12" s="57">
        <f>[8]Abril!$H$26</f>
        <v>9.7200000000000006</v>
      </c>
      <c r="X12" s="57">
        <f>[8]Abril!$H$27</f>
        <v>14.04</v>
      </c>
      <c r="Y12" s="57">
        <f>[8]Abril!$H$28</f>
        <v>20.16</v>
      </c>
      <c r="Z12" s="57">
        <f>[8]Abril!$H$29</f>
        <v>18.720000000000002</v>
      </c>
      <c r="AA12" s="57">
        <f>[8]Abril!$H$30</f>
        <v>20.52</v>
      </c>
      <c r="AB12" s="57">
        <f>[8]Abril!$H$31</f>
        <v>18.720000000000002</v>
      </c>
      <c r="AC12" s="57">
        <f>[8]Abril!$H$32</f>
        <v>11.879999999999999</v>
      </c>
      <c r="AD12" s="57">
        <f>[8]Abril!$H$33</f>
        <v>11.879999999999999</v>
      </c>
      <c r="AE12" s="57">
        <f>[8]Abril!$H$34</f>
        <v>12.6</v>
      </c>
      <c r="AF12" s="59">
        <f t="shared" si="1"/>
        <v>20.52</v>
      </c>
    </row>
    <row r="13" spans="1:33" ht="17.100000000000001" customHeight="1" x14ac:dyDescent="0.2">
      <c r="A13" s="56" t="s">
        <v>5</v>
      </c>
      <c r="B13" s="57" t="str">
        <f>[9]Abril!$H$5</f>
        <v>*</v>
      </c>
      <c r="C13" s="57" t="str">
        <f>[9]Abril!$H$6</f>
        <v>*</v>
      </c>
      <c r="D13" s="57" t="str">
        <f>[9]Abril!$H$7</f>
        <v>*</v>
      </c>
      <c r="E13" s="57" t="str">
        <f>[9]Abril!$H$8</f>
        <v>*</v>
      </c>
      <c r="F13" s="57" t="str">
        <f>[9]Abril!$H$9</f>
        <v>*</v>
      </c>
      <c r="G13" s="57" t="str">
        <f>[9]Abril!$H$10</f>
        <v>*</v>
      </c>
      <c r="H13" s="57" t="str">
        <f>[9]Abril!$H$11</f>
        <v>*</v>
      </c>
      <c r="I13" s="57" t="str">
        <f>[9]Abril!$H$12</f>
        <v>*</v>
      </c>
      <c r="J13" s="57" t="str">
        <f>[9]Abril!$H$13</f>
        <v>*</v>
      </c>
      <c r="K13" s="57" t="str">
        <f>[9]Abril!$H$14</f>
        <v>*</v>
      </c>
      <c r="L13" s="57" t="str">
        <f>[9]Abril!$H$15</f>
        <v>*</v>
      </c>
      <c r="M13" s="57" t="str">
        <f>[9]Abril!$H$16</f>
        <v>*</v>
      </c>
      <c r="N13" s="57" t="str">
        <f>[9]Abril!$H$17</f>
        <v>*</v>
      </c>
      <c r="O13" s="57" t="str">
        <f>[9]Abril!$H$18</f>
        <v>*</v>
      </c>
      <c r="P13" s="57" t="str">
        <f>[9]Abril!$H$19</f>
        <v>*</v>
      </c>
      <c r="Q13" s="57" t="str">
        <f>[9]Abril!$H$20</f>
        <v>*</v>
      </c>
      <c r="R13" s="57" t="str">
        <f>[9]Abril!$H$21</f>
        <v>*</v>
      </c>
      <c r="S13" s="57" t="str">
        <f>[9]Abril!$H$22</f>
        <v>*</v>
      </c>
      <c r="T13" s="57" t="str">
        <f>[9]Abril!$H$23</f>
        <v>*</v>
      </c>
      <c r="U13" s="57" t="str">
        <f>[9]Abril!$H$24</f>
        <v>*</v>
      </c>
      <c r="V13" s="57" t="str">
        <f>[9]Abril!$H$25</f>
        <v>*</v>
      </c>
      <c r="W13" s="57" t="str">
        <f>[9]Abril!$H$26</f>
        <v>*</v>
      </c>
      <c r="X13" s="57" t="str">
        <f>[9]Abril!$H$27</f>
        <v>*</v>
      </c>
      <c r="Y13" s="57">
        <f>[9]Abril!$H$28</f>
        <v>8.2799999999999994</v>
      </c>
      <c r="Z13" s="57">
        <f>[9]Abril!$H$29</f>
        <v>17.64</v>
      </c>
      <c r="AA13" s="57">
        <f>[9]Abril!$H$30</f>
        <v>25.56</v>
      </c>
      <c r="AB13" s="57">
        <f>[9]Abril!$H$31</f>
        <v>15.48</v>
      </c>
      <c r="AC13" s="57">
        <f>[9]Abril!$H$32</f>
        <v>16.559999999999999</v>
      </c>
      <c r="AD13" s="57">
        <f>[9]Abril!$H$33</f>
        <v>12.96</v>
      </c>
      <c r="AE13" s="57">
        <f>[9]Abril!$H$34</f>
        <v>13.32</v>
      </c>
      <c r="AF13" s="59">
        <f t="shared" si="1"/>
        <v>25.56</v>
      </c>
    </row>
    <row r="14" spans="1:33" ht="17.100000000000001" customHeight="1" x14ac:dyDescent="0.2">
      <c r="A14" s="56" t="s">
        <v>50</v>
      </c>
      <c r="B14" s="57">
        <f>[10]Abril!$H$5</f>
        <v>15.840000000000002</v>
      </c>
      <c r="C14" s="57">
        <f>[10]Abril!$H$6</f>
        <v>15.48</v>
      </c>
      <c r="D14" s="57">
        <f>[10]Abril!$H$7</f>
        <v>15.48</v>
      </c>
      <c r="E14" s="57">
        <f>[10]Abril!$H$8</f>
        <v>20.16</v>
      </c>
      <c r="F14" s="57">
        <f>[10]Abril!$H$9</f>
        <v>20.16</v>
      </c>
      <c r="G14" s="57">
        <f>[10]Abril!$H$10</f>
        <v>14.04</v>
      </c>
      <c r="H14" s="57">
        <f>[10]Abril!$H$11</f>
        <v>15.48</v>
      </c>
      <c r="I14" s="57">
        <f>[10]Abril!$H$12</f>
        <v>14.4</v>
      </c>
      <c r="J14" s="57">
        <f>[10]Abril!$H$13</f>
        <v>17.64</v>
      </c>
      <c r="K14" s="57">
        <f>[10]Abril!$H$14</f>
        <v>18.36</v>
      </c>
      <c r="L14" s="57">
        <f>[10]Abril!$H$15</f>
        <v>16.920000000000002</v>
      </c>
      <c r="M14" s="57">
        <f>[10]Abril!$H$16</f>
        <v>16.2</v>
      </c>
      <c r="N14" s="57">
        <f>[10]Abril!$H$17</f>
        <v>18.36</v>
      </c>
      <c r="O14" s="57">
        <f>[10]Abril!$H$18</f>
        <v>16.559999999999999</v>
      </c>
      <c r="P14" s="57">
        <f>[10]Abril!$H$19</f>
        <v>16.920000000000002</v>
      </c>
      <c r="Q14" s="57">
        <f>[10]Abril!$H$20</f>
        <v>17.64</v>
      </c>
      <c r="R14" s="57">
        <f>[10]Abril!$H$21</f>
        <v>19.8</v>
      </c>
      <c r="S14" s="57">
        <f>[10]Abril!$H$22</f>
        <v>17.28</v>
      </c>
      <c r="T14" s="57">
        <f>[10]Abril!$H$23</f>
        <v>16.2</v>
      </c>
      <c r="U14" s="57">
        <f>[10]Abril!$H$24</f>
        <v>19.079999999999998</v>
      </c>
      <c r="V14" s="57">
        <f>[10]Abril!$H$25</f>
        <v>18.36</v>
      </c>
      <c r="W14" s="57">
        <f>[10]Abril!$H$26</f>
        <v>18</v>
      </c>
      <c r="X14" s="57">
        <f>[10]Abril!$H$27</f>
        <v>21.96</v>
      </c>
      <c r="Y14" s="57">
        <f>[10]Abril!$H$28</f>
        <v>24.840000000000003</v>
      </c>
      <c r="Z14" s="57">
        <f>[10]Abril!$H$29</f>
        <v>22.32</v>
      </c>
      <c r="AA14" s="57">
        <f>[10]Abril!$H$30</f>
        <v>31.680000000000003</v>
      </c>
      <c r="AB14" s="57">
        <f>[10]Abril!$H$31</f>
        <v>19.8</v>
      </c>
      <c r="AC14" s="57">
        <f>[10]Abril!$H$32</f>
        <v>16.2</v>
      </c>
      <c r="AD14" s="57">
        <f>[10]Abril!$H$33</f>
        <v>13.68</v>
      </c>
      <c r="AE14" s="57">
        <f>[10]Abril!$H$34</f>
        <v>15.840000000000002</v>
      </c>
      <c r="AF14" s="59">
        <f t="shared" si="1"/>
        <v>31.680000000000003</v>
      </c>
    </row>
    <row r="15" spans="1:33" ht="17.100000000000001" customHeight="1" x14ac:dyDescent="0.2">
      <c r="A15" s="56" t="s">
        <v>6</v>
      </c>
      <c r="B15" s="57" t="str">
        <f>[11]Abril!$H$5</f>
        <v>*</v>
      </c>
      <c r="C15" s="57" t="str">
        <f>[11]Abril!$H$6</f>
        <v>*</v>
      </c>
      <c r="D15" s="57" t="str">
        <f>[11]Abril!$H$7</f>
        <v>*</v>
      </c>
      <c r="E15" s="57" t="str">
        <f>[11]Abril!$H$8</f>
        <v>*</v>
      </c>
      <c r="F15" s="57" t="str">
        <f>[11]Abril!$H$9</f>
        <v>*</v>
      </c>
      <c r="G15" s="57" t="str">
        <f>[11]Abril!$H$10</f>
        <v>*</v>
      </c>
      <c r="H15" s="57" t="str">
        <f>[11]Abril!$H$11</f>
        <v>*</v>
      </c>
      <c r="I15" s="57" t="str">
        <f>[11]Abril!$H$12</f>
        <v>*</v>
      </c>
      <c r="J15" s="57" t="str">
        <f>[11]Abril!$H$13</f>
        <v>*</v>
      </c>
      <c r="K15" s="57" t="str">
        <f>[11]Abril!$H$14</f>
        <v>*</v>
      </c>
      <c r="L15" s="57" t="str">
        <f>[11]Abril!$H$15</f>
        <v>*</v>
      </c>
      <c r="M15" s="57" t="str">
        <f>[11]Abril!$H$16</f>
        <v>*</v>
      </c>
      <c r="N15" s="57" t="str">
        <f>[11]Abril!$H$17</f>
        <v>*</v>
      </c>
      <c r="O15" s="57" t="str">
        <f>[11]Abril!$H$18</f>
        <v>*</v>
      </c>
      <c r="P15" s="57" t="str">
        <f>[11]Abril!$H$19</f>
        <v>*</v>
      </c>
      <c r="Q15" s="57" t="str">
        <f>[11]Abril!$H$20</f>
        <v>*</v>
      </c>
      <c r="R15" s="57" t="str">
        <f>[11]Abril!$H$21</f>
        <v>*</v>
      </c>
      <c r="S15" s="57" t="str">
        <f>[11]Abril!$H$22</f>
        <v>*</v>
      </c>
      <c r="T15" s="57" t="str">
        <f>[11]Abril!$H$23</f>
        <v>*</v>
      </c>
      <c r="U15" s="57">
        <f>[11]Abril!$H$24</f>
        <v>5.7600000000000007</v>
      </c>
      <c r="V15" s="57">
        <f>[11]Abril!$H$25</f>
        <v>8.2799999999999994</v>
      </c>
      <c r="W15" s="57">
        <f>[11]Abril!$H$26</f>
        <v>15.48</v>
      </c>
      <c r="X15" s="57">
        <f>[11]Abril!$H$27</f>
        <v>9.3600000000000012</v>
      </c>
      <c r="Y15" s="57">
        <f>[11]Abril!$H$28</f>
        <v>20.88</v>
      </c>
      <c r="Z15" s="57">
        <f>[11]Abril!$H$29</f>
        <v>15.840000000000002</v>
      </c>
      <c r="AA15" s="57">
        <f>[11]Abril!$H$30</f>
        <v>18</v>
      </c>
      <c r="AB15" s="57">
        <f>[11]Abril!$H$31</f>
        <v>12.96</v>
      </c>
      <c r="AC15" s="57">
        <f>[11]Abril!$H$32</f>
        <v>10.44</v>
      </c>
      <c r="AD15" s="57">
        <f>[11]Abril!$H$33</f>
        <v>10.08</v>
      </c>
      <c r="AE15" s="57">
        <f>[11]Abril!$H$34</f>
        <v>12.24</v>
      </c>
      <c r="AF15" s="59">
        <f t="shared" si="1"/>
        <v>20.88</v>
      </c>
    </row>
    <row r="16" spans="1:33" ht="17.100000000000001" customHeight="1" x14ac:dyDescent="0.2">
      <c r="A16" s="56" t="s">
        <v>7</v>
      </c>
      <c r="B16" s="57">
        <f>[12]Abril!$H$5</f>
        <v>11.879999999999999</v>
      </c>
      <c r="C16" s="57">
        <f>[12]Abril!$H$6</f>
        <v>12.96</v>
      </c>
      <c r="D16" s="57">
        <f>[12]Abril!$H$7</f>
        <v>13.68</v>
      </c>
      <c r="E16" s="57">
        <f>[12]Abril!$H$8</f>
        <v>14.76</v>
      </c>
      <c r="F16" s="57">
        <f>[12]Abril!$H$9</f>
        <v>15.840000000000002</v>
      </c>
      <c r="G16" s="57">
        <f>[12]Abril!$H$10</f>
        <v>13.32</v>
      </c>
      <c r="H16" s="57">
        <f>[12]Abril!$H$11</f>
        <v>13.32</v>
      </c>
      <c r="I16" s="57">
        <f>[12]Abril!$H$12</f>
        <v>11.520000000000001</v>
      </c>
      <c r="J16" s="57">
        <f>[12]Abril!$H$13</f>
        <v>12.24</v>
      </c>
      <c r="K16" s="57">
        <f>[12]Abril!$H$14</f>
        <v>18</v>
      </c>
      <c r="L16" s="57">
        <f>[12]Abril!$H$15</f>
        <v>20.52</v>
      </c>
      <c r="M16" s="57">
        <f>[12]Abril!$H$16</f>
        <v>11.520000000000001</v>
      </c>
      <c r="N16" s="57">
        <f>[12]Abril!$H$17</f>
        <v>14.04</v>
      </c>
      <c r="O16" s="57">
        <f>[12]Abril!$H$18</f>
        <v>8.2799999999999994</v>
      </c>
      <c r="P16" s="57">
        <f>[12]Abril!$H$19</f>
        <v>16.2</v>
      </c>
      <c r="Q16" s="57">
        <f>[12]Abril!$H$20</f>
        <v>18</v>
      </c>
      <c r="R16" s="57">
        <f>[12]Abril!$H$21</f>
        <v>16.559999999999999</v>
      </c>
      <c r="S16" s="57">
        <f>[12]Abril!$H$22</f>
        <v>12.24</v>
      </c>
      <c r="T16" s="57">
        <f>[12]Abril!$H$23</f>
        <v>16.920000000000002</v>
      </c>
      <c r="U16" s="57">
        <f>[12]Abril!$H$24</f>
        <v>12.6</v>
      </c>
      <c r="V16" s="57">
        <f>[12]Abril!$H$25</f>
        <v>10.8</v>
      </c>
      <c r="W16" s="57">
        <f>[12]Abril!$H$26</f>
        <v>16.2</v>
      </c>
      <c r="X16" s="57">
        <f>[12]Abril!$H$27</f>
        <v>20.16</v>
      </c>
      <c r="Y16" s="57">
        <f>[12]Abril!$H$28</f>
        <v>22.68</v>
      </c>
      <c r="Z16" s="57">
        <f>[12]Abril!$H$29</f>
        <v>21.96</v>
      </c>
      <c r="AA16" s="57">
        <f>[12]Abril!$H$30</f>
        <v>26.28</v>
      </c>
      <c r="AB16" s="57">
        <f>[12]Abril!$H$31</f>
        <v>19.440000000000001</v>
      </c>
      <c r="AC16" s="57">
        <f>[12]Abril!$H$32</f>
        <v>15.840000000000002</v>
      </c>
      <c r="AD16" s="57">
        <f>[12]Abril!$H$33</f>
        <v>10.44</v>
      </c>
      <c r="AE16" s="57">
        <f>[12]Abril!$H$34</f>
        <v>13.68</v>
      </c>
      <c r="AF16" s="59">
        <f t="shared" ref="AF16:AF29" si="3">MAX(B16:AE16)</f>
        <v>26.28</v>
      </c>
    </row>
    <row r="17" spans="1:32" ht="17.100000000000001" customHeight="1" x14ac:dyDescent="0.2">
      <c r="A17" s="56" t="s">
        <v>8</v>
      </c>
      <c r="B17" s="57">
        <f>[13]Abril!$H$5</f>
        <v>0</v>
      </c>
      <c r="C17" s="57">
        <f>[13]Abril!$H$6</f>
        <v>7.5600000000000005</v>
      </c>
      <c r="D17" s="57">
        <f>[13]Abril!$H$7</f>
        <v>4.6800000000000006</v>
      </c>
      <c r="E17" s="57">
        <f>[13]Abril!$H$8</f>
        <v>12.6</v>
      </c>
      <c r="F17" s="57">
        <f>[13]Abril!$H$9</f>
        <v>6.48</v>
      </c>
      <c r="G17" s="57">
        <f>[13]Abril!$H$10</f>
        <v>5.04</v>
      </c>
      <c r="H17" s="57">
        <f>[13]Abril!$H$11</f>
        <v>1.8</v>
      </c>
      <c r="I17" s="57">
        <f>[13]Abril!$H$12</f>
        <v>0.72000000000000008</v>
      </c>
      <c r="J17" s="57">
        <f>[13]Abril!$H$13</f>
        <v>1.08</v>
      </c>
      <c r="K17" s="57">
        <f>[13]Abril!$H$14</f>
        <v>12.96</v>
      </c>
      <c r="L17" s="57">
        <f>[13]Abril!$H$15</f>
        <v>14.4</v>
      </c>
      <c r="M17" s="57">
        <f>[13]Abril!$H$16</f>
        <v>13.32</v>
      </c>
      <c r="N17" s="57">
        <f>[13]Abril!$H$17</f>
        <v>19.8</v>
      </c>
      <c r="O17" s="57">
        <f>[13]Abril!$H$18</f>
        <v>14.4</v>
      </c>
      <c r="P17" s="57">
        <f>[13]Abril!$H$19</f>
        <v>12.96</v>
      </c>
      <c r="Q17" s="57">
        <f>[13]Abril!$H$20</f>
        <v>10.8</v>
      </c>
      <c r="R17" s="57">
        <f>[13]Abril!$H$21</f>
        <v>14.4</v>
      </c>
      <c r="S17" s="57">
        <f>[13]Abril!$H$22</f>
        <v>8.64</v>
      </c>
      <c r="T17" s="57">
        <f>[13]Abril!$H$23</f>
        <v>14.4</v>
      </c>
      <c r="U17" s="57">
        <f>[13]Abril!$H$24</f>
        <v>7.2</v>
      </c>
      <c r="V17" s="57">
        <f>[13]Abril!$H$25</f>
        <v>15.120000000000001</v>
      </c>
      <c r="W17" s="57">
        <f>[13]Abril!$H$26</f>
        <v>12.96</v>
      </c>
      <c r="X17" s="57">
        <f>[13]Abril!$H$27</f>
        <v>14.76</v>
      </c>
      <c r="Y17" s="57">
        <f>[13]Abril!$H$28</f>
        <v>23.400000000000002</v>
      </c>
      <c r="Z17" s="57">
        <f>[13]Abril!$H$29</f>
        <v>28.08</v>
      </c>
      <c r="AA17" s="57">
        <f>[13]Abril!$H$30</f>
        <v>26.64</v>
      </c>
      <c r="AB17" s="57">
        <f>[13]Abril!$H$31</f>
        <v>23.040000000000003</v>
      </c>
      <c r="AC17" s="57">
        <f>[13]Abril!$H$32</f>
        <v>16.559999999999999</v>
      </c>
      <c r="AD17" s="57">
        <f>[13]Abril!$H$33</f>
        <v>0</v>
      </c>
      <c r="AE17" s="57">
        <f>[13]Abril!$H$34</f>
        <v>11.520000000000001</v>
      </c>
      <c r="AF17" s="59">
        <f t="shared" si="3"/>
        <v>28.08</v>
      </c>
    </row>
    <row r="18" spans="1:32" ht="17.100000000000001" customHeight="1" x14ac:dyDescent="0.2">
      <c r="A18" s="56" t="s">
        <v>9</v>
      </c>
      <c r="B18" s="57">
        <f>[14]Abril!$H$5</f>
        <v>13.32</v>
      </c>
      <c r="C18" s="57">
        <f>[14]Abril!$H$6</f>
        <v>14.04</v>
      </c>
      <c r="D18" s="57">
        <f>[14]Abril!$H$7</f>
        <v>10.08</v>
      </c>
      <c r="E18" s="57">
        <f>[14]Abril!$H$8</f>
        <v>11.520000000000001</v>
      </c>
      <c r="F18" s="57">
        <f>[14]Abril!$H$9</f>
        <v>14.04</v>
      </c>
      <c r="G18" s="57">
        <f>[14]Abril!$H$10</f>
        <v>12.96</v>
      </c>
      <c r="H18" s="57">
        <f>[14]Abril!$H$11</f>
        <v>10.8</v>
      </c>
      <c r="I18" s="57">
        <f>[14]Abril!$H$12</f>
        <v>10.8</v>
      </c>
      <c r="J18" s="57">
        <f>[14]Abril!$H$13</f>
        <v>12.96</v>
      </c>
      <c r="K18" s="57">
        <f>[14]Abril!$H$14</f>
        <v>19.8</v>
      </c>
      <c r="L18" s="57">
        <f>[14]Abril!$H$15</f>
        <v>16.2</v>
      </c>
      <c r="M18" s="57">
        <f>[14]Abril!$H$16</f>
        <v>10.8</v>
      </c>
      <c r="N18" s="57">
        <f>[14]Abril!$H$17</f>
        <v>16.559999999999999</v>
      </c>
      <c r="O18" s="57">
        <f>[14]Abril!$H$18</f>
        <v>12.6</v>
      </c>
      <c r="P18" s="57">
        <f>[14]Abril!$H$19</f>
        <v>10.44</v>
      </c>
      <c r="Q18" s="57">
        <f>[14]Abril!$H$20</f>
        <v>16.920000000000002</v>
      </c>
      <c r="R18" s="57">
        <f>[14]Abril!$H$21</f>
        <v>18.36</v>
      </c>
      <c r="S18" s="57">
        <f>[14]Abril!$H$22</f>
        <v>12.96</v>
      </c>
      <c r="T18" s="57">
        <f>[14]Abril!$H$23</f>
        <v>17.64</v>
      </c>
      <c r="U18" s="57">
        <f>[14]Abril!$H$24</f>
        <v>12.6</v>
      </c>
      <c r="V18" s="57">
        <f>[14]Abril!$H$25</f>
        <v>17.28</v>
      </c>
      <c r="W18" s="57">
        <f>[14]Abril!$H$26</f>
        <v>13.32</v>
      </c>
      <c r="X18" s="57">
        <f>[14]Abril!$H$27</f>
        <v>21.6</v>
      </c>
      <c r="Y18" s="57">
        <f>[14]Abril!$H$28</f>
        <v>30.96</v>
      </c>
      <c r="Z18" s="57">
        <f>[14]Abril!$H$29</f>
        <v>28.8</v>
      </c>
      <c r="AA18" s="57">
        <f>[14]Abril!$H$30</f>
        <v>30.240000000000002</v>
      </c>
      <c r="AB18" s="57">
        <f>[14]Abril!$H$31</f>
        <v>19.440000000000001</v>
      </c>
      <c r="AC18" s="57">
        <f>[14]Abril!$H$32</f>
        <v>13.68</v>
      </c>
      <c r="AD18" s="57">
        <f>[14]Abril!$H$33</f>
        <v>11.16</v>
      </c>
      <c r="AE18" s="57">
        <f>[14]Abril!$H$34</f>
        <v>14.76</v>
      </c>
      <c r="AF18" s="59">
        <f t="shared" si="3"/>
        <v>30.96</v>
      </c>
    </row>
    <row r="19" spans="1:32" ht="17.100000000000001" customHeight="1" x14ac:dyDescent="0.2">
      <c r="A19" s="56" t="s">
        <v>49</v>
      </c>
      <c r="B19" s="57">
        <f>[15]Abril!$H$5</f>
        <v>11.879999999999999</v>
      </c>
      <c r="C19" s="57">
        <f>[15]Abril!$H$6</f>
        <v>15.120000000000001</v>
      </c>
      <c r="D19" s="57">
        <f>[15]Abril!$H$7</f>
        <v>10.8</v>
      </c>
      <c r="E19" s="57">
        <f>[15]Abril!$H$8</f>
        <v>12.96</v>
      </c>
      <c r="F19" s="57">
        <f>[15]Abril!$H$9</f>
        <v>14.04</v>
      </c>
      <c r="G19" s="57">
        <f>[15]Abril!$H$10</f>
        <v>12.96</v>
      </c>
      <c r="H19" s="57">
        <f>[15]Abril!$H$11</f>
        <v>11.520000000000001</v>
      </c>
      <c r="I19" s="57">
        <f>[15]Abril!$H$12</f>
        <v>12.24</v>
      </c>
      <c r="J19" s="57">
        <f>[15]Abril!$H$13</f>
        <v>8.64</v>
      </c>
      <c r="K19" s="57">
        <f>[15]Abril!$H$14</f>
        <v>8.2799999999999994</v>
      </c>
      <c r="L19" s="57">
        <f>[15]Abril!$H$15</f>
        <v>7.5600000000000005</v>
      </c>
      <c r="M19" s="57">
        <f>[15]Abril!$H$16</f>
        <v>7.9200000000000008</v>
      </c>
      <c r="N19" s="57">
        <f>[15]Abril!$H$17</f>
        <v>16.559999999999999</v>
      </c>
      <c r="O19" s="57">
        <f>[15]Abril!$H$18</f>
        <v>13.68</v>
      </c>
      <c r="P19" s="57">
        <f>[15]Abril!$H$19</f>
        <v>12.6</v>
      </c>
      <c r="Q19" s="57">
        <f>[15]Abril!$H$20</f>
        <v>16.920000000000002</v>
      </c>
      <c r="R19" s="57">
        <f>[15]Abril!$H$21</f>
        <v>13.68</v>
      </c>
      <c r="S19" s="57">
        <f>[15]Abril!$H$22</f>
        <v>12.96</v>
      </c>
      <c r="T19" s="57">
        <f>[15]Abril!$H$23</f>
        <v>11.520000000000001</v>
      </c>
      <c r="U19" s="57">
        <f>[15]Abril!$H$24</f>
        <v>13.68</v>
      </c>
      <c r="V19" s="57">
        <f>[15]Abril!$H$25</f>
        <v>12.6</v>
      </c>
      <c r="W19" s="57">
        <f>[15]Abril!$H$26</f>
        <v>11.520000000000001</v>
      </c>
      <c r="X19" s="57">
        <f>[15]Abril!$H$27</f>
        <v>19.8</v>
      </c>
      <c r="Y19" s="57">
        <f>[15]Abril!$H$28</f>
        <v>23.040000000000003</v>
      </c>
      <c r="Z19" s="57">
        <f>[15]Abril!$H$29</f>
        <v>18.720000000000002</v>
      </c>
      <c r="AA19" s="57" t="str">
        <f>[15]Abril!$H$30</f>
        <v>*</v>
      </c>
      <c r="AB19" s="57">
        <f>[15]Abril!$H$31</f>
        <v>12.24</v>
      </c>
      <c r="AC19" s="57">
        <f>[15]Abril!$H$32</f>
        <v>5.04</v>
      </c>
      <c r="AD19" s="57" t="str">
        <f>[15]Abril!$H$33</f>
        <v>*</v>
      </c>
      <c r="AE19" s="57">
        <f>[15]Abril!$H$34</f>
        <v>5.4</v>
      </c>
      <c r="AF19" s="59">
        <f t="shared" si="3"/>
        <v>23.040000000000003</v>
      </c>
    </row>
    <row r="20" spans="1:32" ht="17.100000000000001" customHeight="1" x14ac:dyDescent="0.2">
      <c r="A20" s="56" t="s">
        <v>10</v>
      </c>
      <c r="B20" s="57">
        <f>[16]Abril!$H$5</f>
        <v>10.44</v>
      </c>
      <c r="C20" s="57">
        <f>[16]Abril!$H$6</f>
        <v>12.6</v>
      </c>
      <c r="D20" s="57">
        <f>[16]Abril!$H$7</f>
        <v>9.3600000000000012</v>
      </c>
      <c r="E20" s="57">
        <f>[16]Abril!$H$8</f>
        <v>15.48</v>
      </c>
      <c r="F20" s="57">
        <f>[16]Abril!$H$9</f>
        <v>18.720000000000002</v>
      </c>
      <c r="G20" s="57">
        <f>[16]Abril!$H$10</f>
        <v>14.04</v>
      </c>
      <c r="H20" s="57">
        <f>[16]Abril!$H$11</f>
        <v>9.7200000000000006</v>
      </c>
      <c r="I20" s="57">
        <f>[16]Abril!$H$12</f>
        <v>12.6</v>
      </c>
      <c r="J20" s="57">
        <f>[16]Abril!$H$13</f>
        <v>10.8</v>
      </c>
      <c r="K20" s="57">
        <f>[16]Abril!$H$14</f>
        <v>9</v>
      </c>
      <c r="L20" s="57">
        <f>[16]Abril!$H$15</f>
        <v>9</v>
      </c>
      <c r="M20" s="57">
        <f>[16]Abril!$H$16</f>
        <v>6.48</v>
      </c>
      <c r="N20" s="57">
        <f>[16]Abril!$H$17</f>
        <v>15.840000000000002</v>
      </c>
      <c r="O20" s="57">
        <f>[16]Abril!$H$18</f>
        <v>9.3600000000000012</v>
      </c>
      <c r="P20" s="57">
        <f>[16]Abril!$H$19</f>
        <v>13.32</v>
      </c>
      <c r="Q20" s="57">
        <f>[16]Abril!$H$20</f>
        <v>14.76</v>
      </c>
      <c r="R20" s="57">
        <f>[16]Abril!$H$21</f>
        <v>15.840000000000002</v>
      </c>
      <c r="S20" s="57">
        <f>[16]Abril!$H$22</f>
        <v>15.120000000000001</v>
      </c>
      <c r="T20" s="57">
        <f>[16]Abril!$H$23</f>
        <v>18</v>
      </c>
      <c r="U20" s="57">
        <f>[16]Abril!$H$24</f>
        <v>12.96</v>
      </c>
      <c r="V20" s="57">
        <f>[16]Abril!$H$25</f>
        <v>13.68</v>
      </c>
      <c r="W20" s="57">
        <f>[16]Abril!$H$26</f>
        <v>20.52</v>
      </c>
      <c r="X20" s="57">
        <f>[16]Abril!$H$27</f>
        <v>17.28</v>
      </c>
      <c r="Y20" s="57">
        <f>[16]Abril!$H$28</f>
        <v>23.400000000000002</v>
      </c>
      <c r="Z20" s="57">
        <f>[16]Abril!$H$29</f>
        <v>20.88</v>
      </c>
      <c r="AA20" s="57">
        <f>[16]Abril!$H$30</f>
        <v>19.440000000000001</v>
      </c>
      <c r="AB20" s="57">
        <f>[16]Abril!$H$31</f>
        <v>18.36</v>
      </c>
      <c r="AC20" s="57">
        <f>[16]Abril!$H$32</f>
        <v>11.520000000000001</v>
      </c>
      <c r="AD20" s="57">
        <f>[16]Abril!$H$33</f>
        <v>7.5600000000000005</v>
      </c>
      <c r="AE20" s="57">
        <f>[16]Abril!$H$34</f>
        <v>10.44</v>
      </c>
      <c r="AF20" s="59">
        <f t="shared" si="3"/>
        <v>23.400000000000002</v>
      </c>
    </row>
    <row r="21" spans="1:32" ht="17.100000000000001" customHeight="1" x14ac:dyDescent="0.2">
      <c r="A21" s="56" t="s">
        <v>11</v>
      </c>
      <c r="B21" s="57">
        <f>[17]Abril!$H$5</f>
        <v>9.3600000000000012</v>
      </c>
      <c r="C21" s="57">
        <f>[17]Abril!$H$6</f>
        <v>7.2</v>
      </c>
      <c r="D21" s="57">
        <f>[17]Abril!$H$7</f>
        <v>6.12</v>
      </c>
      <c r="E21" s="57">
        <f>[17]Abril!$H$8</f>
        <v>6.84</v>
      </c>
      <c r="F21" s="57">
        <f>[17]Abril!$H$9</f>
        <v>9</v>
      </c>
      <c r="G21" s="57">
        <f>[17]Abril!$H$10</f>
        <v>6.84</v>
      </c>
      <c r="H21" s="57">
        <f>[17]Abril!$H$11</f>
        <v>5.04</v>
      </c>
      <c r="I21" s="57">
        <f>[17]Abril!$H$12</f>
        <v>4.32</v>
      </c>
      <c r="J21" s="57">
        <f>[17]Abril!$H$13</f>
        <v>4.6800000000000006</v>
      </c>
      <c r="K21" s="57">
        <f>[17]Abril!$H$14</f>
        <v>2.16</v>
      </c>
      <c r="L21" s="57">
        <f>[17]Abril!$H$15</f>
        <v>6.48</v>
      </c>
      <c r="M21" s="57">
        <f>[17]Abril!$H$16</f>
        <v>7.5600000000000005</v>
      </c>
      <c r="N21" s="57">
        <f>[17]Abril!$H$17</f>
        <v>5.7600000000000007</v>
      </c>
      <c r="O21" s="57">
        <f>[17]Abril!$H$18</f>
        <v>3.6</v>
      </c>
      <c r="P21" s="57">
        <f>[17]Abril!$H$19</f>
        <v>6.12</v>
      </c>
      <c r="Q21" s="57">
        <f>[17]Abril!$H$20</f>
        <v>7.5600000000000005</v>
      </c>
      <c r="R21" s="57">
        <f>[17]Abril!$H$21</f>
        <v>7.9200000000000008</v>
      </c>
      <c r="S21" s="57">
        <f>[17]Abril!$H$22</f>
        <v>6.12</v>
      </c>
      <c r="T21" s="57">
        <f>[17]Abril!$H$23</f>
        <v>7.5600000000000005</v>
      </c>
      <c r="U21" s="57">
        <f>[17]Abril!$H$24</f>
        <v>5.4</v>
      </c>
      <c r="V21" s="57">
        <f>[17]Abril!$H$25</f>
        <v>7.5600000000000005</v>
      </c>
      <c r="W21" s="57">
        <f>[17]Abril!$H$26</f>
        <v>0.36000000000000004</v>
      </c>
      <c r="X21" s="57">
        <f>[17]Abril!$H$27</f>
        <v>6.84</v>
      </c>
      <c r="Y21" s="57">
        <f>[17]Abril!$H$28</f>
        <v>10.8</v>
      </c>
      <c r="Z21" s="57">
        <f>[17]Abril!$H$29</f>
        <v>11.520000000000001</v>
      </c>
      <c r="AA21" s="57">
        <f>[17]Abril!$H$30</f>
        <v>20.88</v>
      </c>
      <c r="AB21" s="57">
        <f>[17]Abril!$H$31</f>
        <v>10.08</v>
      </c>
      <c r="AC21" s="57">
        <f>[17]Abril!$H$32</f>
        <v>13.32</v>
      </c>
      <c r="AD21" s="57">
        <f>[17]Abril!$H$33</f>
        <v>9.3600000000000012</v>
      </c>
      <c r="AE21" s="57">
        <f>[17]Abril!$H$34</f>
        <v>9</v>
      </c>
      <c r="AF21" s="59">
        <f t="shared" si="3"/>
        <v>20.88</v>
      </c>
    </row>
    <row r="22" spans="1:32" ht="17.100000000000001" customHeight="1" x14ac:dyDescent="0.2">
      <c r="A22" s="56" t="s">
        <v>12</v>
      </c>
      <c r="B22" s="57">
        <f>[18]Abril!$H$5</f>
        <v>6.12</v>
      </c>
      <c r="C22" s="57">
        <f>[18]Abril!$H$6</f>
        <v>9.3600000000000012</v>
      </c>
      <c r="D22" s="57">
        <f>[18]Abril!$H$7</f>
        <v>8.64</v>
      </c>
      <c r="E22" s="57">
        <f>[18]Abril!$H$8</f>
        <v>12.6</v>
      </c>
      <c r="F22" s="57">
        <f>[18]Abril!$H$9</f>
        <v>9</v>
      </c>
      <c r="G22" s="57">
        <f>[18]Abril!$H$10</f>
        <v>7.5600000000000005</v>
      </c>
      <c r="H22" s="57">
        <f>[18]Abril!$H$11</f>
        <v>8.64</v>
      </c>
      <c r="I22" s="57">
        <f>[18]Abril!$H$12</f>
        <v>9.3600000000000012</v>
      </c>
      <c r="J22" s="57">
        <f>[18]Abril!$H$13</f>
        <v>7.5600000000000005</v>
      </c>
      <c r="K22" s="57">
        <f>[18]Abril!$H$14</f>
        <v>4.32</v>
      </c>
      <c r="L22" s="57">
        <f>[18]Abril!$H$15</f>
        <v>7.2</v>
      </c>
      <c r="M22" s="57">
        <f>[18]Abril!$H$16</f>
        <v>6.48</v>
      </c>
      <c r="N22" s="57">
        <f>[18]Abril!$H$17</f>
        <v>10.8</v>
      </c>
      <c r="O22" s="57">
        <f>[18]Abril!$H$18</f>
        <v>18</v>
      </c>
      <c r="P22" s="57">
        <f>[18]Abril!$H$19</f>
        <v>12.24</v>
      </c>
      <c r="Q22" s="57">
        <f>[18]Abril!$H$20</f>
        <v>10.8</v>
      </c>
      <c r="R22" s="57">
        <f>[18]Abril!$H$21</f>
        <v>11.520000000000001</v>
      </c>
      <c r="S22" s="57">
        <f>[18]Abril!$H$22</f>
        <v>7.2</v>
      </c>
      <c r="T22" s="57">
        <f>[18]Abril!$H$23</f>
        <v>11.879999999999999</v>
      </c>
      <c r="U22" s="57">
        <f>[18]Abril!$H$24</f>
        <v>10.08</v>
      </c>
      <c r="V22" s="57">
        <f>[18]Abril!$H$25</f>
        <v>10.08</v>
      </c>
      <c r="W22" s="57">
        <f>[18]Abril!$H$26</f>
        <v>7.2</v>
      </c>
      <c r="X22" s="57">
        <f>[18]Abril!$H$27</f>
        <v>15.48</v>
      </c>
      <c r="Y22" s="57">
        <f>[18]Abril!$H$28</f>
        <v>15.48</v>
      </c>
      <c r="Z22" s="57">
        <f>[18]Abril!$H$29</f>
        <v>11.16</v>
      </c>
      <c r="AA22" s="57">
        <f>[18]Abril!$H$30</f>
        <v>14.04</v>
      </c>
      <c r="AB22" s="57">
        <f>[18]Abril!$H$31</f>
        <v>12.24</v>
      </c>
      <c r="AC22" s="57">
        <f>[18]Abril!$H$32</f>
        <v>11.879999999999999</v>
      </c>
      <c r="AD22" s="57">
        <f>[18]Abril!$H$33</f>
        <v>6.48</v>
      </c>
      <c r="AE22" s="57">
        <f>[18]Abril!$H$34</f>
        <v>11.879999999999999</v>
      </c>
      <c r="AF22" s="59">
        <f t="shared" si="3"/>
        <v>18</v>
      </c>
    </row>
    <row r="23" spans="1:32" ht="17.100000000000001" customHeight="1" x14ac:dyDescent="0.2">
      <c r="A23" s="56" t="s">
        <v>13</v>
      </c>
      <c r="B23" s="57">
        <f>[19]Abril!$H$5</f>
        <v>9.7200000000000006</v>
      </c>
      <c r="C23" s="57">
        <f>[19]Abril!$H$6</f>
        <v>15.48</v>
      </c>
      <c r="D23" s="57">
        <f>[19]Abril!$H$7</f>
        <v>15.120000000000001</v>
      </c>
      <c r="E23" s="57">
        <f>[19]Abril!$H$8</f>
        <v>11.16</v>
      </c>
      <c r="F23" s="57">
        <f>[19]Abril!$H$9</f>
        <v>15.120000000000001</v>
      </c>
      <c r="G23" s="57">
        <f>[19]Abril!$H$10</f>
        <v>13.68</v>
      </c>
      <c r="H23" s="57">
        <f>[19]Abril!$H$11</f>
        <v>15.120000000000001</v>
      </c>
      <c r="I23" s="57">
        <f>[19]Abril!$H$12</f>
        <v>10.8</v>
      </c>
      <c r="J23" s="57">
        <f>[19]Abril!$H$13</f>
        <v>18.36</v>
      </c>
      <c r="K23" s="57">
        <f>[19]Abril!$H$14</f>
        <v>14.76</v>
      </c>
      <c r="L23" s="57">
        <f>[19]Abril!$H$15</f>
        <v>17.28</v>
      </c>
      <c r="M23" s="57">
        <f>[19]Abril!$H$16</f>
        <v>12.96</v>
      </c>
      <c r="N23" s="57">
        <f>[19]Abril!$H$17</f>
        <v>15.48</v>
      </c>
      <c r="O23" s="57">
        <f>[19]Abril!$H$18</f>
        <v>17.64</v>
      </c>
      <c r="P23" s="57">
        <f>[19]Abril!$H$19</f>
        <v>12.96</v>
      </c>
      <c r="Q23" s="57">
        <f>[19]Abril!$H$20</f>
        <v>16.920000000000002</v>
      </c>
      <c r="R23" s="57">
        <f>[19]Abril!$H$21</f>
        <v>16.2</v>
      </c>
      <c r="S23" s="57">
        <f>[19]Abril!$H$22</f>
        <v>15.120000000000001</v>
      </c>
      <c r="T23" s="57">
        <f>[19]Abril!$H$23</f>
        <v>17.28</v>
      </c>
      <c r="U23" s="57">
        <f>[19]Abril!$H$24</f>
        <v>14.76</v>
      </c>
      <c r="V23" s="57">
        <f>[19]Abril!$H$25</f>
        <v>19.079999999999998</v>
      </c>
      <c r="W23" s="57">
        <f>[19]Abril!$H$26</f>
        <v>7.9200000000000008</v>
      </c>
      <c r="X23" s="57">
        <f>[19]Abril!$H$27</f>
        <v>19.079999999999998</v>
      </c>
      <c r="Y23" s="57">
        <f>[19]Abril!$H$28</f>
        <v>22.32</v>
      </c>
      <c r="Z23" s="57">
        <f>[19]Abril!$H$29</f>
        <v>22.68</v>
      </c>
      <c r="AA23" s="57">
        <f>[19]Abril!$H$30</f>
        <v>28.8</v>
      </c>
      <c r="AB23" s="57">
        <f>[19]Abril!$H$31</f>
        <v>23.759999999999998</v>
      </c>
      <c r="AC23" s="57">
        <f>[19]Abril!$H$32</f>
        <v>19.079999999999998</v>
      </c>
      <c r="AD23" s="57">
        <f>[19]Abril!$H$33</f>
        <v>11.16</v>
      </c>
      <c r="AE23" s="57">
        <f>[19]Abril!$H$34</f>
        <v>15.120000000000001</v>
      </c>
      <c r="AF23" s="59">
        <f t="shared" si="3"/>
        <v>28.8</v>
      </c>
    </row>
    <row r="24" spans="1:32" ht="17.100000000000001" customHeight="1" x14ac:dyDescent="0.2">
      <c r="A24" s="56" t="s">
        <v>14</v>
      </c>
      <c r="B24" s="57">
        <f>[20]Abril!$H$5</f>
        <v>4.6800000000000006</v>
      </c>
      <c r="C24" s="57">
        <f>[20]Abril!$H$6</f>
        <v>9.7200000000000006</v>
      </c>
      <c r="D24" s="57">
        <f>[20]Abril!$H$7</f>
        <v>9.7200000000000006</v>
      </c>
      <c r="E24" s="57">
        <f>[20]Abril!$H$8</f>
        <v>11.520000000000001</v>
      </c>
      <c r="F24" s="57">
        <f>[20]Abril!$H$9</f>
        <v>10.8</v>
      </c>
      <c r="G24" s="57">
        <f>[20]Abril!$H$10</f>
        <v>13.68</v>
      </c>
      <c r="H24" s="57">
        <f>[20]Abril!$H$11</f>
        <v>11.16</v>
      </c>
      <c r="I24" s="57">
        <f>[20]Abril!$H$12</f>
        <v>10.44</v>
      </c>
      <c r="J24" s="57">
        <f>[20]Abril!$H$13</f>
        <v>11.520000000000001</v>
      </c>
      <c r="K24" s="57">
        <f>[20]Abril!$H$14</f>
        <v>14.76</v>
      </c>
      <c r="L24" s="57">
        <f>[20]Abril!$H$15</f>
        <v>14.4</v>
      </c>
      <c r="M24" s="57">
        <f>[20]Abril!$H$16</f>
        <v>10.44</v>
      </c>
      <c r="N24" s="57">
        <f>[20]Abril!$H$17</f>
        <v>14.04</v>
      </c>
      <c r="O24" s="57">
        <f>[20]Abril!$H$18</f>
        <v>15.840000000000002</v>
      </c>
      <c r="P24" s="57">
        <f>[20]Abril!$H$19</f>
        <v>16.920000000000002</v>
      </c>
      <c r="Q24" s="57">
        <f>[20]Abril!$H$20</f>
        <v>15.48</v>
      </c>
      <c r="R24" s="57">
        <f>[20]Abril!$H$21</f>
        <v>16.920000000000002</v>
      </c>
      <c r="S24" s="57">
        <f>[20]Abril!$H$22</f>
        <v>15.120000000000001</v>
      </c>
      <c r="T24" s="57">
        <f>[20]Abril!$H$23</f>
        <v>15.48</v>
      </c>
      <c r="U24" s="57">
        <f>[20]Abril!$H$24</f>
        <v>12.96</v>
      </c>
      <c r="V24" s="57">
        <f>[20]Abril!$H$25</f>
        <v>14.76</v>
      </c>
      <c r="W24" s="57">
        <f>[20]Abril!$H$26</f>
        <v>12.96</v>
      </c>
      <c r="X24" s="57">
        <f>[20]Abril!$H$27</f>
        <v>14.04</v>
      </c>
      <c r="Y24" s="57">
        <f>[20]Abril!$H$28</f>
        <v>18</v>
      </c>
      <c r="Z24" s="57">
        <f>[20]Abril!$H$29</f>
        <v>19.079999999999998</v>
      </c>
      <c r="AA24" s="57">
        <f>[20]Abril!$H$30</f>
        <v>23.400000000000002</v>
      </c>
      <c r="AB24" s="57">
        <f>[20]Abril!$H$31</f>
        <v>24.12</v>
      </c>
      <c r="AC24" s="57">
        <f>[20]Abril!$H$32</f>
        <v>13.32</v>
      </c>
      <c r="AD24" s="57">
        <f>[20]Abril!$H$33</f>
        <v>15.840000000000002</v>
      </c>
      <c r="AE24" s="57">
        <f>[20]Abril!$H$34</f>
        <v>15.48</v>
      </c>
      <c r="AF24" s="59">
        <f t="shared" si="3"/>
        <v>24.12</v>
      </c>
    </row>
    <row r="25" spans="1:32" ht="17.100000000000001" customHeight="1" x14ac:dyDescent="0.2">
      <c r="A25" s="56" t="s">
        <v>15</v>
      </c>
      <c r="B25" s="57">
        <f>[21]Abril!$H$5</f>
        <v>16.920000000000002</v>
      </c>
      <c r="C25" s="57">
        <f>[21]Abril!$H$6</f>
        <v>15.840000000000002</v>
      </c>
      <c r="D25" s="57">
        <f>[21]Abril!$H$7</f>
        <v>11.879999999999999</v>
      </c>
      <c r="E25" s="57">
        <f>[21]Abril!$H$8</f>
        <v>15.840000000000002</v>
      </c>
      <c r="F25" s="57">
        <f>[21]Abril!$H$9</f>
        <v>18.720000000000002</v>
      </c>
      <c r="G25" s="57">
        <f>[21]Abril!$H$10</f>
        <v>18</v>
      </c>
      <c r="H25" s="57">
        <f>[21]Abril!$H$11</f>
        <v>20.88</v>
      </c>
      <c r="I25" s="57">
        <f>[21]Abril!$H$12</f>
        <v>12.96</v>
      </c>
      <c r="J25" s="57">
        <f>[21]Abril!$H$13</f>
        <v>13.68</v>
      </c>
      <c r="K25" s="57">
        <f>[21]Abril!$H$14</f>
        <v>14.4</v>
      </c>
      <c r="L25" s="57">
        <f>[21]Abril!$H$15</f>
        <v>9</v>
      </c>
      <c r="M25" s="57">
        <f>[21]Abril!$H$16</f>
        <v>15.120000000000001</v>
      </c>
      <c r="N25" s="57">
        <f>[21]Abril!$H$17</f>
        <v>14.04</v>
      </c>
      <c r="O25" s="57">
        <f>[21]Abril!$H$18</f>
        <v>9</v>
      </c>
      <c r="P25" s="57">
        <f>[21]Abril!$H$19</f>
        <v>16.559999999999999</v>
      </c>
      <c r="Q25" s="57">
        <f>[21]Abril!$H$20</f>
        <v>16.559999999999999</v>
      </c>
      <c r="R25" s="57">
        <f>[21]Abril!$H$21</f>
        <v>15.840000000000002</v>
      </c>
      <c r="S25" s="57">
        <f>[21]Abril!$H$22</f>
        <v>12.24</v>
      </c>
      <c r="T25" s="57">
        <f>[21]Abril!$H$23</f>
        <v>16.2</v>
      </c>
      <c r="U25" s="57">
        <f>[21]Abril!$H$24</f>
        <v>11.16</v>
      </c>
      <c r="V25" s="57">
        <f>[21]Abril!$H$25</f>
        <v>16.2</v>
      </c>
      <c r="W25" s="57">
        <f>[21]Abril!$H$26</f>
        <v>10.08</v>
      </c>
      <c r="X25" s="57">
        <f>[21]Abril!$H$27</f>
        <v>19.8</v>
      </c>
      <c r="Y25" s="57">
        <f>[21]Abril!$H$28</f>
        <v>18.720000000000002</v>
      </c>
      <c r="Z25" s="57">
        <f>[21]Abril!$H$29</f>
        <v>20.16</v>
      </c>
      <c r="AA25" s="57">
        <f>[21]Abril!$H$30</f>
        <v>30.96</v>
      </c>
      <c r="AB25" s="57">
        <f>[21]Abril!$H$31</f>
        <v>18.720000000000002</v>
      </c>
      <c r="AC25" s="57">
        <f>[21]Abril!$H$32</f>
        <v>14.76</v>
      </c>
      <c r="AD25" s="57">
        <f>[21]Abril!$H$33</f>
        <v>10.44</v>
      </c>
      <c r="AE25" s="57">
        <f>[21]Abril!$H$34</f>
        <v>11.16</v>
      </c>
      <c r="AF25" s="59">
        <f t="shared" si="3"/>
        <v>30.96</v>
      </c>
    </row>
    <row r="26" spans="1:32" ht="17.100000000000001" customHeight="1" x14ac:dyDescent="0.2">
      <c r="A26" s="56" t="s">
        <v>16</v>
      </c>
      <c r="B26" s="57">
        <f>[22]Abril!$H$5</f>
        <v>9.7200000000000006</v>
      </c>
      <c r="C26" s="57">
        <f>[22]Abril!$H$6</f>
        <v>11.16</v>
      </c>
      <c r="D26" s="57">
        <f>[22]Abril!$H$7</f>
        <v>10.8</v>
      </c>
      <c r="E26" s="57">
        <f>[22]Abril!$H$8</f>
        <v>10.08</v>
      </c>
      <c r="F26" s="57">
        <f>[22]Abril!$H$9</f>
        <v>10.8</v>
      </c>
      <c r="G26" s="57">
        <f>[22]Abril!$H$10</f>
        <v>12.24</v>
      </c>
      <c r="H26" s="57">
        <f>[22]Abril!$H$11</f>
        <v>13.68</v>
      </c>
      <c r="I26" s="57">
        <f>[22]Abril!$H$12</f>
        <v>11.16</v>
      </c>
      <c r="J26" s="57">
        <f>[22]Abril!$H$13</f>
        <v>10.08</v>
      </c>
      <c r="K26" s="57">
        <f>[22]Abril!$H$14</f>
        <v>17.64</v>
      </c>
      <c r="L26" s="57">
        <f>[22]Abril!$H$15</f>
        <v>15.120000000000001</v>
      </c>
      <c r="M26" s="57">
        <f>[22]Abril!$H$16</f>
        <v>17.28</v>
      </c>
      <c r="N26" s="57">
        <f>[22]Abril!$H$17</f>
        <v>12.96</v>
      </c>
      <c r="O26" s="57">
        <f>[22]Abril!$H$18</f>
        <v>14.04</v>
      </c>
      <c r="P26" s="57">
        <f>[22]Abril!$H$19</f>
        <v>15.48</v>
      </c>
      <c r="Q26" s="57">
        <f>[22]Abril!$H$20</f>
        <v>20.16</v>
      </c>
      <c r="R26" s="57">
        <f>[22]Abril!$H$21</f>
        <v>15.840000000000002</v>
      </c>
      <c r="S26" s="57">
        <f>[22]Abril!$H$22</f>
        <v>13.68</v>
      </c>
      <c r="T26" s="57">
        <f>[22]Abril!$H$23</f>
        <v>12.24</v>
      </c>
      <c r="U26" s="57">
        <f>[22]Abril!$H$24</f>
        <v>11.879999999999999</v>
      </c>
      <c r="V26" s="57">
        <f>[22]Abril!$H$25</f>
        <v>12.96</v>
      </c>
      <c r="W26" s="57">
        <f>[22]Abril!$H$26</f>
        <v>8.64</v>
      </c>
      <c r="X26" s="57">
        <f>[22]Abril!$H$27</f>
        <v>17.64</v>
      </c>
      <c r="Y26" s="57">
        <f>[22]Abril!$H$28</f>
        <v>19.079999999999998</v>
      </c>
      <c r="Z26" s="57">
        <f>[22]Abril!$H$29</f>
        <v>14.76</v>
      </c>
      <c r="AA26" s="57">
        <f>[22]Abril!$H$30</f>
        <v>23.759999999999998</v>
      </c>
      <c r="AB26" s="57">
        <f>[22]Abril!$H$31</f>
        <v>16.559999999999999</v>
      </c>
      <c r="AC26" s="57">
        <f>[22]Abril!$H$32</f>
        <v>14.76</v>
      </c>
      <c r="AD26" s="57">
        <f>[22]Abril!$H$33</f>
        <v>13.32</v>
      </c>
      <c r="AE26" s="57">
        <f>[22]Abril!$H$34</f>
        <v>17.64</v>
      </c>
      <c r="AF26" s="59">
        <f t="shared" si="3"/>
        <v>23.759999999999998</v>
      </c>
    </row>
    <row r="27" spans="1:32" ht="17.100000000000001" customHeight="1" x14ac:dyDescent="0.2">
      <c r="A27" s="56" t="s">
        <v>17</v>
      </c>
      <c r="B27" s="57">
        <f>[23]Abril!$H$5</f>
        <v>8.2799999999999994</v>
      </c>
      <c r="C27" s="57">
        <f>[23]Abril!$H$6</f>
        <v>11.879999999999999</v>
      </c>
      <c r="D27" s="57">
        <f>[23]Abril!$H$7</f>
        <v>7.5600000000000005</v>
      </c>
      <c r="E27" s="57">
        <f>[23]Abril!$H$8</f>
        <v>14.04</v>
      </c>
      <c r="F27" s="57">
        <f>[23]Abril!$H$9</f>
        <v>16.2</v>
      </c>
      <c r="G27" s="57">
        <f>[23]Abril!$H$10</f>
        <v>18.36</v>
      </c>
      <c r="H27" s="57">
        <f>[23]Abril!$H$11</f>
        <v>10.8</v>
      </c>
      <c r="I27" s="57">
        <f>[23]Abril!$H$12</f>
        <v>7.9200000000000008</v>
      </c>
      <c r="J27" s="57">
        <f>[23]Abril!$H$13</f>
        <v>11.520000000000001</v>
      </c>
      <c r="K27" s="57">
        <f>[23]Abril!$H$14</f>
        <v>10.44</v>
      </c>
      <c r="L27" s="57">
        <f>[23]Abril!$H$15</f>
        <v>9.3600000000000012</v>
      </c>
      <c r="M27" s="57">
        <f>[23]Abril!$H$16</f>
        <v>6.48</v>
      </c>
      <c r="N27" s="57">
        <f>[23]Abril!$H$17</f>
        <v>14.76</v>
      </c>
      <c r="O27" s="57">
        <f>[23]Abril!$H$18</f>
        <v>7.2</v>
      </c>
      <c r="P27" s="57">
        <f>[23]Abril!$H$19</f>
        <v>14.04</v>
      </c>
      <c r="Q27" s="57">
        <f>[23]Abril!$H$20</f>
        <v>15.840000000000002</v>
      </c>
      <c r="R27" s="57">
        <f>[23]Abril!$H$21</f>
        <v>14.76</v>
      </c>
      <c r="S27" s="57">
        <f>[23]Abril!$H$22</f>
        <v>11.520000000000001</v>
      </c>
      <c r="T27" s="57">
        <f>[23]Abril!$H$23</f>
        <v>12.96</v>
      </c>
      <c r="U27" s="57">
        <f>[23]Abril!$H$24</f>
        <v>7.9200000000000008</v>
      </c>
      <c r="V27" s="57">
        <f>[23]Abril!$H$25</f>
        <v>15.48</v>
      </c>
      <c r="W27" s="57">
        <f>[23]Abril!$H$26</f>
        <v>11.16</v>
      </c>
      <c r="X27" s="57">
        <f>[23]Abril!$H$27</f>
        <v>12.6</v>
      </c>
      <c r="Y27" s="57">
        <f>[23]Abril!$H$28</f>
        <v>21.240000000000002</v>
      </c>
      <c r="Z27" s="57">
        <f>[23]Abril!$H$29</f>
        <v>25.2</v>
      </c>
      <c r="AA27" s="57">
        <f>[23]Abril!$H$30</f>
        <v>23.400000000000002</v>
      </c>
      <c r="AB27" s="57">
        <f>[23]Abril!$H$31</f>
        <v>24.48</v>
      </c>
      <c r="AC27" s="57">
        <f>[23]Abril!$H$32</f>
        <v>13.32</v>
      </c>
      <c r="AD27" s="57">
        <f>[23]Abril!$H$33</f>
        <v>8.64</v>
      </c>
      <c r="AE27" s="57">
        <f>[23]Abril!$H$34</f>
        <v>12.6</v>
      </c>
      <c r="AF27" s="59">
        <f>MAX(B27:AE27)</f>
        <v>25.2</v>
      </c>
    </row>
    <row r="28" spans="1:32" ht="17.100000000000001" customHeight="1" x14ac:dyDescent="0.2">
      <c r="A28" s="56" t="s">
        <v>18</v>
      </c>
      <c r="B28" s="57">
        <f>[24]Abril!$H$5</f>
        <v>9</v>
      </c>
      <c r="C28" s="57">
        <f>[24]Abril!$H$6</f>
        <v>23.040000000000003</v>
      </c>
      <c r="D28" s="57">
        <f>[24]Abril!$H$7</f>
        <v>15.840000000000002</v>
      </c>
      <c r="E28" s="57">
        <f>[24]Abril!$H$8</f>
        <v>8.2799999999999994</v>
      </c>
      <c r="F28" s="57">
        <f>[24]Abril!$H$9</f>
        <v>12.96</v>
      </c>
      <c r="G28" s="57">
        <f>[24]Abril!$H$10</f>
        <v>5.4</v>
      </c>
      <c r="H28" s="57">
        <f>[24]Abril!$H$11</f>
        <v>0.36000000000000004</v>
      </c>
      <c r="I28" s="57">
        <f>[24]Abril!$H$12</f>
        <v>0.72000000000000008</v>
      </c>
      <c r="J28" s="57">
        <f>[24]Abril!$H$13</f>
        <v>1.8</v>
      </c>
      <c r="K28" s="57">
        <f>[24]Abril!$H$14</f>
        <v>15.120000000000001</v>
      </c>
      <c r="L28" s="57">
        <f>[24]Abril!$H$15</f>
        <v>7.5600000000000005</v>
      </c>
      <c r="M28" s="57">
        <f>[24]Abril!$H$16</f>
        <v>0.36000000000000004</v>
      </c>
      <c r="N28" s="57">
        <f>[24]Abril!$H$17</f>
        <v>10.08</v>
      </c>
      <c r="O28" s="57">
        <f>[24]Abril!$H$18</f>
        <v>17.64</v>
      </c>
      <c r="P28" s="57">
        <f>[24]Abril!$H$19</f>
        <v>16.559999999999999</v>
      </c>
      <c r="Q28" s="57">
        <f>[24]Abril!$H$20</f>
        <v>10.44</v>
      </c>
      <c r="R28" s="57">
        <f>[24]Abril!$H$21</f>
        <v>8.64</v>
      </c>
      <c r="S28" s="57">
        <f>[24]Abril!$H$22</f>
        <v>13.32</v>
      </c>
      <c r="T28" s="57">
        <f>[24]Abril!$H$23</f>
        <v>12.96</v>
      </c>
      <c r="U28" s="57">
        <f>[24]Abril!$H$24</f>
        <v>5.04</v>
      </c>
      <c r="V28" s="57">
        <f>[24]Abril!$H$25</f>
        <v>9.3600000000000012</v>
      </c>
      <c r="W28" s="57" t="str">
        <f>[24]Abril!$H$26</f>
        <v>*</v>
      </c>
      <c r="X28" s="57" t="str">
        <f>[24]Abril!$H$27</f>
        <v>*</v>
      </c>
      <c r="Y28" s="57" t="str">
        <f>[24]Abril!$H$28</f>
        <v>*</v>
      </c>
      <c r="Z28" s="57" t="str">
        <f>[24]Abril!$H$29</f>
        <v>*</v>
      </c>
      <c r="AA28" s="57">
        <f>[24]Abril!$H$30</f>
        <v>27.36</v>
      </c>
      <c r="AB28" s="57">
        <f>[24]Abril!$H$31</f>
        <v>19.8</v>
      </c>
      <c r="AC28" s="57">
        <f>[24]Abril!$H$32</f>
        <v>8.2799999999999994</v>
      </c>
      <c r="AD28" s="57">
        <f>[24]Abril!$H$33</f>
        <v>0.36000000000000004</v>
      </c>
      <c r="AE28" s="57">
        <f>[24]Abril!$H$34</f>
        <v>1.4400000000000002</v>
      </c>
      <c r="AF28" s="59">
        <f t="shared" si="3"/>
        <v>27.36</v>
      </c>
    </row>
    <row r="29" spans="1:32" ht="17.100000000000001" customHeight="1" x14ac:dyDescent="0.2">
      <c r="A29" s="56" t="s">
        <v>19</v>
      </c>
      <c r="B29" s="57">
        <f>[25]Abril!$H$5</f>
        <v>10.08</v>
      </c>
      <c r="C29" s="57">
        <f>[25]Abril!$H$6</f>
        <v>18.720000000000002</v>
      </c>
      <c r="D29" s="57">
        <f>[25]Abril!$H$7</f>
        <v>11.520000000000001</v>
      </c>
      <c r="E29" s="57">
        <f>[25]Abril!$H$8</f>
        <v>13.68</v>
      </c>
      <c r="F29" s="57">
        <f>[25]Abril!$H$9</f>
        <v>16.2</v>
      </c>
      <c r="G29" s="57">
        <f>[25]Abril!$H$10</f>
        <v>18.36</v>
      </c>
      <c r="H29" s="57">
        <f>[25]Abril!$H$11</f>
        <v>13.32</v>
      </c>
      <c r="I29" s="57">
        <f>[25]Abril!$H$12</f>
        <v>12.24</v>
      </c>
      <c r="J29" s="57">
        <f>[25]Abril!$H$13</f>
        <v>17.28</v>
      </c>
      <c r="K29" s="57">
        <f>[25]Abril!$H$14</f>
        <v>17.28</v>
      </c>
      <c r="L29" s="57">
        <f>[25]Abril!$H$15</f>
        <v>12.96</v>
      </c>
      <c r="M29" s="57">
        <f>[25]Abril!$H$16</f>
        <v>11.520000000000001</v>
      </c>
      <c r="N29" s="57">
        <f>[25]Abril!$H$17</f>
        <v>21.96</v>
      </c>
      <c r="O29" s="57">
        <f>[25]Abril!$H$18</f>
        <v>15.840000000000002</v>
      </c>
      <c r="P29" s="57">
        <f>[25]Abril!$H$19</f>
        <v>15.840000000000002</v>
      </c>
      <c r="Q29" s="57">
        <f>[25]Abril!$H$20</f>
        <v>17.28</v>
      </c>
      <c r="R29" s="57">
        <f>[25]Abril!$H$21</f>
        <v>23.040000000000003</v>
      </c>
      <c r="S29" s="57">
        <f>[25]Abril!$H$22</f>
        <v>15.48</v>
      </c>
      <c r="T29" s="57">
        <f>[25]Abril!$H$23</f>
        <v>22.32</v>
      </c>
      <c r="U29" s="57">
        <f>[25]Abril!$H$24</f>
        <v>16.2</v>
      </c>
      <c r="V29" s="57">
        <f>[25]Abril!$H$25</f>
        <v>16.2</v>
      </c>
      <c r="W29" s="57">
        <f>[25]Abril!$H$26</f>
        <v>14.4</v>
      </c>
      <c r="X29" s="57">
        <f>[25]Abril!$H$27</f>
        <v>22.68</v>
      </c>
      <c r="Y29" s="57">
        <f>[25]Abril!$H$28</f>
        <v>24.12</v>
      </c>
      <c r="Z29" s="57">
        <f>[25]Abril!$H$29</f>
        <v>21.6</v>
      </c>
      <c r="AA29" s="57">
        <f>[25]Abril!$H$30</f>
        <v>24.840000000000003</v>
      </c>
      <c r="AB29" s="57">
        <f>[25]Abril!$H$31</f>
        <v>15.120000000000001</v>
      </c>
      <c r="AC29" s="57">
        <f>[25]Abril!$H$32</f>
        <v>14.04</v>
      </c>
      <c r="AD29" s="57">
        <f>[25]Abril!$H$33</f>
        <v>14.04</v>
      </c>
      <c r="AE29" s="57">
        <f>[25]Abril!$H$34</f>
        <v>19.079999999999998</v>
      </c>
      <c r="AF29" s="59">
        <f t="shared" si="3"/>
        <v>24.840000000000003</v>
      </c>
    </row>
    <row r="30" spans="1:32" ht="17.100000000000001" customHeight="1" x14ac:dyDescent="0.2">
      <c r="A30" s="56" t="s">
        <v>31</v>
      </c>
      <c r="B30" s="57" t="str">
        <f>[26]Abril!$H$5</f>
        <v>*</v>
      </c>
      <c r="C30" s="57" t="str">
        <f>[26]Abril!$H$6</f>
        <v>*</v>
      </c>
      <c r="D30" s="57" t="str">
        <f>[26]Abril!$H$7</f>
        <v>*</v>
      </c>
      <c r="E30" s="57" t="str">
        <f>[26]Abril!$H$8</f>
        <v>*</v>
      </c>
      <c r="F30" s="57" t="str">
        <f>[26]Abril!$H$9</f>
        <v>*</v>
      </c>
      <c r="G30" s="57" t="str">
        <f>[26]Abril!$H$10</f>
        <v>*</v>
      </c>
      <c r="H30" s="57" t="str">
        <f>[26]Abril!$H$11</f>
        <v>*</v>
      </c>
      <c r="I30" s="57" t="str">
        <f>[26]Abril!$H$12</f>
        <v>*</v>
      </c>
      <c r="J30" s="57" t="str">
        <f>[26]Abril!$H$13</f>
        <v>*</v>
      </c>
      <c r="K30" s="57" t="str">
        <f>[26]Abril!$H$14</f>
        <v>*</v>
      </c>
      <c r="L30" s="57" t="str">
        <f>[26]Abril!$H$15</f>
        <v>*</v>
      </c>
      <c r="M30" s="57" t="str">
        <f>[26]Abril!$H$16</f>
        <v>*</v>
      </c>
      <c r="N30" s="57" t="str">
        <f>[26]Abril!$H$17</f>
        <v>*</v>
      </c>
      <c r="O30" s="57" t="str">
        <f>[26]Abril!$H$18</f>
        <v>*</v>
      </c>
      <c r="P30" s="57" t="str">
        <f>[26]Abril!$H$19</f>
        <v>*</v>
      </c>
      <c r="Q30" s="57" t="str">
        <f>[26]Abril!$H$20</f>
        <v>*</v>
      </c>
      <c r="R30" s="57" t="str">
        <f>[26]Abril!$H$21</f>
        <v>*</v>
      </c>
      <c r="S30" s="57" t="str">
        <f>[26]Abril!$H$22</f>
        <v>*</v>
      </c>
      <c r="T30" s="57" t="str">
        <f>[26]Abril!$H$23</f>
        <v>*</v>
      </c>
      <c r="U30" s="57" t="str">
        <f>[26]Abril!$H$24</f>
        <v>*</v>
      </c>
      <c r="V30" s="57" t="str">
        <f>[26]Abril!$H$25</f>
        <v>*</v>
      </c>
      <c r="W30" s="57" t="str">
        <f>[26]Abril!$H$26</f>
        <v>*</v>
      </c>
      <c r="X30" s="57" t="str">
        <f>[26]Abril!$H$27</f>
        <v>*</v>
      </c>
      <c r="Y30" s="57" t="str">
        <f>[26]Abril!$H$28</f>
        <v>*</v>
      </c>
      <c r="Z30" s="57" t="str">
        <f>[26]Abril!$H$29</f>
        <v>*</v>
      </c>
      <c r="AA30" s="57" t="str">
        <f>[26]Abril!$H$30</f>
        <v>*</v>
      </c>
      <c r="AB30" s="57" t="str">
        <f>[26]Abril!$H$31</f>
        <v>*</v>
      </c>
      <c r="AC30" s="57" t="str">
        <f>[26]Abril!$H$32</f>
        <v>*</v>
      </c>
      <c r="AD30" s="57" t="str">
        <f>[26]Abril!$H$33</f>
        <v>*</v>
      </c>
      <c r="AE30" s="57" t="str">
        <f>[26]Abril!$H$34</f>
        <v>*</v>
      </c>
      <c r="AF30" s="59" t="s">
        <v>134</v>
      </c>
    </row>
    <row r="31" spans="1:32" ht="17.100000000000001" customHeight="1" x14ac:dyDescent="0.2">
      <c r="A31" s="56" t="s">
        <v>51</v>
      </c>
      <c r="B31" s="57">
        <f>[27]Abril!$H$5</f>
        <v>14.04</v>
      </c>
      <c r="C31" s="57">
        <f>[27]Abril!$H$6</f>
        <v>19.440000000000001</v>
      </c>
      <c r="D31" s="57">
        <f>[27]Abril!$H$7</f>
        <v>20.88</v>
      </c>
      <c r="E31" s="57">
        <f>[27]Abril!$H$8</f>
        <v>18</v>
      </c>
      <c r="F31" s="57">
        <f>[27]Abril!$H$9</f>
        <v>30.96</v>
      </c>
      <c r="G31" s="57">
        <f>[27]Abril!$H$10</f>
        <v>15.120000000000001</v>
      </c>
      <c r="H31" s="57">
        <f>[27]Abril!$H$11</f>
        <v>16.559999999999999</v>
      </c>
      <c r="I31" s="57">
        <f>[27]Abril!$H$12</f>
        <v>18.36</v>
      </c>
      <c r="J31" s="57">
        <f>[27]Abril!$H$13</f>
        <v>33.840000000000003</v>
      </c>
      <c r="K31" s="57">
        <f>[27]Abril!$H$14</f>
        <v>16.2</v>
      </c>
      <c r="L31" s="57">
        <f>[27]Abril!$H$15</f>
        <v>26.64</v>
      </c>
      <c r="M31" s="57">
        <f>[27]Abril!$H$16</f>
        <v>24.12</v>
      </c>
      <c r="N31" s="57">
        <f>[27]Abril!$H$17</f>
        <v>16.920000000000002</v>
      </c>
      <c r="O31" s="57">
        <f>[27]Abril!$H$18</f>
        <v>15.840000000000002</v>
      </c>
      <c r="P31" s="57">
        <f>[27]Abril!$H$19</f>
        <v>20.88</v>
      </c>
      <c r="Q31" s="57">
        <f>[27]Abril!$H$20</f>
        <v>19.8</v>
      </c>
      <c r="R31" s="57">
        <f>[27]Abril!$H$21</f>
        <v>15.840000000000002</v>
      </c>
      <c r="S31" s="57">
        <f>[27]Abril!$H$22</f>
        <v>13.68</v>
      </c>
      <c r="T31" s="57">
        <f>[27]Abril!$H$23</f>
        <v>19.079999999999998</v>
      </c>
      <c r="U31" s="57">
        <f>[27]Abril!$H$24</f>
        <v>19.440000000000001</v>
      </c>
      <c r="V31" s="57">
        <f>[27]Abril!$H$25</f>
        <v>15.48</v>
      </c>
      <c r="W31" s="57">
        <f>[27]Abril!$H$26</f>
        <v>17.28</v>
      </c>
      <c r="X31" s="57">
        <f>[27]Abril!$H$27</f>
        <v>25.56</v>
      </c>
      <c r="Y31" s="57">
        <f>[27]Abril!$H$28</f>
        <v>19.8</v>
      </c>
      <c r="Z31" s="57">
        <f>[27]Abril!$H$29</f>
        <v>21.96</v>
      </c>
      <c r="AA31" s="57">
        <f>[27]Abril!$H$30</f>
        <v>25.92</v>
      </c>
      <c r="AB31" s="57">
        <f>[27]Abril!$H$31</f>
        <v>18.720000000000002</v>
      </c>
      <c r="AC31" s="57">
        <f>[27]Abril!$H$32</f>
        <v>33.119999999999997</v>
      </c>
      <c r="AD31" s="57">
        <f>[27]Abril!$H$33</f>
        <v>16.2</v>
      </c>
      <c r="AE31" s="57">
        <f>[27]Abril!$H$34</f>
        <v>17.28</v>
      </c>
      <c r="AF31" s="59">
        <f>MAX(B31:AE31)</f>
        <v>33.840000000000003</v>
      </c>
    </row>
    <row r="32" spans="1:32" ht="17.100000000000001" customHeight="1" x14ac:dyDescent="0.2">
      <c r="A32" s="56" t="s">
        <v>20</v>
      </c>
      <c r="B32" s="57">
        <f>[28]Abril!$H$5</f>
        <v>5.04</v>
      </c>
      <c r="C32" s="57">
        <f>[28]Abril!$H$6</f>
        <v>3.6</v>
      </c>
      <c r="D32" s="57">
        <f>[28]Abril!$H$7</f>
        <v>1.8</v>
      </c>
      <c r="E32" s="57">
        <f>[28]Abril!$H$8</f>
        <v>3.6</v>
      </c>
      <c r="F32" s="57">
        <f>[28]Abril!$H$9</f>
        <v>5.4</v>
      </c>
      <c r="G32" s="57">
        <f>[28]Abril!$H$10</f>
        <v>6.84</v>
      </c>
      <c r="H32" s="57">
        <f>[28]Abril!$H$11</f>
        <v>0</v>
      </c>
      <c r="I32" s="57">
        <f>[28]Abril!$H$12</f>
        <v>0</v>
      </c>
      <c r="J32" s="57">
        <f>[28]Abril!$H$13</f>
        <v>0.36000000000000004</v>
      </c>
      <c r="K32" s="57">
        <f>[28]Abril!$H$14</f>
        <v>0.36000000000000004</v>
      </c>
      <c r="L32" s="57">
        <f>[28]Abril!$H$15</f>
        <v>0</v>
      </c>
      <c r="M32" s="57">
        <f>[28]Abril!$H$16</f>
        <v>0.36000000000000004</v>
      </c>
      <c r="N32" s="57">
        <f>[28]Abril!$H$17</f>
        <v>0.36000000000000004</v>
      </c>
      <c r="O32" s="57">
        <f>[28]Abril!$H$18</f>
        <v>0.36000000000000004</v>
      </c>
      <c r="P32" s="57">
        <f>[28]Abril!$H$19</f>
        <v>1.08</v>
      </c>
      <c r="Q32" s="57">
        <f>[28]Abril!$H$20</f>
        <v>10.8</v>
      </c>
      <c r="R32" s="57">
        <f>[28]Abril!$H$21</f>
        <v>0.72000000000000008</v>
      </c>
      <c r="S32" s="57">
        <f>[28]Abril!$H$22</f>
        <v>0.36000000000000004</v>
      </c>
      <c r="T32" s="57">
        <f>[28]Abril!$H$23</f>
        <v>0.36000000000000004</v>
      </c>
      <c r="U32" s="57">
        <f>[28]Abril!$H$24</f>
        <v>0.36000000000000004</v>
      </c>
      <c r="V32" s="57">
        <f>[28]Abril!$H$25</f>
        <v>1.8</v>
      </c>
      <c r="W32" s="57">
        <f>[28]Abril!$H$26</f>
        <v>0</v>
      </c>
      <c r="X32" s="57">
        <f>[28]Abril!$H$27</f>
        <v>0.36000000000000004</v>
      </c>
      <c r="Y32" s="57">
        <f>[28]Abril!$H$28</f>
        <v>0</v>
      </c>
      <c r="Z32" s="57">
        <f>[28]Abril!$H$29</f>
        <v>1.08</v>
      </c>
      <c r="AA32" s="57">
        <f>[28]Abril!$H$30</f>
        <v>15.48</v>
      </c>
      <c r="AB32" s="57">
        <f>[28]Abril!$H$31</f>
        <v>12.96</v>
      </c>
      <c r="AC32" s="57">
        <f>[28]Abril!$H$32</f>
        <v>8.64</v>
      </c>
      <c r="AD32" s="57">
        <f>[28]Abril!$H$33</f>
        <v>6.84</v>
      </c>
      <c r="AE32" s="57">
        <f>[28]Abril!$H$34</f>
        <v>9</v>
      </c>
      <c r="AF32" s="59">
        <f>MAX(B32:AE32)</f>
        <v>15.48</v>
      </c>
    </row>
    <row r="33" spans="1:35" s="55" customFormat="1" ht="17.100000000000001" customHeight="1" x14ac:dyDescent="0.2">
      <c r="A33" s="61" t="s">
        <v>33</v>
      </c>
      <c r="B33" s="62">
        <f t="shared" ref="B33:AF33" si="4">MAX(B5:B32)</f>
        <v>17.64</v>
      </c>
      <c r="C33" s="62">
        <f t="shared" si="4"/>
        <v>23.040000000000003</v>
      </c>
      <c r="D33" s="62">
        <f t="shared" si="4"/>
        <v>28.08</v>
      </c>
      <c r="E33" s="62">
        <f t="shared" si="4"/>
        <v>20.16</v>
      </c>
      <c r="F33" s="62">
        <f t="shared" si="4"/>
        <v>43.56</v>
      </c>
      <c r="G33" s="62">
        <f t="shared" si="4"/>
        <v>20.16</v>
      </c>
      <c r="H33" s="62">
        <f t="shared" si="4"/>
        <v>20.88</v>
      </c>
      <c r="I33" s="62">
        <f t="shared" si="4"/>
        <v>18.36</v>
      </c>
      <c r="J33" s="62">
        <f t="shared" si="4"/>
        <v>33.840000000000003</v>
      </c>
      <c r="K33" s="62">
        <f t="shared" si="4"/>
        <v>19.8</v>
      </c>
      <c r="L33" s="62">
        <f t="shared" si="4"/>
        <v>26.64</v>
      </c>
      <c r="M33" s="62">
        <f t="shared" si="4"/>
        <v>24.12</v>
      </c>
      <c r="N33" s="62">
        <f t="shared" si="4"/>
        <v>21.96</v>
      </c>
      <c r="O33" s="62">
        <f t="shared" si="4"/>
        <v>27.720000000000002</v>
      </c>
      <c r="P33" s="62">
        <f t="shared" si="4"/>
        <v>20.88</v>
      </c>
      <c r="Q33" s="62">
        <f t="shared" si="4"/>
        <v>20.16</v>
      </c>
      <c r="R33" s="62">
        <f t="shared" si="4"/>
        <v>23.040000000000003</v>
      </c>
      <c r="S33" s="62">
        <f t="shared" si="4"/>
        <v>17.28</v>
      </c>
      <c r="T33" s="62">
        <f t="shared" si="4"/>
        <v>22.32</v>
      </c>
      <c r="U33" s="62">
        <f t="shared" si="4"/>
        <v>19.440000000000001</v>
      </c>
      <c r="V33" s="62">
        <f t="shared" si="4"/>
        <v>19.079999999999998</v>
      </c>
      <c r="W33" s="62">
        <f t="shared" si="4"/>
        <v>20.52</v>
      </c>
      <c r="X33" s="62">
        <f t="shared" si="4"/>
        <v>25.56</v>
      </c>
      <c r="Y33" s="62">
        <f t="shared" si="4"/>
        <v>30.96</v>
      </c>
      <c r="Z33" s="62">
        <f t="shared" si="4"/>
        <v>28.8</v>
      </c>
      <c r="AA33" s="62">
        <f t="shared" si="4"/>
        <v>31.680000000000003</v>
      </c>
      <c r="AB33" s="62">
        <f t="shared" si="4"/>
        <v>24.48</v>
      </c>
      <c r="AC33" s="62">
        <f t="shared" si="4"/>
        <v>33.119999999999997</v>
      </c>
      <c r="AD33" s="62">
        <f t="shared" si="4"/>
        <v>16.920000000000002</v>
      </c>
      <c r="AE33" s="62">
        <f t="shared" si="4"/>
        <v>19.440000000000001</v>
      </c>
      <c r="AF33" s="59">
        <f t="shared" si="4"/>
        <v>43.56</v>
      </c>
    </row>
    <row r="34" spans="1:35" x14ac:dyDescent="0.2">
      <c r="A34" s="114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32"/>
    </row>
    <row r="35" spans="1:35" x14ac:dyDescent="0.2">
      <c r="A35" s="111"/>
      <c r="B35" s="112"/>
      <c r="C35" s="113"/>
      <c r="D35" s="113" t="s">
        <v>142</v>
      </c>
      <c r="E35" s="113"/>
      <c r="F35" s="113"/>
      <c r="G35" s="113"/>
      <c r="H35" s="112"/>
      <c r="I35" s="112"/>
      <c r="J35" s="112"/>
      <c r="K35" s="112"/>
      <c r="L35" s="112"/>
      <c r="M35" s="112" t="s">
        <v>52</v>
      </c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8"/>
      <c r="AE35" s="112"/>
      <c r="AF35" s="123"/>
      <c r="AG35" s="64"/>
      <c r="AH35" s="63"/>
    </row>
    <row r="36" spans="1:35" x14ac:dyDescent="0.2">
      <c r="A36" s="111"/>
      <c r="B36" s="112"/>
      <c r="C36" s="112"/>
      <c r="D36" s="112"/>
      <c r="E36" s="112"/>
      <c r="F36" s="112"/>
      <c r="G36" s="112"/>
      <c r="H36" s="112"/>
      <c r="I36" s="112"/>
      <c r="J36" s="120"/>
      <c r="K36" s="120"/>
      <c r="L36" s="120"/>
      <c r="M36" s="120" t="s">
        <v>53</v>
      </c>
      <c r="N36" s="120"/>
      <c r="O36" s="120"/>
      <c r="P36" s="120"/>
      <c r="Q36" s="112"/>
      <c r="R36" s="112"/>
      <c r="S36" s="112"/>
      <c r="T36" s="112"/>
      <c r="U36" s="112"/>
      <c r="V36" s="120"/>
      <c r="W36" s="120"/>
      <c r="X36" s="112"/>
      <c r="Y36" s="112"/>
      <c r="Z36" s="112"/>
      <c r="AA36" s="112"/>
      <c r="AB36" s="112"/>
      <c r="AC36" s="112"/>
      <c r="AD36" s="118"/>
      <c r="AE36" s="121"/>
      <c r="AF36" s="133"/>
      <c r="AG36" s="63"/>
      <c r="AH36" s="63"/>
      <c r="AI36" s="63"/>
    </row>
    <row r="37" spans="1:35" x14ac:dyDescent="0.2">
      <c r="A37" s="111"/>
      <c r="B37" s="124"/>
      <c r="C37" s="124"/>
      <c r="D37" s="124"/>
      <c r="E37" s="124" t="s">
        <v>141</v>
      </c>
      <c r="F37" s="124"/>
      <c r="G37" s="124"/>
      <c r="H37" s="124"/>
      <c r="I37" s="112"/>
      <c r="J37" s="112"/>
      <c r="K37" s="112"/>
      <c r="L37" s="112"/>
      <c r="M37" s="112"/>
      <c r="N37" s="112"/>
      <c r="O37" s="112"/>
      <c r="P37" s="112"/>
      <c r="Q37" s="125"/>
      <c r="R37" s="125"/>
      <c r="S37" s="125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9"/>
    </row>
    <row r="38" spans="1:35" x14ac:dyDescent="0.2">
      <c r="A38" s="127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34"/>
    </row>
    <row r="40" spans="1:35" x14ac:dyDescent="0.2">
      <c r="G40" s="63" t="s">
        <v>54</v>
      </c>
      <c r="L40" s="63" t="s">
        <v>54</v>
      </c>
    </row>
    <row r="41" spans="1:35" x14ac:dyDescent="0.2">
      <c r="AB41" s="63" t="s">
        <v>54</v>
      </c>
    </row>
  </sheetData>
  <sheetProtection password="C6EC" sheet="1" objects="1" scenarios="1"/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workbookViewId="0">
      <selection activeCell="AH30" sqref="AH30"/>
    </sheetView>
  </sheetViews>
  <sheetFormatPr defaultRowHeight="12.75" x14ac:dyDescent="0.2"/>
  <cols>
    <col min="1" max="1" width="20.7109375" style="63" bestFit="1" customWidth="1"/>
    <col min="2" max="4" width="3.5703125" style="63" bestFit="1" customWidth="1"/>
    <col min="5" max="5" width="3.42578125" style="63" bestFit="1" customWidth="1"/>
    <col min="6" max="10" width="3.5703125" style="63" bestFit="1" customWidth="1"/>
    <col min="11" max="11" width="3.42578125" style="63" bestFit="1" customWidth="1"/>
    <col min="12" max="20" width="3.5703125" style="63" bestFit="1" customWidth="1"/>
    <col min="21" max="25" width="3.42578125" style="63" bestFit="1" customWidth="1"/>
    <col min="26" max="31" width="3.5703125" style="63" bestFit="1" customWidth="1"/>
    <col min="32" max="32" width="15.28515625" style="71" bestFit="1" customWidth="1"/>
    <col min="33" max="33" width="9.140625" style="65"/>
    <col min="34" max="16384" width="9.140625" style="51"/>
  </cols>
  <sheetData>
    <row r="1" spans="1:34" ht="20.100000000000001" customHeight="1" x14ac:dyDescent="0.2">
      <c r="A1" s="170" t="s">
        <v>29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</row>
    <row r="2" spans="1:34" s="52" customFormat="1" ht="14.25" customHeight="1" x14ac:dyDescent="0.2">
      <c r="A2" s="166" t="s">
        <v>21</v>
      </c>
      <c r="B2" s="169" t="s">
        <v>140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67"/>
    </row>
    <row r="3" spans="1:34" s="55" customFormat="1" ht="11.25" customHeight="1" x14ac:dyDescent="0.2">
      <c r="A3" s="166"/>
      <c r="B3" s="166">
        <v>1</v>
      </c>
      <c r="C3" s="166">
        <f>SUM(B3+1)</f>
        <v>2</v>
      </c>
      <c r="D3" s="166">
        <f t="shared" ref="D3:AD3" si="0">SUM(C3+1)</f>
        <v>3</v>
      </c>
      <c r="E3" s="166">
        <f t="shared" si="0"/>
        <v>4</v>
      </c>
      <c r="F3" s="166">
        <f t="shared" si="0"/>
        <v>5</v>
      </c>
      <c r="G3" s="166">
        <f t="shared" si="0"/>
        <v>6</v>
      </c>
      <c r="H3" s="166">
        <f t="shared" si="0"/>
        <v>7</v>
      </c>
      <c r="I3" s="166">
        <f t="shared" si="0"/>
        <v>8</v>
      </c>
      <c r="J3" s="166">
        <f t="shared" si="0"/>
        <v>9</v>
      </c>
      <c r="K3" s="166">
        <f t="shared" si="0"/>
        <v>10</v>
      </c>
      <c r="L3" s="166">
        <f t="shared" si="0"/>
        <v>11</v>
      </c>
      <c r="M3" s="166">
        <f t="shared" si="0"/>
        <v>12</v>
      </c>
      <c r="N3" s="166">
        <f t="shared" si="0"/>
        <v>13</v>
      </c>
      <c r="O3" s="166">
        <f t="shared" si="0"/>
        <v>14</v>
      </c>
      <c r="P3" s="166">
        <f t="shared" si="0"/>
        <v>15</v>
      </c>
      <c r="Q3" s="166">
        <f t="shared" si="0"/>
        <v>16</v>
      </c>
      <c r="R3" s="166">
        <f t="shared" si="0"/>
        <v>17</v>
      </c>
      <c r="S3" s="166">
        <f t="shared" si="0"/>
        <v>18</v>
      </c>
      <c r="T3" s="166">
        <f t="shared" si="0"/>
        <v>19</v>
      </c>
      <c r="U3" s="166">
        <f t="shared" si="0"/>
        <v>20</v>
      </c>
      <c r="V3" s="166">
        <f t="shared" si="0"/>
        <v>21</v>
      </c>
      <c r="W3" s="166">
        <f t="shared" si="0"/>
        <v>22</v>
      </c>
      <c r="X3" s="166">
        <f t="shared" si="0"/>
        <v>23</v>
      </c>
      <c r="Y3" s="166">
        <f t="shared" si="0"/>
        <v>24</v>
      </c>
      <c r="Z3" s="166">
        <f t="shared" si="0"/>
        <v>25</v>
      </c>
      <c r="AA3" s="166">
        <f t="shared" si="0"/>
        <v>26</v>
      </c>
      <c r="AB3" s="166">
        <f t="shared" si="0"/>
        <v>27</v>
      </c>
      <c r="AC3" s="166">
        <f t="shared" si="0"/>
        <v>28</v>
      </c>
      <c r="AD3" s="166">
        <f t="shared" si="0"/>
        <v>29</v>
      </c>
      <c r="AE3" s="166">
        <v>30</v>
      </c>
      <c r="AF3" s="73" t="s">
        <v>43</v>
      </c>
      <c r="AG3" s="74"/>
    </row>
    <row r="4" spans="1:34" s="55" customFormat="1" ht="12" customHeight="1" x14ac:dyDescent="0.2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73" t="s">
        <v>39</v>
      </c>
      <c r="AG4" s="74"/>
    </row>
    <row r="5" spans="1:34" s="55" customFormat="1" ht="13.5" customHeight="1" x14ac:dyDescent="0.2">
      <c r="A5" s="56" t="s">
        <v>47</v>
      </c>
      <c r="B5" s="57" t="str">
        <f>[1]Abril!$I$5</f>
        <v>SO</v>
      </c>
      <c r="C5" s="57" t="str">
        <f>[1]Abril!$I$6</f>
        <v>O</v>
      </c>
      <c r="D5" s="57" t="str">
        <f>[1]Abril!$I$7</f>
        <v>S</v>
      </c>
      <c r="E5" s="57" t="str">
        <f>[1]Abril!$I$8</f>
        <v>O</v>
      </c>
      <c r="F5" s="57" t="str">
        <f>[1]Abril!$I$9</f>
        <v>O</v>
      </c>
      <c r="G5" s="57" t="str">
        <f>[1]Abril!$I$10</f>
        <v>O</v>
      </c>
      <c r="H5" s="57" t="str">
        <f>[1]Abril!$I$11</f>
        <v>O</v>
      </c>
      <c r="I5" s="57" t="str">
        <f>[1]Abril!$I$12</f>
        <v>O</v>
      </c>
      <c r="J5" s="57" t="str">
        <f>[1]Abril!$I$13</f>
        <v>O</v>
      </c>
      <c r="K5" s="57" t="str">
        <f>[1]Abril!$I$14</f>
        <v>O</v>
      </c>
      <c r="L5" s="57" t="str">
        <f>[1]Abril!$I$15</f>
        <v>O</v>
      </c>
      <c r="M5" s="57" t="str">
        <f>[1]Abril!$I$16</f>
        <v>SO</v>
      </c>
      <c r="N5" s="57" t="str">
        <f>[1]Abril!$I$17</f>
        <v>S</v>
      </c>
      <c r="O5" s="57" t="str">
        <f>[1]Abril!$I$18</f>
        <v>O</v>
      </c>
      <c r="P5" s="57" t="str">
        <f>[1]Abril!$I$19</f>
        <v>S</v>
      </c>
      <c r="Q5" s="57" t="str">
        <f>[1]Abril!$I$20</f>
        <v>L</v>
      </c>
      <c r="R5" s="57" t="str">
        <f>[1]Abril!$I$21</f>
        <v>O</v>
      </c>
      <c r="S5" s="57" t="str">
        <f>[1]Abril!$I$22</f>
        <v>SE</v>
      </c>
      <c r="T5" s="57" t="str">
        <f>[1]Abril!$I$23</f>
        <v>O</v>
      </c>
      <c r="U5" s="57" t="str">
        <f>[1]Abril!$I$24</f>
        <v>O</v>
      </c>
      <c r="V5" s="57" t="str">
        <f>[1]Abril!$I$25</f>
        <v>NO</v>
      </c>
      <c r="W5" s="57" t="str">
        <f>[1]Abril!$I$26</f>
        <v>O</v>
      </c>
      <c r="X5" s="57" t="str">
        <f>[1]Abril!$I$27</f>
        <v>SE</v>
      </c>
      <c r="Y5" s="57" t="str">
        <f>[1]Abril!$I$28</f>
        <v>NO</v>
      </c>
      <c r="Z5" s="57" t="str">
        <f>[1]Abril!$I$29</f>
        <v>NE</v>
      </c>
      <c r="AA5" s="57" t="str">
        <f>[1]Abril!$I$30</f>
        <v>L</v>
      </c>
      <c r="AB5" s="57" t="str">
        <f>[1]Abril!$I$31</f>
        <v>NO</v>
      </c>
      <c r="AC5" s="57" t="str">
        <f>[1]Abril!$I$32</f>
        <v>O</v>
      </c>
      <c r="AD5" s="57" t="str">
        <f>[1]Abril!$I$33</f>
        <v>O</v>
      </c>
      <c r="AE5" s="57" t="str">
        <f>[1]Abril!$I$34</f>
        <v>NO</v>
      </c>
      <c r="AF5" s="58" t="str">
        <f>[1]Abril!$I$35</f>
        <v>O</v>
      </c>
      <c r="AG5" s="74"/>
    </row>
    <row r="6" spans="1:34" s="65" customFormat="1" ht="11.25" customHeight="1" x14ac:dyDescent="0.2">
      <c r="A6" s="56" t="s">
        <v>0</v>
      </c>
      <c r="B6" s="57" t="str">
        <f>[2]Abril!$I$5</f>
        <v>SO</v>
      </c>
      <c r="C6" s="57" t="str">
        <f>[2]Abril!$I$6</f>
        <v>SO</v>
      </c>
      <c r="D6" s="57" t="str">
        <f>[2]Abril!$I$7</f>
        <v>SO</v>
      </c>
      <c r="E6" s="57" t="str">
        <f>[2]Abril!$I$8</f>
        <v>SO</v>
      </c>
      <c r="F6" s="57" t="str">
        <f>[2]Abril!$I$9</f>
        <v>SO</v>
      </c>
      <c r="G6" s="57" t="str">
        <f>[2]Abril!$I$10</f>
        <v>SO</v>
      </c>
      <c r="H6" s="57" t="str">
        <f>[2]Abril!$I$11</f>
        <v>SO</v>
      </c>
      <c r="I6" s="57" t="str">
        <f>[2]Abril!$I$12</f>
        <v>SO</v>
      </c>
      <c r="J6" s="57" t="str">
        <f>[2]Abril!$I$13</f>
        <v>SO</v>
      </c>
      <c r="K6" s="57" t="str">
        <f>[2]Abril!$I$14</f>
        <v>SO</v>
      </c>
      <c r="L6" s="57" t="str">
        <f>[2]Abril!$I$15</f>
        <v>SO</v>
      </c>
      <c r="M6" s="57" t="str">
        <f>[2]Abril!$I$16</f>
        <v>SO</v>
      </c>
      <c r="N6" s="57" t="str">
        <f>[2]Abril!$I$17</f>
        <v>SO</v>
      </c>
      <c r="O6" s="57" t="str">
        <f>[2]Abril!$I$18</f>
        <v>SO</v>
      </c>
      <c r="P6" s="57" t="str">
        <f>[2]Abril!$I$19</f>
        <v>SO</v>
      </c>
      <c r="Q6" s="57" t="str">
        <f>[2]Abril!$I$20</f>
        <v>SO</v>
      </c>
      <c r="R6" s="57" t="str">
        <f>[2]Abril!$I$21</f>
        <v>SO</v>
      </c>
      <c r="S6" s="57" t="str">
        <f>[2]Abril!$I$22</f>
        <v>SO</v>
      </c>
      <c r="T6" s="57" t="str">
        <f>[2]Abril!$I$23</f>
        <v>SO</v>
      </c>
      <c r="U6" s="57" t="str">
        <f>[2]Abril!$I$24</f>
        <v>SO</v>
      </c>
      <c r="V6" s="57" t="str">
        <f>[2]Abril!$I$25</f>
        <v>SO</v>
      </c>
      <c r="W6" s="57" t="str">
        <f>[2]Abril!$I$26</f>
        <v>SO</v>
      </c>
      <c r="X6" s="57" t="str">
        <f>[2]Abril!$I$27</f>
        <v>SO</v>
      </c>
      <c r="Y6" s="57" t="str">
        <f>[2]Abril!$I$28</f>
        <v>SO</v>
      </c>
      <c r="Z6" s="57" t="str">
        <f>[2]Abril!$I$29</f>
        <v>SO</v>
      </c>
      <c r="AA6" s="57" t="str">
        <f>[2]Abril!$I$30</f>
        <v>SO</v>
      </c>
      <c r="AB6" s="57" t="str">
        <f>[2]Abril!$I$31</f>
        <v>SO</v>
      </c>
      <c r="AC6" s="57" t="str">
        <f>[2]Abril!$I$32</f>
        <v>SO</v>
      </c>
      <c r="AD6" s="57" t="str">
        <f>[2]Abril!$I$33</f>
        <v>SO</v>
      </c>
      <c r="AE6" s="57" t="str">
        <f>[2]Abril!$I$34</f>
        <v>SO</v>
      </c>
      <c r="AF6" s="58" t="str">
        <f>[2]Abril!$I$35</f>
        <v>SO</v>
      </c>
      <c r="AG6" s="63"/>
    </row>
    <row r="7" spans="1:34" ht="12" customHeight="1" x14ac:dyDescent="0.2">
      <c r="A7" s="56" t="s">
        <v>1</v>
      </c>
      <c r="B7" s="57" t="str">
        <f>[3]Abril!$I$5</f>
        <v>SE</v>
      </c>
      <c r="C7" s="57" t="str">
        <f>[3]Abril!$I$6</f>
        <v>SE</v>
      </c>
      <c r="D7" s="57" t="str">
        <f>[3]Abril!$I$7</f>
        <v>NO</v>
      </c>
      <c r="E7" s="57" t="str">
        <f>[3]Abril!$I$8</f>
        <v>SE</v>
      </c>
      <c r="F7" s="57" t="str">
        <f>[3]Abril!$I$9</f>
        <v>SE</v>
      </c>
      <c r="G7" s="57" t="str">
        <f>[3]Abril!$I$10</f>
        <v>SE</v>
      </c>
      <c r="H7" s="57" t="str">
        <f>[3]Abril!$I$11</f>
        <v>SE</v>
      </c>
      <c r="I7" s="57" t="str">
        <f>[3]Abril!$I$12</f>
        <v>SE</v>
      </c>
      <c r="J7" s="57" t="str">
        <f>[3]Abril!$I$13</f>
        <v>SE</v>
      </c>
      <c r="K7" s="57" t="str">
        <f>[3]Abril!$I$14</f>
        <v>NO</v>
      </c>
      <c r="L7" s="57" t="str">
        <f>[3]Abril!$I$15</f>
        <v>S</v>
      </c>
      <c r="M7" s="57" t="str">
        <f>[3]Abril!$I$16</f>
        <v>SE</v>
      </c>
      <c r="N7" s="57" t="str">
        <f>[3]Abril!$I$17</f>
        <v>SE</v>
      </c>
      <c r="O7" s="57" t="str">
        <f>[3]Abril!$I$18</f>
        <v>SE</v>
      </c>
      <c r="P7" s="57" t="str">
        <f>[3]Abril!$I$19</f>
        <v>SE</v>
      </c>
      <c r="Q7" s="57" t="str">
        <f>[3]Abril!$I$20</f>
        <v>SE</v>
      </c>
      <c r="R7" s="57" t="str">
        <f>[3]Abril!$I$21</f>
        <v>SE</v>
      </c>
      <c r="S7" s="57" t="str">
        <f>[3]Abril!$I$22</f>
        <v>SE</v>
      </c>
      <c r="T7" s="57" t="str">
        <f>[3]Abril!$I$23</f>
        <v>SE</v>
      </c>
      <c r="U7" s="57" t="str">
        <f>[3]Abril!$I$24</f>
        <v>SE</v>
      </c>
      <c r="V7" s="57" t="str">
        <f>[3]Abril!$I$25</f>
        <v>SE</v>
      </c>
      <c r="W7" s="57" t="str">
        <f>[3]Abril!$I$26</f>
        <v>NE</v>
      </c>
      <c r="X7" s="57" t="str">
        <f>[3]Abril!$I$27</f>
        <v>SE</v>
      </c>
      <c r="Y7" s="57" t="str">
        <f>[3]Abril!$I$28</f>
        <v>N</v>
      </c>
      <c r="Z7" s="57" t="str">
        <f>[3]Abril!$I$29</f>
        <v>NE</v>
      </c>
      <c r="AA7" s="57" t="str">
        <f>[3]Abril!$I$30</f>
        <v>SO</v>
      </c>
      <c r="AB7" s="57" t="str">
        <f>[3]Abril!$I$31</f>
        <v>S</v>
      </c>
      <c r="AC7" s="57" t="str">
        <f>[3]Abril!$I$32</f>
        <v>S</v>
      </c>
      <c r="AD7" s="57" t="str">
        <f>[3]Abril!$I$33</f>
        <v>SE</v>
      </c>
      <c r="AE7" s="57" t="str">
        <f>[3]Abril!$I$34</f>
        <v>S</v>
      </c>
      <c r="AF7" s="58" t="str">
        <f>[3]Abril!$I$35</f>
        <v>SE</v>
      </c>
      <c r="AG7" s="63"/>
    </row>
    <row r="8" spans="1:34" ht="12" customHeight="1" x14ac:dyDescent="0.2">
      <c r="A8" s="56" t="s">
        <v>55</v>
      </c>
      <c r="B8" s="57" t="str">
        <f>[4]Abril!$I$5</f>
        <v>SE</v>
      </c>
      <c r="C8" s="57" t="str">
        <f>[4]Abril!$I$6</f>
        <v>L</v>
      </c>
      <c r="D8" s="57" t="str">
        <f>[4]Abril!$I$7</f>
        <v>SE</v>
      </c>
      <c r="E8" s="57" t="str">
        <f>[4]Abril!$I$8</f>
        <v>L</v>
      </c>
      <c r="F8" s="57" t="str">
        <f>[4]Abril!$I$9</f>
        <v>L</v>
      </c>
      <c r="G8" s="57" t="str">
        <f>[4]Abril!$I$10</f>
        <v>L</v>
      </c>
      <c r="H8" s="57" t="str">
        <f>[4]Abril!$I$11</f>
        <v>SE</v>
      </c>
      <c r="I8" s="57" t="str">
        <f>[4]Abril!$I$12</f>
        <v>L</v>
      </c>
      <c r="J8" s="57" t="str">
        <f>[4]Abril!$I$13</f>
        <v>SE</v>
      </c>
      <c r="K8" s="57" t="str">
        <f>[4]Abril!$I$14</f>
        <v>SE</v>
      </c>
      <c r="L8" s="57" t="str">
        <f>[4]Abril!$I$15</f>
        <v>SE</v>
      </c>
      <c r="M8" s="57" t="str">
        <f>[4]Abril!$I$16</f>
        <v>SE</v>
      </c>
      <c r="N8" s="57" t="str">
        <f>[4]Abril!$I$17</f>
        <v>L</v>
      </c>
      <c r="O8" s="57" t="str">
        <f>[4]Abril!$I$18</f>
        <v>L</v>
      </c>
      <c r="P8" s="57" t="str">
        <f>[4]Abril!$I$19</f>
        <v>L</v>
      </c>
      <c r="Q8" s="57" t="str">
        <f>[4]Abril!$I$20</f>
        <v>L</v>
      </c>
      <c r="R8" s="57" t="str">
        <f>[4]Abril!$I$21</f>
        <v>L</v>
      </c>
      <c r="S8" s="57" t="str">
        <f>[4]Abril!$I$22</f>
        <v>L</v>
      </c>
      <c r="T8" s="57" t="str">
        <f>[4]Abril!$I$23</f>
        <v>L</v>
      </c>
      <c r="U8" s="57" t="str">
        <f>[4]Abril!$I$24</f>
        <v>NE</v>
      </c>
      <c r="V8" s="57" t="str">
        <f>[4]Abril!$I$25</f>
        <v>NE</v>
      </c>
      <c r="W8" s="57" t="str">
        <f>[4]Abril!$I$26</f>
        <v>NE</v>
      </c>
      <c r="X8" s="57" t="str">
        <f>[4]Abril!$I$27</f>
        <v>L</v>
      </c>
      <c r="Y8" s="57" t="str">
        <f>[4]Abril!$I$28</f>
        <v>NE</v>
      </c>
      <c r="Z8" s="57" t="str">
        <f>[4]Abril!$I$29</f>
        <v>N</v>
      </c>
      <c r="AA8" s="57" t="str">
        <f>[4]Abril!$I$30</f>
        <v>NE</v>
      </c>
      <c r="AB8" s="57" t="str">
        <f>[4]Abril!$I$31</f>
        <v>SO</v>
      </c>
      <c r="AC8" s="57" t="str">
        <f>[4]Abril!$I$32</f>
        <v>SO</v>
      </c>
      <c r="AD8" s="57" t="str">
        <f>[4]Abril!$I$33</f>
        <v>S</v>
      </c>
      <c r="AE8" s="57" t="str">
        <f>[4]Abril!$I$34</f>
        <v>SO</v>
      </c>
      <c r="AF8" s="58" t="str">
        <f>[4]Abril!$I$35</f>
        <v>L</v>
      </c>
      <c r="AG8" s="63"/>
    </row>
    <row r="9" spans="1:34" ht="11.25" customHeight="1" x14ac:dyDescent="0.2">
      <c r="A9" s="56" t="s">
        <v>48</v>
      </c>
      <c r="B9" s="57" t="str">
        <f>[5]Abril!$I$5</f>
        <v>NE</v>
      </c>
      <c r="C9" s="57" t="str">
        <f>[5]Abril!$I$6</f>
        <v>NE</v>
      </c>
      <c r="D9" s="57" t="str">
        <f>[5]Abril!$I$7</f>
        <v>NE</v>
      </c>
      <c r="E9" s="57" t="str">
        <f>[5]Abril!$I$8</f>
        <v>NE</v>
      </c>
      <c r="F9" s="57" t="str">
        <f>[5]Abril!$I$9</f>
        <v>NE</v>
      </c>
      <c r="G9" s="57" t="str">
        <f>[5]Abril!$I$10</f>
        <v>NE</v>
      </c>
      <c r="H9" s="57" t="str">
        <f>[5]Abril!$I$11</f>
        <v>NE</v>
      </c>
      <c r="I9" s="57" t="str">
        <f>[5]Abril!$I$12</f>
        <v>NE</v>
      </c>
      <c r="J9" s="57" t="str">
        <f>[5]Abril!$I$13</f>
        <v>NE</v>
      </c>
      <c r="K9" s="57" t="str">
        <f>[5]Abril!$I$14</f>
        <v>SO</v>
      </c>
      <c r="L9" s="57" t="str">
        <f>[5]Abril!$I$15</f>
        <v>S</v>
      </c>
      <c r="M9" s="57" t="str">
        <f>[5]Abril!$I$16</f>
        <v>SO</v>
      </c>
      <c r="N9" s="57" t="str">
        <f>[5]Abril!$I$17</f>
        <v>NO</v>
      </c>
      <c r="O9" s="57" t="str">
        <f>[5]Abril!$I$18</f>
        <v>NE</v>
      </c>
      <c r="P9" s="57" t="str">
        <f>[5]Abril!$I$19</f>
        <v>NE</v>
      </c>
      <c r="Q9" s="57" t="str">
        <f>[5]Abril!$I$20</f>
        <v>NE</v>
      </c>
      <c r="R9" s="57" t="str">
        <f>[5]Abril!$I$21</f>
        <v>NE</v>
      </c>
      <c r="S9" s="57" t="str">
        <f>[5]Abril!$I$22</f>
        <v>NE</v>
      </c>
      <c r="T9" s="57" t="str">
        <f>[5]Abril!$I$23</f>
        <v>NE</v>
      </c>
      <c r="U9" s="57" t="str">
        <f>[5]Abril!$I$24</f>
        <v>NE</v>
      </c>
      <c r="V9" s="57" t="str">
        <f>[5]Abril!$I$25</f>
        <v>NE</v>
      </c>
      <c r="W9" s="57" t="str">
        <f>[5]Abril!$I$26</f>
        <v>NO</v>
      </c>
      <c r="X9" s="57" t="str">
        <f>[5]Abril!$I$27</f>
        <v>N</v>
      </c>
      <c r="Y9" s="57" t="str">
        <f>[5]Abril!$I$28</f>
        <v>N</v>
      </c>
      <c r="Z9" s="57" t="str">
        <f>[5]Abril!$I$29</f>
        <v>N</v>
      </c>
      <c r="AA9" s="57" t="str">
        <f>[5]Abril!$I$30</f>
        <v>SO</v>
      </c>
      <c r="AB9" s="57" t="str">
        <f>[5]Abril!$I$31</f>
        <v>SO</v>
      </c>
      <c r="AC9" s="57" t="str">
        <f>[5]Abril!$I$32</f>
        <v>S</v>
      </c>
      <c r="AD9" s="57" t="str">
        <f>[5]Abril!$I$33</f>
        <v>SO</v>
      </c>
      <c r="AE9" s="57" t="str">
        <f>[5]Abril!$I$34</f>
        <v>SO</v>
      </c>
      <c r="AF9" s="58" t="str">
        <f>[5]Abril!$I$35</f>
        <v>NE</v>
      </c>
      <c r="AG9" s="63"/>
    </row>
    <row r="10" spans="1:34" ht="12.75" customHeight="1" x14ac:dyDescent="0.2">
      <c r="A10" s="56" t="s">
        <v>2</v>
      </c>
      <c r="B10" s="57" t="str">
        <f>[6]Abril!$I$5</f>
        <v>SE</v>
      </c>
      <c r="C10" s="57" t="str">
        <f>[6]Abril!$I$6</f>
        <v>L</v>
      </c>
      <c r="D10" s="57" t="str">
        <f>[6]Abril!$I$7</f>
        <v>L</v>
      </c>
      <c r="E10" s="57" t="str">
        <f>[6]Abril!$I$8</f>
        <v>L</v>
      </c>
      <c r="F10" s="57" t="str">
        <f>[6]Abril!$I$9</f>
        <v>L</v>
      </c>
      <c r="G10" s="57" t="str">
        <f>[6]Abril!$I$10</f>
        <v>L</v>
      </c>
      <c r="H10" s="57" t="str">
        <f>[6]Abril!$I$11</f>
        <v>L</v>
      </c>
      <c r="I10" s="57" t="str">
        <f>[6]Abril!$I$12</f>
        <v>L</v>
      </c>
      <c r="J10" s="57" t="str">
        <f>[6]Abril!$I$13</f>
        <v>NE</v>
      </c>
      <c r="K10" s="57" t="str">
        <f>[6]Abril!$I$14</f>
        <v>L</v>
      </c>
      <c r="L10" s="57" t="str">
        <f>[6]Abril!$I$15</f>
        <v>SE</v>
      </c>
      <c r="M10" s="57" t="str">
        <f>[6]Abril!$I$16</f>
        <v>N</v>
      </c>
      <c r="N10" s="57" t="str">
        <f>[6]Abril!$I$17</f>
        <v>NE</v>
      </c>
      <c r="O10" s="57" t="str">
        <f>[6]Abril!$I$18</f>
        <v>N</v>
      </c>
      <c r="P10" s="57" t="str">
        <f>[6]Abril!$I$19</f>
        <v>L</v>
      </c>
      <c r="Q10" s="57" t="str">
        <f>[6]Abril!$I$20</f>
        <v>L</v>
      </c>
      <c r="R10" s="57" t="str">
        <f>[6]Abril!$I$21</f>
        <v>NE</v>
      </c>
      <c r="S10" s="57" t="str">
        <f>[6]Abril!$I$22</f>
        <v>NE</v>
      </c>
      <c r="T10" s="57" t="str">
        <f>[6]Abril!$I$23</f>
        <v>NE</v>
      </c>
      <c r="U10" s="57" t="str">
        <f>[6]Abril!$I$24</f>
        <v>N</v>
      </c>
      <c r="V10" s="57" t="str">
        <f>[6]Abril!$I$25</f>
        <v>N</v>
      </c>
      <c r="W10" s="57" t="str">
        <f>[6]Abril!$I$26</f>
        <v>N</v>
      </c>
      <c r="X10" s="57" t="str">
        <f>[6]Abril!$I$27</f>
        <v>NE</v>
      </c>
      <c r="Y10" s="57" t="str">
        <f>[6]Abril!$I$28</f>
        <v>NE</v>
      </c>
      <c r="Z10" s="57" t="str">
        <f>[6]Abril!$I$29</f>
        <v>N</v>
      </c>
      <c r="AA10" s="57" t="str">
        <f>[6]Abril!$I$30</f>
        <v>N</v>
      </c>
      <c r="AB10" s="57" t="str">
        <f>[6]Abril!$I$31</f>
        <v>N</v>
      </c>
      <c r="AC10" s="57" t="str">
        <f>[6]Abril!$I$32</f>
        <v>L</v>
      </c>
      <c r="AD10" s="57" t="str">
        <f>[6]Abril!$I$33</f>
        <v>SE</v>
      </c>
      <c r="AE10" s="57" t="str">
        <f>[6]Abril!$I$34</f>
        <v>N</v>
      </c>
      <c r="AF10" s="58" t="str">
        <f>[6]Abril!$I$35</f>
        <v>L</v>
      </c>
      <c r="AG10" s="63"/>
    </row>
    <row r="11" spans="1:34" ht="11.25" customHeight="1" x14ac:dyDescent="0.2">
      <c r="A11" s="56" t="s">
        <v>3</v>
      </c>
      <c r="B11" s="57" t="str">
        <f>[7]Abril!$I$5</f>
        <v>O</v>
      </c>
      <c r="C11" s="57" t="str">
        <f>[7]Abril!$I$6</f>
        <v>O</v>
      </c>
      <c r="D11" s="57" t="str">
        <f>[7]Abril!$I$7</f>
        <v>O</v>
      </c>
      <c r="E11" s="57" t="str">
        <f>[7]Abril!$I$8</f>
        <v>SO</v>
      </c>
      <c r="F11" s="57" t="str">
        <f>[7]Abril!$I$9</f>
        <v>SO</v>
      </c>
      <c r="G11" s="57" t="str">
        <f>[7]Abril!$I$10</f>
        <v>O</v>
      </c>
      <c r="H11" s="57" t="str">
        <f>[7]Abril!$I$11</f>
        <v>O</v>
      </c>
      <c r="I11" s="57" t="str">
        <f>[7]Abril!$I$12</f>
        <v>SO</v>
      </c>
      <c r="J11" s="57" t="str">
        <f>[7]Abril!$I$13</f>
        <v>O</v>
      </c>
      <c r="K11" s="57" t="str">
        <f>[7]Abril!$I$14</f>
        <v>SO</v>
      </c>
      <c r="L11" s="57" t="str">
        <f>[7]Abril!$I$15</f>
        <v>O</v>
      </c>
      <c r="M11" s="57" t="str">
        <f>[7]Abril!$I$16</f>
        <v>O</v>
      </c>
      <c r="N11" s="57" t="str">
        <f>[7]Abril!$I$17</f>
        <v>SO</v>
      </c>
      <c r="O11" s="57" t="str">
        <f>[7]Abril!$I$18</f>
        <v>SO</v>
      </c>
      <c r="P11" s="57" t="str">
        <f>[7]Abril!$I$19</f>
        <v>NE</v>
      </c>
      <c r="Q11" s="57" t="str">
        <f>[7]Abril!$I$20</f>
        <v>O</v>
      </c>
      <c r="R11" s="57" t="str">
        <f>[7]Abril!$I$21</f>
        <v>SO</v>
      </c>
      <c r="S11" s="57" t="str">
        <f>[7]Abril!$I$22</f>
        <v>L</v>
      </c>
      <c r="T11" s="57" t="str">
        <f>[7]Abril!$I$23</f>
        <v>SO</v>
      </c>
      <c r="U11" s="57" t="str">
        <f>[7]Abril!$I$24</f>
        <v>O</v>
      </c>
      <c r="V11" s="57" t="str">
        <f>[7]Abril!$I$25</f>
        <v>O</v>
      </c>
      <c r="W11" s="57" t="str">
        <f>[7]Abril!$I$26</f>
        <v>O</v>
      </c>
      <c r="X11" s="57" t="str">
        <f>[7]Abril!$I$27</f>
        <v>O</v>
      </c>
      <c r="Y11" s="57" t="str">
        <f>[7]Abril!$I$28</f>
        <v>SO</v>
      </c>
      <c r="Z11" s="57" t="str">
        <f>[7]Abril!$I$29</f>
        <v>O</v>
      </c>
      <c r="AA11" s="57" t="str">
        <f>[7]Abril!$I$30</f>
        <v>L</v>
      </c>
      <c r="AB11" s="57" t="str">
        <f>[7]Abril!$I$31</f>
        <v>SO</v>
      </c>
      <c r="AC11" s="57" t="str">
        <f>[7]Abril!$I$32</f>
        <v>SO</v>
      </c>
      <c r="AD11" s="57" t="str">
        <f>[7]Abril!$I$33</f>
        <v>SO</v>
      </c>
      <c r="AE11" s="57" t="str">
        <f>[7]Abril!$I$34</f>
        <v>SO</v>
      </c>
      <c r="AF11" s="58" t="str">
        <f>[7]Abril!$I$35</f>
        <v>O</v>
      </c>
      <c r="AG11" s="63"/>
    </row>
    <row r="12" spans="1:34" ht="10.5" customHeight="1" x14ac:dyDescent="0.2">
      <c r="A12" s="56" t="s">
        <v>4</v>
      </c>
      <c r="B12" s="57" t="str">
        <f>[8]Abril!$I$5</f>
        <v>NO</v>
      </c>
      <c r="C12" s="57" t="str">
        <f>[8]Abril!$I$6</f>
        <v>O</v>
      </c>
      <c r="D12" s="57" t="str">
        <f>[8]Abril!$I$7</f>
        <v>NO</v>
      </c>
      <c r="E12" s="57" t="str">
        <f>[8]Abril!$I$8</f>
        <v>NO</v>
      </c>
      <c r="F12" s="57" t="str">
        <f>[8]Abril!$I$9</f>
        <v>NO</v>
      </c>
      <c r="G12" s="57" t="str">
        <f>[8]Abril!$I$10</f>
        <v>O</v>
      </c>
      <c r="H12" s="57" t="str">
        <f>[8]Abril!$I$11</f>
        <v>NO</v>
      </c>
      <c r="I12" s="57" t="str">
        <f>[8]Abril!$I$12</f>
        <v>O</v>
      </c>
      <c r="J12" s="57" t="str">
        <f>[8]Abril!$I$13</f>
        <v>O</v>
      </c>
      <c r="K12" s="57" t="str">
        <f>[8]Abril!$I$14</f>
        <v>NO</v>
      </c>
      <c r="L12" s="57" t="str">
        <f>[8]Abril!$I$15</f>
        <v>O</v>
      </c>
      <c r="M12" s="57" t="str">
        <f>[8]Abril!$I$16</f>
        <v>NO</v>
      </c>
      <c r="N12" s="57" t="str">
        <f>[8]Abril!$I$17</f>
        <v>O</v>
      </c>
      <c r="O12" s="57" t="str">
        <f>[8]Abril!$I$18</f>
        <v>SO</v>
      </c>
      <c r="P12" s="57" t="str">
        <f>[8]Abril!$I$19</f>
        <v>O</v>
      </c>
      <c r="Q12" s="57" t="str">
        <f>[8]Abril!$I$20</f>
        <v>O</v>
      </c>
      <c r="R12" s="57" t="str">
        <f>[8]Abril!$I$21</f>
        <v>O</v>
      </c>
      <c r="S12" s="57" t="str">
        <f>[8]Abril!$I$22</f>
        <v>O</v>
      </c>
      <c r="T12" s="57" t="str">
        <f>[8]Abril!$I$23</f>
        <v>O</v>
      </c>
      <c r="U12" s="57" t="str">
        <f>[8]Abril!$I$24</f>
        <v>O</v>
      </c>
      <c r="V12" s="57" t="str">
        <f>[8]Abril!$I$25</f>
        <v>SO</v>
      </c>
      <c r="W12" s="57" t="str">
        <f>[8]Abril!$I$26</f>
        <v>SO</v>
      </c>
      <c r="X12" s="57" t="str">
        <f>[8]Abril!$I$27</f>
        <v>O</v>
      </c>
      <c r="Y12" s="57" t="str">
        <f>[8]Abril!$I$28</f>
        <v>S</v>
      </c>
      <c r="Z12" s="57" t="str">
        <f>[8]Abril!$I$29</f>
        <v>S</v>
      </c>
      <c r="AA12" s="57" t="str">
        <f>[8]Abril!$I$30</f>
        <v>S</v>
      </c>
      <c r="AB12" s="57" t="str">
        <f>[8]Abril!$I$31</f>
        <v>NE</v>
      </c>
      <c r="AC12" s="57" t="str">
        <f>[8]Abril!$I$32</f>
        <v>N</v>
      </c>
      <c r="AD12" s="57" t="str">
        <f>[8]Abril!$I$33</f>
        <v>NO</v>
      </c>
      <c r="AE12" s="57" t="str">
        <f>[8]Abril!$I$34</f>
        <v>N</v>
      </c>
      <c r="AF12" s="58" t="str">
        <f>[8]Abril!$I$35</f>
        <v>O</v>
      </c>
      <c r="AG12" s="63"/>
    </row>
    <row r="13" spans="1:34" ht="10.5" customHeight="1" x14ac:dyDescent="0.2">
      <c r="A13" s="56" t="s">
        <v>5</v>
      </c>
      <c r="B13" s="57" t="str">
        <f>[9]Abril!$I$5</f>
        <v>*</v>
      </c>
      <c r="C13" s="57" t="str">
        <f>[9]Abril!$I$6</f>
        <v>*</v>
      </c>
      <c r="D13" s="57" t="str">
        <f>[9]Abril!$I$7</f>
        <v>*</v>
      </c>
      <c r="E13" s="57" t="str">
        <f>[9]Abril!$I$8</f>
        <v>*</v>
      </c>
      <c r="F13" s="57" t="str">
        <f>[9]Abril!$I$9</f>
        <v>*</v>
      </c>
      <c r="G13" s="57" t="str">
        <f>[9]Abril!$I$10</f>
        <v>*</v>
      </c>
      <c r="H13" s="57" t="str">
        <f>[9]Abril!$I$11</f>
        <v>*</v>
      </c>
      <c r="I13" s="57" t="str">
        <f>[9]Abril!$I$12</f>
        <v>*</v>
      </c>
      <c r="J13" s="57" t="str">
        <f>[9]Abril!$I$13</f>
        <v>*</v>
      </c>
      <c r="K13" s="57" t="str">
        <f>[9]Abril!$I$14</f>
        <v>*</v>
      </c>
      <c r="L13" s="57" t="str">
        <f>[9]Abril!$I$15</f>
        <v>*</v>
      </c>
      <c r="M13" s="57" t="str">
        <f>[9]Abril!$I$16</f>
        <v>*</v>
      </c>
      <c r="N13" s="57" t="str">
        <f>[9]Abril!$I$17</f>
        <v>*</v>
      </c>
      <c r="O13" s="57" t="str">
        <f>[9]Abril!$I$18</f>
        <v>*</v>
      </c>
      <c r="P13" s="57" t="str">
        <f>[9]Abril!$I$19</f>
        <v>*</v>
      </c>
      <c r="Q13" s="57" t="str">
        <f>[9]Abril!$I$20</f>
        <v>*</v>
      </c>
      <c r="R13" s="57" t="str">
        <f>[9]Abril!$I$21</f>
        <v>*</v>
      </c>
      <c r="S13" s="57" t="str">
        <f>[9]Abril!$I$22</f>
        <v>*</v>
      </c>
      <c r="T13" s="57" t="str">
        <f>[9]Abril!$I$23</f>
        <v>*</v>
      </c>
      <c r="U13" s="57" t="str">
        <f>[9]Abril!$I$24</f>
        <v>*</v>
      </c>
      <c r="V13" s="57" t="str">
        <f>[9]Abril!$I$25</f>
        <v>*</v>
      </c>
      <c r="W13" s="57" t="str">
        <f>[9]Abril!$I$26</f>
        <v>*</v>
      </c>
      <c r="X13" s="57" t="str">
        <f>[9]Abril!$I$27</f>
        <v>*</v>
      </c>
      <c r="Y13" s="57" t="str">
        <f>[9]Abril!$I$28</f>
        <v>N</v>
      </c>
      <c r="Z13" s="57" t="str">
        <f>[9]Abril!$I$29</f>
        <v>NO</v>
      </c>
      <c r="AA13" s="57" t="str">
        <f>[9]Abril!$I$30</f>
        <v>SO</v>
      </c>
      <c r="AB13" s="57" t="str">
        <f>[9]Abril!$I$31</f>
        <v>S</v>
      </c>
      <c r="AC13" s="57" t="str">
        <f>[9]Abril!$I$32</f>
        <v>SE</v>
      </c>
      <c r="AD13" s="57" t="str">
        <f>[9]Abril!$I$33</f>
        <v>SO</v>
      </c>
      <c r="AE13" s="57" t="str">
        <f>[9]Abril!$I$34</f>
        <v>SO</v>
      </c>
      <c r="AF13" s="58" t="str">
        <f>[9]Abril!$I$35</f>
        <v>SO</v>
      </c>
      <c r="AG13" s="63"/>
    </row>
    <row r="14" spans="1:34" ht="12" customHeight="1" x14ac:dyDescent="0.2">
      <c r="A14" s="56" t="s">
        <v>50</v>
      </c>
      <c r="B14" s="57" t="str">
        <f>[10]Abril!$I$5</f>
        <v>L</v>
      </c>
      <c r="C14" s="57" t="str">
        <f>[10]Abril!$I$6</f>
        <v>NE</v>
      </c>
      <c r="D14" s="57" t="str">
        <f>[10]Abril!$I$7</f>
        <v>NE</v>
      </c>
      <c r="E14" s="57" t="str">
        <f>[10]Abril!$I$8</f>
        <v>NE</v>
      </c>
      <c r="F14" s="57" t="str">
        <f>[10]Abril!$I$9</f>
        <v>NE</v>
      </c>
      <c r="G14" s="57" t="str">
        <f>[10]Abril!$I$10</f>
        <v>NE</v>
      </c>
      <c r="H14" s="57" t="str">
        <f>[10]Abril!$I$11</f>
        <v>NE</v>
      </c>
      <c r="I14" s="57" t="str">
        <f>[10]Abril!$I$12</f>
        <v>NE</v>
      </c>
      <c r="J14" s="57" t="str">
        <f>[10]Abril!$I$13</f>
        <v>NE</v>
      </c>
      <c r="K14" s="57" t="str">
        <f>[10]Abril!$I$14</f>
        <v>NE</v>
      </c>
      <c r="L14" s="57" t="str">
        <f>[10]Abril!$I$15</f>
        <v>NE</v>
      </c>
      <c r="M14" s="57" t="str">
        <f>[10]Abril!$I$16</f>
        <v>NO</v>
      </c>
      <c r="N14" s="57" t="str">
        <f>[10]Abril!$I$17</f>
        <v>NE</v>
      </c>
      <c r="O14" s="57" t="str">
        <f>[10]Abril!$I$18</f>
        <v>NE</v>
      </c>
      <c r="P14" s="57" t="str">
        <f>[10]Abril!$I$19</f>
        <v>NE</v>
      </c>
      <c r="Q14" s="57" t="str">
        <f>[10]Abril!$I$20</f>
        <v>NE</v>
      </c>
      <c r="R14" s="57" t="str">
        <f>[10]Abril!$I$21</f>
        <v>NE</v>
      </c>
      <c r="S14" s="57" t="str">
        <f>[10]Abril!$I$22</f>
        <v>NE</v>
      </c>
      <c r="T14" s="57" t="str">
        <f>[10]Abril!$I$23</f>
        <v>NE</v>
      </c>
      <c r="U14" s="57" t="str">
        <f>[10]Abril!$I$24</f>
        <v>NE</v>
      </c>
      <c r="V14" s="57" t="str">
        <f>[10]Abril!$I$25</f>
        <v>NE</v>
      </c>
      <c r="W14" s="57" t="str">
        <f>[10]Abril!$I$26</f>
        <v>NE</v>
      </c>
      <c r="X14" s="57" t="str">
        <f>[10]Abril!$I$27</f>
        <v>NE</v>
      </c>
      <c r="Y14" s="57" t="str">
        <f>[10]Abril!$I$28</f>
        <v>N</v>
      </c>
      <c r="Z14" s="57" t="str">
        <f>[10]Abril!$I$29</f>
        <v>NO</v>
      </c>
      <c r="AA14" s="57" t="str">
        <f>[10]Abril!$I$30</f>
        <v>O</v>
      </c>
      <c r="AB14" s="57" t="str">
        <f>[10]Abril!$I$31</f>
        <v>S</v>
      </c>
      <c r="AC14" s="57" t="str">
        <f>[10]Abril!$I$32</f>
        <v>SE</v>
      </c>
      <c r="AD14" s="57" t="str">
        <f>[10]Abril!$I$33</f>
        <v>SE</v>
      </c>
      <c r="AE14" s="57" t="str">
        <f>[10]Abril!$I$34</f>
        <v>NE</v>
      </c>
      <c r="AF14" s="58" t="str">
        <f>[10]Abril!$I$35</f>
        <v>NE</v>
      </c>
      <c r="AG14" s="63"/>
    </row>
    <row r="15" spans="1:34" ht="9.75" customHeight="1" x14ac:dyDescent="0.2">
      <c r="A15" s="56" t="s">
        <v>6</v>
      </c>
      <c r="B15" s="57" t="str">
        <f>[11]Abril!$I$5</f>
        <v>*</v>
      </c>
      <c r="C15" s="57" t="str">
        <f>[11]Abril!$I$6</f>
        <v>*</v>
      </c>
      <c r="D15" s="57" t="str">
        <f>[11]Abril!$I$7</f>
        <v>*</v>
      </c>
      <c r="E15" s="57" t="str">
        <f>[11]Abril!$I$8</f>
        <v>*</v>
      </c>
      <c r="F15" s="57" t="str">
        <f>[11]Abril!$I$9</f>
        <v>*</v>
      </c>
      <c r="G15" s="57" t="str">
        <f>[11]Abril!$I$10</f>
        <v>*</v>
      </c>
      <c r="H15" s="57" t="str">
        <f>[11]Abril!$I$11</f>
        <v>*</v>
      </c>
      <c r="I15" s="57" t="str">
        <f>[11]Abril!$I$12</f>
        <v>*</v>
      </c>
      <c r="J15" s="57" t="str">
        <f>[11]Abril!$I$13</f>
        <v>*</v>
      </c>
      <c r="K15" s="57" t="str">
        <f>[11]Abril!$I$14</f>
        <v>*</v>
      </c>
      <c r="L15" s="57" t="str">
        <f>[11]Abril!$I$15</f>
        <v>*</v>
      </c>
      <c r="M15" s="57" t="str">
        <f>[11]Abril!$I$16</f>
        <v>*</v>
      </c>
      <c r="N15" s="57" t="str">
        <f>[11]Abril!$I$17</f>
        <v>*</v>
      </c>
      <c r="O15" s="57" t="str">
        <f>[11]Abril!$I$18</f>
        <v>*</v>
      </c>
      <c r="P15" s="57" t="str">
        <f>[11]Abril!$I$19</f>
        <v>*</v>
      </c>
      <c r="Q15" s="57" t="str">
        <f>[11]Abril!$I$20</f>
        <v>*</v>
      </c>
      <c r="R15" s="57" t="str">
        <f>[11]Abril!$I$21</f>
        <v>*</v>
      </c>
      <c r="S15" s="57" t="str">
        <f>[11]Abril!$I$22</f>
        <v>*</v>
      </c>
      <c r="T15" s="57" t="str">
        <f>[11]Abril!$I$23</f>
        <v>*</v>
      </c>
      <c r="U15" s="57" t="str">
        <f>[11]Abril!$I$24</f>
        <v>O</v>
      </c>
      <c r="V15" s="57" t="str">
        <f>[11]Abril!$I$25</f>
        <v>L</v>
      </c>
      <c r="W15" s="57" t="str">
        <f>[11]Abril!$I$26</f>
        <v>O</v>
      </c>
      <c r="X15" s="57" t="str">
        <f>[11]Abril!$I$27</f>
        <v>N</v>
      </c>
      <c r="Y15" s="57" t="str">
        <f>[11]Abril!$I$28</f>
        <v>NO</v>
      </c>
      <c r="Z15" s="57" t="str">
        <f>[11]Abril!$I$29</f>
        <v>NO</v>
      </c>
      <c r="AA15" s="57" t="str">
        <f>[11]Abril!$I$30</f>
        <v>O</v>
      </c>
      <c r="AB15" s="57" t="str">
        <f>[11]Abril!$I$31</f>
        <v>S</v>
      </c>
      <c r="AC15" s="57" t="str">
        <f>[11]Abril!$I$32</f>
        <v>SE</v>
      </c>
      <c r="AD15" s="57" t="str">
        <f>[11]Abril!$I$33</f>
        <v>SE</v>
      </c>
      <c r="AE15" s="57" t="str">
        <f>[11]Abril!$I$34</f>
        <v>S</v>
      </c>
      <c r="AF15" s="58" t="str">
        <f>[11]Abril!$I$35</f>
        <v>O</v>
      </c>
      <c r="AG15" s="63"/>
      <c r="AH15" s="51" t="s">
        <v>54</v>
      </c>
    </row>
    <row r="16" spans="1:34" ht="10.5" customHeight="1" x14ac:dyDescent="0.2">
      <c r="A16" s="56" t="s">
        <v>7</v>
      </c>
      <c r="B16" s="57" t="str">
        <f>[12]Abril!$I$5</f>
        <v>L</v>
      </c>
      <c r="C16" s="57" t="str">
        <f>[12]Abril!$I$6</f>
        <v>NE</v>
      </c>
      <c r="D16" s="57" t="str">
        <f>[12]Abril!$I$7</f>
        <v>N</v>
      </c>
      <c r="E16" s="57" t="str">
        <f>[12]Abril!$I$8</f>
        <v>NE</v>
      </c>
      <c r="F16" s="57" t="str">
        <f>[12]Abril!$I$9</f>
        <v>NE</v>
      </c>
      <c r="G16" s="57" t="str">
        <f>[12]Abril!$I$10</f>
        <v>NE</v>
      </c>
      <c r="H16" s="57" t="str">
        <f>[12]Abril!$I$11</f>
        <v>N</v>
      </c>
      <c r="I16" s="57" t="str">
        <f>[12]Abril!$I$12</f>
        <v>N</v>
      </c>
      <c r="J16" s="57" t="str">
        <f>[12]Abril!$I$13</f>
        <v>N</v>
      </c>
      <c r="K16" s="57" t="str">
        <f>[12]Abril!$I$14</f>
        <v>S</v>
      </c>
      <c r="L16" s="57" t="str">
        <f>[12]Abril!$I$15</f>
        <v>S</v>
      </c>
      <c r="M16" s="57" t="str">
        <f>[12]Abril!$I$16</f>
        <v>S</v>
      </c>
      <c r="N16" s="57" t="str">
        <f>[12]Abril!$I$17</f>
        <v>NE</v>
      </c>
      <c r="O16" s="57" t="str">
        <f>[12]Abril!$I$18</f>
        <v>SO</v>
      </c>
      <c r="P16" s="57" t="str">
        <f>[12]Abril!$I$19</f>
        <v>N</v>
      </c>
      <c r="Q16" s="57" t="str">
        <f>[12]Abril!$I$20</f>
        <v>N</v>
      </c>
      <c r="R16" s="57" t="str">
        <f>[12]Abril!$I$21</f>
        <v>NE</v>
      </c>
      <c r="S16" s="57" t="str">
        <f>[12]Abril!$I$22</f>
        <v>NE</v>
      </c>
      <c r="T16" s="57" t="str">
        <f>[12]Abril!$I$23</f>
        <v>N</v>
      </c>
      <c r="U16" s="57" t="str">
        <f>[12]Abril!$I$24</f>
        <v>N</v>
      </c>
      <c r="V16" s="57" t="str">
        <f>[12]Abril!$I$25</f>
        <v>NO</v>
      </c>
      <c r="W16" s="57" t="str">
        <f>[12]Abril!$I$26</f>
        <v>N</v>
      </c>
      <c r="X16" s="57" t="str">
        <f>[12]Abril!$I$27</f>
        <v>N</v>
      </c>
      <c r="Y16" s="57" t="str">
        <f>[12]Abril!$I$28</f>
        <v>N</v>
      </c>
      <c r="Z16" s="57" t="str">
        <f>[12]Abril!$I$29</f>
        <v>N</v>
      </c>
      <c r="AA16" s="57" t="str">
        <f>[12]Abril!$I$30</f>
        <v>SO</v>
      </c>
      <c r="AB16" s="57" t="str">
        <f>[12]Abril!$I$31</f>
        <v>SO</v>
      </c>
      <c r="AC16" s="57" t="str">
        <f>[12]Abril!$I$32</f>
        <v>S</v>
      </c>
      <c r="AD16" s="57" t="str">
        <f>[12]Abril!$I$33</f>
        <v>S</v>
      </c>
      <c r="AE16" s="57" t="str">
        <f>[12]Abril!$I$34</f>
        <v>S</v>
      </c>
      <c r="AF16" s="58" t="str">
        <f>[12]Abril!$I$35</f>
        <v>N</v>
      </c>
      <c r="AG16" s="63"/>
      <c r="AH16" s="51" t="s">
        <v>54</v>
      </c>
    </row>
    <row r="17" spans="1:35" ht="11.25" customHeight="1" x14ac:dyDescent="0.2">
      <c r="A17" s="56" t="s">
        <v>8</v>
      </c>
      <c r="B17" s="57" t="str">
        <f>[13]Abril!$I$5</f>
        <v>NE</v>
      </c>
      <c r="C17" s="57" t="str">
        <f>[13]Abril!$I$6</f>
        <v>L</v>
      </c>
      <c r="D17" s="57" t="str">
        <f>[13]Abril!$I$7</f>
        <v>NE</v>
      </c>
      <c r="E17" s="57" t="str">
        <f>[13]Abril!$I$8</f>
        <v>NE</v>
      </c>
      <c r="F17" s="57" t="str">
        <f>[13]Abril!$I$9</f>
        <v>NE</v>
      </c>
      <c r="G17" s="57" t="str">
        <f>[13]Abril!$I$10</f>
        <v>NE</v>
      </c>
      <c r="H17" s="57" t="str">
        <f>[13]Abril!$I$11</f>
        <v>NE</v>
      </c>
      <c r="I17" s="57" t="str">
        <f>[13]Abril!$I$12</f>
        <v>NE</v>
      </c>
      <c r="J17" s="57" t="str">
        <f>[13]Abril!$I$13</f>
        <v>N</v>
      </c>
      <c r="K17" s="57" t="str">
        <f>[13]Abril!$I$14</f>
        <v>S</v>
      </c>
      <c r="L17" s="57" t="str">
        <f>[13]Abril!$I$15</f>
        <v>SE</v>
      </c>
      <c r="M17" s="57" t="str">
        <f>[13]Abril!$I$16</f>
        <v>SE</v>
      </c>
      <c r="N17" s="57" t="str">
        <f>[13]Abril!$I$17</f>
        <v>SE</v>
      </c>
      <c r="O17" s="57" t="str">
        <f>[13]Abril!$I$18</f>
        <v>NE</v>
      </c>
      <c r="P17" s="57" t="str">
        <f>[13]Abril!$I$19</f>
        <v>N</v>
      </c>
      <c r="Q17" s="57" t="str">
        <f>[13]Abril!$I$20</f>
        <v>NE</v>
      </c>
      <c r="R17" s="57" t="str">
        <f>[13]Abril!$I$21</f>
        <v>NE</v>
      </c>
      <c r="S17" s="57" t="str">
        <f>[13]Abril!$I$22</f>
        <v>NE</v>
      </c>
      <c r="T17" s="57" t="str">
        <f>[13]Abril!$I$23</f>
        <v>NE</v>
      </c>
      <c r="U17" s="57" t="str">
        <f>[13]Abril!$I$24</f>
        <v>NE</v>
      </c>
      <c r="V17" s="57" t="str">
        <f>[13]Abril!$I$25</f>
        <v>N</v>
      </c>
      <c r="W17" s="57" t="str">
        <f>[13]Abril!$I$26</f>
        <v>N</v>
      </c>
      <c r="X17" s="57" t="str">
        <f>[13]Abril!$I$27</f>
        <v>NE</v>
      </c>
      <c r="Y17" s="57" t="str">
        <f>[13]Abril!$I$28</f>
        <v>NO</v>
      </c>
      <c r="Z17" s="57" t="str">
        <f>[13]Abril!$I$29</f>
        <v>NO</v>
      </c>
      <c r="AA17" s="57" t="str">
        <f>[13]Abril!$I$30</f>
        <v>S</v>
      </c>
      <c r="AB17" s="57" t="str">
        <f>[13]Abril!$I$31</f>
        <v>S</v>
      </c>
      <c r="AC17" s="57" t="str">
        <f>[13]Abril!$I$32</f>
        <v>S</v>
      </c>
      <c r="AD17" s="57" t="str">
        <f>[13]Abril!$I$33</f>
        <v>S</v>
      </c>
      <c r="AE17" s="57" t="str">
        <f>[13]Abril!$I$34</f>
        <v>S</v>
      </c>
      <c r="AF17" s="58" t="str">
        <f>[13]Abril!$I$35</f>
        <v>NE</v>
      </c>
      <c r="AG17" s="63"/>
    </row>
    <row r="18" spans="1:35" ht="11.25" customHeight="1" x14ac:dyDescent="0.2">
      <c r="A18" s="56" t="s">
        <v>9</v>
      </c>
      <c r="B18" s="57" t="str">
        <f>[14]Abril!$I$5</f>
        <v>SE</v>
      </c>
      <c r="C18" s="57" t="str">
        <f>[14]Abril!$I$6</f>
        <v>L</v>
      </c>
      <c r="D18" s="57" t="str">
        <f>[14]Abril!$I$7</f>
        <v>NE</v>
      </c>
      <c r="E18" s="57" t="str">
        <f>[14]Abril!$I$8</f>
        <v>L</v>
      </c>
      <c r="F18" s="57" t="str">
        <f>[14]Abril!$I$9</f>
        <v>NE</v>
      </c>
      <c r="G18" s="57" t="str">
        <f>[14]Abril!$I$10</f>
        <v>NE</v>
      </c>
      <c r="H18" s="57" t="str">
        <f>[14]Abril!$I$11</f>
        <v>NE</v>
      </c>
      <c r="I18" s="57" t="str">
        <f>[14]Abril!$I$12</f>
        <v>NE</v>
      </c>
      <c r="J18" s="57" t="str">
        <f>[14]Abril!$I$13</f>
        <v>L</v>
      </c>
      <c r="K18" s="57" t="str">
        <f>[14]Abril!$I$14</f>
        <v>L</v>
      </c>
      <c r="L18" s="57" t="str">
        <f>[14]Abril!$I$15</f>
        <v>S</v>
      </c>
      <c r="M18" s="57" t="str">
        <f>[14]Abril!$I$16</f>
        <v>L</v>
      </c>
      <c r="N18" s="57" t="str">
        <f>[14]Abril!$I$17</f>
        <v>NE</v>
      </c>
      <c r="O18" s="57" t="str">
        <f>[14]Abril!$I$18</f>
        <v>L</v>
      </c>
      <c r="P18" s="57" t="str">
        <f>[14]Abril!$I$19</f>
        <v>NE</v>
      </c>
      <c r="Q18" s="57" t="str">
        <f>[14]Abril!$I$20</f>
        <v>NE</v>
      </c>
      <c r="R18" s="57" t="str">
        <f>[14]Abril!$I$21</f>
        <v>NE</v>
      </c>
      <c r="S18" s="57" t="str">
        <f>[14]Abril!$I$22</f>
        <v>L</v>
      </c>
      <c r="T18" s="57" t="str">
        <f>[14]Abril!$I$23</f>
        <v>N</v>
      </c>
      <c r="U18" s="57" t="str">
        <f>[14]Abril!$I$24</f>
        <v>NE</v>
      </c>
      <c r="V18" s="57" t="str">
        <f>[14]Abril!$I$25</f>
        <v>NO</v>
      </c>
      <c r="W18" s="57" t="str">
        <f>[14]Abril!$I$26</f>
        <v>N</v>
      </c>
      <c r="X18" s="57" t="str">
        <f>[14]Abril!$I$27</f>
        <v>N</v>
      </c>
      <c r="Y18" s="57" t="str">
        <f>[14]Abril!$I$28</f>
        <v>N</v>
      </c>
      <c r="Z18" s="57" t="str">
        <f>[14]Abril!$I$29</f>
        <v>N</v>
      </c>
      <c r="AA18" s="57" t="str">
        <f>[14]Abril!$I$30</f>
        <v>SO</v>
      </c>
      <c r="AB18" s="57" t="str">
        <f>[14]Abril!$I$31</f>
        <v>S</v>
      </c>
      <c r="AC18" s="57" t="str">
        <f>[14]Abril!$I$32</f>
        <v>S</v>
      </c>
      <c r="AD18" s="57" t="str">
        <f>[14]Abril!$I$33</f>
        <v>S</v>
      </c>
      <c r="AE18" s="57" t="str">
        <f>[14]Abril!$I$34</f>
        <v>S</v>
      </c>
      <c r="AF18" s="58" t="str">
        <f>[14]Abril!$I$35</f>
        <v>NE</v>
      </c>
      <c r="AG18" s="63"/>
      <c r="AH18" s="72" t="s">
        <v>54</v>
      </c>
    </row>
    <row r="19" spans="1:35" ht="12" customHeight="1" x14ac:dyDescent="0.2">
      <c r="A19" s="56" t="s">
        <v>49</v>
      </c>
      <c r="B19" s="57" t="str">
        <f>[15]Abril!$I$5</f>
        <v>NO</v>
      </c>
      <c r="C19" s="57" t="str">
        <f>[15]Abril!$I$6</f>
        <v>N</v>
      </c>
      <c r="D19" s="57" t="str">
        <f>[15]Abril!$I$7</f>
        <v>N</v>
      </c>
      <c r="E19" s="57" t="str">
        <f>[15]Abril!$I$8</f>
        <v>N</v>
      </c>
      <c r="F19" s="57" t="str">
        <f>[15]Abril!$I$9</f>
        <v>N</v>
      </c>
      <c r="G19" s="57" t="str">
        <f>[15]Abril!$I$10</f>
        <v>N</v>
      </c>
      <c r="H19" s="57" t="str">
        <f>[15]Abril!$I$11</f>
        <v>N</v>
      </c>
      <c r="I19" s="57" t="str">
        <f>[15]Abril!$I$12</f>
        <v>N</v>
      </c>
      <c r="J19" s="57" t="str">
        <f>[15]Abril!$I$13</f>
        <v>N</v>
      </c>
      <c r="K19" s="57" t="str">
        <f>[15]Abril!$I$14</f>
        <v>N</v>
      </c>
      <c r="L19" s="57" t="str">
        <f>[15]Abril!$I$15</f>
        <v>S</v>
      </c>
      <c r="M19" s="57" t="str">
        <f>[15]Abril!$I$16</f>
        <v>SO</v>
      </c>
      <c r="N19" s="57" t="str">
        <f>[15]Abril!$I$17</f>
        <v>N</v>
      </c>
      <c r="O19" s="57" t="str">
        <f>[15]Abril!$I$18</f>
        <v>NE</v>
      </c>
      <c r="P19" s="57" t="str">
        <f>[15]Abril!$I$19</f>
        <v>N</v>
      </c>
      <c r="Q19" s="57" t="str">
        <f>[15]Abril!$I$20</f>
        <v>N</v>
      </c>
      <c r="R19" s="57" t="str">
        <f>[15]Abril!$I$21</f>
        <v>N</v>
      </c>
      <c r="S19" s="57" t="str">
        <f>[15]Abril!$I$22</f>
        <v>N</v>
      </c>
      <c r="T19" s="57" t="str">
        <f>[15]Abril!$I$23</f>
        <v>N</v>
      </c>
      <c r="U19" s="57" t="str">
        <f>[15]Abril!$I$24</f>
        <v>N</v>
      </c>
      <c r="V19" s="57" t="str">
        <f>[15]Abril!$I$25</f>
        <v>N</v>
      </c>
      <c r="W19" s="57" t="str">
        <f>[15]Abril!$I$26</f>
        <v>N</v>
      </c>
      <c r="X19" s="57" t="str">
        <f>[15]Abril!$I$27</f>
        <v>N</v>
      </c>
      <c r="Y19" s="57" t="str">
        <f>[15]Abril!$I$28</f>
        <v>N</v>
      </c>
      <c r="Z19" s="57" t="str">
        <f>[15]Abril!$I$29</f>
        <v>N</v>
      </c>
      <c r="AA19" s="57" t="str">
        <f>[15]Abril!$I$30</f>
        <v>*</v>
      </c>
      <c r="AB19" s="57" t="str">
        <f>[15]Abril!$I$31</f>
        <v>S</v>
      </c>
      <c r="AC19" s="57" t="str">
        <f>[15]Abril!$I$32</f>
        <v>SE</v>
      </c>
      <c r="AD19" s="57" t="str">
        <f>[15]Abril!$I$33</f>
        <v>*</v>
      </c>
      <c r="AE19" s="57" t="str">
        <f>[15]Abril!$I$34</f>
        <v>S</v>
      </c>
      <c r="AF19" s="58" t="str">
        <f>[15]Abril!$I$35</f>
        <v>N</v>
      </c>
      <c r="AG19" s="63"/>
    </row>
    <row r="20" spans="1:35" ht="11.25" customHeight="1" x14ac:dyDescent="0.2">
      <c r="A20" s="56" t="s">
        <v>10</v>
      </c>
      <c r="B20" s="57" t="str">
        <f>[16]Abril!$I$5</f>
        <v>SO</v>
      </c>
      <c r="C20" s="57" t="str">
        <f>[16]Abril!$I$6</f>
        <v>S</v>
      </c>
      <c r="D20" s="57" t="str">
        <f>[16]Abril!$I$7</f>
        <v>S</v>
      </c>
      <c r="E20" s="57" t="str">
        <f>[16]Abril!$I$8</f>
        <v>SO</v>
      </c>
      <c r="F20" s="57" t="str">
        <f>[16]Abril!$I$9</f>
        <v>SO</v>
      </c>
      <c r="G20" s="57" t="str">
        <f>[16]Abril!$I$10</f>
        <v>NE</v>
      </c>
      <c r="H20" s="57" t="str">
        <f>[16]Abril!$I$11</f>
        <v>N</v>
      </c>
      <c r="I20" s="57" t="str">
        <f>[16]Abril!$I$12</f>
        <v>NE</v>
      </c>
      <c r="J20" s="57" t="str">
        <f>[16]Abril!$I$13</f>
        <v>NO</v>
      </c>
      <c r="K20" s="57" t="str">
        <f>[16]Abril!$I$14</f>
        <v>SO</v>
      </c>
      <c r="L20" s="57" t="str">
        <f>[16]Abril!$I$15</f>
        <v>SO</v>
      </c>
      <c r="M20" s="57" t="str">
        <f>[16]Abril!$I$16</f>
        <v>S</v>
      </c>
      <c r="N20" s="57" t="str">
        <f>[16]Abril!$I$17</f>
        <v>S</v>
      </c>
      <c r="O20" s="57" t="str">
        <f>[16]Abril!$I$18</f>
        <v>N</v>
      </c>
      <c r="P20" s="57" t="str">
        <f>[16]Abril!$I$19</f>
        <v>NO</v>
      </c>
      <c r="Q20" s="57" t="str">
        <f>[16]Abril!$I$20</f>
        <v>O</v>
      </c>
      <c r="R20" s="57" t="str">
        <f>[16]Abril!$I$21</f>
        <v>O</v>
      </c>
      <c r="S20" s="57" t="str">
        <f>[16]Abril!$I$22</f>
        <v>N</v>
      </c>
      <c r="T20" s="57" t="str">
        <f>[16]Abril!$I$23</f>
        <v>SO</v>
      </c>
      <c r="U20" s="57" t="str">
        <f>[16]Abril!$I$24</f>
        <v>SO</v>
      </c>
      <c r="V20" s="57" t="str">
        <f>[16]Abril!$I$25</f>
        <v>SO</v>
      </c>
      <c r="W20" s="57" t="str">
        <f>[16]Abril!$I$26</f>
        <v>SO</v>
      </c>
      <c r="X20" s="57" t="str">
        <f>[16]Abril!$I$27</f>
        <v>SO</v>
      </c>
      <c r="Y20" s="57" t="str">
        <f>[16]Abril!$I$28</f>
        <v>SO</v>
      </c>
      <c r="Z20" s="57" t="str">
        <f>[16]Abril!$I$29</f>
        <v>SO</v>
      </c>
      <c r="AA20" s="57" t="str">
        <f>[16]Abril!$I$30</f>
        <v>L</v>
      </c>
      <c r="AB20" s="57" t="str">
        <f>[16]Abril!$I$31</f>
        <v>NE</v>
      </c>
      <c r="AC20" s="57" t="str">
        <f>[16]Abril!$I$32</f>
        <v>N</v>
      </c>
      <c r="AD20" s="57" t="str">
        <f>[16]Abril!$I$33</f>
        <v>NE</v>
      </c>
      <c r="AE20" s="57" t="str">
        <f>[16]Abril!$I$34</f>
        <v>NE</v>
      </c>
      <c r="AF20" s="58" t="str">
        <f>[16]Abril!$I$35</f>
        <v>SO</v>
      </c>
      <c r="AG20" s="63"/>
    </row>
    <row r="21" spans="1:35" ht="12.75" customHeight="1" x14ac:dyDescent="0.2">
      <c r="A21" s="56" t="s">
        <v>11</v>
      </c>
      <c r="B21" s="57" t="str">
        <f>[17]Abril!$I$5</f>
        <v>S</v>
      </c>
      <c r="C21" s="57" t="str">
        <f>[17]Abril!$I$6</f>
        <v>S</v>
      </c>
      <c r="D21" s="57" t="str">
        <f>[17]Abril!$I$7</f>
        <v>SO</v>
      </c>
      <c r="E21" s="57" t="str">
        <f>[17]Abril!$I$8</f>
        <v>S</v>
      </c>
      <c r="F21" s="57" t="str">
        <f>[17]Abril!$I$9</f>
        <v>SE</v>
      </c>
      <c r="G21" s="57" t="str">
        <f>[17]Abril!$I$10</f>
        <v>S</v>
      </c>
      <c r="H21" s="57" t="str">
        <f>[17]Abril!$I$11</f>
        <v>S</v>
      </c>
      <c r="I21" s="57" t="str">
        <f>[17]Abril!$I$12</f>
        <v>SE</v>
      </c>
      <c r="J21" s="57" t="str">
        <f>[17]Abril!$I$13</f>
        <v>L</v>
      </c>
      <c r="K21" s="57" t="str">
        <f>[17]Abril!$I$14</f>
        <v>SE</v>
      </c>
      <c r="L21" s="57" t="str">
        <f>[17]Abril!$I$15</f>
        <v>SO</v>
      </c>
      <c r="M21" s="57" t="str">
        <f>[17]Abril!$I$16</f>
        <v>SO</v>
      </c>
      <c r="N21" s="57" t="str">
        <f>[17]Abril!$I$17</f>
        <v>SE</v>
      </c>
      <c r="O21" s="57" t="str">
        <f>[17]Abril!$I$18</f>
        <v>SE</v>
      </c>
      <c r="P21" s="57" t="str">
        <f>[17]Abril!$I$19</f>
        <v>NE</v>
      </c>
      <c r="Q21" s="57" t="str">
        <f>[17]Abril!$I$20</f>
        <v>L</v>
      </c>
      <c r="R21" s="57" t="str">
        <f>[17]Abril!$I$21</f>
        <v>S</v>
      </c>
      <c r="S21" s="57" t="str">
        <f>[17]Abril!$I$22</f>
        <v>L</v>
      </c>
      <c r="T21" s="57" t="str">
        <f>[17]Abril!$I$23</f>
        <v>L</v>
      </c>
      <c r="U21" s="57" t="str">
        <f>[17]Abril!$I$24</f>
        <v>L</v>
      </c>
      <c r="V21" s="57" t="str">
        <f>[17]Abril!$I$25</f>
        <v>L</v>
      </c>
      <c r="W21" s="57" t="str">
        <f>[17]Abril!$I$26</f>
        <v>NE</v>
      </c>
      <c r="X21" s="57" t="str">
        <f>[17]Abril!$I$27</f>
        <v>NE</v>
      </c>
      <c r="Y21" s="57" t="str">
        <f>[17]Abril!$I$28</f>
        <v>L</v>
      </c>
      <c r="Z21" s="57" t="str">
        <f>[17]Abril!$I$29</f>
        <v>L</v>
      </c>
      <c r="AA21" s="57" t="str">
        <f>[17]Abril!$I$30</f>
        <v>NE</v>
      </c>
      <c r="AB21" s="57" t="str">
        <f>[17]Abril!$I$31</f>
        <v>NO</v>
      </c>
      <c r="AC21" s="57" t="str">
        <f>[17]Abril!$I$32</f>
        <v>O</v>
      </c>
      <c r="AD21" s="57" t="str">
        <f>[17]Abril!$I$33</f>
        <v>SO</v>
      </c>
      <c r="AE21" s="57" t="str">
        <f>[17]Abril!$I$34</f>
        <v>O</v>
      </c>
      <c r="AF21" s="58" t="str">
        <f>[17]Abril!$I$35</f>
        <v>L</v>
      </c>
      <c r="AG21" s="63"/>
    </row>
    <row r="22" spans="1:35" ht="12.75" customHeight="1" x14ac:dyDescent="0.2">
      <c r="A22" s="56" t="s">
        <v>12</v>
      </c>
      <c r="B22" s="57" t="str">
        <f>[18]Abril!$I$5</f>
        <v>S</v>
      </c>
      <c r="C22" s="57" t="str">
        <f>[18]Abril!$I$6</f>
        <v>NO</v>
      </c>
      <c r="D22" s="57" t="str">
        <f>[18]Abril!$I$7</f>
        <v>N</v>
      </c>
      <c r="E22" s="57" t="str">
        <f>[18]Abril!$I$8</f>
        <v>S</v>
      </c>
      <c r="F22" s="57" t="str">
        <f>[18]Abril!$I$9</f>
        <v>SE</v>
      </c>
      <c r="G22" s="57" t="str">
        <f>[18]Abril!$I$10</f>
        <v>S</v>
      </c>
      <c r="H22" s="57" t="str">
        <f>[18]Abril!$I$11</f>
        <v>SO</v>
      </c>
      <c r="I22" s="57" t="str">
        <f>[18]Abril!$I$12</f>
        <v>N</v>
      </c>
      <c r="J22" s="57" t="str">
        <f>[18]Abril!$I$13</f>
        <v>O</v>
      </c>
      <c r="K22" s="57" t="str">
        <f>[18]Abril!$I$14</f>
        <v>O</v>
      </c>
      <c r="L22" s="57" t="str">
        <f>[18]Abril!$I$15</f>
        <v>S</v>
      </c>
      <c r="M22" s="57" t="str">
        <f>[18]Abril!$I$16</f>
        <v>S</v>
      </c>
      <c r="N22" s="57" t="str">
        <f>[18]Abril!$I$17</f>
        <v>SO</v>
      </c>
      <c r="O22" s="57" t="str">
        <f>[18]Abril!$I$18</f>
        <v>S</v>
      </c>
      <c r="P22" s="57" t="str">
        <f>[18]Abril!$I$19</f>
        <v>N</v>
      </c>
      <c r="Q22" s="57" t="str">
        <f>[18]Abril!$I$20</f>
        <v>N</v>
      </c>
      <c r="R22" s="57" t="str">
        <f>[18]Abril!$I$21</f>
        <v>NE</v>
      </c>
      <c r="S22" s="57" t="str">
        <f>[18]Abril!$I$22</f>
        <v>NE</v>
      </c>
      <c r="T22" s="57" t="str">
        <f>[18]Abril!$I$23</f>
        <v>O</v>
      </c>
      <c r="U22" s="57" t="str">
        <f>[18]Abril!$I$24</f>
        <v>SE</v>
      </c>
      <c r="V22" s="57" t="str">
        <f>[18]Abril!$I$25</f>
        <v>SO</v>
      </c>
      <c r="W22" s="57" t="str">
        <f>[18]Abril!$I$26</f>
        <v>NE</v>
      </c>
      <c r="X22" s="57" t="str">
        <f>[18]Abril!$I$27</f>
        <v>O</v>
      </c>
      <c r="Y22" s="57" t="str">
        <f>[18]Abril!$I$28</f>
        <v>N</v>
      </c>
      <c r="Z22" s="57" t="str">
        <f>[18]Abril!$I$29</f>
        <v>N</v>
      </c>
      <c r="AA22" s="57" t="str">
        <f>[18]Abril!$I$30</f>
        <v>SO</v>
      </c>
      <c r="AB22" s="57" t="str">
        <f>[18]Abril!$I$31</f>
        <v>S</v>
      </c>
      <c r="AC22" s="57" t="str">
        <f>[18]Abril!$I$32</f>
        <v>S</v>
      </c>
      <c r="AD22" s="57" t="str">
        <f>[18]Abril!$I$33</f>
        <v>S</v>
      </c>
      <c r="AE22" s="57" t="str">
        <f>[18]Abril!$I$34</f>
        <v>S</v>
      </c>
      <c r="AF22" s="58" t="str">
        <f>[18]Abril!$I$35</f>
        <v>S</v>
      </c>
      <c r="AG22" s="63"/>
    </row>
    <row r="23" spans="1:35" ht="12" customHeight="1" x14ac:dyDescent="0.2">
      <c r="A23" s="56" t="s">
        <v>13</v>
      </c>
      <c r="B23" s="57" t="str">
        <f>[19]Abril!$I$5</f>
        <v>L</v>
      </c>
      <c r="C23" s="57" t="str">
        <f>[19]Abril!$I$6</f>
        <v>NE</v>
      </c>
      <c r="D23" s="57" t="str">
        <f>[19]Abril!$I$7</f>
        <v>N</v>
      </c>
      <c r="E23" s="57" t="str">
        <f>[19]Abril!$I$8</f>
        <v>NE</v>
      </c>
      <c r="F23" s="57" t="str">
        <f>[19]Abril!$I$9</f>
        <v>NE</v>
      </c>
      <c r="G23" s="57" t="str">
        <f>[19]Abril!$I$10</f>
        <v>NO</v>
      </c>
      <c r="H23" s="57" t="str">
        <f>[19]Abril!$I$11</f>
        <v>N</v>
      </c>
      <c r="I23" s="57" t="str">
        <f>[19]Abril!$I$12</f>
        <v>NO</v>
      </c>
      <c r="J23" s="57" t="str">
        <f>[19]Abril!$I$13</f>
        <v>NE</v>
      </c>
      <c r="K23" s="57" t="str">
        <f>[19]Abril!$I$14</f>
        <v>NO</v>
      </c>
      <c r="L23" s="57" t="str">
        <f>[19]Abril!$I$15</f>
        <v>S</v>
      </c>
      <c r="M23" s="57" t="str">
        <f>[19]Abril!$I$16</f>
        <v>S</v>
      </c>
      <c r="N23" s="57" t="str">
        <f>[19]Abril!$I$17</f>
        <v>SO</v>
      </c>
      <c r="O23" s="57" t="str">
        <f>[19]Abril!$I$18</f>
        <v>NE</v>
      </c>
      <c r="P23" s="57" t="str">
        <f>[19]Abril!$I$19</f>
        <v>N</v>
      </c>
      <c r="Q23" s="57" t="str">
        <f>[19]Abril!$I$20</f>
        <v>N</v>
      </c>
      <c r="R23" s="57" t="str">
        <f>[19]Abril!$I$21</f>
        <v>NE</v>
      </c>
      <c r="S23" s="57" t="str">
        <f>[19]Abril!$I$22</f>
        <v>NE</v>
      </c>
      <c r="T23" s="57" t="str">
        <f>[19]Abril!$I$23</f>
        <v>N</v>
      </c>
      <c r="U23" s="57" t="str">
        <f>[19]Abril!$I$24</f>
        <v>NE</v>
      </c>
      <c r="V23" s="57" t="str">
        <f>[19]Abril!$I$25</f>
        <v>N</v>
      </c>
      <c r="W23" s="57" t="str">
        <f>[19]Abril!$I$26</f>
        <v>SO</v>
      </c>
      <c r="X23" s="57" t="str">
        <f>[19]Abril!$I$27</f>
        <v>N</v>
      </c>
      <c r="Y23" s="57" t="str">
        <f>[19]Abril!$I$28</f>
        <v>NO</v>
      </c>
      <c r="Z23" s="57" t="str">
        <f>[19]Abril!$I$29</f>
        <v>N</v>
      </c>
      <c r="AA23" s="57" t="str">
        <f>[19]Abril!$I$30</f>
        <v>SO</v>
      </c>
      <c r="AB23" s="57" t="str">
        <f>[19]Abril!$I$31</f>
        <v>SE</v>
      </c>
      <c r="AC23" s="57" t="str">
        <f>[19]Abril!$I$32</f>
        <v>SE</v>
      </c>
      <c r="AD23" s="57" t="str">
        <f>[19]Abril!$I$33</f>
        <v>S</v>
      </c>
      <c r="AE23" s="57" t="str">
        <f>[19]Abril!$I$34</f>
        <v>S</v>
      </c>
      <c r="AF23" s="58" t="str">
        <f>[19]Abril!$I$35</f>
        <v>NE</v>
      </c>
      <c r="AG23" s="63"/>
    </row>
    <row r="24" spans="1:35" ht="11.25" customHeight="1" x14ac:dyDescent="0.2">
      <c r="A24" s="56" t="s">
        <v>14</v>
      </c>
      <c r="B24" s="57" t="str">
        <f>[20]Abril!$I$5</f>
        <v>S</v>
      </c>
      <c r="C24" s="57" t="str">
        <f>[20]Abril!$I$6</f>
        <v>S</v>
      </c>
      <c r="D24" s="57" t="str">
        <f>[20]Abril!$I$7</f>
        <v>SO</v>
      </c>
      <c r="E24" s="57" t="str">
        <f>[20]Abril!$I$8</f>
        <v>SE</v>
      </c>
      <c r="F24" s="57" t="str">
        <f>[20]Abril!$I$9</f>
        <v>SE</v>
      </c>
      <c r="G24" s="57" t="str">
        <f>[20]Abril!$I$10</f>
        <v>SE</v>
      </c>
      <c r="H24" s="57" t="str">
        <f>[20]Abril!$I$11</f>
        <v>SO</v>
      </c>
      <c r="I24" s="57" t="str">
        <f>[20]Abril!$I$12</f>
        <v>L</v>
      </c>
      <c r="J24" s="57" t="str">
        <f>[20]Abril!$I$13</f>
        <v>S</v>
      </c>
      <c r="K24" s="57" t="str">
        <f>[20]Abril!$I$14</f>
        <v>SO</v>
      </c>
      <c r="L24" s="57" t="str">
        <f>[20]Abril!$I$15</f>
        <v>S</v>
      </c>
      <c r="M24" s="57" t="str">
        <f>[20]Abril!$I$16</f>
        <v>SE</v>
      </c>
      <c r="N24" s="57" t="str">
        <f>[20]Abril!$I$17</f>
        <v>NE</v>
      </c>
      <c r="O24" s="57" t="str">
        <f>[20]Abril!$I$18</f>
        <v>L</v>
      </c>
      <c r="P24" s="57" t="str">
        <f>[20]Abril!$I$19</f>
        <v>NE</v>
      </c>
      <c r="Q24" s="57" t="str">
        <f>[20]Abril!$I$20</f>
        <v>NE</v>
      </c>
      <c r="R24" s="57" t="str">
        <f>[20]Abril!$I$21</f>
        <v>NE</v>
      </c>
      <c r="S24" s="57" t="str">
        <f>[20]Abril!$I$22</f>
        <v>NE</v>
      </c>
      <c r="T24" s="57" t="str">
        <f>[20]Abril!$I$23</f>
        <v>NE</v>
      </c>
      <c r="U24" s="57" t="str">
        <f>[20]Abril!$I$24</f>
        <v>L</v>
      </c>
      <c r="V24" s="57" t="str">
        <f>[20]Abril!$I$25</f>
        <v>N</v>
      </c>
      <c r="W24" s="57" t="str">
        <f>[20]Abril!$I$26</f>
        <v>NE</v>
      </c>
      <c r="X24" s="57" t="str">
        <f>[20]Abril!$I$27</f>
        <v>NE</v>
      </c>
      <c r="Y24" s="57" t="str">
        <f>[20]Abril!$I$28</f>
        <v>N</v>
      </c>
      <c r="Z24" s="57" t="str">
        <f>[20]Abril!$I$29</f>
        <v>N</v>
      </c>
      <c r="AA24" s="57" t="str">
        <f>[20]Abril!$I$30</f>
        <v>O</v>
      </c>
      <c r="AB24" s="57" t="str">
        <f>[20]Abril!$I$31</f>
        <v>SO</v>
      </c>
      <c r="AC24" s="57" t="str">
        <f>[20]Abril!$I$32</f>
        <v>SO</v>
      </c>
      <c r="AD24" s="57" t="str">
        <f>[20]Abril!$I$33</f>
        <v>S</v>
      </c>
      <c r="AE24" s="57" t="str">
        <f>[20]Abril!$I$34</f>
        <v>SO</v>
      </c>
      <c r="AF24" s="58" t="str">
        <f>[20]Abril!$I$35</f>
        <v>NE</v>
      </c>
      <c r="AG24" s="63"/>
      <c r="AI24" s="72" t="s">
        <v>54</v>
      </c>
    </row>
    <row r="25" spans="1:35" ht="12" customHeight="1" x14ac:dyDescent="0.2">
      <c r="A25" s="56" t="s">
        <v>15</v>
      </c>
      <c r="B25" s="57" t="str">
        <f>[21]Abril!$I$5</f>
        <v>NO</v>
      </c>
      <c r="C25" s="57" t="str">
        <f>[21]Abril!$I$6</f>
        <v>NO</v>
      </c>
      <c r="D25" s="57" t="str">
        <f>[21]Abril!$I$7</f>
        <v>NO</v>
      </c>
      <c r="E25" s="57" t="str">
        <f>[21]Abril!$I$8</f>
        <v>NO</v>
      </c>
      <c r="F25" s="57" t="str">
        <f>[21]Abril!$I$9</f>
        <v>NO</v>
      </c>
      <c r="G25" s="57" t="str">
        <f>[21]Abril!$I$10</f>
        <v>NO</v>
      </c>
      <c r="H25" s="57" t="str">
        <f>[21]Abril!$I$11</f>
        <v>NO</v>
      </c>
      <c r="I25" s="57" t="str">
        <f>[21]Abril!$I$12</f>
        <v>NO</v>
      </c>
      <c r="J25" s="57" t="str">
        <f>[21]Abril!$I$13</f>
        <v>NO</v>
      </c>
      <c r="K25" s="57" t="str">
        <f>[21]Abril!$I$14</f>
        <v>NO</v>
      </c>
      <c r="L25" s="57" t="str">
        <f>[21]Abril!$I$15</f>
        <v>O</v>
      </c>
      <c r="M25" s="57" t="str">
        <f>[21]Abril!$I$16</f>
        <v>O</v>
      </c>
      <c r="N25" s="57" t="str">
        <f>[21]Abril!$I$17</f>
        <v>O</v>
      </c>
      <c r="O25" s="57" t="str">
        <f>[21]Abril!$I$18</f>
        <v>O</v>
      </c>
      <c r="P25" s="57" t="str">
        <f>[21]Abril!$I$19</f>
        <v>O</v>
      </c>
      <c r="Q25" s="57" t="str">
        <f>[21]Abril!$I$20</f>
        <v>NO</v>
      </c>
      <c r="R25" s="57" t="str">
        <f>[21]Abril!$I$21</f>
        <v>NO</v>
      </c>
      <c r="S25" s="57" t="str">
        <f>[21]Abril!$I$22</f>
        <v>N</v>
      </c>
      <c r="T25" s="57" t="str">
        <f>[21]Abril!$I$23</f>
        <v>O</v>
      </c>
      <c r="U25" s="57" t="str">
        <f>[21]Abril!$I$24</f>
        <v>O</v>
      </c>
      <c r="V25" s="57" t="str">
        <f>[21]Abril!$I$25</f>
        <v>O</v>
      </c>
      <c r="W25" s="57" t="str">
        <f>[21]Abril!$I$26</f>
        <v>O</v>
      </c>
      <c r="X25" s="57" t="str">
        <f>[21]Abril!$I$27</f>
        <v>O</v>
      </c>
      <c r="Y25" s="57" t="str">
        <f>[21]Abril!$I$28</f>
        <v>O</v>
      </c>
      <c r="Z25" s="57" t="str">
        <f>[21]Abril!$I$29</f>
        <v>O</v>
      </c>
      <c r="AA25" s="57" t="str">
        <f>[21]Abril!$I$30</f>
        <v>SO</v>
      </c>
      <c r="AB25" s="57" t="str">
        <f>[21]Abril!$I$31</f>
        <v>SO</v>
      </c>
      <c r="AC25" s="57" t="str">
        <f>[21]Abril!$I$32</f>
        <v>SE</v>
      </c>
      <c r="AD25" s="57" t="str">
        <f>[21]Abril!$I$33</f>
        <v>SE</v>
      </c>
      <c r="AE25" s="57" t="str">
        <f>[21]Abril!$I$34</f>
        <v>SO</v>
      </c>
      <c r="AF25" s="58" t="str">
        <f>[21]Abril!$I$35</f>
        <v>NO</v>
      </c>
      <c r="AG25" s="63"/>
    </row>
    <row r="26" spans="1:35" ht="12.75" customHeight="1" x14ac:dyDescent="0.2">
      <c r="A26" s="56" t="s">
        <v>16</v>
      </c>
      <c r="B26" s="57" t="str">
        <f>[22]Abril!$I$5</f>
        <v>NE</v>
      </c>
      <c r="C26" s="57" t="str">
        <f>[22]Abril!$I$6</f>
        <v>N</v>
      </c>
      <c r="D26" s="57" t="str">
        <f>[22]Abril!$I$7</f>
        <v>N</v>
      </c>
      <c r="E26" s="57" t="str">
        <f>[22]Abril!$I$8</f>
        <v>NE</v>
      </c>
      <c r="F26" s="57" t="str">
        <f>[22]Abril!$I$9</f>
        <v>NE</v>
      </c>
      <c r="G26" s="57" t="str">
        <f>[22]Abril!$I$10</f>
        <v>N</v>
      </c>
      <c r="H26" s="57" t="str">
        <f>[22]Abril!$I$11</f>
        <v>N</v>
      </c>
      <c r="I26" s="57" t="str">
        <f>[22]Abril!$I$12</f>
        <v>NE</v>
      </c>
      <c r="J26" s="57" t="str">
        <f>[22]Abril!$I$13</f>
        <v>NE</v>
      </c>
      <c r="K26" s="57" t="str">
        <f>[22]Abril!$I$14</f>
        <v>S</v>
      </c>
      <c r="L26" s="57" t="str">
        <f>[22]Abril!$I$15</f>
        <v>S</v>
      </c>
      <c r="M26" s="57" t="str">
        <f>[22]Abril!$I$16</f>
        <v>S</v>
      </c>
      <c r="N26" s="57" t="str">
        <f>[22]Abril!$I$17</f>
        <v>SO</v>
      </c>
      <c r="O26" s="57" t="str">
        <f>[22]Abril!$I$18</f>
        <v>NE</v>
      </c>
      <c r="P26" s="57" t="str">
        <f>[22]Abril!$I$19</f>
        <v>N</v>
      </c>
      <c r="Q26" s="57" t="str">
        <f>[22]Abril!$I$20</f>
        <v>N</v>
      </c>
      <c r="R26" s="57" t="str">
        <f>[22]Abril!$I$21</f>
        <v>N</v>
      </c>
      <c r="S26" s="57" t="str">
        <f>[22]Abril!$I$22</f>
        <v>N</v>
      </c>
      <c r="T26" s="57" t="str">
        <f>[22]Abril!$I$23</f>
        <v>N</v>
      </c>
      <c r="U26" s="57" t="str">
        <f>[22]Abril!$I$24</f>
        <v>N</v>
      </c>
      <c r="V26" s="57" t="str">
        <f>[22]Abril!$I$25</f>
        <v>NE</v>
      </c>
      <c r="W26" s="57" t="str">
        <f>[22]Abril!$I$26</f>
        <v>SO</v>
      </c>
      <c r="X26" s="57" t="str">
        <f>[22]Abril!$I$27</f>
        <v>N</v>
      </c>
      <c r="Y26" s="57" t="str">
        <f>[22]Abril!$I$28</f>
        <v>N</v>
      </c>
      <c r="Z26" s="57" t="str">
        <f>[22]Abril!$I$29</f>
        <v>N</v>
      </c>
      <c r="AA26" s="57" t="str">
        <f>[22]Abril!$I$30</f>
        <v>SO</v>
      </c>
      <c r="AB26" s="57" t="str">
        <f>[22]Abril!$I$31</f>
        <v>S</v>
      </c>
      <c r="AC26" s="57" t="str">
        <f>[22]Abril!$I$32</f>
        <v>SE</v>
      </c>
      <c r="AD26" s="57" t="str">
        <f>[22]Abril!$I$33</f>
        <v>S</v>
      </c>
      <c r="AE26" s="57" t="str">
        <f>[22]Abril!$I$34</f>
        <v>S</v>
      </c>
      <c r="AF26" s="58" t="str">
        <f>[22]Abril!$I$35</f>
        <v>N</v>
      </c>
      <c r="AG26" s="63"/>
    </row>
    <row r="27" spans="1:35" ht="11.25" customHeight="1" x14ac:dyDescent="0.2">
      <c r="A27" s="56" t="s">
        <v>17</v>
      </c>
      <c r="B27" s="57" t="str">
        <f>[23]Abril!$I$5</f>
        <v>L</v>
      </c>
      <c r="C27" s="57" t="str">
        <f>[23]Abril!$I$6</f>
        <v>N</v>
      </c>
      <c r="D27" s="57" t="str">
        <f>[23]Abril!$I$7</f>
        <v>NE</v>
      </c>
      <c r="E27" s="57" t="str">
        <f>[23]Abril!$I$8</f>
        <v>N</v>
      </c>
      <c r="F27" s="57" t="str">
        <f>[23]Abril!$I$9</f>
        <v>N</v>
      </c>
      <c r="G27" s="57" t="str">
        <f>[23]Abril!$I$10</f>
        <v>N</v>
      </c>
      <c r="H27" s="57" t="str">
        <f>[23]Abril!$I$11</f>
        <v>N</v>
      </c>
      <c r="I27" s="57" t="str">
        <f>[23]Abril!$I$12</f>
        <v>O</v>
      </c>
      <c r="J27" s="57" t="str">
        <f>[23]Abril!$I$13</f>
        <v>O</v>
      </c>
      <c r="K27" s="57" t="str">
        <f>[23]Abril!$I$14</f>
        <v>SO</v>
      </c>
      <c r="L27" s="57" t="str">
        <f>[23]Abril!$I$15</f>
        <v>SE</v>
      </c>
      <c r="M27" s="57" t="str">
        <f>[23]Abril!$I$16</f>
        <v>SE</v>
      </c>
      <c r="N27" s="57" t="str">
        <f>[23]Abril!$I$17</f>
        <v>NO</v>
      </c>
      <c r="O27" s="57" t="str">
        <f>[23]Abril!$I$18</f>
        <v>O</v>
      </c>
      <c r="P27" s="57" t="str">
        <f>[23]Abril!$I$19</f>
        <v>N</v>
      </c>
      <c r="Q27" s="57" t="str">
        <f>[23]Abril!$I$20</f>
        <v>NO</v>
      </c>
      <c r="R27" s="57" t="str">
        <f>[23]Abril!$I$21</f>
        <v>N</v>
      </c>
      <c r="S27" s="57" t="str">
        <f>[23]Abril!$I$22</f>
        <v>N</v>
      </c>
      <c r="T27" s="57" t="str">
        <f>[23]Abril!$I$23</f>
        <v>O</v>
      </c>
      <c r="U27" s="57" t="str">
        <f>[23]Abril!$I$24</f>
        <v>O</v>
      </c>
      <c r="V27" s="57" t="str">
        <f>[23]Abril!$I$25</f>
        <v>NO</v>
      </c>
      <c r="W27" s="57" t="str">
        <f>[23]Abril!$I$26</f>
        <v>O</v>
      </c>
      <c r="X27" s="57" t="str">
        <f>[23]Abril!$I$27</f>
        <v>NO</v>
      </c>
      <c r="Y27" s="57" t="str">
        <f>[23]Abril!$I$28</f>
        <v>O</v>
      </c>
      <c r="Z27" s="57" t="str">
        <f>[23]Abril!$I$29</f>
        <v>O</v>
      </c>
      <c r="AA27" s="57" t="str">
        <f>[23]Abril!$I$30</f>
        <v>S</v>
      </c>
      <c r="AB27" s="57" t="str">
        <f>[23]Abril!$I$31</f>
        <v>SE</v>
      </c>
      <c r="AC27" s="57" t="str">
        <f>[23]Abril!$I$32</f>
        <v>SE</v>
      </c>
      <c r="AD27" s="57" t="str">
        <f>[23]Abril!$I$33</f>
        <v>SE</v>
      </c>
      <c r="AE27" s="57" t="str">
        <f>[23]Abril!$I$34</f>
        <v>SE</v>
      </c>
      <c r="AF27" s="58" t="str">
        <f>[23]Abril!$I$35</f>
        <v>N</v>
      </c>
      <c r="AG27" s="63"/>
    </row>
    <row r="28" spans="1:35" ht="12" customHeight="1" x14ac:dyDescent="0.2">
      <c r="A28" s="56" t="s">
        <v>18</v>
      </c>
      <c r="B28" s="57" t="str">
        <f>[24]Abril!$I$5</f>
        <v>L</v>
      </c>
      <c r="C28" s="57" t="str">
        <f>[24]Abril!$I$6</f>
        <v>S</v>
      </c>
      <c r="D28" s="57" t="str">
        <f>[24]Abril!$I$7</f>
        <v>L</v>
      </c>
      <c r="E28" s="57" t="str">
        <f>[24]Abril!$I$8</f>
        <v>L</v>
      </c>
      <c r="F28" s="57" t="str">
        <f>[24]Abril!$I$9</f>
        <v>L</v>
      </c>
      <c r="G28" s="57" t="str">
        <f>[24]Abril!$I$10</f>
        <v>L</v>
      </c>
      <c r="H28" s="57" t="str">
        <f>[24]Abril!$I$11</f>
        <v>S</v>
      </c>
      <c r="I28" s="57" t="str">
        <f>[24]Abril!$I$12</f>
        <v>NE</v>
      </c>
      <c r="J28" s="57" t="str">
        <f>[24]Abril!$I$13</f>
        <v>SE</v>
      </c>
      <c r="K28" s="57" t="str">
        <f>[24]Abril!$I$14</f>
        <v>NE</v>
      </c>
      <c r="L28" s="57" t="str">
        <f>[24]Abril!$I$15</f>
        <v>SE</v>
      </c>
      <c r="M28" s="57" t="str">
        <f>[24]Abril!$I$16</f>
        <v>O</v>
      </c>
      <c r="N28" s="57" t="str">
        <f>[24]Abril!$I$17</f>
        <v>NE</v>
      </c>
      <c r="O28" s="57" t="str">
        <f>[24]Abril!$I$18</f>
        <v>O</v>
      </c>
      <c r="P28" s="57" t="str">
        <f>[24]Abril!$I$19</f>
        <v>N</v>
      </c>
      <c r="Q28" s="57" t="str">
        <f>[24]Abril!$I$20</f>
        <v>NE</v>
      </c>
      <c r="R28" s="57" t="str">
        <f>[24]Abril!$I$21</f>
        <v>S</v>
      </c>
      <c r="S28" s="57" t="str">
        <f>[24]Abril!$I$22</f>
        <v>S</v>
      </c>
      <c r="T28" s="57" t="str">
        <f>[24]Abril!$I$23</f>
        <v>N</v>
      </c>
      <c r="U28" s="57" t="str">
        <f>[24]Abril!$I$24</f>
        <v>O</v>
      </c>
      <c r="V28" s="57" t="str">
        <f>[24]Abril!$I$25</f>
        <v>S</v>
      </c>
      <c r="W28" s="57" t="str">
        <f>[24]Abril!$I$26</f>
        <v>*</v>
      </c>
      <c r="X28" s="57" t="str">
        <f>[24]Abril!$I$27</f>
        <v>*</v>
      </c>
      <c r="Y28" s="57" t="str">
        <f>[24]Abril!$I$28</f>
        <v>*</v>
      </c>
      <c r="Z28" s="57" t="str">
        <f>[24]Abril!$I$29</f>
        <v>*</v>
      </c>
      <c r="AA28" s="57" t="str">
        <f>[24]Abril!$I$30</f>
        <v>O</v>
      </c>
      <c r="AB28" s="57" t="str">
        <f>[24]Abril!$I$31</f>
        <v>S</v>
      </c>
      <c r="AC28" s="57" t="str">
        <f>[24]Abril!$I$32</f>
        <v>S</v>
      </c>
      <c r="AD28" s="57" t="str">
        <f>[24]Abril!$I$33</f>
        <v>S</v>
      </c>
      <c r="AE28" s="57" t="str">
        <f>[24]Abril!$I$34</f>
        <v>S</v>
      </c>
      <c r="AF28" s="58" t="str">
        <f>[24]Abril!$I$35</f>
        <v>S</v>
      </c>
      <c r="AG28" s="63"/>
    </row>
    <row r="29" spans="1:35" ht="12.75" customHeight="1" x14ac:dyDescent="0.2">
      <c r="A29" s="56" t="s">
        <v>19</v>
      </c>
      <c r="B29" s="57" t="str">
        <f>[25]Abril!$I$5</f>
        <v>SE</v>
      </c>
      <c r="C29" s="57" t="str">
        <f>[25]Abril!$I$6</f>
        <v>L</v>
      </c>
      <c r="D29" s="57" t="str">
        <f>[25]Abril!$I$7</f>
        <v>N</v>
      </c>
      <c r="E29" s="57" t="str">
        <f>[25]Abril!$I$8</f>
        <v>L</v>
      </c>
      <c r="F29" s="57" t="str">
        <f>[25]Abril!$I$9</f>
        <v>NE</v>
      </c>
      <c r="G29" s="57" t="str">
        <f>[25]Abril!$I$10</f>
        <v>NE</v>
      </c>
      <c r="H29" s="57" t="str">
        <f>[25]Abril!$I$11</f>
        <v>NE</v>
      </c>
      <c r="I29" s="57" t="str">
        <f>[25]Abril!$I$12</f>
        <v>NE</v>
      </c>
      <c r="J29" s="57" t="str">
        <f>[25]Abril!$I$13</f>
        <v>N</v>
      </c>
      <c r="K29" s="57" t="str">
        <f>[25]Abril!$I$14</f>
        <v>NE</v>
      </c>
      <c r="L29" s="57" t="str">
        <f>[25]Abril!$I$15</f>
        <v>S</v>
      </c>
      <c r="M29" s="57" t="str">
        <f>[25]Abril!$I$16</f>
        <v>S</v>
      </c>
      <c r="N29" s="57" t="str">
        <f>[25]Abril!$I$17</f>
        <v>L</v>
      </c>
      <c r="O29" s="57" t="str">
        <f>[25]Abril!$I$18</f>
        <v>NE</v>
      </c>
      <c r="P29" s="57" t="str">
        <f>[25]Abril!$I$19</f>
        <v>N</v>
      </c>
      <c r="Q29" s="57" t="str">
        <f>[25]Abril!$I$20</f>
        <v>NE</v>
      </c>
      <c r="R29" s="57" t="str">
        <f>[25]Abril!$I$21</f>
        <v>NE</v>
      </c>
      <c r="S29" s="57" t="str">
        <f>[25]Abril!$I$22</f>
        <v>NE</v>
      </c>
      <c r="T29" s="57" t="str">
        <f>[25]Abril!$I$23</f>
        <v>N</v>
      </c>
      <c r="U29" s="57" t="str">
        <f>[25]Abril!$I$24</f>
        <v>NE</v>
      </c>
      <c r="V29" s="57" t="str">
        <f>[25]Abril!$I$25</f>
        <v>NE</v>
      </c>
      <c r="W29" s="57" t="str">
        <f>[25]Abril!$I$26</f>
        <v>S</v>
      </c>
      <c r="X29" s="57" t="str">
        <f>[25]Abril!$I$27</f>
        <v>NE</v>
      </c>
      <c r="Y29" s="57" t="str">
        <f>[25]Abril!$I$28</f>
        <v>N</v>
      </c>
      <c r="Z29" s="57" t="str">
        <f>[25]Abril!$I$29</f>
        <v>N</v>
      </c>
      <c r="AA29" s="57" t="str">
        <f>[25]Abril!$I$30</f>
        <v>SO</v>
      </c>
      <c r="AB29" s="57" t="str">
        <f>[25]Abril!$I$31</f>
        <v>SO</v>
      </c>
      <c r="AC29" s="57" t="str">
        <f>[25]Abril!$I$32</f>
        <v>S</v>
      </c>
      <c r="AD29" s="57" t="str">
        <f>[25]Abril!$I$33</f>
        <v>S</v>
      </c>
      <c r="AE29" s="57" t="str">
        <f>[25]Abril!$I$34</f>
        <v>S</v>
      </c>
      <c r="AF29" s="58" t="str">
        <f>[25]Abril!$I$35</f>
        <v>NE</v>
      </c>
      <c r="AG29" s="63"/>
    </row>
    <row r="30" spans="1:35" ht="11.25" customHeight="1" x14ac:dyDescent="0.2">
      <c r="A30" s="56" t="s">
        <v>31</v>
      </c>
      <c r="B30" s="57" t="str">
        <f>[26]Abril!$I$5</f>
        <v>*</v>
      </c>
      <c r="C30" s="57" t="str">
        <f>[26]Abril!$I$6</f>
        <v>*</v>
      </c>
      <c r="D30" s="57" t="str">
        <f>[26]Abril!$I$7</f>
        <v>*</v>
      </c>
      <c r="E30" s="57" t="str">
        <f>[26]Abril!$I$8</f>
        <v>*</v>
      </c>
      <c r="F30" s="57" t="str">
        <f>[26]Abril!$I$9</f>
        <v>*</v>
      </c>
      <c r="G30" s="57" t="str">
        <f>[26]Abril!$I$10</f>
        <v>*</v>
      </c>
      <c r="H30" s="57" t="str">
        <f>[26]Abril!$I$11</f>
        <v>*</v>
      </c>
      <c r="I30" s="57" t="str">
        <f>[26]Abril!$I$12</f>
        <v>*</v>
      </c>
      <c r="J30" s="57" t="str">
        <f>[26]Abril!$I$13</f>
        <v>*</v>
      </c>
      <c r="K30" s="57" t="str">
        <f>[26]Abril!$I$14</f>
        <v>*</v>
      </c>
      <c r="L30" s="57" t="str">
        <f>[26]Abril!$I$15</f>
        <v>*</v>
      </c>
      <c r="M30" s="57" t="str">
        <f>[26]Abril!$I$16</f>
        <v>*</v>
      </c>
      <c r="N30" s="57" t="str">
        <f>[26]Abril!$I$17</f>
        <v>*</v>
      </c>
      <c r="O30" s="57" t="str">
        <f>[26]Abril!$I$18</f>
        <v>*</v>
      </c>
      <c r="P30" s="57" t="str">
        <f>[26]Abril!$I$19</f>
        <v>*</v>
      </c>
      <c r="Q30" s="57" t="str">
        <f>[26]Abril!$I$20</f>
        <v>*</v>
      </c>
      <c r="R30" s="57" t="str">
        <f>[26]Abril!$I$21</f>
        <v>*</v>
      </c>
      <c r="S30" s="57" t="str">
        <f>[26]Abril!$I$22</f>
        <v>*</v>
      </c>
      <c r="T30" s="57" t="str">
        <f>[26]Abril!$I$23</f>
        <v>*</v>
      </c>
      <c r="U30" s="57" t="str">
        <f>[26]Abril!$I$24</f>
        <v>*</v>
      </c>
      <c r="V30" s="57" t="str">
        <f>[26]Abril!$I$25</f>
        <v>*</v>
      </c>
      <c r="W30" s="57" t="str">
        <f>[26]Abril!$I$26</f>
        <v>*</v>
      </c>
      <c r="X30" s="57" t="str">
        <f>[26]Abril!$I$27</f>
        <v>*</v>
      </c>
      <c r="Y30" s="57" t="str">
        <f>[26]Abril!$I$28</f>
        <v>*</v>
      </c>
      <c r="Z30" s="57" t="str">
        <f>[26]Abril!$I$29</f>
        <v>*</v>
      </c>
      <c r="AA30" s="57" t="str">
        <f>[26]Abril!$I$30</f>
        <v>*</v>
      </c>
      <c r="AB30" s="57" t="str">
        <f>[26]Abril!$I$31</f>
        <v>*</v>
      </c>
      <c r="AC30" s="57" t="str">
        <f>[26]Abril!$I$32</f>
        <v>*</v>
      </c>
      <c r="AD30" s="57" t="str">
        <f>[26]Abril!$I$33</f>
        <v>*</v>
      </c>
      <c r="AE30" s="57" t="str">
        <f>[26]Abril!$I$34</f>
        <v>*</v>
      </c>
      <c r="AF30" s="58" t="str">
        <f>[26]Abril!$I$35</f>
        <v>*</v>
      </c>
      <c r="AG30" s="63"/>
    </row>
    <row r="31" spans="1:35" ht="11.25" customHeight="1" x14ac:dyDescent="0.2">
      <c r="A31" s="56" t="s">
        <v>51</v>
      </c>
      <c r="B31" s="57" t="str">
        <f>[27]Abril!$I$5</f>
        <v>L</v>
      </c>
      <c r="C31" s="57" t="str">
        <f>[27]Abril!$I$6</f>
        <v>NE</v>
      </c>
      <c r="D31" s="57" t="str">
        <f>[27]Abril!$I$7</f>
        <v>NE</v>
      </c>
      <c r="E31" s="57" t="str">
        <f>[27]Abril!$I$8</f>
        <v>L</v>
      </c>
      <c r="F31" s="57" t="str">
        <f>[27]Abril!$I$9</f>
        <v>L</v>
      </c>
      <c r="G31" s="57" t="str">
        <f>[27]Abril!$I$10</f>
        <v>L</v>
      </c>
      <c r="H31" s="57" t="str">
        <f>[27]Abril!$I$11</f>
        <v>L</v>
      </c>
      <c r="I31" s="57" t="str">
        <f>[27]Abril!$I$12</f>
        <v>NE</v>
      </c>
      <c r="J31" s="57" t="str">
        <f>[27]Abril!$I$13</f>
        <v>L</v>
      </c>
      <c r="K31" s="57" t="str">
        <f>[27]Abril!$I$14</f>
        <v>SE</v>
      </c>
      <c r="L31" s="57" t="str">
        <f>[27]Abril!$I$15</f>
        <v>L</v>
      </c>
      <c r="M31" s="57" t="str">
        <f>[27]Abril!$I$16</f>
        <v>SO</v>
      </c>
      <c r="N31" s="57" t="str">
        <f>[27]Abril!$I$17</f>
        <v>L</v>
      </c>
      <c r="O31" s="57" t="str">
        <f>[27]Abril!$I$18</f>
        <v>NO</v>
      </c>
      <c r="P31" s="57" t="str">
        <f>[27]Abril!$I$19</f>
        <v>N</v>
      </c>
      <c r="Q31" s="57" t="str">
        <f>[27]Abril!$I$20</f>
        <v>L</v>
      </c>
      <c r="R31" s="57" t="str">
        <f>[27]Abril!$I$21</f>
        <v>L</v>
      </c>
      <c r="S31" s="57" t="str">
        <f>[27]Abril!$I$22</f>
        <v>L</v>
      </c>
      <c r="T31" s="57" t="str">
        <f>[27]Abril!$I$23</f>
        <v>L</v>
      </c>
      <c r="U31" s="57" t="str">
        <f>[27]Abril!$I$24</f>
        <v>L</v>
      </c>
      <c r="V31" s="57" t="str">
        <f>[27]Abril!$I$25</f>
        <v>L</v>
      </c>
      <c r="W31" s="57" t="str">
        <f>[27]Abril!$I$26</f>
        <v>N</v>
      </c>
      <c r="X31" s="57" t="str">
        <f>[27]Abril!$I$27</f>
        <v>NE</v>
      </c>
      <c r="Y31" s="57" t="str">
        <f>[27]Abril!$I$28</f>
        <v>L</v>
      </c>
      <c r="Z31" s="57" t="str">
        <f>[27]Abril!$I$29</f>
        <v>NO</v>
      </c>
      <c r="AA31" s="57" t="str">
        <f>[27]Abril!$I$30</f>
        <v>SO</v>
      </c>
      <c r="AB31" s="57" t="str">
        <f>[27]Abril!$I$31</f>
        <v>SO</v>
      </c>
      <c r="AC31" s="57" t="str">
        <f>[27]Abril!$I$32</f>
        <v>SE</v>
      </c>
      <c r="AD31" s="57" t="str">
        <f>[27]Abril!$I$33</f>
        <v>SO</v>
      </c>
      <c r="AE31" s="57" t="str">
        <f>[27]Abril!$I$34</f>
        <v>S</v>
      </c>
      <c r="AF31" s="58" t="str">
        <f>[27]Abril!$I$35</f>
        <v>L</v>
      </c>
      <c r="AG31" s="63"/>
    </row>
    <row r="32" spans="1:35" ht="11.25" customHeight="1" x14ac:dyDescent="0.2">
      <c r="A32" s="56" t="s">
        <v>20</v>
      </c>
      <c r="B32" s="57" t="str">
        <f>[28]Abril!$I$5</f>
        <v>SO</v>
      </c>
      <c r="C32" s="57" t="str">
        <f>[28]Abril!$I$6</f>
        <v>SO</v>
      </c>
      <c r="D32" s="57" t="str">
        <f>[28]Abril!$I$7</f>
        <v>SO</v>
      </c>
      <c r="E32" s="57" t="str">
        <f>[28]Abril!$I$8</f>
        <v>S</v>
      </c>
      <c r="F32" s="57" t="str">
        <f>[28]Abril!$I$9</f>
        <v>L</v>
      </c>
      <c r="G32" s="57" t="str">
        <f>[28]Abril!$I$10</f>
        <v>NE</v>
      </c>
      <c r="H32" s="57" t="str">
        <f>[28]Abril!$I$11</f>
        <v>S</v>
      </c>
      <c r="I32" s="57" t="str">
        <f>[28]Abril!$I$12</f>
        <v>SO</v>
      </c>
      <c r="J32" s="57" t="str">
        <f>[28]Abril!$I$13</f>
        <v>SO</v>
      </c>
      <c r="K32" s="57" t="str">
        <f>[28]Abril!$I$14</f>
        <v>S</v>
      </c>
      <c r="L32" s="57" t="str">
        <f>[28]Abril!$I$15</f>
        <v>S</v>
      </c>
      <c r="M32" s="57" t="str">
        <f>[28]Abril!$I$16</f>
        <v>S</v>
      </c>
      <c r="N32" s="57" t="str">
        <f>[28]Abril!$I$17</f>
        <v>NE</v>
      </c>
      <c r="O32" s="57" t="str">
        <f>[28]Abril!$I$18</f>
        <v>N</v>
      </c>
      <c r="P32" s="57" t="str">
        <f>[28]Abril!$I$19</f>
        <v>NE</v>
      </c>
      <c r="Q32" s="57" t="str">
        <f>[28]Abril!$I$20</f>
        <v>NE</v>
      </c>
      <c r="R32" s="57" t="str">
        <f>[28]Abril!$I$21</f>
        <v>NE</v>
      </c>
      <c r="S32" s="57" t="str">
        <f>[28]Abril!$I$22</f>
        <v>NE</v>
      </c>
      <c r="T32" s="57" t="str">
        <f>[28]Abril!$I$23</f>
        <v>NE</v>
      </c>
      <c r="U32" s="57" t="str">
        <f>[28]Abril!$I$24</f>
        <v>NE</v>
      </c>
      <c r="V32" s="57" t="str">
        <f>[28]Abril!$I$25</f>
        <v>NE</v>
      </c>
      <c r="W32" s="57" t="str">
        <f>[28]Abril!$I$26</f>
        <v>N</v>
      </c>
      <c r="X32" s="57" t="str">
        <f>[28]Abril!$I$27</f>
        <v>NE</v>
      </c>
      <c r="Y32" s="57" t="str">
        <f>[28]Abril!$I$28</f>
        <v>N</v>
      </c>
      <c r="Z32" s="57" t="str">
        <f>[28]Abril!$I$29</f>
        <v>N</v>
      </c>
      <c r="AA32" s="57" t="str">
        <f>[28]Abril!$I$30</f>
        <v>N</v>
      </c>
      <c r="AB32" s="57" t="str">
        <f>[28]Abril!$I$31</f>
        <v>SO</v>
      </c>
      <c r="AC32" s="57" t="str">
        <f>[28]Abril!$I$32</f>
        <v>SO</v>
      </c>
      <c r="AD32" s="57" t="str">
        <f>[28]Abril!$I$33</f>
        <v>S</v>
      </c>
      <c r="AE32" s="57" t="str">
        <f>[28]Abril!$I$34</f>
        <v>SO</v>
      </c>
      <c r="AF32" s="58" t="str">
        <f>[28]Abril!$I$35</f>
        <v>NE</v>
      </c>
      <c r="AG32" s="63"/>
    </row>
    <row r="33" spans="1:35" s="55" customFormat="1" ht="13.5" customHeight="1" x14ac:dyDescent="0.2">
      <c r="A33" s="61" t="s">
        <v>38</v>
      </c>
      <c r="B33" s="62" t="s">
        <v>56</v>
      </c>
      <c r="C33" s="62" t="s">
        <v>56</v>
      </c>
      <c r="D33" s="62" t="s">
        <v>135</v>
      </c>
      <c r="E33" s="62" t="s">
        <v>56</v>
      </c>
      <c r="F33" s="62" t="s">
        <v>135</v>
      </c>
      <c r="G33" s="62" t="s">
        <v>135</v>
      </c>
      <c r="H33" s="62" t="s">
        <v>136</v>
      </c>
      <c r="I33" s="62" t="s">
        <v>135</v>
      </c>
      <c r="J33" s="62" t="s">
        <v>135</v>
      </c>
      <c r="K33" s="62" t="s">
        <v>138</v>
      </c>
      <c r="L33" s="62" t="s">
        <v>137</v>
      </c>
      <c r="M33" s="62" t="s">
        <v>138</v>
      </c>
      <c r="N33" s="62" t="s">
        <v>135</v>
      </c>
      <c r="O33" s="62" t="s">
        <v>135</v>
      </c>
      <c r="P33" s="62" t="s">
        <v>136</v>
      </c>
      <c r="Q33" s="62" t="s">
        <v>135</v>
      </c>
      <c r="R33" s="62" t="s">
        <v>135</v>
      </c>
      <c r="S33" s="62" t="s">
        <v>135</v>
      </c>
      <c r="T33" s="62" t="s">
        <v>135</v>
      </c>
      <c r="U33" s="62" t="s">
        <v>135</v>
      </c>
      <c r="V33" s="62" t="s">
        <v>135</v>
      </c>
      <c r="W33" s="62" t="s">
        <v>136</v>
      </c>
      <c r="X33" s="62" t="s">
        <v>135</v>
      </c>
      <c r="Y33" s="62" t="s">
        <v>136</v>
      </c>
      <c r="Z33" s="62" t="s">
        <v>136</v>
      </c>
      <c r="AA33" s="62" t="s">
        <v>138</v>
      </c>
      <c r="AB33" s="62" t="s">
        <v>138</v>
      </c>
      <c r="AC33" s="62" t="s">
        <v>137</v>
      </c>
      <c r="AD33" s="62" t="s">
        <v>137</v>
      </c>
      <c r="AE33" s="62" t="s">
        <v>137</v>
      </c>
      <c r="AF33" s="75"/>
      <c r="AG33" s="74"/>
    </row>
    <row r="34" spans="1:35" x14ac:dyDescent="0.2">
      <c r="A34" s="171" t="s">
        <v>37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58" t="s">
        <v>135</v>
      </c>
      <c r="AG34" s="63"/>
    </row>
    <row r="35" spans="1:35" x14ac:dyDescent="0.2">
      <c r="A35" s="114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32"/>
      <c r="AG35" s="63"/>
    </row>
    <row r="36" spans="1:35" x14ac:dyDescent="0.2">
      <c r="A36" s="111"/>
      <c r="B36" s="112"/>
      <c r="C36" s="113"/>
      <c r="D36" s="113" t="s">
        <v>142</v>
      </c>
      <c r="E36" s="113"/>
      <c r="F36" s="113"/>
      <c r="G36" s="113"/>
      <c r="H36" s="112"/>
      <c r="I36" s="112"/>
      <c r="J36" s="112"/>
      <c r="K36" s="112"/>
      <c r="L36" s="112"/>
      <c r="M36" s="112" t="s">
        <v>52</v>
      </c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8"/>
      <c r="AE36" s="112"/>
      <c r="AF36" s="123"/>
      <c r="AG36" s="64"/>
      <c r="AH36" s="63"/>
    </row>
    <row r="37" spans="1:35" x14ac:dyDescent="0.2">
      <c r="A37" s="111"/>
      <c r="B37" s="112"/>
      <c r="C37" s="112"/>
      <c r="D37" s="112"/>
      <c r="E37" s="112"/>
      <c r="F37" s="112"/>
      <c r="G37" s="112"/>
      <c r="H37" s="112"/>
      <c r="I37" s="112"/>
      <c r="J37" s="120"/>
      <c r="K37" s="120"/>
      <c r="L37" s="120"/>
      <c r="M37" s="120" t="s">
        <v>53</v>
      </c>
      <c r="N37" s="120"/>
      <c r="O37" s="120"/>
      <c r="P37" s="120"/>
      <c r="Q37" s="112"/>
      <c r="R37" s="112"/>
      <c r="S37" s="112"/>
      <c r="T37" s="112"/>
      <c r="U37" s="112"/>
      <c r="V37" s="120"/>
      <c r="W37" s="120"/>
      <c r="X37" s="112"/>
      <c r="Y37" s="112"/>
      <c r="Z37" s="112"/>
      <c r="AA37" s="112"/>
      <c r="AB37" s="112"/>
      <c r="AC37" s="112"/>
      <c r="AD37" s="118"/>
      <c r="AE37" s="121"/>
      <c r="AF37" s="133"/>
      <c r="AG37" s="63"/>
      <c r="AH37" s="63"/>
      <c r="AI37" s="63"/>
    </row>
    <row r="38" spans="1:35" x14ac:dyDescent="0.2">
      <c r="A38" s="138"/>
      <c r="B38" s="124"/>
      <c r="C38" s="124"/>
      <c r="D38" s="124"/>
      <c r="E38" s="124" t="s">
        <v>141</v>
      </c>
      <c r="F38" s="124"/>
      <c r="G38" s="124"/>
      <c r="H38" s="124"/>
      <c r="I38" s="124"/>
      <c r="J38" s="124"/>
      <c r="K38" s="139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9"/>
      <c r="AG38" s="63"/>
    </row>
    <row r="39" spans="1:35" ht="12" customHeight="1" x14ac:dyDescent="0.2">
      <c r="A39" s="127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40"/>
      <c r="V39" s="140"/>
      <c r="W39" s="140"/>
      <c r="X39" s="140"/>
      <c r="Y39" s="129"/>
      <c r="Z39" s="129"/>
      <c r="AA39" s="129"/>
      <c r="AB39" s="129"/>
      <c r="AC39" s="129"/>
      <c r="AD39" s="129"/>
      <c r="AE39" s="129"/>
      <c r="AF39" s="141"/>
    </row>
    <row r="43" spans="1:35" x14ac:dyDescent="0.2">
      <c r="G43" s="63" t="s">
        <v>54</v>
      </c>
    </row>
    <row r="44" spans="1:35" x14ac:dyDescent="0.2">
      <c r="AB44" s="63" t="s">
        <v>54</v>
      </c>
    </row>
  </sheetData>
  <sheetProtection password="C6EC" sheet="1" objects="1" scenarios="1"/>
  <mergeCells count="34">
    <mergeCell ref="W3:W4"/>
    <mergeCell ref="Y3:Y4"/>
    <mergeCell ref="Z3:Z4"/>
    <mergeCell ref="AE3:AE4"/>
    <mergeCell ref="AA3:AA4"/>
    <mergeCell ref="AB3:AB4"/>
    <mergeCell ref="AC3:AC4"/>
    <mergeCell ref="AD3:AD4"/>
    <mergeCell ref="R3:R4"/>
    <mergeCell ref="S3:S4"/>
    <mergeCell ref="T3:T4"/>
    <mergeCell ref="U3:U4"/>
    <mergeCell ref="V3:V4"/>
    <mergeCell ref="M3:M4"/>
    <mergeCell ref="N3:N4"/>
    <mergeCell ref="O3:O4"/>
    <mergeCell ref="P3:P4"/>
    <mergeCell ref="Q3:Q4"/>
    <mergeCell ref="L3:L4"/>
    <mergeCell ref="B2:AF2"/>
    <mergeCell ref="A1:AF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zoomScale="90" zoomScaleNormal="90" workbookViewId="0">
      <selection activeCell="F10" sqref="F10"/>
    </sheetView>
  </sheetViews>
  <sheetFormatPr defaultRowHeight="12.75" x14ac:dyDescent="0.2"/>
  <cols>
    <col min="1" max="1" width="19.140625" style="63" bestFit="1" customWidth="1"/>
    <col min="2" max="2" width="6.140625" style="63" bestFit="1" customWidth="1"/>
    <col min="3" max="3" width="5.42578125" style="63" bestFit="1" customWidth="1"/>
    <col min="4" max="4" width="6.140625" style="63" bestFit="1" customWidth="1"/>
    <col min="5" max="27" width="5.42578125" style="63" bestFit="1" customWidth="1"/>
    <col min="28" max="29" width="6.140625" style="63" bestFit="1" customWidth="1"/>
    <col min="30" max="31" width="5.42578125" style="63" bestFit="1" customWidth="1"/>
    <col min="32" max="32" width="7.42578125" style="71" bestFit="1" customWidth="1"/>
    <col min="33" max="33" width="9.140625" style="65"/>
    <col min="34" max="16384" width="9.140625" style="51"/>
  </cols>
  <sheetData>
    <row r="1" spans="1:33" ht="20.100000000000001" customHeight="1" x14ac:dyDescent="0.2">
      <c r="A1" s="168" t="s">
        <v>32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</row>
    <row r="2" spans="1:33" s="52" customFormat="1" ht="20.100000000000001" customHeight="1" x14ac:dyDescent="0.2">
      <c r="A2" s="166" t="s">
        <v>21</v>
      </c>
      <c r="B2" s="161" t="s">
        <v>140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67"/>
    </row>
    <row r="3" spans="1:33" s="55" customFormat="1" ht="20.100000000000001" customHeight="1" x14ac:dyDescent="0.2">
      <c r="A3" s="166"/>
      <c r="B3" s="166">
        <v>1</v>
      </c>
      <c r="C3" s="166">
        <f>SUM(B3+1)</f>
        <v>2</v>
      </c>
      <c r="D3" s="166">
        <f t="shared" ref="D3:AD3" si="0">SUM(C3+1)</f>
        <v>3</v>
      </c>
      <c r="E3" s="166">
        <f t="shared" si="0"/>
        <v>4</v>
      </c>
      <c r="F3" s="166">
        <f t="shared" si="0"/>
        <v>5</v>
      </c>
      <c r="G3" s="166">
        <f t="shared" si="0"/>
        <v>6</v>
      </c>
      <c r="H3" s="166">
        <f t="shared" si="0"/>
        <v>7</v>
      </c>
      <c r="I3" s="166">
        <f t="shared" si="0"/>
        <v>8</v>
      </c>
      <c r="J3" s="166">
        <f t="shared" si="0"/>
        <v>9</v>
      </c>
      <c r="K3" s="166">
        <f t="shared" si="0"/>
        <v>10</v>
      </c>
      <c r="L3" s="166">
        <f t="shared" si="0"/>
        <v>11</v>
      </c>
      <c r="M3" s="166">
        <f t="shared" si="0"/>
        <v>12</v>
      </c>
      <c r="N3" s="166">
        <f t="shared" si="0"/>
        <v>13</v>
      </c>
      <c r="O3" s="166">
        <f t="shared" si="0"/>
        <v>14</v>
      </c>
      <c r="P3" s="166">
        <f t="shared" si="0"/>
        <v>15</v>
      </c>
      <c r="Q3" s="166">
        <f t="shared" si="0"/>
        <v>16</v>
      </c>
      <c r="R3" s="166">
        <f t="shared" si="0"/>
        <v>17</v>
      </c>
      <c r="S3" s="166">
        <f t="shared" si="0"/>
        <v>18</v>
      </c>
      <c r="T3" s="166">
        <f t="shared" si="0"/>
        <v>19</v>
      </c>
      <c r="U3" s="166">
        <f t="shared" si="0"/>
        <v>20</v>
      </c>
      <c r="V3" s="166">
        <f t="shared" si="0"/>
        <v>21</v>
      </c>
      <c r="W3" s="166">
        <f t="shared" si="0"/>
        <v>22</v>
      </c>
      <c r="X3" s="166">
        <f t="shared" si="0"/>
        <v>23</v>
      </c>
      <c r="Y3" s="166">
        <f t="shared" si="0"/>
        <v>24</v>
      </c>
      <c r="Z3" s="166">
        <f t="shared" si="0"/>
        <v>25</v>
      </c>
      <c r="AA3" s="166">
        <f t="shared" si="0"/>
        <v>26</v>
      </c>
      <c r="AB3" s="166">
        <f t="shared" si="0"/>
        <v>27</v>
      </c>
      <c r="AC3" s="166">
        <f t="shared" si="0"/>
        <v>28</v>
      </c>
      <c r="AD3" s="166">
        <f t="shared" si="0"/>
        <v>29</v>
      </c>
      <c r="AE3" s="166">
        <v>30</v>
      </c>
      <c r="AF3" s="53" t="s">
        <v>41</v>
      </c>
      <c r="AG3" s="74"/>
    </row>
    <row r="4" spans="1:33" s="55" customFormat="1" ht="20.100000000000001" customHeight="1" x14ac:dyDescent="0.2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53" t="s">
        <v>39</v>
      </c>
      <c r="AG4" s="74"/>
    </row>
    <row r="5" spans="1:33" s="55" customFormat="1" ht="20.100000000000001" customHeight="1" x14ac:dyDescent="0.2">
      <c r="A5" s="56" t="s">
        <v>47</v>
      </c>
      <c r="B5" s="57">
        <f>[1]Abril!$J$5</f>
        <v>25.92</v>
      </c>
      <c r="C5" s="57">
        <f>[1]Abril!$J$6</f>
        <v>20.88</v>
      </c>
      <c r="D5" s="57">
        <f>[1]Abril!$J$7</f>
        <v>22.68</v>
      </c>
      <c r="E5" s="57">
        <f>[1]Abril!$J$8</f>
        <v>24.840000000000003</v>
      </c>
      <c r="F5" s="57">
        <f>[1]Abril!$J$9</f>
        <v>27.720000000000002</v>
      </c>
      <c r="G5" s="57">
        <f>[1]Abril!$J$10</f>
        <v>23.040000000000003</v>
      </c>
      <c r="H5" s="57">
        <f>[1]Abril!$J$11</f>
        <v>20.52</v>
      </c>
      <c r="I5" s="57">
        <f>[1]Abril!$J$12</f>
        <v>18.720000000000002</v>
      </c>
      <c r="J5" s="57">
        <f>[1]Abril!$J$13</f>
        <v>20.16</v>
      </c>
      <c r="K5" s="57">
        <f>[1]Abril!$J$14</f>
        <v>25.2</v>
      </c>
      <c r="L5" s="57">
        <f>[1]Abril!$J$15</f>
        <v>17.28</v>
      </c>
      <c r="M5" s="57">
        <f>[1]Abril!$J$16</f>
        <v>20.16</v>
      </c>
      <c r="N5" s="57">
        <f>[1]Abril!$J$17</f>
        <v>26.28</v>
      </c>
      <c r="O5" s="57">
        <f>[1]Abril!$J$18</f>
        <v>26.28</v>
      </c>
      <c r="P5" s="57">
        <f>[1]Abril!$J$19</f>
        <v>22.68</v>
      </c>
      <c r="Q5" s="57">
        <f>[1]Abril!$J$20</f>
        <v>29.880000000000003</v>
      </c>
      <c r="R5" s="57">
        <f>[1]Abril!$J$21</f>
        <v>26.64</v>
      </c>
      <c r="S5" s="57">
        <f>[1]Abril!$J$22</f>
        <v>27.36</v>
      </c>
      <c r="T5" s="57">
        <f>[1]Abril!$J$23</f>
        <v>33.119999999999997</v>
      </c>
      <c r="U5" s="57">
        <f>[1]Abril!$J$24</f>
        <v>17.28</v>
      </c>
      <c r="V5" s="57">
        <f>[1]Abril!$J$25</f>
        <v>30.96</v>
      </c>
      <c r="W5" s="57">
        <f>[1]Abril!$J$26</f>
        <v>31.680000000000003</v>
      </c>
      <c r="X5" s="57">
        <f>[1]Abril!$J$27</f>
        <v>36</v>
      </c>
      <c r="Y5" s="57">
        <f>[1]Abril!$J$28</f>
        <v>29.880000000000003</v>
      </c>
      <c r="Z5" s="57">
        <f>[1]Abril!$J$29</f>
        <v>37.080000000000005</v>
      </c>
      <c r="AA5" s="57">
        <f>[1]Abril!$J$30</f>
        <v>45.72</v>
      </c>
      <c r="AB5" s="57">
        <f>[1]Abril!$J$31</f>
        <v>42.480000000000004</v>
      </c>
      <c r="AC5" s="57">
        <f>[1]Abril!$J$32</f>
        <v>25.56</v>
      </c>
      <c r="AD5" s="57">
        <f>[1]Abril!$J$33</f>
        <v>13.68</v>
      </c>
      <c r="AE5" s="57">
        <f>[1]Abril!$J$34</f>
        <v>28.08</v>
      </c>
      <c r="AF5" s="53">
        <f t="shared" ref="AF5:AF15" si="1">MAX(B5:AE5)</f>
        <v>45.72</v>
      </c>
      <c r="AG5" s="74"/>
    </row>
    <row r="6" spans="1:33" s="65" customFormat="1" ht="17.100000000000001" customHeight="1" x14ac:dyDescent="0.2">
      <c r="A6" s="56" t="s">
        <v>0</v>
      </c>
      <c r="B6" s="57">
        <f>[2]Abril!$J$5</f>
        <v>24.48</v>
      </c>
      <c r="C6" s="57">
        <f>[2]Abril!$J$6</f>
        <v>33.840000000000003</v>
      </c>
      <c r="D6" s="57">
        <f>[2]Abril!$J$7</f>
        <v>27.720000000000002</v>
      </c>
      <c r="E6" s="57">
        <f>[2]Abril!$J$8</f>
        <v>33.840000000000003</v>
      </c>
      <c r="F6" s="57">
        <f>[2]Abril!$J$9</f>
        <v>43.2</v>
      </c>
      <c r="G6" s="57">
        <f>[2]Abril!$J$10</f>
        <v>29.16</v>
      </c>
      <c r="H6" s="57">
        <f>[2]Abril!$J$11</f>
        <v>22.68</v>
      </c>
      <c r="I6" s="57">
        <f>[2]Abril!$J$12</f>
        <v>26.64</v>
      </c>
      <c r="J6" s="57">
        <f>[2]Abril!$J$13</f>
        <v>38.519999999999996</v>
      </c>
      <c r="K6" s="57">
        <f>[2]Abril!$J$14</f>
        <v>32.04</v>
      </c>
      <c r="L6" s="57">
        <f>[2]Abril!$J$15</f>
        <v>18.36</v>
      </c>
      <c r="M6" s="57">
        <f>[2]Abril!$J$16</f>
        <v>29.880000000000003</v>
      </c>
      <c r="N6" s="57">
        <f>[2]Abril!$J$17</f>
        <v>29.880000000000003</v>
      </c>
      <c r="O6" s="57">
        <f>[2]Abril!$J$18</f>
        <v>24.840000000000003</v>
      </c>
      <c r="P6" s="57">
        <f>[2]Abril!$J$19</f>
        <v>37.440000000000005</v>
      </c>
      <c r="Q6" s="57">
        <f>[2]Abril!$J$20</f>
        <v>33.480000000000004</v>
      </c>
      <c r="R6" s="57">
        <f>[2]Abril!$J$21</f>
        <v>37.800000000000004</v>
      </c>
      <c r="S6" s="57">
        <f>[2]Abril!$J$22</f>
        <v>30.240000000000002</v>
      </c>
      <c r="T6" s="57">
        <f>[2]Abril!$J$23</f>
        <v>41.76</v>
      </c>
      <c r="U6" s="57">
        <f>[2]Abril!$J$24</f>
        <v>31.319999999999997</v>
      </c>
      <c r="V6" s="57">
        <f>[2]Abril!$J$25</f>
        <v>32.04</v>
      </c>
      <c r="W6" s="57">
        <f>[2]Abril!$J$26</f>
        <v>34.92</v>
      </c>
      <c r="X6" s="57">
        <f>[2]Abril!$J$27</f>
        <v>45.72</v>
      </c>
      <c r="Y6" s="57">
        <f>[2]Abril!$J$28</f>
        <v>47.88</v>
      </c>
      <c r="Z6" s="57">
        <f>[2]Abril!$J$29</f>
        <v>51.84</v>
      </c>
      <c r="AA6" s="57">
        <f>[2]Abril!$J$30</f>
        <v>57.960000000000008</v>
      </c>
      <c r="AB6" s="57">
        <f>[2]Abril!$J$31</f>
        <v>47.16</v>
      </c>
      <c r="AC6" s="57">
        <f>[2]Abril!$J$32</f>
        <v>26.28</v>
      </c>
      <c r="AD6" s="57">
        <f>[2]Abril!$J$33</f>
        <v>19.8</v>
      </c>
      <c r="AE6" s="57">
        <f>[2]Abril!$J$34</f>
        <v>30.6</v>
      </c>
      <c r="AF6" s="59">
        <f t="shared" si="1"/>
        <v>57.960000000000008</v>
      </c>
      <c r="AG6" s="63"/>
    </row>
    <row r="7" spans="1:33" ht="17.100000000000001" customHeight="1" x14ac:dyDescent="0.2">
      <c r="A7" s="56" t="s">
        <v>1</v>
      </c>
      <c r="B7" s="57">
        <f>[3]Abril!$J$5</f>
        <v>17.28</v>
      </c>
      <c r="C7" s="57">
        <f>[3]Abril!$J$6</f>
        <v>22.68</v>
      </c>
      <c r="D7" s="57">
        <f>[3]Abril!$J$7</f>
        <v>25.92</v>
      </c>
      <c r="E7" s="57">
        <f>[3]Abril!$J$8</f>
        <v>33.119999999999997</v>
      </c>
      <c r="F7" s="57">
        <f>[3]Abril!$J$9</f>
        <v>25.56</v>
      </c>
      <c r="G7" s="57">
        <f>[3]Abril!$J$10</f>
        <v>23.040000000000003</v>
      </c>
      <c r="H7" s="57">
        <f>[3]Abril!$J$11</f>
        <v>24.48</v>
      </c>
      <c r="I7" s="57">
        <f>[3]Abril!$J$12</f>
        <v>22.68</v>
      </c>
      <c r="J7" s="57">
        <f>[3]Abril!$J$13</f>
        <v>20.52</v>
      </c>
      <c r="K7" s="57">
        <f>[3]Abril!$J$14</f>
        <v>18.36</v>
      </c>
      <c r="L7" s="57">
        <f>[3]Abril!$J$15</f>
        <v>24.12</v>
      </c>
      <c r="M7" s="57">
        <f>[3]Abril!$J$16</f>
        <v>26.28</v>
      </c>
      <c r="N7" s="57">
        <f>[3]Abril!$J$17</f>
        <v>26.28</v>
      </c>
      <c r="O7" s="57">
        <f>[3]Abril!$J$18</f>
        <v>51.480000000000004</v>
      </c>
      <c r="P7" s="57">
        <f>[3]Abril!$J$19</f>
        <v>33.119999999999997</v>
      </c>
      <c r="Q7" s="57">
        <f>[3]Abril!$J$20</f>
        <v>32.76</v>
      </c>
      <c r="R7" s="57">
        <f>[3]Abril!$J$21</f>
        <v>24.840000000000003</v>
      </c>
      <c r="S7" s="57">
        <f>[3]Abril!$J$22</f>
        <v>24.840000000000003</v>
      </c>
      <c r="T7" s="57">
        <f>[3]Abril!$J$23</f>
        <v>25.2</v>
      </c>
      <c r="U7" s="57">
        <f>[3]Abril!$J$24</f>
        <v>27</v>
      </c>
      <c r="V7" s="57">
        <f>[3]Abril!$J$25</f>
        <v>26.64</v>
      </c>
      <c r="W7" s="57">
        <f>[3]Abril!$J$26</f>
        <v>21.6</v>
      </c>
      <c r="X7" s="57">
        <f>[3]Abril!$J$27</f>
        <v>38.159999999999997</v>
      </c>
      <c r="Y7" s="57">
        <f>[3]Abril!$J$28</f>
        <v>39.24</v>
      </c>
      <c r="Z7" s="57">
        <f>[3]Abril!$J$29</f>
        <v>42.12</v>
      </c>
      <c r="AA7" s="57">
        <f>[3]Abril!$J$30</f>
        <v>45.72</v>
      </c>
      <c r="AB7" s="57">
        <f>[3]Abril!$J$31</f>
        <v>36</v>
      </c>
      <c r="AC7" s="57">
        <f>[3]Abril!$J$32</f>
        <v>33.840000000000003</v>
      </c>
      <c r="AD7" s="57">
        <f>[3]Abril!$J$33</f>
        <v>20.88</v>
      </c>
      <c r="AE7" s="57">
        <f>[3]Abril!$J$34</f>
        <v>26.28</v>
      </c>
      <c r="AF7" s="59">
        <f t="shared" si="1"/>
        <v>51.480000000000004</v>
      </c>
      <c r="AG7" s="63"/>
    </row>
    <row r="8" spans="1:33" ht="17.100000000000001" customHeight="1" x14ac:dyDescent="0.2">
      <c r="A8" s="56" t="s">
        <v>55</v>
      </c>
      <c r="B8" s="57">
        <f>[4]Abril!$J$5</f>
        <v>27.720000000000002</v>
      </c>
      <c r="C8" s="57">
        <f>[4]Abril!$J$6</f>
        <v>28.8</v>
      </c>
      <c r="D8" s="57">
        <f>[4]Abril!$J$7</f>
        <v>24.48</v>
      </c>
      <c r="E8" s="57">
        <f>[4]Abril!$J$8</f>
        <v>30.240000000000002</v>
      </c>
      <c r="F8" s="57">
        <f>[4]Abril!$J$9</f>
        <v>38.159999999999997</v>
      </c>
      <c r="G8" s="57">
        <f>[4]Abril!$J$10</f>
        <v>28.44</v>
      </c>
      <c r="H8" s="57">
        <f>[4]Abril!$J$11</f>
        <v>23.759999999999998</v>
      </c>
      <c r="I8" s="57">
        <f>[4]Abril!$J$12</f>
        <v>23.400000000000002</v>
      </c>
      <c r="J8" s="57">
        <f>[4]Abril!$J$13</f>
        <v>28.8</v>
      </c>
      <c r="K8" s="57">
        <f>[4]Abril!$J$14</f>
        <v>35.64</v>
      </c>
      <c r="L8" s="57">
        <f>[4]Abril!$J$15</f>
        <v>34.200000000000003</v>
      </c>
      <c r="M8" s="57">
        <f>[4]Abril!$J$16</f>
        <v>30.240000000000002</v>
      </c>
      <c r="N8" s="57">
        <f>[4]Abril!$J$17</f>
        <v>31.680000000000003</v>
      </c>
      <c r="O8" s="57">
        <f>[4]Abril!$J$18</f>
        <v>19.8</v>
      </c>
      <c r="P8" s="57">
        <f>[4]Abril!$J$19</f>
        <v>25.92</v>
      </c>
      <c r="Q8" s="57">
        <f>[4]Abril!$J$20</f>
        <v>32.04</v>
      </c>
      <c r="R8" s="57">
        <f>[4]Abril!$J$21</f>
        <v>29.52</v>
      </c>
      <c r="S8" s="57">
        <f>[4]Abril!$J$22</f>
        <v>27.36</v>
      </c>
      <c r="T8" s="57">
        <f>[4]Abril!$J$23</f>
        <v>36.36</v>
      </c>
      <c r="U8" s="57">
        <f>[4]Abril!$J$24</f>
        <v>29.52</v>
      </c>
      <c r="V8" s="57">
        <f>[4]Abril!$J$25</f>
        <v>31.680000000000003</v>
      </c>
      <c r="W8" s="57">
        <f>[4]Abril!$J$26</f>
        <v>25.92</v>
      </c>
      <c r="X8" s="57">
        <f>[4]Abril!$J$27</f>
        <v>32.76</v>
      </c>
      <c r="Y8" s="57">
        <f>[4]Abril!$J$28</f>
        <v>37.800000000000004</v>
      </c>
      <c r="Z8" s="57">
        <f>[4]Abril!$J$29</f>
        <v>43.56</v>
      </c>
      <c r="AA8" s="57">
        <f>[4]Abril!$J$30</f>
        <v>56.16</v>
      </c>
      <c r="AB8" s="57">
        <f>[4]Abril!$J$31</f>
        <v>46.080000000000005</v>
      </c>
      <c r="AC8" s="57">
        <f>[4]Abril!$J$32</f>
        <v>27.720000000000002</v>
      </c>
      <c r="AD8" s="57">
        <f>[4]Abril!$J$33</f>
        <v>28.44</v>
      </c>
      <c r="AE8" s="57">
        <f>[4]Abril!$J$34</f>
        <v>29.52</v>
      </c>
      <c r="AF8" s="59">
        <f t="shared" ref="AF8" si="2">MAX(B8:AE8)</f>
        <v>56.16</v>
      </c>
      <c r="AG8" s="63"/>
    </row>
    <row r="9" spans="1:33" ht="17.100000000000001" customHeight="1" x14ac:dyDescent="0.2">
      <c r="A9" s="56" t="s">
        <v>48</v>
      </c>
      <c r="B9" s="57">
        <f>[5]Abril!$J$5</f>
        <v>24.12</v>
      </c>
      <c r="C9" s="57">
        <f>[5]Abril!$J$6</f>
        <v>29.880000000000003</v>
      </c>
      <c r="D9" s="57">
        <f>[5]Abril!$J$7</f>
        <v>22.32</v>
      </c>
      <c r="E9" s="57">
        <f>[5]Abril!$J$8</f>
        <v>28.08</v>
      </c>
      <c r="F9" s="57">
        <f>[5]Abril!$J$9</f>
        <v>34.56</v>
      </c>
      <c r="G9" s="57">
        <f>[5]Abril!$J$10</f>
        <v>37.800000000000004</v>
      </c>
      <c r="H9" s="57">
        <f>[5]Abril!$J$11</f>
        <v>26.64</v>
      </c>
      <c r="I9" s="57">
        <f>[5]Abril!$J$12</f>
        <v>22.68</v>
      </c>
      <c r="J9" s="57">
        <f>[5]Abril!$J$13</f>
        <v>23.759999999999998</v>
      </c>
      <c r="K9" s="57">
        <f>[5]Abril!$J$14</f>
        <v>37.440000000000005</v>
      </c>
      <c r="L9" s="57">
        <f>[5]Abril!$J$15</f>
        <v>26.64</v>
      </c>
      <c r="M9" s="57">
        <f>[5]Abril!$J$16</f>
        <v>30.6</v>
      </c>
      <c r="N9" s="57">
        <f>[5]Abril!$J$17</f>
        <v>37.800000000000004</v>
      </c>
      <c r="O9" s="57">
        <f>[5]Abril!$J$18</f>
        <v>50.04</v>
      </c>
      <c r="P9" s="57">
        <f>[5]Abril!$J$19</f>
        <v>47.88</v>
      </c>
      <c r="Q9" s="57">
        <f>[5]Abril!$J$20</f>
        <v>38.159999999999997</v>
      </c>
      <c r="R9" s="57">
        <f>[5]Abril!$J$21</f>
        <v>31.319999999999997</v>
      </c>
      <c r="S9" s="57">
        <f>[5]Abril!$J$22</f>
        <v>28.08</v>
      </c>
      <c r="T9" s="57">
        <f>[5]Abril!$J$23</f>
        <v>29.880000000000003</v>
      </c>
      <c r="U9" s="57">
        <f>[5]Abril!$J$24</f>
        <v>28.8</v>
      </c>
      <c r="V9" s="57">
        <f>[5]Abril!$J$25</f>
        <v>29.880000000000003</v>
      </c>
      <c r="W9" s="57">
        <f>[5]Abril!$J$26</f>
        <v>44.28</v>
      </c>
      <c r="X9" s="57">
        <f>[5]Abril!$J$27</f>
        <v>42.12</v>
      </c>
      <c r="Y9" s="57">
        <f>[5]Abril!$J$28</f>
        <v>45.36</v>
      </c>
      <c r="Z9" s="57">
        <f>[5]Abril!$J$29</f>
        <v>38.159999999999997</v>
      </c>
      <c r="AA9" s="57">
        <f>[5]Abril!$J$30</f>
        <v>57.6</v>
      </c>
      <c r="AB9" s="57">
        <f>[5]Abril!$J$31</f>
        <v>37.800000000000004</v>
      </c>
      <c r="AC9" s="57">
        <f>[5]Abril!$J$32</f>
        <v>24.48</v>
      </c>
      <c r="AD9" s="57">
        <f>[5]Abril!$J$33</f>
        <v>24.840000000000003</v>
      </c>
      <c r="AE9" s="57">
        <f>[5]Abril!$J$34</f>
        <v>26.28</v>
      </c>
      <c r="AF9" s="59">
        <f t="shared" si="1"/>
        <v>57.6</v>
      </c>
      <c r="AG9" s="63"/>
    </row>
    <row r="10" spans="1:33" ht="17.100000000000001" customHeight="1" x14ac:dyDescent="0.2">
      <c r="A10" s="56" t="s">
        <v>2</v>
      </c>
      <c r="B10" s="57">
        <f>[6]Abril!$J$5</f>
        <v>27</v>
      </c>
      <c r="C10" s="57">
        <f>[6]Abril!$J$6</f>
        <v>30.6</v>
      </c>
      <c r="D10" s="57">
        <f>[6]Abril!$J$7</f>
        <v>55.080000000000005</v>
      </c>
      <c r="E10" s="57">
        <f>[6]Abril!$J$8</f>
        <v>31.680000000000003</v>
      </c>
      <c r="F10" s="57">
        <f>[6]Abril!$J$9</f>
        <v>80.28</v>
      </c>
      <c r="G10" s="57">
        <f>[6]Abril!$J$10</f>
        <v>29.16</v>
      </c>
      <c r="H10" s="57">
        <f>[6]Abril!$J$11</f>
        <v>22.68</v>
      </c>
      <c r="I10" s="57">
        <f>[6]Abril!$J$12</f>
        <v>36.72</v>
      </c>
      <c r="J10" s="57">
        <f>[6]Abril!$J$13</f>
        <v>22.68</v>
      </c>
      <c r="K10" s="57">
        <f>[6]Abril!$J$14</f>
        <v>23.759999999999998</v>
      </c>
      <c r="L10" s="57">
        <f>[6]Abril!$J$15</f>
        <v>33.480000000000004</v>
      </c>
      <c r="M10" s="57">
        <f>[6]Abril!$J$16</f>
        <v>55.800000000000004</v>
      </c>
      <c r="N10" s="57">
        <f>[6]Abril!$J$17</f>
        <v>32.4</v>
      </c>
      <c r="O10" s="57">
        <f>[6]Abril!$J$18</f>
        <v>34.200000000000003</v>
      </c>
      <c r="P10" s="57">
        <f>[6]Abril!$J$19</f>
        <v>78.48</v>
      </c>
      <c r="Q10" s="57">
        <f>[6]Abril!$J$20</f>
        <v>34.200000000000003</v>
      </c>
      <c r="R10" s="57">
        <f>[6]Abril!$J$21</f>
        <v>37.080000000000005</v>
      </c>
      <c r="S10" s="57">
        <f>[6]Abril!$J$22</f>
        <v>30.6</v>
      </c>
      <c r="T10" s="57">
        <f>[6]Abril!$J$23</f>
        <v>35.28</v>
      </c>
      <c r="U10" s="57">
        <f>[6]Abril!$J$24</f>
        <v>29.52</v>
      </c>
      <c r="V10" s="57">
        <f>[6]Abril!$J$25</f>
        <v>31.319999999999997</v>
      </c>
      <c r="W10" s="57">
        <f>[6]Abril!$J$26</f>
        <v>26.64</v>
      </c>
      <c r="X10" s="57">
        <f>[6]Abril!$J$27</f>
        <v>38.519999999999996</v>
      </c>
      <c r="Y10" s="57">
        <f>[6]Abril!$J$28</f>
        <v>45.36</v>
      </c>
      <c r="Z10" s="57">
        <f>[6]Abril!$J$29</f>
        <v>48.96</v>
      </c>
      <c r="AA10" s="57">
        <f>[6]Abril!$J$30</f>
        <v>58.32</v>
      </c>
      <c r="AB10" s="57">
        <f>[6]Abril!$J$31</f>
        <v>42.12</v>
      </c>
      <c r="AC10" s="57">
        <f>[6]Abril!$J$32</f>
        <v>41.4</v>
      </c>
      <c r="AD10" s="57">
        <f>[6]Abril!$J$33</f>
        <v>28.8</v>
      </c>
      <c r="AE10" s="57">
        <f>[6]Abril!$J$34</f>
        <v>31.319999999999997</v>
      </c>
      <c r="AF10" s="59">
        <f t="shared" si="1"/>
        <v>80.28</v>
      </c>
      <c r="AG10" s="63"/>
    </row>
    <row r="11" spans="1:33" ht="17.100000000000001" customHeight="1" x14ac:dyDescent="0.2">
      <c r="A11" s="56" t="s">
        <v>3</v>
      </c>
      <c r="B11" s="57">
        <f>[7]Abril!$J$5</f>
        <v>23.400000000000002</v>
      </c>
      <c r="C11" s="57">
        <f>[7]Abril!$J$6</f>
        <v>21.240000000000002</v>
      </c>
      <c r="D11" s="57">
        <f>[7]Abril!$J$7</f>
        <v>24.12</v>
      </c>
      <c r="E11" s="57">
        <f>[7]Abril!$J$8</f>
        <v>32.76</v>
      </c>
      <c r="F11" s="57">
        <f>[7]Abril!$J$9</f>
        <v>21.96</v>
      </c>
      <c r="G11" s="57">
        <f>[7]Abril!$J$10</f>
        <v>22.32</v>
      </c>
      <c r="H11" s="57">
        <f>[7]Abril!$J$11</f>
        <v>16.559999999999999</v>
      </c>
      <c r="I11" s="57">
        <f>[7]Abril!$J$12</f>
        <v>19.079999999999998</v>
      </c>
      <c r="J11" s="57">
        <f>[7]Abril!$J$13</f>
        <v>22.32</v>
      </c>
      <c r="K11" s="57">
        <f>[7]Abril!$J$14</f>
        <v>26.28</v>
      </c>
      <c r="L11" s="57">
        <f>[7]Abril!$J$15</f>
        <v>23.400000000000002</v>
      </c>
      <c r="M11" s="57">
        <f>[7]Abril!$J$16</f>
        <v>15.48</v>
      </c>
      <c r="N11" s="57">
        <f>[7]Abril!$J$17</f>
        <v>34.56</v>
      </c>
      <c r="O11" s="57">
        <f>[7]Abril!$J$18</f>
        <v>24.12</v>
      </c>
      <c r="P11" s="57">
        <f>[7]Abril!$J$19</f>
        <v>28.08</v>
      </c>
      <c r="Q11" s="57">
        <f>[7]Abril!$J$20</f>
        <v>29.52</v>
      </c>
      <c r="R11" s="57">
        <f>[7]Abril!$J$21</f>
        <v>25.2</v>
      </c>
      <c r="S11" s="57">
        <f>[7]Abril!$J$22</f>
        <v>33.840000000000003</v>
      </c>
      <c r="T11" s="57">
        <f>[7]Abril!$J$23</f>
        <v>27.720000000000002</v>
      </c>
      <c r="U11" s="57">
        <f>[7]Abril!$J$24</f>
        <v>27</v>
      </c>
      <c r="V11" s="57">
        <f>[7]Abril!$J$25</f>
        <v>26.64</v>
      </c>
      <c r="W11" s="57">
        <f>[7]Abril!$J$26</f>
        <v>24.12</v>
      </c>
      <c r="X11" s="57">
        <f>[7]Abril!$J$27</f>
        <v>26.64</v>
      </c>
      <c r="Y11" s="57">
        <f>[7]Abril!$J$28</f>
        <v>26.64</v>
      </c>
      <c r="Z11" s="57">
        <f>[7]Abril!$J$29</f>
        <v>34.56</v>
      </c>
      <c r="AA11" s="57">
        <f>[7]Abril!$J$30</f>
        <v>37.440000000000005</v>
      </c>
      <c r="AB11" s="57">
        <f>[7]Abril!$J$31</f>
        <v>35.28</v>
      </c>
      <c r="AC11" s="57">
        <f>[7]Abril!$J$32</f>
        <v>18</v>
      </c>
      <c r="AD11" s="57">
        <f>[7]Abril!$J$33</f>
        <v>16.2</v>
      </c>
      <c r="AE11" s="57">
        <f>[7]Abril!$J$34</f>
        <v>24.12</v>
      </c>
      <c r="AF11" s="59">
        <f t="shared" si="1"/>
        <v>37.440000000000005</v>
      </c>
      <c r="AG11" s="63" t="s">
        <v>54</v>
      </c>
    </row>
    <row r="12" spans="1:33" ht="17.100000000000001" customHeight="1" x14ac:dyDescent="0.2">
      <c r="A12" s="56" t="s">
        <v>4</v>
      </c>
      <c r="B12" s="57">
        <f>[8]Abril!$J$5</f>
        <v>28.08</v>
      </c>
      <c r="C12" s="57">
        <f>[8]Abril!$J$6</f>
        <v>27.720000000000002</v>
      </c>
      <c r="D12" s="57">
        <f>[8]Abril!$J$7</f>
        <v>33.119999999999997</v>
      </c>
      <c r="E12" s="57">
        <f>[8]Abril!$J$8</f>
        <v>33.119999999999997</v>
      </c>
      <c r="F12" s="57">
        <f>[8]Abril!$J$9</f>
        <v>28.8</v>
      </c>
      <c r="G12" s="57">
        <f>[8]Abril!$J$10</f>
        <v>29.52</v>
      </c>
      <c r="H12" s="57">
        <f>[8]Abril!$J$11</f>
        <v>19.079999999999998</v>
      </c>
      <c r="I12" s="57">
        <f>[8]Abril!$J$12</f>
        <v>21.96</v>
      </c>
      <c r="J12" s="57">
        <f>[8]Abril!$J$13</f>
        <v>27.36</v>
      </c>
      <c r="K12" s="57">
        <f>[8]Abril!$J$14</f>
        <v>33.480000000000004</v>
      </c>
      <c r="L12" s="57">
        <f>[8]Abril!$J$15</f>
        <v>26.28</v>
      </c>
      <c r="M12" s="57">
        <f>[8]Abril!$J$16</f>
        <v>26.28</v>
      </c>
      <c r="N12" s="57">
        <f>[8]Abril!$J$17</f>
        <v>34.56</v>
      </c>
      <c r="O12" s="57">
        <f>[8]Abril!$J$18</f>
        <v>34.92</v>
      </c>
      <c r="P12" s="57">
        <f>[8]Abril!$J$19</f>
        <v>32.04</v>
      </c>
      <c r="Q12" s="57">
        <f>[8]Abril!$J$20</f>
        <v>31.319999999999997</v>
      </c>
      <c r="R12" s="57">
        <f>[8]Abril!$J$21</f>
        <v>33.119999999999997</v>
      </c>
      <c r="S12" s="57">
        <f>[8]Abril!$J$22</f>
        <v>27.720000000000002</v>
      </c>
      <c r="T12" s="57">
        <f>[8]Abril!$J$23</f>
        <v>28.8</v>
      </c>
      <c r="U12" s="57">
        <f>[8]Abril!$J$24</f>
        <v>23.400000000000002</v>
      </c>
      <c r="V12" s="57">
        <f>[8]Abril!$J$25</f>
        <v>25.56</v>
      </c>
      <c r="W12" s="57">
        <f>[8]Abril!$J$26</f>
        <v>23.040000000000003</v>
      </c>
      <c r="X12" s="57">
        <f>[8]Abril!$J$27</f>
        <v>31.680000000000003</v>
      </c>
      <c r="Y12" s="57">
        <f>[8]Abril!$J$28</f>
        <v>39.6</v>
      </c>
      <c r="Z12" s="57">
        <f>[8]Abril!$J$29</f>
        <v>39.6</v>
      </c>
      <c r="AA12" s="57">
        <f>[8]Abril!$J$30</f>
        <v>34.92</v>
      </c>
      <c r="AB12" s="57">
        <f>[8]Abril!$J$31</f>
        <v>41.4</v>
      </c>
      <c r="AC12" s="57">
        <f>[8]Abril!$J$32</f>
        <v>25.56</v>
      </c>
      <c r="AD12" s="57">
        <f>[8]Abril!$J$33</f>
        <v>27</v>
      </c>
      <c r="AE12" s="57">
        <f>[8]Abril!$J$34</f>
        <v>26.28</v>
      </c>
      <c r="AF12" s="59">
        <f t="shared" si="1"/>
        <v>41.4</v>
      </c>
      <c r="AG12" s="63"/>
    </row>
    <row r="13" spans="1:33" ht="17.100000000000001" customHeight="1" x14ac:dyDescent="0.2">
      <c r="A13" s="56" t="s">
        <v>5</v>
      </c>
      <c r="B13" s="57" t="str">
        <f>[9]Abril!$J$5</f>
        <v>*</v>
      </c>
      <c r="C13" s="57" t="str">
        <f>[9]Abril!$J$6</f>
        <v>*</v>
      </c>
      <c r="D13" s="57" t="str">
        <f>[9]Abril!$J$7</f>
        <v>*</v>
      </c>
      <c r="E13" s="57" t="str">
        <f>[9]Abril!$J$8</f>
        <v>*</v>
      </c>
      <c r="F13" s="57" t="str">
        <f>[9]Abril!$J$9</f>
        <v>*</v>
      </c>
      <c r="G13" s="57" t="str">
        <f>[9]Abril!$J$10</f>
        <v>*</v>
      </c>
      <c r="H13" s="57" t="str">
        <f>[9]Abril!$J$11</f>
        <v>*</v>
      </c>
      <c r="I13" s="57" t="str">
        <f>[9]Abril!$J$12</f>
        <v>*</v>
      </c>
      <c r="J13" s="57" t="str">
        <f>[9]Abril!$J$13</f>
        <v>*</v>
      </c>
      <c r="K13" s="57" t="str">
        <f>[9]Abril!$J$14</f>
        <v>*</v>
      </c>
      <c r="L13" s="57" t="str">
        <f>[9]Abril!$J$15</f>
        <v>*</v>
      </c>
      <c r="M13" s="57" t="str">
        <f>[9]Abril!$J$16</f>
        <v>*</v>
      </c>
      <c r="N13" s="57" t="str">
        <f>[9]Abril!$J$17</f>
        <v>*</v>
      </c>
      <c r="O13" s="57" t="str">
        <f>[9]Abril!$J$18</f>
        <v>*</v>
      </c>
      <c r="P13" s="57" t="str">
        <f>[9]Abril!$J$19</f>
        <v>*</v>
      </c>
      <c r="Q13" s="57" t="str">
        <f>[9]Abril!$J$20</f>
        <v>*</v>
      </c>
      <c r="R13" s="57" t="str">
        <f>[9]Abril!$J$21</f>
        <v>*</v>
      </c>
      <c r="S13" s="57" t="str">
        <f>[9]Abril!$J$22</f>
        <v>*</v>
      </c>
      <c r="T13" s="57" t="str">
        <f>[9]Abril!$J$23</f>
        <v>*</v>
      </c>
      <c r="U13" s="57" t="str">
        <f>[9]Abril!$J$24</f>
        <v>*</v>
      </c>
      <c r="V13" s="57" t="str">
        <f>[9]Abril!$J$25</f>
        <v>*</v>
      </c>
      <c r="W13" s="57" t="str">
        <f>[9]Abril!$J$26</f>
        <v>*</v>
      </c>
      <c r="X13" s="57" t="str">
        <f>[9]Abril!$J$27</f>
        <v>*</v>
      </c>
      <c r="Y13" s="57">
        <f>[9]Abril!$J$28</f>
        <v>24.48</v>
      </c>
      <c r="Z13" s="57">
        <f>[9]Abril!$J$29</f>
        <v>43.2</v>
      </c>
      <c r="AA13" s="57">
        <f>[9]Abril!$J$30</f>
        <v>55.800000000000004</v>
      </c>
      <c r="AB13" s="57">
        <f>[9]Abril!$J$31</f>
        <v>42.84</v>
      </c>
      <c r="AC13" s="57">
        <f>[9]Abril!$J$32</f>
        <v>39.6</v>
      </c>
      <c r="AD13" s="57">
        <f>[9]Abril!$J$33</f>
        <v>28.8</v>
      </c>
      <c r="AE13" s="57">
        <f>[9]Abril!$J$34</f>
        <v>29.880000000000003</v>
      </c>
      <c r="AF13" s="59">
        <f t="shared" si="1"/>
        <v>55.800000000000004</v>
      </c>
      <c r="AG13" s="63"/>
    </row>
    <row r="14" spans="1:33" ht="17.100000000000001" customHeight="1" x14ac:dyDescent="0.2">
      <c r="A14" s="56" t="s">
        <v>50</v>
      </c>
      <c r="B14" s="57">
        <f>[10]Abril!$J$5</f>
        <v>30.240000000000002</v>
      </c>
      <c r="C14" s="57">
        <f>[10]Abril!$J$6</f>
        <v>31.319999999999997</v>
      </c>
      <c r="D14" s="57">
        <f>[10]Abril!$J$7</f>
        <v>49.680000000000007</v>
      </c>
      <c r="E14" s="57">
        <f>[10]Abril!$J$8</f>
        <v>37.440000000000005</v>
      </c>
      <c r="F14" s="57">
        <f>[10]Abril!$J$9</f>
        <v>32.76</v>
      </c>
      <c r="G14" s="57">
        <f>[10]Abril!$J$10</f>
        <v>29.880000000000003</v>
      </c>
      <c r="H14" s="57">
        <f>[10]Abril!$J$11</f>
        <v>33.840000000000003</v>
      </c>
      <c r="I14" s="57">
        <f>[10]Abril!$J$12</f>
        <v>38.880000000000003</v>
      </c>
      <c r="J14" s="57">
        <f>[10]Abril!$J$13</f>
        <v>26.28</v>
      </c>
      <c r="K14" s="57">
        <f>[10]Abril!$J$14</f>
        <v>33.480000000000004</v>
      </c>
      <c r="L14" s="57">
        <f>[10]Abril!$J$15</f>
        <v>28.08</v>
      </c>
      <c r="M14" s="57">
        <f>[10]Abril!$J$16</f>
        <v>30.96</v>
      </c>
      <c r="N14" s="57">
        <f>[10]Abril!$J$17</f>
        <v>40.680000000000007</v>
      </c>
      <c r="O14" s="57">
        <f>[10]Abril!$J$18</f>
        <v>23.759999999999998</v>
      </c>
      <c r="P14" s="57">
        <f>[10]Abril!$J$19</f>
        <v>45</v>
      </c>
      <c r="Q14" s="57">
        <f>[10]Abril!$J$20</f>
        <v>40.680000000000007</v>
      </c>
      <c r="R14" s="57">
        <f>[10]Abril!$J$21</f>
        <v>32.4</v>
      </c>
      <c r="S14" s="57">
        <f>[10]Abril!$J$22</f>
        <v>33.840000000000003</v>
      </c>
      <c r="T14" s="57">
        <f>[10]Abril!$J$23</f>
        <v>31.680000000000003</v>
      </c>
      <c r="U14" s="57">
        <f>[10]Abril!$J$24</f>
        <v>23.759999999999998</v>
      </c>
      <c r="V14" s="57">
        <f>[10]Abril!$J$25</f>
        <v>28.08</v>
      </c>
      <c r="W14" s="57">
        <f>[10]Abril!$J$26</f>
        <v>25.2</v>
      </c>
      <c r="X14" s="57">
        <f>[10]Abril!$J$27</f>
        <v>37.800000000000004</v>
      </c>
      <c r="Y14" s="57">
        <f>[10]Abril!$J$28</f>
        <v>45</v>
      </c>
      <c r="Z14" s="57">
        <f>[10]Abril!$J$29</f>
        <v>37.800000000000004</v>
      </c>
      <c r="AA14" s="57">
        <f>[10]Abril!$J$30</f>
        <v>58.32</v>
      </c>
      <c r="AB14" s="57">
        <f>[10]Abril!$J$31</f>
        <v>37.440000000000005</v>
      </c>
      <c r="AC14" s="57">
        <f>[10]Abril!$J$32</f>
        <v>28.8</v>
      </c>
      <c r="AD14" s="57">
        <f>[10]Abril!$J$33</f>
        <v>25.92</v>
      </c>
      <c r="AE14" s="57">
        <f>[10]Abril!$J$34</f>
        <v>27</v>
      </c>
      <c r="AF14" s="59">
        <f t="shared" si="1"/>
        <v>58.32</v>
      </c>
      <c r="AG14" s="63"/>
    </row>
    <row r="15" spans="1:33" ht="17.100000000000001" customHeight="1" x14ac:dyDescent="0.2">
      <c r="A15" s="56" t="s">
        <v>6</v>
      </c>
      <c r="B15" s="57" t="str">
        <f>[11]Abril!$J$5</f>
        <v>*</v>
      </c>
      <c r="C15" s="57" t="str">
        <f>[11]Abril!$J$6</f>
        <v>*</v>
      </c>
      <c r="D15" s="57" t="str">
        <f>[11]Abril!$J$7</f>
        <v>*</v>
      </c>
      <c r="E15" s="57" t="str">
        <f>[11]Abril!$J$8</f>
        <v>*</v>
      </c>
      <c r="F15" s="57" t="str">
        <f>[11]Abril!$J$9</f>
        <v>*</v>
      </c>
      <c r="G15" s="57" t="str">
        <f>[11]Abril!$J$10</f>
        <v>*</v>
      </c>
      <c r="H15" s="57" t="str">
        <f>[11]Abril!$J$11</f>
        <v>*</v>
      </c>
      <c r="I15" s="57" t="str">
        <f>[11]Abril!$J$12</f>
        <v>*</v>
      </c>
      <c r="J15" s="57" t="str">
        <f>[11]Abril!$J$13</f>
        <v>*</v>
      </c>
      <c r="K15" s="57" t="str">
        <f>[11]Abril!$J$14</f>
        <v>*</v>
      </c>
      <c r="L15" s="57" t="str">
        <f>[11]Abril!$J$15</f>
        <v>*</v>
      </c>
      <c r="M15" s="57" t="str">
        <f>[11]Abril!$J$16</f>
        <v>*</v>
      </c>
      <c r="N15" s="57" t="str">
        <f>[11]Abril!$J$17</f>
        <v>*</v>
      </c>
      <c r="O15" s="57" t="str">
        <f>[11]Abril!$J$18</f>
        <v>*</v>
      </c>
      <c r="P15" s="57" t="str">
        <f>[11]Abril!$J$19</f>
        <v>*</v>
      </c>
      <c r="Q15" s="57" t="str">
        <f>[11]Abril!$J$20</f>
        <v>*</v>
      </c>
      <c r="R15" s="57" t="str">
        <f>[11]Abril!$J$21</f>
        <v>*</v>
      </c>
      <c r="S15" s="57" t="str">
        <f>[11]Abril!$J$22</f>
        <v>*</v>
      </c>
      <c r="T15" s="57" t="str">
        <f>[11]Abril!$J$23</f>
        <v>*</v>
      </c>
      <c r="U15" s="57">
        <f>[11]Abril!$J$24</f>
        <v>14.76</v>
      </c>
      <c r="V15" s="57">
        <f>[11]Abril!$J$25</f>
        <v>23.040000000000003</v>
      </c>
      <c r="W15" s="57">
        <f>[11]Abril!$J$26</f>
        <v>28.44</v>
      </c>
      <c r="X15" s="57">
        <f>[11]Abril!$J$27</f>
        <v>28.08</v>
      </c>
      <c r="Y15" s="57">
        <f>[11]Abril!$J$28</f>
        <v>39.24</v>
      </c>
      <c r="Z15" s="57">
        <f>[11]Abril!$J$29</f>
        <v>39.6</v>
      </c>
      <c r="AA15" s="57">
        <f>[11]Abril!$J$30</f>
        <v>34.56</v>
      </c>
      <c r="AB15" s="57">
        <f>[11]Abril!$J$31</f>
        <v>27</v>
      </c>
      <c r="AC15" s="57">
        <f>[11]Abril!$J$32</f>
        <v>34.56</v>
      </c>
      <c r="AD15" s="57">
        <f>[11]Abril!$J$33</f>
        <v>24.12</v>
      </c>
      <c r="AE15" s="57">
        <f>[11]Abril!$J$34</f>
        <v>24.840000000000003</v>
      </c>
      <c r="AF15" s="59">
        <f t="shared" si="1"/>
        <v>39.6</v>
      </c>
      <c r="AG15" s="63"/>
    </row>
    <row r="16" spans="1:33" ht="17.100000000000001" customHeight="1" x14ac:dyDescent="0.2">
      <c r="A16" s="56" t="s">
        <v>7</v>
      </c>
      <c r="B16" s="57">
        <f>[12]Abril!$J$5</f>
        <v>26.64</v>
      </c>
      <c r="C16" s="57">
        <f>[12]Abril!$J$6</f>
        <v>28.44</v>
      </c>
      <c r="D16" s="57">
        <f>[12]Abril!$J$7</f>
        <v>26.28</v>
      </c>
      <c r="E16" s="57">
        <f>[12]Abril!$J$8</f>
        <v>29.52</v>
      </c>
      <c r="F16" s="57">
        <f>[12]Abril!$J$9</f>
        <v>34.200000000000003</v>
      </c>
      <c r="G16" s="57">
        <f>[12]Abril!$J$10</f>
        <v>43.2</v>
      </c>
      <c r="H16" s="57">
        <f>[12]Abril!$J$11</f>
        <v>25.2</v>
      </c>
      <c r="I16" s="57">
        <f>[12]Abril!$J$12</f>
        <v>27.36</v>
      </c>
      <c r="J16" s="57">
        <f>[12]Abril!$J$13</f>
        <v>28.44</v>
      </c>
      <c r="K16" s="57">
        <f>[12]Abril!$J$14</f>
        <v>32.4</v>
      </c>
      <c r="L16" s="57">
        <f>[12]Abril!$J$15</f>
        <v>45</v>
      </c>
      <c r="M16" s="57">
        <f>[12]Abril!$J$16</f>
        <v>23.759999999999998</v>
      </c>
      <c r="N16" s="57">
        <f>[12]Abril!$J$17</f>
        <v>28.44</v>
      </c>
      <c r="O16" s="57">
        <f>[12]Abril!$J$18</f>
        <v>21.96</v>
      </c>
      <c r="P16" s="57">
        <f>[12]Abril!$J$19</f>
        <v>30.96</v>
      </c>
      <c r="Q16" s="57">
        <f>[12]Abril!$J$20</f>
        <v>38.159999999999997</v>
      </c>
      <c r="R16" s="57">
        <f>[12]Abril!$J$21</f>
        <v>34.200000000000003</v>
      </c>
      <c r="S16" s="57">
        <f>[12]Abril!$J$22</f>
        <v>26.64</v>
      </c>
      <c r="T16" s="57">
        <f>[12]Abril!$J$23</f>
        <v>33.840000000000003</v>
      </c>
      <c r="U16" s="57">
        <f>[12]Abril!$J$24</f>
        <v>28.08</v>
      </c>
      <c r="V16" s="57">
        <f>[12]Abril!$J$25</f>
        <v>28.44</v>
      </c>
      <c r="W16" s="57">
        <f>[12]Abril!$J$26</f>
        <v>30.6</v>
      </c>
      <c r="X16" s="57">
        <f>[12]Abril!$J$27</f>
        <v>45</v>
      </c>
      <c r="Y16" s="57">
        <f>[12]Abril!$J$28</f>
        <v>42.84</v>
      </c>
      <c r="Z16" s="57">
        <f>[12]Abril!$J$29</f>
        <v>53.64</v>
      </c>
      <c r="AA16" s="57">
        <f>[12]Abril!$J$30</f>
        <v>54</v>
      </c>
      <c r="AB16" s="57">
        <f>[12]Abril!$J$31</f>
        <v>51.480000000000004</v>
      </c>
      <c r="AC16" s="57">
        <f>[12]Abril!$J$32</f>
        <v>28.44</v>
      </c>
      <c r="AD16" s="57">
        <f>[12]Abril!$J$33</f>
        <v>20.52</v>
      </c>
      <c r="AE16" s="57">
        <f>[12]Abril!$J$34</f>
        <v>29.16</v>
      </c>
      <c r="AF16" s="59">
        <f t="shared" ref="AF16:AF29" si="3">MAX(B16:AE16)</f>
        <v>54</v>
      </c>
      <c r="AG16" s="63"/>
    </row>
    <row r="17" spans="1:33" ht="17.100000000000001" customHeight="1" x14ac:dyDescent="0.2">
      <c r="A17" s="56" t="s">
        <v>8</v>
      </c>
      <c r="B17" s="57">
        <f>[13]Abril!$J$5</f>
        <v>0</v>
      </c>
      <c r="C17" s="57">
        <f>[13]Abril!$J$6</f>
        <v>32.4</v>
      </c>
      <c r="D17" s="57">
        <f>[13]Abril!$J$7</f>
        <v>23.400000000000002</v>
      </c>
      <c r="E17" s="57">
        <f>[13]Abril!$J$8</f>
        <v>27.720000000000002</v>
      </c>
      <c r="F17" s="57">
        <f>[13]Abril!$J$9</f>
        <v>33.480000000000004</v>
      </c>
      <c r="G17" s="57">
        <f>[13]Abril!$J$10</f>
        <v>26.28</v>
      </c>
      <c r="H17" s="57">
        <f>[13]Abril!$J$11</f>
        <v>26.28</v>
      </c>
      <c r="I17" s="57">
        <f>[13]Abril!$J$12</f>
        <v>23.040000000000003</v>
      </c>
      <c r="J17" s="57">
        <f>[13]Abril!$J$13</f>
        <v>20.16</v>
      </c>
      <c r="K17" s="57">
        <f>[13]Abril!$J$14</f>
        <v>60.480000000000004</v>
      </c>
      <c r="L17" s="57">
        <f>[13]Abril!$J$15</f>
        <v>25.56</v>
      </c>
      <c r="M17" s="57">
        <f>[13]Abril!$J$16</f>
        <v>25.92</v>
      </c>
      <c r="N17" s="57">
        <f>[13]Abril!$J$17</f>
        <v>34.92</v>
      </c>
      <c r="O17" s="57">
        <f>[13]Abril!$J$18</f>
        <v>24.48</v>
      </c>
      <c r="P17" s="57">
        <f>[13]Abril!$J$19</f>
        <v>35.28</v>
      </c>
      <c r="Q17" s="57">
        <f>[13]Abril!$J$20</f>
        <v>28.44</v>
      </c>
      <c r="R17" s="57">
        <f>[13]Abril!$J$21</f>
        <v>36</v>
      </c>
      <c r="S17" s="57">
        <f>[13]Abril!$J$22</f>
        <v>32.76</v>
      </c>
      <c r="T17" s="57">
        <f>[13]Abril!$J$23</f>
        <v>34.56</v>
      </c>
      <c r="U17" s="57">
        <f>[13]Abril!$J$24</f>
        <v>28.44</v>
      </c>
      <c r="V17" s="57">
        <f>[13]Abril!$J$25</f>
        <v>32.4</v>
      </c>
      <c r="W17" s="57">
        <f>[13]Abril!$J$26</f>
        <v>23.759999999999998</v>
      </c>
      <c r="X17" s="57">
        <f>[13]Abril!$J$27</f>
        <v>38.159999999999997</v>
      </c>
      <c r="Y17" s="57">
        <f>[13]Abril!$J$28</f>
        <v>52.2</v>
      </c>
      <c r="Z17" s="57">
        <f>[13]Abril!$J$29</f>
        <v>76.319999999999993</v>
      </c>
      <c r="AA17" s="57">
        <f>[13]Abril!$J$30</f>
        <v>61.2</v>
      </c>
      <c r="AB17" s="57">
        <f>[13]Abril!$J$31</f>
        <v>48.24</v>
      </c>
      <c r="AC17" s="57">
        <f>[13]Abril!$J$32</f>
        <v>29.16</v>
      </c>
      <c r="AD17" s="57">
        <f>[13]Abril!$J$33</f>
        <v>18.36</v>
      </c>
      <c r="AE17" s="57">
        <f>[13]Abril!$J$34</f>
        <v>30.240000000000002</v>
      </c>
      <c r="AF17" s="59">
        <f t="shared" si="3"/>
        <v>76.319999999999993</v>
      </c>
      <c r="AG17" s="63"/>
    </row>
    <row r="18" spans="1:33" ht="17.100000000000001" customHeight="1" x14ac:dyDescent="0.2">
      <c r="A18" s="56" t="s">
        <v>9</v>
      </c>
      <c r="B18" s="57">
        <f>[14]Abril!$J$5</f>
        <v>23.400000000000002</v>
      </c>
      <c r="C18" s="57">
        <f>[14]Abril!$J$6</f>
        <v>29.16</v>
      </c>
      <c r="D18" s="57">
        <f>[14]Abril!$J$7</f>
        <v>20.16</v>
      </c>
      <c r="E18" s="57">
        <f>[14]Abril!$J$8</f>
        <v>24.840000000000003</v>
      </c>
      <c r="F18" s="57">
        <f>[14]Abril!$J$9</f>
        <v>28.44</v>
      </c>
      <c r="G18" s="57">
        <f>[14]Abril!$J$10</f>
        <v>28.8</v>
      </c>
      <c r="H18" s="57">
        <f>[14]Abril!$J$11</f>
        <v>24.48</v>
      </c>
      <c r="I18" s="57">
        <f>[14]Abril!$J$12</f>
        <v>23.400000000000002</v>
      </c>
      <c r="J18" s="57">
        <f>[14]Abril!$J$13</f>
        <v>26.28</v>
      </c>
      <c r="K18" s="57">
        <f>[14]Abril!$J$14</f>
        <v>37.800000000000004</v>
      </c>
      <c r="L18" s="57">
        <f>[14]Abril!$J$15</f>
        <v>32.4</v>
      </c>
      <c r="M18" s="57">
        <f>[14]Abril!$J$16</f>
        <v>20.16</v>
      </c>
      <c r="N18" s="57">
        <f>[14]Abril!$J$17</f>
        <v>36.36</v>
      </c>
      <c r="O18" s="57">
        <f>[14]Abril!$J$18</f>
        <v>23.040000000000003</v>
      </c>
      <c r="P18" s="57">
        <f>[14]Abril!$J$19</f>
        <v>32.04</v>
      </c>
      <c r="Q18" s="57">
        <f>[14]Abril!$J$20</f>
        <v>36.36</v>
      </c>
      <c r="R18" s="57">
        <f>[14]Abril!$J$21</f>
        <v>33.480000000000004</v>
      </c>
      <c r="S18" s="57">
        <f>[14]Abril!$J$22</f>
        <v>27.36</v>
      </c>
      <c r="T18" s="57">
        <f>[14]Abril!$J$23</f>
        <v>36.36</v>
      </c>
      <c r="U18" s="57">
        <f>[14]Abril!$J$24</f>
        <v>24.48</v>
      </c>
      <c r="V18" s="57">
        <f>[14]Abril!$J$25</f>
        <v>35.64</v>
      </c>
      <c r="W18" s="57">
        <f>[14]Abril!$J$26</f>
        <v>25.92</v>
      </c>
      <c r="X18" s="57">
        <f>[14]Abril!$J$27</f>
        <v>38.880000000000003</v>
      </c>
      <c r="Y18" s="57">
        <f>[14]Abril!$J$28</f>
        <v>48.6</v>
      </c>
      <c r="Z18" s="57">
        <f>[14]Abril!$J$29</f>
        <v>52.2</v>
      </c>
      <c r="AA18" s="57">
        <f>[14]Abril!$J$30</f>
        <v>57.960000000000008</v>
      </c>
      <c r="AB18" s="57">
        <f>[14]Abril!$J$31</f>
        <v>40.680000000000007</v>
      </c>
      <c r="AC18" s="57">
        <f>[14]Abril!$J$32</f>
        <v>29.880000000000003</v>
      </c>
      <c r="AD18" s="57">
        <f>[14]Abril!$J$33</f>
        <v>21.240000000000002</v>
      </c>
      <c r="AE18" s="57">
        <f>[14]Abril!$J$34</f>
        <v>28.44</v>
      </c>
      <c r="AF18" s="59">
        <f t="shared" si="3"/>
        <v>57.960000000000008</v>
      </c>
      <c r="AG18" s="63"/>
    </row>
    <row r="19" spans="1:33" ht="17.100000000000001" customHeight="1" x14ac:dyDescent="0.2">
      <c r="A19" s="56" t="s">
        <v>49</v>
      </c>
      <c r="B19" s="57">
        <f>[15]Abril!$J$5</f>
        <v>21.240000000000002</v>
      </c>
      <c r="C19" s="57">
        <f>[15]Abril!$J$6</f>
        <v>30.6</v>
      </c>
      <c r="D19" s="57">
        <f>[15]Abril!$J$7</f>
        <v>20.88</v>
      </c>
      <c r="E19" s="57">
        <f>[15]Abril!$J$8</f>
        <v>25.92</v>
      </c>
      <c r="F19" s="57">
        <f>[15]Abril!$J$9</f>
        <v>29.52</v>
      </c>
      <c r="G19" s="57">
        <f>[15]Abril!$J$10</f>
        <v>28.08</v>
      </c>
      <c r="H19" s="57">
        <f>[15]Abril!$J$11</f>
        <v>28.44</v>
      </c>
      <c r="I19" s="57">
        <f>[15]Abril!$J$12</f>
        <v>26.64</v>
      </c>
      <c r="J19" s="57">
        <f>[15]Abril!$J$13</f>
        <v>22.68</v>
      </c>
      <c r="K19" s="57">
        <f>[15]Abril!$J$14</f>
        <v>26.64</v>
      </c>
      <c r="L19" s="57">
        <f>[15]Abril!$J$15</f>
        <v>21.96</v>
      </c>
      <c r="M19" s="57">
        <f>[15]Abril!$J$16</f>
        <v>21.6</v>
      </c>
      <c r="N19" s="57">
        <f>[15]Abril!$J$17</f>
        <v>31.680000000000003</v>
      </c>
      <c r="O19" s="57">
        <f>[15]Abril!$J$18</f>
        <v>34.200000000000003</v>
      </c>
      <c r="P19" s="57">
        <f>[15]Abril!$J$19</f>
        <v>27.36</v>
      </c>
      <c r="Q19" s="57">
        <f>[15]Abril!$J$20</f>
        <v>35.28</v>
      </c>
      <c r="R19" s="57">
        <f>[15]Abril!$J$21</f>
        <v>27</v>
      </c>
      <c r="S19" s="57">
        <f>[15]Abril!$J$22</f>
        <v>22.32</v>
      </c>
      <c r="T19" s="57">
        <f>[15]Abril!$J$23</f>
        <v>32.4</v>
      </c>
      <c r="U19" s="57">
        <f>[15]Abril!$J$24</f>
        <v>28.8</v>
      </c>
      <c r="V19" s="57">
        <f>[15]Abril!$J$25</f>
        <v>28.44</v>
      </c>
      <c r="W19" s="57">
        <f>[15]Abril!$J$26</f>
        <v>20.88</v>
      </c>
      <c r="X19" s="57">
        <f>[15]Abril!$J$27</f>
        <v>41.04</v>
      </c>
      <c r="Y19" s="57">
        <f>[15]Abril!$J$28</f>
        <v>45.72</v>
      </c>
      <c r="Z19" s="57">
        <f>[15]Abril!$J$29</f>
        <v>39.96</v>
      </c>
      <c r="AA19" s="57" t="str">
        <f>[15]Abril!$J$30</f>
        <v>*</v>
      </c>
      <c r="AB19" s="57">
        <f>[15]Abril!$J$31</f>
        <v>30.6</v>
      </c>
      <c r="AC19" s="57">
        <f>[15]Abril!$J$32</f>
        <v>25.2</v>
      </c>
      <c r="AD19" s="57" t="str">
        <f>[15]Abril!$J$33</f>
        <v>*</v>
      </c>
      <c r="AE19" s="57">
        <f>[15]Abril!$J$34</f>
        <v>16.559999999999999</v>
      </c>
      <c r="AF19" s="59">
        <f t="shared" si="3"/>
        <v>45.72</v>
      </c>
      <c r="AG19" s="63"/>
    </row>
    <row r="20" spans="1:33" ht="17.100000000000001" customHeight="1" x14ac:dyDescent="0.2">
      <c r="A20" s="56" t="s">
        <v>10</v>
      </c>
      <c r="B20" s="57">
        <f>[16]Abril!$J$5</f>
        <v>21.96</v>
      </c>
      <c r="C20" s="57">
        <f>[16]Abril!$J$6</f>
        <v>29.16</v>
      </c>
      <c r="D20" s="57">
        <f>[16]Abril!$J$7</f>
        <v>23.759999999999998</v>
      </c>
      <c r="E20" s="57">
        <f>[16]Abril!$J$8</f>
        <v>29.52</v>
      </c>
      <c r="F20" s="57">
        <f>[16]Abril!$J$9</f>
        <v>34.92</v>
      </c>
      <c r="G20" s="57">
        <f>[16]Abril!$J$10</f>
        <v>29.16</v>
      </c>
      <c r="H20" s="57">
        <f>[16]Abril!$J$11</f>
        <v>24.12</v>
      </c>
      <c r="I20" s="57">
        <f>[16]Abril!$J$12</f>
        <v>25.2</v>
      </c>
      <c r="J20" s="57">
        <f>[16]Abril!$J$13</f>
        <v>33.840000000000003</v>
      </c>
      <c r="K20" s="57">
        <f>[16]Abril!$J$14</f>
        <v>36.36</v>
      </c>
      <c r="L20" s="57">
        <f>[16]Abril!$J$15</f>
        <v>20.52</v>
      </c>
      <c r="M20" s="57">
        <f>[16]Abril!$J$16</f>
        <v>17.64</v>
      </c>
      <c r="N20" s="57">
        <f>[16]Abril!$J$17</f>
        <v>36</v>
      </c>
      <c r="O20" s="57">
        <f>[16]Abril!$J$18</f>
        <v>27</v>
      </c>
      <c r="P20" s="57">
        <f>[16]Abril!$J$19</f>
        <v>28.44</v>
      </c>
      <c r="Q20" s="57">
        <f>[16]Abril!$J$20</f>
        <v>32.04</v>
      </c>
      <c r="R20" s="57">
        <f>[16]Abril!$J$21</f>
        <v>33.480000000000004</v>
      </c>
      <c r="S20" s="57">
        <f>[16]Abril!$J$22</f>
        <v>28.8</v>
      </c>
      <c r="T20" s="57">
        <f>[16]Abril!$J$23</f>
        <v>36</v>
      </c>
      <c r="U20" s="57">
        <f>[16]Abril!$J$24</f>
        <v>28.8</v>
      </c>
      <c r="V20" s="57">
        <f>[16]Abril!$J$25</f>
        <v>34.56</v>
      </c>
      <c r="W20" s="57">
        <f>[16]Abril!$J$26</f>
        <v>45</v>
      </c>
      <c r="X20" s="57">
        <f>[16]Abril!$J$27</f>
        <v>36.72</v>
      </c>
      <c r="Y20" s="57">
        <f>[16]Abril!$J$28</f>
        <v>46.800000000000004</v>
      </c>
      <c r="Z20" s="57">
        <f>[16]Abril!$J$29</f>
        <v>42.12</v>
      </c>
      <c r="AA20" s="57">
        <f>[16]Abril!$J$30</f>
        <v>50.04</v>
      </c>
      <c r="AB20" s="57">
        <f>[16]Abril!$J$31</f>
        <v>46.440000000000005</v>
      </c>
      <c r="AC20" s="57">
        <f>[16]Abril!$J$32</f>
        <v>27</v>
      </c>
      <c r="AD20" s="57">
        <f>[16]Abril!$J$33</f>
        <v>18.36</v>
      </c>
      <c r="AE20" s="57">
        <f>[16]Abril!$J$34</f>
        <v>26.64</v>
      </c>
      <c r="AF20" s="59">
        <f t="shared" si="3"/>
        <v>50.04</v>
      </c>
      <c r="AG20" s="63"/>
    </row>
    <row r="21" spans="1:33" ht="17.100000000000001" customHeight="1" x14ac:dyDescent="0.2">
      <c r="A21" s="56" t="s">
        <v>11</v>
      </c>
      <c r="B21" s="57">
        <f>[17]Abril!$J$5</f>
        <v>21.96</v>
      </c>
      <c r="C21" s="57">
        <f>[17]Abril!$J$6</f>
        <v>21.96</v>
      </c>
      <c r="D21" s="57">
        <f>[17]Abril!$J$7</f>
        <v>16.2</v>
      </c>
      <c r="E21" s="57">
        <f>[17]Abril!$J$8</f>
        <v>21.6</v>
      </c>
      <c r="F21" s="57">
        <f>[17]Abril!$J$9</f>
        <v>24.48</v>
      </c>
      <c r="G21" s="57">
        <f>[17]Abril!$J$10</f>
        <v>21.96</v>
      </c>
      <c r="H21" s="57">
        <f>[17]Abril!$J$11</f>
        <v>17.28</v>
      </c>
      <c r="I21" s="57">
        <f>[17]Abril!$J$12</f>
        <v>15.48</v>
      </c>
      <c r="J21" s="57">
        <f>[17]Abril!$J$13</f>
        <v>17.64</v>
      </c>
      <c r="K21" s="57">
        <f>[17]Abril!$J$14</f>
        <v>8.2799999999999994</v>
      </c>
      <c r="L21" s="57">
        <f>[17]Abril!$J$15</f>
        <v>18</v>
      </c>
      <c r="M21" s="57">
        <f>[17]Abril!$J$16</f>
        <v>17.28</v>
      </c>
      <c r="N21" s="57">
        <f>[17]Abril!$J$17</f>
        <v>21.240000000000002</v>
      </c>
      <c r="O21" s="57">
        <f>[17]Abril!$J$18</f>
        <v>11.879999999999999</v>
      </c>
      <c r="P21" s="57">
        <f>[17]Abril!$J$19</f>
        <v>17.28</v>
      </c>
      <c r="Q21" s="57">
        <f>[17]Abril!$J$20</f>
        <v>28.44</v>
      </c>
      <c r="R21" s="57">
        <f>[17]Abril!$J$21</f>
        <v>29.52</v>
      </c>
      <c r="S21" s="57">
        <f>[17]Abril!$J$22</f>
        <v>22.68</v>
      </c>
      <c r="T21" s="57">
        <f>[17]Abril!$J$23</f>
        <v>27</v>
      </c>
      <c r="U21" s="57">
        <f>[17]Abril!$J$24</f>
        <v>26.28</v>
      </c>
      <c r="V21" s="57">
        <f>[17]Abril!$J$25</f>
        <v>41.04</v>
      </c>
      <c r="W21" s="57">
        <f>[17]Abril!$J$26</f>
        <v>3.6</v>
      </c>
      <c r="X21" s="57">
        <f>[17]Abril!$J$27</f>
        <v>29.52</v>
      </c>
      <c r="Y21" s="57">
        <f>[17]Abril!$J$28</f>
        <v>34.200000000000003</v>
      </c>
      <c r="Z21" s="57">
        <f>[17]Abril!$J$29</f>
        <v>39.6</v>
      </c>
      <c r="AA21" s="57">
        <f>[17]Abril!$J$30</f>
        <v>42.84</v>
      </c>
      <c r="AB21" s="57">
        <f>[17]Abril!$J$31</f>
        <v>36</v>
      </c>
      <c r="AC21" s="57">
        <f>[17]Abril!$J$32</f>
        <v>31.680000000000003</v>
      </c>
      <c r="AD21" s="57">
        <f>[17]Abril!$J$33</f>
        <v>18.36</v>
      </c>
      <c r="AE21" s="57">
        <f>[17]Abril!$J$34</f>
        <v>22.32</v>
      </c>
      <c r="AF21" s="59">
        <f t="shared" si="3"/>
        <v>42.84</v>
      </c>
      <c r="AG21" s="63"/>
    </row>
    <row r="22" spans="1:33" ht="17.100000000000001" customHeight="1" x14ac:dyDescent="0.2">
      <c r="A22" s="56" t="s">
        <v>12</v>
      </c>
      <c r="B22" s="57">
        <f>[18]Abril!$J$5</f>
        <v>16.559999999999999</v>
      </c>
      <c r="C22" s="57">
        <f>[18]Abril!$J$6</f>
        <v>20.16</v>
      </c>
      <c r="D22" s="57">
        <f>[18]Abril!$J$7</f>
        <v>30.96</v>
      </c>
      <c r="E22" s="57">
        <f>[18]Abril!$J$8</f>
        <v>24.840000000000003</v>
      </c>
      <c r="F22" s="57">
        <f>[18]Abril!$J$9</f>
        <v>45.72</v>
      </c>
      <c r="G22" s="57">
        <f>[18]Abril!$J$10</f>
        <v>20.52</v>
      </c>
      <c r="H22" s="57">
        <f>[18]Abril!$J$11</f>
        <v>18.36</v>
      </c>
      <c r="I22" s="57">
        <f>[18]Abril!$J$12</f>
        <v>20.88</v>
      </c>
      <c r="J22" s="57">
        <f>[18]Abril!$J$13</f>
        <v>20.88</v>
      </c>
      <c r="K22" s="57">
        <f>[18]Abril!$J$14</f>
        <v>13.32</v>
      </c>
      <c r="L22" s="57">
        <f>[18]Abril!$J$15</f>
        <v>15.840000000000002</v>
      </c>
      <c r="M22" s="57">
        <f>[18]Abril!$J$16</f>
        <v>17.28</v>
      </c>
      <c r="N22" s="57">
        <f>[18]Abril!$J$17</f>
        <v>52.56</v>
      </c>
      <c r="O22" s="57">
        <f>[18]Abril!$J$18</f>
        <v>63</v>
      </c>
      <c r="P22" s="57">
        <f>[18]Abril!$J$19</f>
        <v>22.32</v>
      </c>
      <c r="Q22" s="57">
        <f>[18]Abril!$J$20</f>
        <v>25.56</v>
      </c>
      <c r="R22" s="57">
        <f>[18]Abril!$J$21</f>
        <v>24.48</v>
      </c>
      <c r="S22" s="57">
        <f>[18]Abril!$J$22</f>
        <v>17.64</v>
      </c>
      <c r="T22" s="57">
        <f>[18]Abril!$J$23</f>
        <v>27.720000000000002</v>
      </c>
      <c r="U22" s="57">
        <f>[18]Abril!$J$24</f>
        <v>25.92</v>
      </c>
      <c r="V22" s="57">
        <f>[18]Abril!$J$25</f>
        <v>26.28</v>
      </c>
      <c r="W22" s="57">
        <f>[18]Abril!$J$26</f>
        <v>16.920000000000002</v>
      </c>
      <c r="X22" s="57">
        <f>[18]Abril!$J$27</f>
        <v>32.4</v>
      </c>
      <c r="Y22" s="57">
        <f>[18]Abril!$J$28</f>
        <v>42.84</v>
      </c>
      <c r="Z22" s="57">
        <f>[18]Abril!$J$29</f>
        <v>43.2</v>
      </c>
      <c r="AA22" s="57">
        <f>[18]Abril!$J$30</f>
        <v>37.800000000000004</v>
      </c>
      <c r="AB22" s="57">
        <f>[18]Abril!$J$31</f>
        <v>33.119999999999997</v>
      </c>
      <c r="AC22" s="57">
        <f>[18]Abril!$J$32</f>
        <v>27.36</v>
      </c>
      <c r="AD22" s="57">
        <f>[18]Abril!$J$33</f>
        <v>15.840000000000002</v>
      </c>
      <c r="AE22" s="57">
        <f>[18]Abril!$J$34</f>
        <v>24.12</v>
      </c>
      <c r="AF22" s="59">
        <f t="shared" si="3"/>
        <v>63</v>
      </c>
      <c r="AG22" s="63"/>
    </row>
    <row r="23" spans="1:33" ht="17.100000000000001" customHeight="1" x14ac:dyDescent="0.2">
      <c r="A23" s="56" t="s">
        <v>13</v>
      </c>
      <c r="B23" s="57">
        <f>[19]Abril!$J$5</f>
        <v>18.36</v>
      </c>
      <c r="C23" s="57">
        <f>[19]Abril!$J$6</f>
        <v>27.36</v>
      </c>
      <c r="D23" s="57">
        <f>[19]Abril!$J$7</f>
        <v>44.28</v>
      </c>
      <c r="E23" s="57">
        <f>[19]Abril!$J$8</f>
        <v>32.04</v>
      </c>
      <c r="F23" s="57">
        <f>[19]Abril!$J$9</f>
        <v>40.680000000000007</v>
      </c>
      <c r="G23" s="57">
        <f>[19]Abril!$J$10</f>
        <v>24.840000000000003</v>
      </c>
      <c r="H23" s="57">
        <f>[19]Abril!$J$11</f>
        <v>36</v>
      </c>
      <c r="I23" s="57">
        <f>[19]Abril!$J$12</f>
        <v>23.040000000000003</v>
      </c>
      <c r="J23" s="57">
        <f>[19]Abril!$J$13</f>
        <v>43.56</v>
      </c>
      <c r="K23" s="57">
        <f>[19]Abril!$J$14</f>
        <v>28.44</v>
      </c>
      <c r="L23" s="57">
        <f>[19]Abril!$J$15</f>
        <v>51.480000000000004</v>
      </c>
      <c r="M23" s="57">
        <f>[19]Abril!$J$16</f>
        <v>37.800000000000004</v>
      </c>
      <c r="N23" s="57">
        <f>[19]Abril!$J$17</f>
        <v>29.16</v>
      </c>
      <c r="O23" s="57">
        <f>[19]Abril!$J$18</f>
        <v>44.28</v>
      </c>
      <c r="P23" s="57">
        <f>[19]Abril!$J$19</f>
        <v>27</v>
      </c>
      <c r="Q23" s="57">
        <f>[19]Abril!$J$20</f>
        <v>34.200000000000003</v>
      </c>
      <c r="R23" s="57">
        <f>[19]Abril!$J$21</f>
        <v>27.720000000000002</v>
      </c>
      <c r="S23" s="57">
        <f>[19]Abril!$J$22</f>
        <v>28.44</v>
      </c>
      <c r="T23" s="57">
        <f>[19]Abril!$J$23</f>
        <v>29.52</v>
      </c>
      <c r="U23" s="57">
        <f>[19]Abril!$J$24</f>
        <v>28.8</v>
      </c>
      <c r="V23" s="57">
        <f>[19]Abril!$J$25</f>
        <v>34.200000000000003</v>
      </c>
      <c r="W23" s="57">
        <f>[19]Abril!$J$26</f>
        <v>25.2</v>
      </c>
      <c r="X23" s="57">
        <f>[19]Abril!$J$27</f>
        <v>30.240000000000002</v>
      </c>
      <c r="Y23" s="57">
        <f>[19]Abril!$J$28</f>
        <v>47.88</v>
      </c>
      <c r="Z23" s="57">
        <f>[19]Abril!$J$29</f>
        <v>50.04</v>
      </c>
      <c r="AA23" s="57">
        <f>[19]Abril!$J$30</f>
        <v>52.2</v>
      </c>
      <c r="AB23" s="57">
        <f>[19]Abril!$J$31</f>
        <v>43.92</v>
      </c>
      <c r="AC23" s="57">
        <f>[19]Abril!$J$32</f>
        <v>33.480000000000004</v>
      </c>
      <c r="AD23" s="57">
        <f>[19]Abril!$J$33</f>
        <v>24.840000000000003</v>
      </c>
      <c r="AE23" s="57">
        <f>[19]Abril!$J$34</f>
        <v>28.08</v>
      </c>
      <c r="AF23" s="59">
        <f t="shared" si="3"/>
        <v>52.2</v>
      </c>
      <c r="AG23" s="63"/>
    </row>
    <row r="24" spans="1:33" ht="17.100000000000001" customHeight="1" x14ac:dyDescent="0.2">
      <c r="A24" s="56" t="s">
        <v>14</v>
      </c>
      <c r="B24" s="57">
        <f>[20]Abril!$J$5</f>
        <v>8.2799999999999994</v>
      </c>
      <c r="C24" s="57">
        <f>[20]Abril!$J$6</f>
        <v>22.32</v>
      </c>
      <c r="D24" s="57">
        <f>[20]Abril!$J$7</f>
        <v>19.8</v>
      </c>
      <c r="E24" s="57">
        <f>[20]Abril!$J$8</f>
        <v>25.2</v>
      </c>
      <c r="F24" s="57">
        <f>[20]Abril!$J$9</f>
        <v>20.88</v>
      </c>
      <c r="G24" s="57">
        <f>[20]Abril!$J$10</f>
        <v>34.56</v>
      </c>
      <c r="H24" s="57">
        <f>[20]Abril!$J$11</f>
        <v>27.720000000000002</v>
      </c>
      <c r="I24" s="57">
        <f>[20]Abril!$J$12</f>
        <v>25.92</v>
      </c>
      <c r="J24" s="57">
        <f>[20]Abril!$J$13</f>
        <v>21.96</v>
      </c>
      <c r="K24" s="57">
        <f>[20]Abril!$J$14</f>
        <v>28.44</v>
      </c>
      <c r="L24" s="57">
        <f>[20]Abril!$J$15</f>
        <v>27.720000000000002</v>
      </c>
      <c r="M24" s="57">
        <f>[20]Abril!$J$16</f>
        <v>21.240000000000002</v>
      </c>
      <c r="N24" s="57">
        <f>[20]Abril!$J$17</f>
        <v>32.4</v>
      </c>
      <c r="O24" s="57">
        <f>[20]Abril!$J$18</f>
        <v>29.52</v>
      </c>
      <c r="P24" s="57">
        <f>[20]Abril!$J$19</f>
        <v>45</v>
      </c>
      <c r="Q24" s="57">
        <f>[20]Abril!$J$20</f>
        <v>31.319999999999997</v>
      </c>
      <c r="R24" s="57">
        <f>[20]Abril!$J$21</f>
        <v>34.200000000000003</v>
      </c>
      <c r="S24" s="57">
        <f>[20]Abril!$J$22</f>
        <v>32.4</v>
      </c>
      <c r="T24" s="57">
        <f>[20]Abril!$J$23</f>
        <v>30.96</v>
      </c>
      <c r="U24" s="57">
        <f>[20]Abril!$J$24</f>
        <v>26.64</v>
      </c>
      <c r="V24" s="57">
        <f>[20]Abril!$J$25</f>
        <v>29.880000000000003</v>
      </c>
      <c r="W24" s="57">
        <f>[20]Abril!$J$26</f>
        <v>31.319999999999997</v>
      </c>
      <c r="X24" s="57">
        <f>[20]Abril!$J$27</f>
        <v>28.44</v>
      </c>
      <c r="Y24" s="57">
        <f>[20]Abril!$J$28</f>
        <v>33.119999999999997</v>
      </c>
      <c r="Z24" s="57">
        <f>[20]Abril!$J$29</f>
        <v>36</v>
      </c>
      <c r="AA24" s="57">
        <f>[20]Abril!$J$30</f>
        <v>70.92</v>
      </c>
      <c r="AB24" s="57">
        <f>[20]Abril!$J$31</f>
        <v>56.88</v>
      </c>
      <c r="AC24" s="57">
        <f>[20]Abril!$J$32</f>
        <v>19.8</v>
      </c>
      <c r="AD24" s="57">
        <f>[20]Abril!$J$33</f>
        <v>23.759999999999998</v>
      </c>
      <c r="AE24" s="57">
        <f>[20]Abril!$J$34</f>
        <v>25.56</v>
      </c>
      <c r="AF24" s="59">
        <f t="shared" si="3"/>
        <v>70.92</v>
      </c>
      <c r="AG24" s="63"/>
    </row>
    <row r="25" spans="1:33" ht="17.100000000000001" customHeight="1" x14ac:dyDescent="0.2">
      <c r="A25" s="56" t="s">
        <v>15</v>
      </c>
      <c r="B25" s="57">
        <f>[21]Abril!$J$5</f>
        <v>33.840000000000003</v>
      </c>
      <c r="C25" s="57">
        <f>[21]Abril!$J$6</f>
        <v>35.28</v>
      </c>
      <c r="D25" s="57">
        <f>[21]Abril!$J$7</f>
        <v>36</v>
      </c>
      <c r="E25" s="57">
        <f>[21]Abril!$J$8</f>
        <v>31.319999999999997</v>
      </c>
      <c r="F25" s="57">
        <f>[21]Abril!$J$9</f>
        <v>47.16</v>
      </c>
      <c r="G25" s="57">
        <f>[21]Abril!$J$10</f>
        <v>44.64</v>
      </c>
      <c r="H25" s="57">
        <f>[21]Abril!$J$11</f>
        <v>58.32</v>
      </c>
      <c r="I25" s="57">
        <f>[21]Abril!$J$12</f>
        <v>38.519999999999996</v>
      </c>
      <c r="J25" s="57">
        <f>[21]Abril!$J$13</f>
        <v>34.56</v>
      </c>
      <c r="K25" s="57">
        <f>[21]Abril!$J$14</f>
        <v>43.56</v>
      </c>
      <c r="L25" s="57">
        <f>[21]Abril!$J$15</f>
        <v>22.68</v>
      </c>
      <c r="M25" s="57">
        <f>[21]Abril!$J$16</f>
        <v>26.28</v>
      </c>
      <c r="N25" s="57">
        <f>[21]Abril!$J$17</f>
        <v>34.56</v>
      </c>
      <c r="O25" s="57">
        <f>[21]Abril!$J$18</f>
        <v>50.76</v>
      </c>
      <c r="P25" s="57">
        <f>[21]Abril!$J$19</f>
        <v>36.36</v>
      </c>
      <c r="Q25" s="57">
        <f>[21]Abril!$J$20</f>
        <v>41.76</v>
      </c>
      <c r="R25" s="57">
        <f>[21]Abril!$J$21</f>
        <v>36.36</v>
      </c>
      <c r="S25" s="57">
        <f>[21]Abril!$J$22</f>
        <v>25.56</v>
      </c>
      <c r="T25" s="57">
        <f>[21]Abril!$J$23</f>
        <v>37.800000000000004</v>
      </c>
      <c r="U25" s="57">
        <f>[21]Abril!$J$24</f>
        <v>30.6</v>
      </c>
      <c r="V25" s="57">
        <f>[21]Abril!$J$25</f>
        <v>38.519999999999996</v>
      </c>
      <c r="W25" s="57">
        <f>[21]Abril!$J$26</f>
        <v>31.319999999999997</v>
      </c>
      <c r="X25" s="57">
        <f>[21]Abril!$J$27</f>
        <v>44.64</v>
      </c>
      <c r="Y25" s="57">
        <f>[21]Abril!$J$28</f>
        <v>45.36</v>
      </c>
      <c r="Z25" s="57">
        <f>[21]Abril!$J$29</f>
        <v>44.28</v>
      </c>
      <c r="AA25" s="57">
        <f>[21]Abril!$J$30</f>
        <v>60.839999999999996</v>
      </c>
      <c r="AB25" s="57">
        <f>[21]Abril!$J$31</f>
        <v>46.080000000000005</v>
      </c>
      <c r="AC25" s="57">
        <f>[21]Abril!$J$32</f>
        <v>29.16</v>
      </c>
      <c r="AD25" s="57">
        <f>[21]Abril!$J$33</f>
        <v>20.88</v>
      </c>
      <c r="AE25" s="57">
        <f>[21]Abril!$J$34</f>
        <v>24.48</v>
      </c>
      <c r="AF25" s="59">
        <f t="shared" si="3"/>
        <v>60.839999999999996</v>
      </c>
      <c r="AG25" s="63"/>
    </row>
    <row r="26" spans="1:33" ht="17.100000000000001" customHeight="1" x14ac:dyDescent="0.2">
      <c r="A26" s="56" t="s">
        <v>16</v>
      </c>
      <c r="B26" s="57">
        <f>[22]Abril!$J$5</f>
        <v>24.48</v>
      </c>
      <c r="C26" s="57">
        <f>[22]Abril!$J$6</f>
        <v>33.480000000000004</v>
      </c>
      <c r="D26" s="57">
        <f>[22]Abril!$J$7</f>
        <v>25.2</v>
      </c>
      <c r="E26" s="57">
        <f>[22]Abril!$J$8</f>
        <v>20.52</v>
      </c>
      <c r="F26" s="57">
        <f>[22]Abril!$J$9</f>
        <v>27.720000000000002</v>
      </c>
      <c r="G26" s="57">
        <f>[22]Abril!$J$10</f>
        <v>29.16</v>
      </c>
      <c r="H26" s="57">
        <f>[22]Abril!$J$11</f>
        <v>33.119999999999997</v>
      </c>
      <c r="I26" s="57">
        <f>[22]Abril!$J$12</f>
        <v>29.880000000000003</v>
      </c>
      <c r="J26" s="57">
        <f>[22]Abril!$J$13</f>
        <v>24.48</v>
      </c>
      <c r="K26" s="57">
        <f>[22]Abril!$J$14</f>
        <v>44.28</v>
      </c>
      <c r="L26" s="57">
        <f>[22]Abril!$J$15</f>
        <v>23.400000000000002</v>
      </c>
      <c r="M26" s="57">
        <f>[22]Abril!$J$16</f>
        <v>42.12</v>
      </c>
      <c r="N26" s="57">
        <f>[22]Abril!$J$17</f>
        <v>20.88</v>
      </c>
      <c r="O26" s="57">
        <f>[22]Abril!$J$18</f>
        <v>40.32</v>
      </c>
      <c r="P26" s="57">
        <f>[22]Abril!$J$19</f>
        <v>38.159999999999997</v>
      </c>
      <c r="Q26" s="57">
        <f>[22]Abril!$J$20</f>
        <v>46.800000000000004</v>
      </c>
      <c r="R26" s="57">
        <f>[22]Abril!$J$21</f>
        <v>40.32</v>
      </c>
      <c r="S26" s="57">
        <f>[22]Abril!$J$22</f>
        <v>33.840000000000003</v>
      </c>
      <c r="T26" s="57">
        <f>[22]Abril!$J$23</f>
        <v>33.840000000000003</v>
      </c>
      <c r="U26" s="57">
        <f>[22]Abril!$J$24</f>
        <v>30.6</v>
      </c>
      <c r="V26" s="57">
        <f>[22]Abril!$J$25</f>
        <v>36</v>
      </c>
      <c r="W26" s="57">
        <f>[22]Abril!$J$26</f>
        <v>22.32</v>
      </c>
      <c r="X26" s="57">
        <f>[22]Abril!$J$27</f>
        <v>47.88</v>
      </c>
      <c r="Y26" s="57">
        <f>[22]Abril!$J$28</f>
        <v>45.72</v>
      </c>
      <c r="Z26" s="57">
        <f>[22]Abril!$J$29</f>
        <v>40.32</v>
      </c>
      <c r="AA26" s="57">
        <f>[22]Abril!$J$30</f>
        <v>60.12</v>
      </c>
      <c r="AB26" s="57">
        <f>[22]Abril!$J$31</f>
        <v>38.159999999999997</v>
      </c>
      <c r="AC26" s="57">
        <f>[22]Abril!$J$32</f>
        <v>28.44</v>
      </c>
      <c r="AD26" s="57">
        <f>[22]Abril!$J$33</f>
        <v>27.36</v>
      </c>
      <c r="AE26" s="57">
        <f>[22]Abril!$J$34</f>
        <v>29.880000000000003</v>
      </c>
      <c r="AF26" s="59">
        <f t="shared" si="3"/>
        <v>60.12</v>
      </c>
      <c r="AG26" s="63"/>
    </row>
    <row r="27" spans="1:33" ht="17.100000000000001" customHeight="1" x14ac:dyDescent="0.2">
      <c r="A27" s="56" t="s">
        <v>17</v>
      </c>
      <c r="B27" s="57">
        <f>[23]Abril!$J$5</f>
        <v>18</v>
      </c>
      <c r="C27" s="57">
        <f>[23]Abril!$J$6</f>
        <v>24.840000000000003</v>
      </c>
      <c r="D27" s="57">
        <f>[23]Abril!$J$7</f>
        <v>18.36</v>
      </c>
      <c r="E27" s="57">
        <f>[23]Abril!$J$8</f>
        <v>27</v>
      </c>
      <c r="F27" s="57">
        <f>[23]Abril!$J$9</f>
        <v>28.08</v>
      </c>
      <c r="G27" s="57">
        <f>[23]Abril!$J$10</f>
        <v>39.6</v>
      </c>
      <c r="H27" s="57">
        <f>[23]Abril!$J$11</f>
        <v>33.480000000000004</v>
      </c>
      <c r="I27" s="57">
        <f>[23]Abril!$J$12</f>
        <v>18.36</v>
      </c>
      <c r="J27" s="57">
        <f>[23]Abril!$J$13</f>
        <v>27.36</v>
      </c>
      <c r="K27" s="57">
        <f>[23]Abril!$J$14</f>
        <v>35.28</v>
      </c>
      <c r="L27" s="57">
        <f>[23]Abril!$J$15</f>
        <v>24.840000000000003</v>
      </c>
      <c r="M27" s="57">
        <f>[23]Abril!$J$16</f>
        <v>15.48</v>
      </c>
      <c r="N27" s="57">
        <f>[23]Abril!$J$17</f>
        <v>27.720000000000002</v>
      </c>
      <c r="O27" s="57">
        <f>[23]Abril!$J$18</f>
        <v>18.720000000000002</v>
      </c>
      <c r="P27" s="57">
        <f>[23]Abril!$J$19</f>
        <v>36</v>
      </c>
      <c r="Q27" s="57">
        <f>[23]Abril!$J$20</f>
        <v>32.04</v>
      </c>
      <c r="R27" s="57">
        <f>[23]Abril!$J$21</f>
        <v>27.36</v>
      </c>
      <c r="S27" s="57">
        <f>[23]Abril!$J$22</f>
        <v>27</v>
      </c>
      <c r="T27" s="57">
        <f>[23]Abril!$J$23</f>
        <v>28.8</v>
      </c>
      <c r="U27" s="57">
        <f>[23]Abril!$J$24</f>
        <v>18</v>
      </c>
      <c r="V27" s="57">
        <f>[23]Abril!$J$25</f>
        <v>31.319999999999997</v>
      </c>
      <c r="W27" s="57">
        <f>[23]Abril!$J$26</f>
        <v>25.2</v>
      </c>
      <c r="X27" s="57">
        <f>[23]Abril!$J$27</f>
        <v>27</v>
      </c>
      <c r="Y27" s="57">
        <f>[23]Abril!$J$28</f>
        <v>42.84</v>
      </c>
      <c r="Z27" s="57">
        <f>[23]Abril!$J$29</f>
        <v>64.8</v>
      </c>
      <c r="AA27" s="57">
        <f>[23]Abril!$J$30</f>
        <v>47.88</v>
      </c>
      <c r="AB27" s="57">
        <f>[23]Abril!$J$31</f>
        <v>49.32</v>
      </c>
      <c r="AC27" s="57">
        <f>[23]Abril!$J$32</f>
        <v>25.92</v>
      </c>
      <c r="AD27" s="57">
        <f>[23]Abril!$J$33</f>
        <v>19.440000000000001</v>
      </c>
      <c r="AE27" s="57">
        <f>[23]Abril!$J$34</f>
        <v>24.840000000000003</v>
      </c>
      <c r="AF27" s="59">
        <f>MAX(B27:AE27)</f>
        <v>64.8</v>
      </c>
      <c r="AG27" s="63"/>
    </row>
    <row r="28" spans="1:33" ht="17.100000000000001" customHeight="1" x14ac:dyDescent="0.2">
      <c r="A28" s="56" t="s">
        <v>18</v>
      </c>
      <c r="B28" s="57">
        <f>[24]Abril!$J$5</f>
        <v>25.56</v>
      </c>
      <c r="C28" s="57">
        <f>[24]Abril!$J$6</f>
        <v>42.84</v>
      </c>
      <c r="D28" s="57">
        <f>[24]Abril!$J$7</f>
        <v>28.08</v>
      </c>
      <c r="E28" s="57">
        <f>[24]Abril!$J$8</f>
        <v>26.64</v>
      </c>
      <c r="F28" s="57">
        <f>[24]Abril!$J$9</f>
        <v>29.52</v>
      </c>
      <c r="G28" s="57">
        <f>[24]Abril!$J$10</f>
        <v>23.040000000000003</v>
      </c>
      <c r="H28" s="57">
        <f>[24]Abril!$J$11</f>
        <v>27.36</v>
      </c>
      <c r="I28" s="57">
        <f>[24]Abril!$J$12</f>
        <v>22.32</v>
      </c>
      <c r="J28" s="57">
        <f>[24]Abril!$J$13</f>
        <v>21.96</v>
      </c>
      <c r="K28" s="57">
        <f>[24]Abril!$J$14</f>
        <v>33.119999999999997</v>
      </c>
      <c r="L28" s="57">
        <f>[24]Abril!$J$15</f>
        <v>24.840000000000003</v>
      </c>
      <c r="M28" s="57">
        <f>[24]Abril!$J$16</f>
        <v>25.2</v>
      </c>
      <c r="N28" s="57">
        <f>[24]Abril!$J$17</f>
        <v>31.680000000000003</v>
      </c>
      <c r="O28" s="57">
        <f>[24]Abril!$J$18</f>
        <v>33.480000000000004</v>
      </c>
      <c r="P28" s="57">
        <f>[24]Abril!$J$19</f>
        <v>37.080000000000005</v>
      </c>
      <c r="Q28" s="57">
        <f>[24]Abril!$J$20</f>
        <v>30.96</v>
      </c>
      <c r="R28" s="57">
        <f>[24]Abril!$J$21</f>
        <v>24.48</v>
      </c>
      <c r="S28" s="57">
        <f>[24]Abril!$J$22</f>
        <v>28.44</v>
      </c>
      <c r="T28" s="57">
        <f>[24]Abril!$J$23</f>
        <v>31.680000000000003</v>
      </c>
      <c r="U28" s="57">
        <f>[24]Abril!$J$24</f>
        <v>25.92</v>
      </c>
      <c r="V28" s="57">
        <f>[24]Abril!$J$25</f>
        <v>30.96</v>
      </c>
      <c r="W28" s="57" t="str">
        <f>[24]Abril!$J$26</f>
        <v>*</v>
      </c>
      <c r="X28" s="57" t="str">
        <f>[24]Abril!$J$27</f>
        <v>*</v>
      </c>
      <c r="Y28" s="57" t="str">
        <f>[24]Abril!$J$28</f>
        <v>*</v>
      </c>
      <c r="Z28" s="57" t="str">
        <f>[24]Abril!$J$29</f>
        <v>*</v>
      </c>
      <c r="AA28" s="57">
        <f>[24]Abril!$J$30</f>
        <v>50.76</v>
      </c>
      <c r="AB28" s="57">
        <f>[24]Abril!$J$31</f>
        <v>43.56</v>
      </c>
      <c r="AC28" s="57">
        <f>[24]Abril!$J$32</f>
        <v>26.64</v>
      </c>
      <c r="AD28" s="57">
        <f>[24]Abril!$J$33</f>
        <v>17.28</v>
      </c>
      <c r="AE28" s="57">
        <f>[24]Abril!$J$34</f>
        <v>22.68</v>
      </c>
      <c r="AF28" s="59">
        <f t="shared" si="3"/>
        <v>50.76</v>
      </c>
      <c r="AG28" s="63"/>
    </row>
    <row r="29" spans="1:33" ht="17.100000000000001" customHeight="1" x14ac:dyDescent="0.2">
      <c r="A29" s="56" t="s">
        <v>19</v>
      </c>
      <c r="B29" s="57">
        <f>[25]Abril!$J$5</f>
        <v>21.96</v>
      </c>
      <c r="C29" s="57">
        <f>[25]Abril!$J$6</f>
        <v>41.4</v>
      </c>
      <c r="D29" s="57">
        <f>[25]Abril!$J$7</f>
        <v>27.720000000000002</v>
      </c>
      <c r="E29" s="57">
        <f>[25]Abril!$J$8</f>
        <v>32.4</v>
      </c>
      <c r="F29" s="57">
        <f>[25]Abril!$J$9</f>
        <v>30.240000000000002</v>
      </c>
      <c r="G29" s="57">
        <f>[25]Abril!$J$10</f>
        <v>31.319999999999997</v>
      </c>
      <c r="H29" s="57">
        <f>[25]Abril!$J$11</f>
        <v>33.840000000000003</v>
      </c>
      <c r="I29" s="57">
        <f>[25]Abril!$J$12</f>
        <v>28.44</v>
      </c>
      <c r="J29" s="57">
        <f>[25]Abril!$J$13</f>
        <v>30.96</v>
      </c>
      <c r="K29" s="57">
        <f>[25]Abril!$J$14</f>
        <v>37.080000000000005</v>
      </c>
      <c r="L29" s="57">
        <f>[25]Abril!$J$15</f>
        <v>26.28</v>
      </c>
      <c r="M29" s="57">
        <f>[25]Abril!$J$16</f>
        <v>52.56</v>
      </c>
      <c r="N29" s="57">
        <f>[25]Abril!$J$17</f>
        <v>34.92</v>
      </c>
      <c r="O29" s="57">
        <f>[25]Abril!$J$18</f>
        <v>35.28</v>
      </c>
      <c r="P29" s="57">
        <f>[25]Abril!$J$19</f>
        <v>32.76</v>
      </c>
      <c r="Q29" s="57">
        <f>[25]Abril!$J$20</f>
        <v>36</v>
      </c>
      <c r="R29" s="57">
        <f>[25]Abril!$J$21</f>
        <v>36</v>
      </c>
      <c r="S29" s="57">
        <f>[25]Abril!$J$22</f>
        <v>34.92</v>
      </c>
      <c r="T29" s="57">
        <f>[25]Abril!$J$23</f>
        <v>41.76</v>
      </c>
      <c r="U29" s="57">
        <f>[25]Abril!$J$24</f>
        <v>32.04</v>
      </c>
      <c r="V29" s="57">
        <f>[25]Abril!$J$25</f>
        <v>36</v>
      </c>
      <c r="W29" s="57">
        <f>[25]Abril!$J$26</f>
        <v>34.56</v>
      </c>
      <c r="X29" s="57">
        <f>[25]Abril!$J$27</f>
        <v>40.32</v>
      </c>
      <c r="Y29" s="57">
        <f>[25]Abril!$J$28</f>
        <v>52.92</v>
      </c>
      <c r="Z29" s="57">
        <f>[25]Abril!$J$29</f>
        <v>59.4</v>
      </c>
      <c r="AA29" s="57">
        <f>[25]Abril!$J$30</f>
        <v>53.64</v>
      </c>
      <c r="AB29" s="57">
        <f>[25]Abril!$J$31</f>
        <v>43.92</v>
      </c>
      <c r="AC29" s="57">
        <f>[25]Abril!$J$32</f>
        <v>26.64</v>
      </c>
      <c r="AD29" s="57">
        <f>[25]Abril!$J$33</f>
        <v>22.68</v>
      </c>
      <c r="AE29" s="57">
        <f>[25]Abril!$J$34</f>
        <v>35.28</v>
      </c>
      <c r="AF29" s="59">
        <f t="shared" si="3"/>
        <v>59.4</v>
      </c>
      <c r="AG29" s="63"/>
    </row>
    <row r="30" spans="1:33" ht="17.100000000000001" customHeight="1" x14ac:dyDescent="0.2">
      <c r="A30" s="56" t="s">
        <v>31</v>
      </c>
      <c r="B30" s="57" t="str">
        <f>[26]Abril!$J$5</f>
        <v>*</v>
      </c>
      <c r="C30" s="57" t="str">
        <f>[26]Abril!$J$6</f>
        <v>*</v>
      </c>
      <c r="D30" s="57" t="str">
        <f>[26]Abril!$J$7</f>
        <v>*</v>
      </c>
      <c r="E30" s="57" t="str">
        <f>[26]Abril!$J$8</f>
        <v>*</v>
      </c>
      <c r="F30" s="57" t="str">
        <f>[26]Abril!$J$9</f>
        <v>*</v>
      </c>
      <c r="G30" s="57" t="str">
        <f>[26]Abril!$J$10</f>
        <v>*</v>
      </c>
      <c r="H30" s="57" t="str">
        <f>[26]Abril!$J$11</f>
        <v>*</v>
      </c>
      <c r="I30" s="57" t="str">
        <f>[26]Abril!$J$12</f>
        <v>*</v>
      </c>
      <c r="J30" s="57" t="str">
        <f>[26]Abril!$J$13</f>
        <v>*</v>
      </c>
      <c r="K30" s="57" t="str">
        <f>[26]Abril!$J$14</f>
        <v>*</v>
      </c>
      <c r="L30" s="57" t="str">
        <f>[26]Abril!$J$15</f>
        <v>*</v>
      </c>
      <c r="M30" s="57" t="str">
        <f>[26]Abril!$J$16</f>
        <v>*</v>
      </c>
      <c r="N30" s="57" t="str">
        <f>[26]Abril!$J$17</f>
        <v>*</v>
      </c>
      <c r="O30" s="57" t="str">
        <f>[26]Abril!$J$18</f>
        <v>*</v>
      </c>
      <c r="P30" s="57" t="str">
        <f>[26]Abril!$J$19</f>
        <v>*</v>
      </c>
      <c r="Q30" s="57" t="str">
        <f>[26]Abril!$J$20</f>
        <v>*</v>
      </c>
      <c r="R30" s="57" t="str">
        <f>[26]Abril!$J$21</f>
        <v>*</v>
      </c>
      <c r="S30" s="57" t="str">
        <f>[26]Abril!$J$22</f>
        <v>*</v>
      </c>
      <c r="T30" s="57" t="str">
        <f>[26]Abril!$J$23</f>
        <v>*</v>
      </c>
      <c r="U30" s="57" t="str">
        <f>[26]Abril!$J$24</f>
        <v>*</v>
      </c>
      <c r="V30" s="57" t="str">
        <f>[26]Abril!$J$25</f>
        <v>*</v>
      </c>
      <c r="W30" s="57" t="str">
        <f>[26]Abril!$J$26</f>
        <v>*</v>
      </c>
      <c r="X30" s="57" t="str">
        <f>[26]Abril!$J$27</f>
        <v>*</v>
      </c>
      <c r="Y30" s="57" t="str">
        <f>[26]Abril!$J$28</f>
        <v>*</v>
      </c>
      <c r="Z30" s="57" t="str">
        <f>[26]Abril!$J$29</f>
        <v>*</v>
      </c>
      <c r="AA30" s="57" t="str">
        <f>[26]Abril!$J$30</f>
        <v>*</v>
      </c>
      <c r="AB30" s="57" t="str">
        <f>[26]Abril!$J$31</f>
        <v>*</v>
      </c>
      <c r="AC30" s="57" t="str">
        <f>[26]Abril!$J$32</f>
        <v>*</v>
      </c>
      <c r="AD30" s="57" t="str">
        <f>[26]Abril!$J$33</f>
        <v>*</v>
      </c>
      <c r="AE30" s="57" t="str">
        <f>[26]Abril!$J$34</f>
        <v>*</v>
      </c>
      <c r="AF30" s="59" t="s">
        <v>134</v>
      </c>
      <c r="AG30" s="63"/>
    </row>
    <row r="31" spans="1:33" ht="17.100000000000001" customHeight="1" x14ac:dyDescent="0.2">
      <c r="A31" s="56" t="s">
        <v>51</v>
      </c>
      <c r="B31" s="57">
        <f>[27]Abril!$J$5</f>
        <v>25.56</v>
      </c>
      <c r="C31" s="57">
        <f>[27]Abril!$J$6</f>
        <v>47.519999999999996</v>
      </c>
      <c r="D31" s="57">
        <f>[27]Abril!$J$7</f>
        <v>49.680000000000007</v>
      </c>
      <c r="E31" s="57">
        <f>[27]Abril!$J$8</f>
        <v>35.28</v>
      </c>
      <c r="F31" s="57">
        <f>[27]Abril!$J$9</f>
        <v>61.560000000000009</v>
      </c>
      <c r="G31" s="57">
        <f>[27]Abril!$J$10</f>
        <v>26.28</v>
      </c>
      <c r="H31" s="57">
        <f>[27]Abril!$J$11</f>
        <v>30.96</v>
      </c>
      <c r="I31" s="57">
        <f>[27]Abril!$J$12</f>
        <v>41.76</v>
      </c>
      <c r="J31" s="57">
        <f>[27]Abril!$J$13</f>
        <v>63</v>
      </c>
      <c r="K31" s="57">
        <f>[27]Abril!$J$14</f>
        <v>64.44</v>
      </c>
      <c r="L31" s="57">
        <f>[27]Abril!$J$15</f>
        <v>39.96</v>
      </c>
      <c r="M31" s="57">
        <f>[27]Abril!$J$16</f>
        <v>39.6</v>
      </c>
      <c r="N31" s="57">
        <f>[27]Abril!$J$17</f>
        <v>39.6</v>
      </c>
      <c r="O31" s="57">
        <f>[27]Abril!$J$18</f>
        <v>26.64</v>
      </c>
      <c r="P31" s="57">
        <f>[27]Abril!$J$19</f>
        <v>38.159999999999997</v>
      </c>
      <c r="Q31" s="57">
        <f>[27]Abril!$J$20</f>
        <v>36</v>
      </c>
      <c r="R31" s="57">
        <f>[27]Abril!$J$21</f>
        <v>29.880000000000003</v>
      </c>
      <c r="S31" s="57">
        <f>[27]Abril!$J$22</f>
        <v>28.08</v>
      </c>
      <c r="T31" s="57">
        <f>[27]Abril!$J$23</f>
        <v>32.76</v>
      </c>
      <c r="U31" s="57">
        <f>[27]Abril!$J$24</f>
        <v>33.119999999999997</v>
      </c>
      <c r="V31" s="57">
        <f>[27]Abril!$J$25</f>
        <v>31.680000000000003</v>
      </c>
      <c r="W31" s="57">
        <f>[27]Abril!$J$26</f>
        <v>29.880000000000003</v>
      </c>
      <c r="X31" s="57">
        <f>[27]Abril!$J$27</f>
        <v>40.680000000000007</v>
      </c>
      <c r="Y31" s="57">
        <f>[27]Abril!$J$28</f>
        <v>38.159999999999997</v>
      </c>
      <c r="Z31" s="57">
        <f>[27]Abril!$J$29</f>
        <v>39.96</v>
      </c>
      <c r="AA31" s="57">
        <f>[27]Abril!$J$30</f>
        <v>46.800000000000004</v>
      </c>
      <c r="AB31" s="57">
        <f>[27]Abril!$J$31</f>
        <v>36.36</v>
      </c>
      <c r="AC31" s="57">
        <f>[27]Abril!$J$32</f>
        <v>47.16</v>
      </c>
      <c r="AD31" s="57">
        <f>[27]Abril!$J$33</f>
        <v>25.56</v>
      </c>
      <c r="AE31" s="57">
        <f>[27]Abril!$J$34</f>
        <v>29.52</v>
      </c>
      <c r="AF31" s="59">
        <f>MAX(B31:AE31)</f>
        <v>64.44</v>
      </c>
      <c r="AG31" s="63"/>
    </row>
    <row r="32" spans="1:33" ht="17.100000000000001" customHeight="1" x14ac:dyDescent="0.2">
      <c r="A32" s="56" t="s">
        <v>20</v>
      </c>
      <c r="B32" s="57">
        <f>[28]Abril!$J$5</f>
        <v>17.28</v>
      </c>
      <c r="C32" s="57">
        <f>[28]Abril!$J$6</f>
        <v>16.920000000000002</v>
      </c>
      <c r="D32" s="57">
        <f>[28]Abril!$J$7</f>
        <v>25.2</v>
      </c>
      <c r="E32" s="57">
        <f>[28]Abril!$J$8</f>
        <v>25.56</v>
      </c>
      <c r="F32" s="57">
        <f>[28]Abril!$J$9</f>
        <v>23.759999999999998</v>
      </c>
      <c r="G32" s="57">
        <f>[28]Abril!$J$10</f>
        <v>19.8</v>
      </c>
      <c r="H32" s="57">
        <f>[28]Abril!$J$11</f>
        <v>15.840000000000002</v>
      </c>
      <c r="I32" s="57">
        <f>[28]Abril!$J$12</f>
        <v>11.16</v>
      </c>
      <c r="J32" s="57">
        <f>[28]Abril!$J$13</f>
        <v>15.120000000000001</v>
      </c>
      <c r="K32" s="57">
        <f>[28]Abril!$J$14</f>
        <v>20.16</v>
      </c>
      <c r="L32" s="57">
        <f>[28]Abril!$J$15</f>
        <v>12.6</v>
      </c>
      <c r="M32" s="57">
        <f>[28]Abril!$J$16</f>
        <v>20.88</v>
      </c>
      <c r="N32" s="57">
        <f>[28]Abril!$J$17</f>
        <v>28.8</v>
      </c>
      <c r="O32" s="57">
        <f>[28]Abril!$J$18</f>
        <v>16.920000000000002</v>
      </c>
      <c r="P32" s="57">
        <f>[28]Abril!$J$19</f>
        <v>22.68</v>
      </c>
      <c r="Q32" s="57">
        <f>[28]Abril!$J$20</f>
        <v>27</v>
      </c>
      <c r="R32" s="57">
        <f>[28]Abril!$J$21</f>
        <v>24.12</v>
      </c>
      <c r="S32" s="57">
        <f>[28]Abril!$J$22</f>
        <v>18.720000000000002</v>
      </c>
      <c r="T32" s="57">
        <f>[28]Abril!$J$23</f>
        <v>25.56</v>
      </c>
      <c r="U32" s="57">
        <f>[28]Abril!$J$24</f>
        <v>23.400000000000002</v>
      </c>
      <c r="V32" s="57">
        <f>[28]Abril!$J$25</f>
        <v>21.96</v>
      </c>
      <c r="W32" s="57">
        <f>[28]Abril!$J$26</f>
        <v>24.840000000000003</v>
      </c>
      <c r="X32" s="57">
        <f>[28]Abril!$J$27</f>
        <v>27.720000000000002</v>
      </c>
      <c r="Y32" s="57">
        <f>[28]Abril!$J$28</f>
        <v>24.12</v>
      </c>
      <c r="Z32" s="57">
        <f>[28]Abril!$J$29</f>
        <v>33.119999999999997</v>
      </c>
      <c r="AA32" s="57">
        <f>[28]Abril!$J$30</f>
        <v>34.200000000000003</v>
      </c>
      <c r="AB32" s="57">
        <f>[28]Abril!$J$31</f>
        <v>33.480000000000004</v>
      </c>
      <c r="AC32" s="57">
        <f>[28]Abril!$J$32</f>
        <v>20.88</v>
      </c>
      <c r="AD32" s="57">
        <f>[28]Abril!$J$33</f>
        <v>16.920000000000002</v>
      </c>
      <c r="AE32" s="57">
        <f>[28]Abril!$J$34</f>
        <v>24.840000000000003</v>
      </c>
      <c r="AF32" s="59">
        <f>MAX(B32:AE32)</f>
        <v>34.200000000000003</v>
      </c>
      <c r="AG32" s="63"/>
    </row>
    <row r="33" spans="1:35" s="55" customFormat="1" ht="17.100000000000001" customHeight="1" x14ac:dyDescent="0.2">
      <c r="A33" s="61" t="s">
        <v>33</v>
      </c>
      <c r="B33" s="62">
        <f t="shared" ref="B33:AF33" si="4">MAX(B5:B32)</f>
        <v>33.840000000000003</v>
      </c>
      <c r="C33" s="62">
        <f t="shared" si="4"/>
        <v>47.519999999999996</v>
      </c>
      <c r="D33" s="62">
        <f t="shared" si="4"/>
        <v>55.080000000000005</v>
      </c>
      <c r="E33" s="62">
        <f t="shared" si="4"/>
        <v>37.440000000000005</v>
      </c>
      <c r="F33" s="62">
        <f t="shared" si="4"/>
        <v>80.28</v>
      </c>
      <c r="G33" s="62">
        <f t="shared" si="4"/>
        <v>44.64</v>
      </c>
      <c r="H33" s="62">
        <f t="shared" si="4"/>
        <v>58.32</v>
      </c>
      <c r="I33" s="62">
        <f t="shared" si="4"/>
        <v>41.76</v>
      </c>
      <c r="J33" s="62">
        <f t="shared" si="4"/>
        <v>63</v>
      </c>
      <c r="K33" s="62">
        <f t="shared" si="4"/>
        <v>64.44</v>
      </c>
      <c r="L33" s="62">
        <f t="shared" si="4"/>
        <v>51.480000000000004</v>
      </c>
      <c r="M33" s="62">
        <f t="shared" si="4"/>
        <v>55.800000000000004</v>
      </c>
      <c r="N33" s="62">
        <f t="shared" si="4"/>
        <v>52.56</v>
      </c>
      <c r="O33" s="62">
        <f t="shared" si="4"/>
        <v>63</v>
      </c>
      <c r="P33" s="62">
        <f t="shared" si="4"/>
        <v>78.48</v>
      </c>
      <c r="Q33" s="62">
        <f t="shared" si="4"/>
        <v>46.800000000000004</v>
      </c>
      <c r="R33" s="62">
        <f t="shared" si="4"/>
        <v>40.32</v>
      </c>
      <c r="S33" s="62">
        <f t="shared" si="4"/>
        <v>34.92</v>
      </c>
      <c r="T33" s="62">
        <f t="shared" si="4"/>
        <v>41.76</v>
      </c>
      <c r="U33" s="62">
        <f t="shared" si="4"/>
        <v>33.119999999999997</v>
      </c>
      <c r="V33" s="62">
        <f t="shared" si="4"/>
        <v>41.04</v>
      </c>
      <c r="W33" s="62">
        <f t="shared" si="4"/>
        <v>45</v>
      </c>
      <c r="X33" s="62">
        <f t="shared" si="4"/>
        <v>47.88</v>
      </c>
      <c r="Y33" s="62">
        <f t="shared" si="4"/>
        <v>52.92</v>
      </c>
      <c r="Z33" s="62">
        <f t="shared" si="4"/>
        <v>76.319999999999993</v>
      </c>
      <c r="AA33" s="62">
        <f t="shared" si="4"/>
        <v>70.92</v>
      </c>
      <c r="AB33" s="62">
        <f t="shared" si="4"/>
        <v>56.88</v>
      </c>
      <c r="AC33" s="62">
        <f t="shared" si="4"/>
        <v>47.16</v>
      </c>
      <c r="AD33" s="62">
        <f t="shared" si="4"/>
        <v>28.8</v>
      </c>
      <c r="AE33" s="62">
        <f t="shared" si="4"/>
        <v>35.28</v>
      </c>
      <c r="AF33" s="53">
        <f t="shared" si="4"/>
        <v>80.28</v>
      </c>
      <c r="AG33" s="74"/>
    </row>
    <row r="34" spans="1:35" x14ac:dyDescent="0.2">
      <c r="A34" s="114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32"/>
      <c r="AG34" s="63"/>
    </row>
    <row r="35" spans="1:35" x14ac:dyDescent="0.2">
      <c r="A35" s="111"/>
      <c r="B35" s="112"/>
      <c r="C35" s="113"/>
      <c r="D35" s="113" t="s">
        <v>142</v>
      </c>
      <c r="E35" s="113"/>
      <c r="F35" s="113"/>
      <c r="G35" s="113"/>
      <c r="H35" s="112"/>
      <c r="I35" s="112"/>
      <c r="J35" s="112"/>
      <c r="K35" s="112"/>
      <c r="L35" s="112"/>
      <c r="M35" s="112" t="s">
        <v>52</v>
      </c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8"/>
      <c r="AE35" s="112"/>
      <c r="AF35" s="123"/>
      <c r="AG35" s="64"/>
      <c r="AH35" s="63"/>
    </row>
    <row r="36" spans="1:35" x14ac:dyDescent="0.2">
      <c r="A36" s="111"/>
      <c r="B36" s="112"/>
      <c r="C36" s="112"/>
      <c r="D36" s="112"/>
      <c r="E36" s="112"/>
      <c r="F36" s="112"/>
      <c r="G36" s="112"/>
      <c r="H36" s="112"/>
      <c r="I36" s="112"/>
      <c r="J36" s="120"/>
      <c r="K36" s="120"/>
      <c r="L36" s="120"/>
      <c r="M36" s="120" t="s">
        <v>53</v>
      </c>
      <c r="N36" s="120"/>
      <c r="O36" s="120"/>
      <c r="P36" s="120"/>
      <c r="Q36" s="112"/>
      <c r="R36" s="112"/>
      <c r="S36" s="112"/>
      <c r="T36" s="112"/>
      <c r="U36" s="112"/>
      <c r="V36" s="120"/>
      <c r="W36" s="120"/>
      <c r="X36" s="112"/>
      <c r="Y36" s="112"/>
      <c r="Z36" s="112"/>
      <c r="AA36" s="112"/>
      <c r="AB36" s="112"/>
      <c r="AC36" s="112"/>
      <c r="AD36" s="118"/>
      <c r="AE36" s="121"/>
      <c r="AF36" s="133"/>
      <c r="AG36" s="63"/>
      <c r="AH36" s="63"/>
      <c r="AI36" s="63"/>
    </row>
    <row r="37" spans="1:35" x14ac:dyDescent="0.2">
      <c r="A37" s="111"/>
      <c r="B37" s="124"/>
      <c r="C37" s="124"/>
      <c r="D37" s="124"/>
      <c r="E37" s="124" t="s">
        <v>141</v>
      </c>
      <c r="F37" s="124"/>
      <c r="G37" s="124"/>
      <c r="H37" s="124"/>
      <c r="I37" s="112"/>
      <c r="J37" s="112"/>
      <c r="K37" s="112"/>
      <c r="L37" s="112"/>
      <c r="M37" s="112"/>
      <c r="N37" s="112"/>
      <c r="O37" s="112"/>
      <c r="P37" s="112"/>
      <c r="Q37" s="125"/>
      <c r="R37" s="125"/>
      <c r="S37" s="125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9"/>
      <c r="AG37" s="63"/>
    </row>
    <row r="38" spans="1:35" x14ac:dyDescent="0.2">
      <c r="A38" s="127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34"/>
      <c r="AG38" s="63"/>
    </row>
    <row r="41" spans="1:35" x14ac:dyDescent="0.2">
      <c r="F41" s="63" t="s">
        <v>54</v>
      </c>
      <c r="X41" s="63" t="s">
        <v>54</v>
      </c>
    </row>
    <row r="42" spans="1:35" x14ac:dyDescent="0.2">
      <c r="H42" s="63" t="s">
        <v>54</v>
      </c>
      <c r="K42" s="63" t="s">
        <v>54</v>
      </c>
    </row>
    <row r="43" spans="1:35" x14ac:dyDescent="0.2">
      <c r="AD43" s="63" t="s">
        <v>54</v>
      </c>
    </row>
  </sheetData>
  <sheetProtection password="C6EC" sheet="1" objects="1" scenarios="1"/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2016-05-01T22:08:04Z</cp:lastPrinted>
  <dcterms:created xsi:type="dcterms:W3CDTF">2008-08-15T13:32:29Z</dcterms:created>
  <dcterms:modified xsi:type="dcterms:W3CDTF">2022-03-10T19:24:54Z</dcterms:modified>
</cp:coreProperties>
</file>