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EMTEC\3 _ CEMTEC _ BOLETIM GERAL _INMET - SEMAGRO\2016\"/>
    </mc:Choice>
  </mc:AlternateContent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  <sheet name="ESTAÇÃO METEOROLÓGICA" sheetId="1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_xlnm.Print_Area" localSheetId="9">Chuva!$A$1:$AI$42</definedName>
    <definedName name="_xlnm.Print_Area" localSheetId="7">DirVento!$A$1:$AG$37</definedName>
    <definedName name="_xlnm.Print_Area" localSheetId="8">RajadaVento!$A$1:$AG$36</definedName>
    <definedName name="_xlnm.Print_Area" localSheetId="0">TempInst!$A$1:$AG$38</definedName>
    <definedName name="_xlnm.Print_Area" localSheetId="1">TempMax!$A$1:$AH$36</definedName>
    <definedName name="_xlnm.Print_Area" localSheetId="2">TempMin!$A$1:$AH$36</definedName>
    <definedName name="_xlnm.Print_Area" localSheetId="3">UmidInst!$A$1:$AG$36</definedName>
    <definedName name="_xlnm.Print_Area" localSheetId="4">UmidMax!$A$1:$AH$36</definedName>
    <definedName name="_xlnm.Print_Area" localSheetId="5">UmidMin!$A$1:$AH$36</definedName>
    <definedName name="_xlnm.Print_Area" localSheetId="6">VelVentoMax!$A$1:$AG$36</definedName>
  </definedNames>
  <calcPr calcId="162913"/>
</workbook>
</file>

<file path=xl/calcChain.xml><?xml version="1.0" encoding="utf-8"?>
<calcChain xmlns="http://schemas.openxmlformats.org/spreadsheetml/2006/main">
  <c r="AF32" i="14" l="1"/>
  <c r="AE32" i="14"/>
  <c r="AD32" i="14"/>
  <c r="AC32" i="14"/>
  <c r="AB32" i="14"/>
  <c r="AA32" i="14"/>
  <c r="Z32" i="14"/>
  <c r="Y32" i="14"/>
  <c r="X32" i="14"/>
  <c r="W32" i="14"/>
  <c r="V32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AF31" i="14"/>
  <c r="AE31" i="14"/>
  <c r="AD31" i="14"/>
  <c r="AC31" i="14"/>
  <c r="AB31" i="14"/>
  <c r="AA31" i="14"/>
  <c r="Z31" i="14"/>
  <c r="Y31" i="14"/>
  <c r="X31" i="14"/>
  <c r="W31" i="14"/>
  <c r="V31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AF30" i="14"/>
  <c r="AE30" i="14"/>
  <c r="AD30" i="14"/>
  <c r="AC30" i="14"/>
  <c r="AB30" i="14"/>
  <c r="AA30" i="14"/>
  <c r="Z30" i="14"/>
  <c r="Y30" i="14"/>
  <c r="X30" i="14"/>
  <c r="W30" i="14"/>
  <c r="V30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AF29" i="14"/>
  <c r="AE29" i="14"/>
  <c r="AD29" i="14"/>
  <c r="AC29" i="14"/>
  <c r="AB29" i="14"/>
  <c r="AA29" i="14"/>
  <c r="Z29" i="14"/>
  <c r="Y29" i="14"/>
  <c r="X29" i="14"/>
  <c r="W29" i="14"/>
  <c r="V29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C29" i="14"/>
  <c r="B29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AF27" i="14"/>
  <c r="AE27" i="14"/>
  <c r="AD27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AF26" i="14"/>
  <c r="AE26" i="14"/>
  <c r="AD26" i="14"/>
  <c r="AC26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AF25" i="14"/>
  <c r="AE25" i="14"/>
  <c r="AD25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AF24" i="14"/>
  <c r="AE24" i="14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AF22" i="14"/>
  <c r="AE22" i="14"/>
  <c r="AD22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AF21" i="14"/>
  <c r="AE21" i="14"/>
  <c r="AD21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AF20" i="14"/>
  <c r="AE20" i="14"/>
  <c r="AD20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AF19" i="14"/>
  <c r="AE19" i="14"/>
  <c r="AD19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AF17" i="14"/>
  <c r="AE17" i="14"/>
  <c r="AD17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AF16" i="14"/>
  <c r="AE16" i="14"/>
  <c r="AD16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AF15" i="14"/>
  <c r="AE15" i="14"/>
  <c r="AD15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F14" i="14"/>
  <c r="AE14" i="14"/>
  <c r="AD14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AF13" i="14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AF12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AF11" i="14"/>
  <c r="AE11" i="14"/>
  <c r="AD11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AF10" i="14"/>
  <c r="AE10" i="14"/>
  <c r="AD10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AF8" i="14"/>
  <c r="AE8" i="14"/>
  <c r="AD8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AF7" i="14"/>
  <c r="AE7" i="14"/>
  <c r="AD7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AF5" i="14"/>
  <c r="AE5" i="14"/>
  <c r="AD5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  <c r="D32" i="15"/>
  <c r="C32" i="15"/>
  <c r="B32" i="15"/>
  <c r="AF31" i="15"/>
  <c r="AE31" i="15"/>
  <c r="AD31" i="15"/>
  <c r="AC31" i="15"/>
  <c r="AB31" i="15"/>
  <c r="AA31" i="15"/>
  <c r="Z31" i="15"/>
  <c r="Y31" i="15"/>
  <c r="X31" i="15"/>
  <c r="W31" i="15"/>
  <c r="V31" i="15"/>
  <c r="U31" i="15"/>
  <c r="T31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AF30" i="15"/>
  <c r="AE30" i="15"/>
  <c r="AD30" i="15"/>
  <c r="AC30" i="15"/>
  <c r="AB30" i="15"/>
  <c r="AA30" i="15"/>
  <c r="Z30" i="15"/>
  <c r="Y30" i="15"/>
  <c r="X30" i="15"/>
  <c r="W30" i="15"/>
  <c r="V30" i="15"/>
  <c r="U30" i="15"/>
  <c r="T30" i="15"/>
  <c r="S30" i="15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B30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I29" i="15"/>
  <c r="H29" i="15"/>
  <c r="G29" i="15"/>
  <c r="F29" i="15"/>
  <c r="E29" i="15"/>
  <c r="D29" i="15"/>
  <c r="C29" i="15"/>
  <c r="B29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C28" i="15"/>
  <c r="B28" i="15"/>
  <c r="AF27" i="15"/>
  <c r="AE27" i="15"/>
  <c r="AD27" i="15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L27" i="15"/>
  <c r="K27" i="15"/>
  <c r="J27" i="15"/>
  <c r="I27" i="15"/>
  <c r="H27" i="15"/>
  <c r="G27" i="15"/>
  <c r="F27" i="15"/>
  <c r="E27" i="15"/>
  <c r="D27" i="15"/>
  <c r="C27" i="15"/>
  <c r="B27" i="15"/>
  <c r="AF26" i="15"/>
  <c r="AE26" i="15"/>
  <c r="AD26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B26" i="15"/>
  <c r="AF25" i="15"/>
  <c r="AE25" i="15"/>
  <c r="AD25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L25" i="15"/>
  <c r="K25" i="15"/>
  <c r="J25" i="15"/>
  <c r="I25" i="15"/>
  <c r="H25" i="15"/>
  <c r="G25" i="15"/>
  <c r="F25" i="15"/>
  <c r="E25" i="15"/>
  <c r="D25" i="15"/>
  <c r="C25" i="15"/>
  <c r="B25" i="15"/>
  <c r="AF24" i="15"/>
  <c r="AE24" i="15"/>
  <c r="AD24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24" i="15"/>
  <c r="B24" i="15"/>
  <c r="AF23" i="15"/>
  <c r="AE23" i="15"/>
  <c r="AD23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K23" i="15"/>
  <c r="J23" i="15"/>
  <c r="I23" i="15"/>
  <c r="H23" i="15"/>
  <c r="G23" i="15"/>
  <c r="F23" i="15"/>
  <c r="E23" i="15"/>
  <c r="D23" i="15"/>
  <c r="C23" i="15"/>
  <c r="B23" i="15"/>
  <c r="AF22" i="15"/>
  <c r="AE22" i="15"/>
  <c r="AD22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B22" i="15"/>
  <c r="AF21" i="15"/>
  <c r="AE21" i="15"/>
  <c r="AD21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B21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AF19" i="15"/>
  <c r="AE19" i="15"/>
  <c r="AD19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B19" i="15"/>
  <c r="AF18" i="15"/>
  <c r="AE18" i="15"/>
  <c r="AD18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B18" i="15"/>
  <c r="AF17" i="15"/>
  <c r="AE17" i="15"/>
  <c r="AD17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AF16" i="15"/>
  <c r="AE16" i="15"/>
  <c r="AD16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AF15" i="15"/>
  <c r="AE15" i="15"/>
  <c r="AD15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D13" i="15"/>
  <c r="C13" i="15"/>
  <c r="B13" i="15"/>
  <c r="AF12" i="15"/>
  <c r="AE12" i="15"/>
  <c r="AD12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AF10" i="15"/>
  <c r="AE10" i="15"/>
  <c r="AD10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AF9" i="15"/>
  <c r="AE9" i="15"/>
  <c r="AD9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C8" i="15"/>
  <c r="B8" i="15"/>
  <c r="AF7" i="15"/>
  <c r="AE7" i="15"/>
  <c r="AD7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AF6" i="15"/>
  <c r="AE6" i="15"/>
  <c r="AD6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AF5" i="15"/>
  <c r="AE5" i="15"/>
  <c r="AD5" i="15"/>
  <c r="AC5" i="15"/>
  <c r="AB5" i="15"/>
  <c r="AA5" i="15"/>
  <c r="Z5" i="15"/>
  <c r="Y5" i="15"/>
  <c r="X5" i="15"/>
  <c r="W5" i="15"/>
  <c r="V5" i="15"/>
  <c r="U5" i="15"/>
  <c r="T5" i="15"/>
  <c r="S5" i="15"/>
  <c r="R5" i="15"/>
  <c r="Q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M32" i="13"/>
  <c r="L32" i="13"/>
  <c r="K32" i="13"/>
  <c r="J32" i="13"/>
  <c r="I32" i="13"/>
  <c r="H32" i="13"/>
  <c r="G32" i="13"/>
  <c r="F32" i="13"/>
  <c r="E32" i="13"/>
  <c r="D32" i="13"/>
  <c r="C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AF6" i="4"/>
  <c r="AE6" i="4"/>
  <c r="AD6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AH11" i="14" l="1"/>
  <c r="AG11" i="14"/>
  <c r="AH30" i="14"/>
  <c r="AG30" i="14"/>
  <c r="AH20" i="14"/>
  <c r="AG20" i="14"/>
  <c r="AG22" i="4"/>
  <c r="AG26" i="4"/>
  <c r="AG30" i="4"/>
  <c r="AG13" i="4"/>
  <c r="AG17" i="4"/>
  <c r="AG20" i="4"/>
  <c r="AG24" i="4"/>
  <c r="AG28" i="4"/>
  <c r="AG32" i="4"/>
  <c r="AG11" i="4"/>
  <c r="AG15" i="4"/>
  <c r="AG19" i="4"/>
  <c r="AG23" i="4"/>
  <c r="AG8" i="4"/>
  <c r="AG6" i="4"/>
  <c r="AI8" i="14"/>
  <c r="AG8" i="5"/>
  <c r="AG8" i="7"/>
  <c r="AG8" i="14"/>
  <c r="AG8" i="12"/>
  <c r="AG8" i="8"/>
  <c r="AG8" i="15"/>
  <c r="AG8" i="6"/>
  <c r="AG8" i="9"/>
  <c r="AH8" i="14"/>
  <c r="AH8" i="9"/>
  <c r="AH8" i="8"/>
  <c r="AH8" i="6"/>
  <c r="AH8" i="5"/>
  <c r="H30" i="16"/>
  <c r="AI31" i="14" l="1"/>
  <c r="AI27" i="14"/>
  <c r="AI23" i="14"/>
  <c r="AI6" i="14"/>
  <c r="AI10" i="14" l="1"/>
  <c r="AI7" i="14"/>
  <c r="AI13" i="14"/>
  <c r="AI21" i="14"/>
  <c r="AI29" i="14"/>
  <c r="AI32" i="14"/>
  <c r="AI28" i="14"/>
  <c r="AI25" i="14"/>
  <c r="AI24" i="14"/>
  <c r="AI22" i="14"/>
  <c r="AI17" i="14"/>
  <c r="AI16" i="14"/>
  <c r="AI15" i="14"/>
  <c r="AI14" i="14"/>
  <c r="AI12" i="14"/>
  <c r="AI9" i="14"/>
  <c r="AI5" i="14"/>
  <c r="AG31" i="15" l="1"/>
  <c r="C33" i="7" l="1"/>
  <c r="E33" i="7"/>
  <c r="G33" i="7"/>
  <c r="I33" i="7"/>
  <c r="K33" i="7"/>
  <c r="M33" i="7"/>
  <c r="O33" i="7"/>
  <c r="Q33" i="7"/>
  <c r="S33" i="7"/>
  <c r="U33" i="7"/>
  <c r="W33" i="7"/>
  <c r="Y33" i="7"/>
  <c r="AA33" i="7"/>
  <c r="AC33" i="7"/>
  <c r="B33" i="8"/>
  <c r="D33" i="8"/>
  <c r="F33" i="8"/>
  <c r="H33" i="8"/>
  <c r="J33" i="8"/>
  <c r="L33" i="8"/>
  <c r="N33" i="8"/>
  <c r="P33" i="8"/>
  <c r="R33" i="8"/>
  <c r="T33" i="8"/>
  <c r="V33" i="8"/>
  <c r="X33" i="8"/>
  <c r="Z33" i="8"/>
  <c r="AB33" i="8"/>
  <c r="AD33" i="8"/>
  <c r="AF33" i="8"/>
  <c r="C33" i="9"/>
  <c r="E33" i="9"/>
  <c r="G33" i="9"/>
  <c r="I33" i="9"/>
  <c r="K33" i="9"/>
  <c r="M33" i="9"/>
  <c r="O33" i="9"/>
  <c r="Q33" i="9"/>
  <c r="S33" i="9"/>
  <c r="U33" i="9"/>
  <c r="W33" i="9"/>
  <c r="Y33" i="9"/>
  <c r="AA33" i="9"/>
  <c r="AC33" i="9"/>
  <c r="B33" i="12"/>
  <c r="D33" i="12"/>
  <c r="F33" i="12"/>
  <c r="H33" i="12"/>
  <c r="J33" i="12"/>
  <c r="L33" i="12"/>
  <c r="N33" i="12"/>
  <c r="P33" i="12"/>
  <c r="R33" i="12"/>
  <c r="T33" i="12"/>
  <c r="V33" i="12"/>
  <c r="X33" i="12"/>
  <c r="Z33" i="12"/>
  <c r="AB33" i="12"/>
  <c r="AD33" i="12"/>
  <c r="AF33" i="12"/>
  <c r="B33" i="15"/>
  <c r="D33" i="15"/>
  <c r="F33" i="15"/>
  <c r="H33" i="15"/>
  <c r="J33" i="15"/>
  <c r="L33" i="15"/>
  <c r="N33" i="15"/>
  <c r="P33" i="15"/>
  <c r="R33" i="15"/>
  <c r="T33" i="15"/>
  <c r="V33" i="15"/>
  <c r="X33" i="15"/>
  <c r="Z33" i="15"/>
  <c r="AB33" i="15"/>
  <c r="AF33" i="15"/>
  <c r="AE33" i="7"/>
  <c r="AE33" i="9"/>
  <c r="AG31" i="12"/>
  <c r="C33" i="12"/>
  <c r="E33" i="12"/>
  <c r="G33" i="12"/>
  <c r="I33" i="12"/>
  <c r="K33" i="12"/>
  <c r="M33" i="12"/>
  <c r="O33" i="12"/>
  <c r="Q33" i="12"/>
  <c r="S33" i="12"/>
  <c r="U33" i="12"/>
  <c r="W33" i="12"/>
  <c r="Y33" i="12"/>
  <c r="AA33" i="12"/>
  <c r="AC33" i="12"/>
  <c r="AE33" i="12"/>
  <c r="C33" i="15"/>
  <c r="E33" i="15"/>
  <c r="G33" i="15"/>
  <c r="I33" i="15"/>
  <c r="K33" i="15"/>
  <c r="M33" i="15"/>
  <c r="O33" i="15"/>
  <c r="Q33" i="15"/>
  <c r="S33" i="15"/>
  <c r="U33" i="15"/>
  <c r="W33" i="15"/>
  <c r="Y33" i="15"/>
  <c r="AA33" i="15"/>
  <c r="AC33" i="15"/>
  <c r="AE33" i="15"/>
  <c r="AG14" i="15"/>
  <c r="AD33" i="15"/>
  <c r="AG11" i="15"/>
  <c r="B33" i="4"/>
  <c r="D33" i="4"/>
  <c r="F33" i="4"/>
  <c r="H33" i="4"/>
  <c r="J33" i="4"/>
  <c r="L33" i="4"/>
  <c r="N33" i="4"/>
  <c r="P33" i="4"/>
  <c r="R33" i="4"/>
  <c r="T33" i="4"/>
  <c r="V33" i="4"/>
  <c r="X33" i="4"/>
  <c r="Z33" i="4"/>
  <c r="AB33" i="4"/>
  <c r="AD33" i="4"/>
  <c r="AF33" i="4"/>
  <c r="C33" i="6"/>
  <c r="E33" i="6"/>
  <c r="G33" i="6"/>
  <c r="I33" i="6"/>
  <c r="K33" i="6"/>
  <c r="M33" i="6"/>
  <c r="O33" i="6"/>
  <c r="Q33" i="6"/>
  <c r="S33" i="6"/>
  <c r="U33" i="6"/>
  <c r="W33" i="6"/>
  <c r="Y33" i="6"/>
  <c r="AA33" i="6"/>
  <c r="AC33" i="6"/>
  <c r="AE33" i="6"/>
  <c r="B33" i="7"/>
  <c r="D33" i="7"/>
  <c r="F33" i="7"/>
  <c r="H33" i="7"/>
  <c r="J33" i="7"/>
  <c r="L33" i="7"/>
  <c r="N33" i="7"/>
  <c r="P33" i="7"/>
  <c r="R33" i="7"/>
  <c r="T33" i="7"/>
  <c r="AD33" i="7"/>
  <c r="AF33" i="7"/>
  <c r="AG14" i="7"/>
  <c r="C33" i="8"/>
  <c r="E33" i="8"/>
  <c r="G33" i="8"/>
  <c r="I33" i="8"/>
  <c r="K33" i="8"/>
  <c r="M33" i="8"/>
  <c r="O33" i="8"/>
  <c r="Q33" i="8"/>
  <c r="S33" i="8"/>
  <c r="U33" i="8"/>
  <c r="W33" i="8"/>
  <c r="Y33" i="8"/>
  <c r="AA33" i="8"/>
  <c r="AC33" i="8"/>
  <c r="AE33" i="8"/>
  <c r="B33" i="9"/>
  <c r="D33" i="9"/>
  <c r="F33" i="9"/>
  <c r="H33" i="9"/>
  <c r="J33" i="9"/>
  <c r="L33" i="9"/>
  <c r="N33" i="9"/>
  <c r="P33" i="9"/>
  <c r="R33" i="9"/>
  <c r="T33" i="9"/>
  <c r="V33" i="9"/>
  <c r="X33" i="9"/>
  <c r="Z33" i="9"/>
  <c r="AB33" i="9"/>
  <c r="AD33" i="9"/>
  <c r="AF33" i="9"/>
  <c r="AG11" i="12"/>
  <c r="V33" i="7"/>
  <c r="X33" i="7"/>
  <c r="Z33" i="7"/>
  <c r="AB33" i="7"/>
  <c r="AH31" i="14"/>
  <c r="C33" i="5"/>
  <c r="E33" i="5"/>
  <c r="G33" i="5"/>
  <c r="I33" i="5"/>
  <c r="K33" i="5"/>
  <c r="M33" i="5"/>
  <c r="O33" i="5"/>
  <c r="Q33" i="5"/>
  <c r="S33" i="5"/>
  <c r="U33" i="5"/>
  <c r="W33" i="5"/>
  <c r="Y33" i="5"/>
  <c r="AA33" i="5"/>
  <c r="AC33" i="5"/>
  <c r="AE33" i="5"/>
  <c r="C33" i="4"/>
  <c r="E33" i="4"/>
  <c r="G33" i="4"/>
  <c r="I33" i="4"/>
  <c r="K33" i="4"/>
  <c r="M33" i="4"/>
  <c r="O33" i="4"/>
  <c r="Q33" i="4"/>
  <c r="S33" i="4"/>
  <c r="U33" i="4"/>
  <c r="W33" i="4"/>
  <c r="Y33" i="4"/>
  <c r="AA33" i="4"/>
  <c r="AC33" i="4"/>
  <c r="AE33" i="4"/>
  <c r="B33" i="5"/>
  <c r="D33" i="5"/>
  <c r="F33" i="5"/>
  <c r="H33" i="5"/>
  <c r="J33" i="5"/>
  <c r="L33" i="5"/>
  <c r="N33" i="5"/>
  <c r="P33" i="5"/>
  <c r="R33" i="5"/>
  <c r="T33" i="5"/>
  <c r="V33" i="5"/>
  <c r="X33" i="5"/>
  <c r="Z33" i="5"/>
  <c r="AB33" i="5"/>
  <c r="AD33" i="5"/>
  <c r="AF33" i="5"/>
  <c r="B33" i="6"/>
  <c r="D33" i="6"/>
  <c r="F33" i="6"/>
  <c r="H33" i="6"/>
  <c r="J33" i="6"/>
  <c r="L33" i="6"/>
  <c r="N33" i="6"/>
  <c r="P33" i="6"/>
  <c r="R33" i="6"/>
  <c r="T33" i="6"/>
  <c r="V33" i="6"/>
  <c r="X33" i="6"/>
  <c r="Z33" i="6"/>
  <c r="AB33" i="6"/>
  <c r="AD33" i="6"/>
  <c r="AF33" i="6"/>
  <c r="C34" i="14"/>
  <c r="C33" i="14"/>
  <c r="E34" i="14"/>
  <c r="E33" i="14"/>
  <c r="I34" i="14"/>
  <c r="I33" i="14"/>
  <c r="K34" i="14"/>
  <c r="K33" i="14"/>
  <c r="O34" i="14"/>
  <c r="O33" i="14"/>
  <c r="S34" i="14"/>
  <c r="S33" i="14"/>
  <c r="W34" i="14"/>
  <c r="W33" i="14"/>
  <c r="AA34" i="14"/>
  <c r="AA33" i="14"/>
  <c r="AE34" i="14"/>
  <c r="AE33" i="14"/>
  <c r="B34" i="14"/>
  <c r="B33" i="14"/>
  <c r="D34" i="14"/>
  <c r="D33" i="14"/>
  <c r="F34" i="14"/>
  <c r="F33" i="14"/>
  <c r="H34" i="14"/>
  <c r="H33" i="14"/>
  <c r="J34" i="14"/>
  <c r="J33" i="14"/>
  <c r="L34" i="14"/>
  <c r="L33" i="14"/>
  <c r="N34" i="14"/>
  <c r="N33" i="14"/>
  <c r="P34" i="14"/>
  <c r="P33" i="14"/>
  <c r="R34" i="14"/>
  <c r="R33" i="14"/>
  <c r="T34" i="14"/>
  <c r="T33" i="14"/>
  <c r="V34" i="14"/>
  <c r="V33" i="14"/>
  <c r="X34" i="14"/>
  <c r="X33" i="14"/>
  <c r="Z34" i="14"/>
  <c r="Z33" i="14"/>
  <c r="AB34" i="14"/>
  <c r="AB33" i="14"/>
  <c r="AD34" i="14"/>
  <c r="AD33" i="14"/>
  <c r="AF34" i="14"/>
  <c r="AF33" i="14"/>
  <c r="AG14" i="14"/>
  <c r="AH14" i="14"/>
  <c r="AH14" i="5"/>
  <c r="AG14" i="5"/>
  <c r="AH14" i="6"/>
  <c r="AG14" i="6"/>
  <c r="AG14" i="12"/>
  <c r="G34" i="14"/>
  <c r="G33" i="14"/>
  <c r="M34" i="14"/>
  <c r="M33" i="14"/>
  <c r="Q34" i="14"/>
  <c r="Q33" i="14"/>
  <c r="U34" i="14"/>
  <c r="U33" i="14"/>
  <c r="Y34" i="14"/>
  <c r="Y33" i="14"/>
  <c r="AC34" i="14"/>
  <c r="AC33" i="14"/>
  <c r="AG14" i="9"/>
  <c r="AH14" i="9"/>
  <c r="AG14" i="4"/>
  <c r="AH32" i="5"/>
  <c r="AG32" i="5"/>
  <c r="AG32" i="6"/>
  <c r="AH32" i="6"/>
  <c r="AG31" i="6"/>
  <c r="AH31" i="6"/>
  <c r="AG31" i="8"/>
  <c r="AH31" i="8"/>
  <c r="AG31" i="5"/>
  <c r="AH31" i="5"/>
  <c r="AG31" i="9"/>
  <c r="AH31" i="9"/>
  <c r="AG31" i="4"/>
  <c r="AH30" i="5"/>
  <c r="AG30" i="5"/>
  <c r="AH30" i="6"/>
  <c r="AG30" i="6"/>
  <c r="AG29" i="6"/>
  <c r="AH29" i="6"/>
  <c r="AH29" i="5"/>
  <c r="AG29" i="5"/>
  <c r="AG29" i="4"/>
  <c r="AH28" i="5"/>
  <c r="AG28" i="5"/>
  <c r="AH28" i="6"/>
  <c r="AG28" i="6"/>
  <c r="AG27" i="6"/>
  <c r="AH27" i="6"/>
  <c r="AH27" i="5"/>
  <c r="AG27" i="5"/>
  <c r="AG27" i="4"/>
  <c r="AH26" i="5"/>
  <c r="AG26" i="5"/>
  <c r="AH26" i="6"/>
  <c r="AG26" i="6"/>
  <c r="AG25" i="6"/>
  <c r="AH25" i="6"/>
  <c r="AH25" i="5"/>
  <c r="AG25" i="5"/>
  <c r="AG25" i="4"/>
  <c r="AG21" i="4"/>
  <c r="AH24" i="5"/>
  <c r="AG24" i="5"/>
  <c r="AH24" i="6"/>
  <c r="AG24" i="6"/>
  <c r="AH23" i="5"/>
  <c r="AG23" i="5"/>
  <c r="AG23" i="6"/>
  <c r="AH23" i="6"/>
  <c r="AH22" i="5"/>
  <c r="AG22" i="5"/>
  <c r="AH22" i="6"/>
  <c r="AG22" i="6"/>
  <c r="AH21" i="5"/>
  <c r="AG21" i="5"/>
  <c r="AG21" i="6"/>
  <c r="AH21" i="6"/>
  <c r="AH20" i="5"/>
  <c r="AG20" i="5"/>
  <c r="AH20" i="6"/>
  <c r="AG20" i="6"/>
  <c r="AH19" i="5"/>
  <c r="AG19" i="5"/>
  <c r="AH19" i="6"/>
  <c r="AG19" i="6"/>
  <c r="AG18" i="4"/>
  <c r="AH18" i="5"/>
  <c r="AG18" i="5"/>
  <c r="AH18" i="6"/>
  <c r="AG18" i="6"/>
  <c r="AG10" i="4"/>
  <c r="AG9" i="4"/>
  <c r="AG7" i="4"/>
  <c r="AH17" i="5"/>
  <c r="AG17" i="5"/>
  <c r="AG17" i="6"/>
  <c r="AH17" i="6"/>
  <c r="AG16" i="4"/>
  <c r="AH16" i="5"/>
  <c r="AG16" i="5"/>
  <c r="AH16" i="6"/>
  <c r="AG16" i="6"/>
  <c r="AH15" i="5"/>
  <c r="AG15" i="5"/>
  <c r="AG15" i="6"/>
  <c r="AH15" i="6"/>
  <c r="AH13" i="5"/>
  <c r="AG13" i="5"/>
  <c r="AH13" i="6"/>
  <c r="AG13" i="6"/>
  <c r="AG12" i="4"/>
  <c r="AH12" i="5"/>
  <c r="AG12" i="5"/>
  <c r="AG12" i="6"/>
  <c r="AH12" i="6"/>
  <c r="AH11" i="5"/>
  <c r="AG11" i="5"/>
  <c r="AH11" i="6"/>
  <c r="AG11" i="6"/>
  <c r="AH10" i="5"/>
  <c r="AG10" i="5"/>
  <c r="AG10" i="6"/>
  <c r="AH10" i="6"/>
  <c r="AH9" i="5"/>
  <c r="AG9" i="5"/>
  <c r="AH9" i="6"/>
  <c r="AG9" i="6"/>
  <c r="AH7" i="5"/>
  <c r="AG7" i="5"/>
  <c r="AG7" i="6"/>
  <c r="AH7" i="6"/>
  <c r="AG6" i="5"/>
  <c r="AH6" i="5"/>
  <c r="AH6" i="6"/>
  <c r="AG6" i="6"/>
  <c r="AG5" i="4"/>
  <c r="AG5" i="5"/>
  <c r="AH5" i="5"/>
  <c r="AG5" i="6"/>
  <c r="AH5" i="6"/>
  <c r="AG31" i="14"/>
  <c r="AG31" i="7"/>
  <c r="AH14" i="8"/>
  <c r="AG14" i="8"/>
  <c r="AH33" i="5" l="1"/>
  <c r="AG33" i="6"/>
  <c r="AG33" i="5"/>
  <c r="AH33" i="6"/>
  <c r="AG33" i="4"/>
  <c r="AH9" i="8"/>
  <c r="AH19" i="9"/>
  <c r="AH19" i="8"/>
  <c r="AH9" i="14"/>
  <c r="AG9" i="14"/>
  <c r="AH9" i="9"/>
  <c r="AG19" i="12"/>
  <c r="AG19" i="7"/>
  <c r="AG19" i="15"/>
  <c r="AG9" i="12"/>
  <c r="AG9" i="15"/>
  <c r="AG19" i="8"/>
  <c r="AG19" i="9"/>
  <c r="AG9" i="8"/>
  <c r="AG9" i="9"/>
  <c r="AG9" i="7"/>
  <c r="AG5" i="14" l="1"/>
  <c r="AG5" i="12"/>
  <c r="AG5" i="9"/>
  <c r="AG5" i="8"/>
  <c r="AG5" i="7"/>
  <c r="AH32" i="14"/>
  <c r="AG27" i="14"/>
  <c r="AH16" i="14"/>
  <c r="AG7" i="14"/>
  <c r="AG18" i="15"/>
  <c r="AG15" i="15"/>
  <c r="AG15" i="12"/>
  <c r="AG10" i="12"/>
  <c r="AG30" i="9"/>
  <c r="AH16" i="9"/>
  <c r="AG30" i="8"/>
  <c r="AG25" i="8"/>
  <c r="AH15" i="8"/>
  <c r="AH11" i="8"/>
  <c r="AG7" i="8"/>
  <c r="AH6" i="8"/>
  <c r="AG27" i="7"/>
  <c r="AG25" i="7"/>
  <c r="AG28" i="9"/>
  <c r="AH29" i="8"/>
  <c r="AG6" i="8"/>
  <c r="AG28" i="7"/>
  <c r="AG20" i="7"/>
  <c r="AH24" i="14"/>
  <c r="AG21" i="14"/>
  <c r="AG24" i="14"/>
  <c r="AG29" i="14"/>
  <c r="AH29" i="14"/>
  <c r="AH22" i="14"/>
  <c r="AH21" i="14"/>
  <c r="AG20" i="15"/>
  <c r="AG21" i="15"/>
  <c r="AG22" i="15"/>
  <c r="AG27" i="15"/>
  <c r="AG22" i="12"/>
  <c r="AG20" i="12"/>
  <c r="AH29" i="9"/>
  <c r="AG29" i="9"/>
  <c r="AH24" i="9"/>
  <c r="AG24" i="9"/>
  <c r="AG20" i="9"/>
  <c r="AH18" i="9"/>
  <c r="AH15" i="9"/>
  <c r="AG29" i="8"/>
  <c r="AH24" i="8"/>
  <c r="AG24" i="8"/>
  <c r="AG11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  <c r="AH20" i="9"/>
  <c r="AG32" i="7"/>
  <c r="AG24" i="12"/>
  <c r="AG6" i="12"/>
  <c r="AH5" i="14"/>
  <c r="AH20" i="8"/>
  <c r="AG28" i="14"/>
  <c r="AG29" i="7"/>
  <c r="AG28" i="12"/>
  <c r="AG20" i="8"/>
  <c r="AH21" i="9"/>
  <c r="AH32" i="8"/>
  <c r="AG13" i="14"/>
  <c r="AG12" i="8"/>
  <c r="AG10" i="14"/>
  <c r="AH11" i="9"/>
  <c r="AH28" i="14"/>
  <c r="AG21" i="7"/>
  <c r="AH21" i="8"/>
  <c r="AG21" i="12"/>
  <c r="AG21" i="9"/>
  <c r="AG17" i="12"/>
  <c r="AG13" i="9"/>
  <c r="AG13" i="12"/>
  <c r="AG13" i="15"/>
  <c r="AG13" i="7"/>
  <c r="AG13" i="8"/>
  <c r="AH12" i="9"/>
  <c r="AG12" i="15"/>
  <c r="AH12" i="8"/>
  <c r="AG12" i="14"/>
  <c r="AH12" i="14"/>
  <c r="AG12" i="9"/>
  <c r="AH5" i="9"/>
  <c r="AG29" i="12"/>
  <c r="AG24" i="7"/>
  <c r="AG22" i="14"/>
  <c r="AH22" i="8"/>
  <c r="AH22" i="9"/>
  <c r="AG21" i="8"/>
  <c r="AG17" i="14"/>
  <c r="AG17" i="8"/>
  <c r="AH13" i="14"/>
  <c r="AH13" i="8"/>
  <c r="AH13" i="9"/>
  <c r="AG6" i="14"/>
  <c r="AG6" i="15"/>
  <c r="AG6" i="7"/>
  <c r="AG6" i="9"/>
  <c r="AG5" i="15"/>
  <c r="AG29" i="15"/>
  <c r="AG28" i="8"/>
  <c r="AH27" i="9"/>
  <c r="AG22" i="7"/>
  <c r="AG22" i="8"/>
  <c r="AG16" i="7"/>
  <c r="AG16" i="14"/>
  <c r="AG12" i="12"/>
  <c r="AG11" i="9"/>
  <c r="AG10" i="8"/>
  <c r="AH6" i="14"/>
  <c r="AH6" i="9"/>
  <c r="AH5" i="8"/>
  <c r="AH32" i="9"/>
  <c r="AH28" i="8"/>
  <c r="AH28" i="9"/>
  <c r="AG26" i="7"/>
  <c r="AG26" i="8"/>
  <c r="AH26" i="9"/>
  <c r="AG26" i="12"/>
  <c r="AG26" i="15"/>
  <c r="AG26" i="9"/>
  <c r="AH26" i="8"/>
  <c r="AG25" i="14"/>
  <c r="AG25" i="9"/>
  <c r="AG23" i="7"/>
  <c r="AG23" i="8"/>
  <c r="AG23" i="15"/>
  <c r="AG24" i="15"/>
  <c r="AH23" i="8"/>
  <c r="AG23" i="9"/>
  <c r="AG23" i="14"/>
  <c r="AG23" i="12"/>
  <c r="AH23" i="9"/>
  <c r="AH23" i="14"/>
  <c r="AG22" i="9"/>
  <c r="AG18" i="7"/>
  <c r="AG18" i="8"/>
  <c r="AG17" i="9"/>
  <c r="AG17" i="7"/>
  <c r="AG17" i="15"/>
  <c r="AH17" i="14"/>
  <c r="AG16" i="9"/>
  <c r="AH16" i="8"/>
  <c r="AG16" i="12"/>
  <c r="AG16" i="15"/>
  <c r="AH7" i="8"/>
  <c r="AG7" i="12"/>
  <c r="AG15" i="7" l="1"/>
  <c r="AH18" i="8"/>
  <c r="AH27" i="8"/>
  <c r="AH25" i="9"/>
  <c r="AG25" i="12"/>
  <c r="AG27" i="12"/>
  <c r="AG32" i="12"/>
  <c r="AG7" i="15"/>
  <c r="AG32" i="15"/>
  <c r="AH10" i="14"/>
  <c r="AG32" i="14"/>
  <c r="AH17" i="8"/>
  <c r="AG18" i="12"/>
  <c r="AG11" i="7"/>
  <c r="AH25" i="8"/>
  <c r="AG27" i="8"/>
  <c r="AH10" i="9"/>
  <c r="AG15" i="9"/>
  <c r="AG32" i="9"/>
  <c r="AG28" i="15"/>
  <c r="AG10" i="7"/>
  <c r="AG12" i="7"/>
  <c r="AG16" i="8"/>
  <c r="AG32" i="8"/>
  <c r="AG18" i="9"/>
  <c r="AH17" i="9"/>
  <c r="AG15" i="14"/>
  <c r="AH25" i="14"/>
  <c r="AG30" i="7"/>
  <c r="AH30" i="8"/>
  <c r="AH30" i="9"/>
  <c r="AG27" i="9"/>
  <c r="AH27" i="14"/>
  <c r="AG25" i="15"/>
  <c r="AG15" i="8"/>
  <c r="AH15" i="14"/>
  <c r="AG10" i="15"/>
  <c r="AH10" i="8"/>
  <c r="AG10" i="9"/>
  <c r="AG7" i="9"/>
  <c r="AG7" i="7"/>
  <c r="AH7" i="14"/>
  <c r="AH7" i="9"/>
  <c r="AH33" i="14" l="1"/>
  <c r="AH33" i="8"/>
  <c r="AG33" i="12"/>
  <c r="AH33" i="9"/>
  <c r="AG33" i="7"/>
  <c r="AG34" i="14"/>
  <c r="AG33" i="8"/>
  <c r="AG33" i="9"/>
  <c r="AG33" i="15"/>
  <c r="AG33" i="14"/>
</calcChain>
</file>

<file path=xl/sharedStrings.xml><?xml version="1.0" encoding="utf-8"?>
<sst xmlns="http://schemas.openxmlformats.org/spreadsheetml/2006/main" count="596" uniqueCount="142">
  <si>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</si>
  <si>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</si>
  <si>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</si>
  <si>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</si>
  <si>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</si>
  <si>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</si>
  <si>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</si>
  <si>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</si>
  <si>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</si>
  <si>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</si>
  <si>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</si>
  <si>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</si>
  <si>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</si>
  <si>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</si>
  <si>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</si>
  <si>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</si>
  <si>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</si>
  <si>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</si>
  <si>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</si>
  <si>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</si>
  <si>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</si>
  <si>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</si>
  <si>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</si>
  <si>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</si>
  <si>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</si>
  <si>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</si>
  <si>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</si>
  <si>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</si>
  <si>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</si>
  <si>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</si>
  <si>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</si>
  <si>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</si>
  <si>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</si>
  <si>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</si>
  <si>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</si>
  <si>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</si>
  <si>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</si>
  <si>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</si>
  <si>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</si>
  <si>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</si>
  <si>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</si>
  <si>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</si>
  <si>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</si>
  <si>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</si>
  <si>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</si>
  <si>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</si>
  <si>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</si>
  <si>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</si>
  <si>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Bela Vista</t>
  </si>
  <si>
    <t>Jardim</t>
  </si>
  <si>
    <t>Costa Rica</t>
  </si>
  <si>
    <t>Sonora</t>
  </si>
  <si>
    <t>Carlos Eduardo Borges Daniel</t>
  </si>
  <si>
    <t>Geógrafo/Assessoria Técnica/Cemtec</t>
  </si>
  <si>
    <t xml:space="preserve"> </t>
  </si>
  <si>
    <t>L</t>
  </si>
  <si>
    <t>SE</t>
  </si>
  <si>
    <t>MUNICÍPIOS DO ESTADO DE MS</t>
  </si>
  <si>
    <t>PCDs</t>
  </si>
  <si>
    <t>Código da estação</t>
  </si>
  <si>
    <t>Latitude         ( ° )</t>
  </si>
  <si>
    <t>Longitude  ( ° )</t>
  </si>
  <si>
    <t>Altitude (m)</t>
  </si>
  <si>
    <t>Aberta em:</t>
  </si>
  <si>
    <t>PCDs DO INMET</t>
  </si>
  <si>
    <t>Localização Física das PCDs Automáticas</t>
  </si>
  <si>
    <t xml:space="preserve">Água Clara </t>
  </si>
  <si>
    <t>INMET</t>
  </si>
  <si>
    <t>A 756</t>
  </si>
  <si>
    <t>Rodovia BR 262, Km 134 (Prefeitura)</t>
  </si>
  <si>
    <t>A 750</t>
  </si>
  <si>
    <t>Rodovia Amambaí – Arial Moreira – km 17 (Escola Agrotécnica)</t>
  </si>
  <si>
    <t>A719</t>
  </si>
  <si>
    <t>Av. Duque de Caxias – Bairro Alto (Exército)</t>
  </si>
  <si>
    <t>A 757</t>
  </si>
  <si>
    <t>Rua Alcebíades Bobadilha da Cunha, 627 (Exército)</t>
  </si>
  <si>
    <t>Bataguassu</t>
  </si>
  <si>
    <t>A 759</t>
  </si>
  <si>
    <t xml:space="preserve"> BR 267, km 35 - Distrito Industrial Casulo</t>
  </si>
  <si>
    <t>A702</t>
  </si>
  <si>
    <t>BR 262 – km 04 – Saída para Aquidauana (EMBRAPA)</t>
  </si>
  <si>
    <t>A742</t>
  </si>
  <si>
    <t>Rodovia BR 158 – Saída para Paranaíba (Conab)</t>
  </si>
  <si>
    <t>A730</t>
  </si>
  <si>
    <t>A724</t>
  </si>
  <si>
    <t>Rua Cárceres, 296 – Centro (Exército) Coronel Rocha- 32311890</t>
  </si>
  <si>
    <t>A760</t>
  </si>
  <si>
    <t>Aeroporto de Costa Rica</t>
  </si>
  <si>
    <t>A720</t>
  </si>
  <si>
    <t>47° BI – BR 163 – km 729 – Vila São Paulo (Exército)</t>
  </si>
  <si>
    <t>A721</t>
  </si>
  <si>
    <t>Av. Guaicurus, n° 9000 (Exército) 67-34169490</t>
  </si>
  <si>
    <t>Itaquiraí</t>
  </si>
  <si>
    <t>A 752</t>
  </si>
  <si>
    <t>Rodovia BR 163 – km 80 (Escola Família Agrícola)</t>
  </si>
  <si>
    <t>A709</t>
  </si>
  <si>
    <t>Av. Antonio Travain, s/n° (Prefeitura)</t>
  </si>
  <si>
    <t xml:space="preserve">A 758 </t>
  </si>
  <si>
    <t>Rua Ren Ary Rodrigues, 2.520 (Exército)</t>
  </si>
  <si>
    <t>A 749</t>
  </si>
  <si>
    <t>Av. Sergio Marciel, 525 (Prefeitura)</t>
  </si>
  <si>
    <t>A731</t>
  </si>
  <si>
    <t>Rodovia MS 460 – km 1,5 – Saída para Água Fria (Conab) Fone: 67-34541384 Elvis  Rodrigues Lima ms.ua-maracaju@conab.gov.br</t>
  </si>
  <si>
    <t>A722</t>
  </si>
  <si>
    <t>Rodovia MS 339 – km 20 – Zona Rural (Exército)</t>
  </si>
  <si>
    <t>Nhumirim (Embrapa Pantanal)</t>
  </si>
  <si>
    <t>A717</t>
  </si>
  <si>
    <t>Rua 21 de Setembro, 1880 – Fazenda Nhumirim (EMBRAPA)</t>
  </si>
  <si>
    <t>A710</t>
  </si>
  <si>
    <t>13/112006</t>
  </si>
  <si>
    <t>Av. Três Lagoas, s/n° - Jardim Jaraguá (Prefeitura)</t>
  </si>
  <si>
    <t>A703</t>
  </si>
  <si>
    <t>Av. Brasil esquina com Cardoso s/n° (Prefeitura)</t>
  </si>
  <si>
    <t>A723</t>
  </si>
  <si>
    <t>Cia de Fronteira – Rua Capitão Cantalice, 1077 (Exército)</t>
  </si>
  <si>
    <t>A732</t>
  </si>
  <si>
    <t xml:space="preserve">Rio Brilhante </t>
  </si>
  <si>
    <t>A743</t>
  </si>
  <si>
    <t>Rodovia BR 163 – km 252 (Conab)</t>
  </si>
  <si>
    <t>A754</t>
  </si>
  <si>
    <t>1°/10/2008</t>
  </si>
  <si>
    <t xml:space="preserve"> Rodovia MS, km 162 – Saída para Maracajú (Conab) 32721371</t>
  </si>
  <si>
    <t>A751</t>
  </si>
  <si>
    <t>(Prefeitura)</t>
  </si>
  <si>
    <t>A761</t>
  </si>
  <si>
    <t>30/11/2012</t>
  </si>
  <si>
    <t>Rua da Cana, 178 - Centro</t>
  </si>
  <si>
    <t>A704</t>
  </si>
  <si>
    <t>Rua 13 de Junho, 352 – Bairro Santos Dumont (Prefeitura)</t>
  </si>
  <si>
    <t>TOTAL</t>
  </si>
  <si>
    <t xml:space="preserve">Fontes: </t>
  </si>
  <si>
    <t>http://www.inmet.gov.br/sonabra/maps/automaticas.php</t>
  </si>
  <si>
    <t>SO</t>
  </si>
  <si>
    <t>Fonte : Inmet/Sepaf/Agraer/Cemtec-MS</t>
  </si>
  <si>
    <t>(*)_NID_Nenhuma Informação Disponivel por parte do INMET</t>
  </si>
  <si>
    <t>Maio/2016</t>
  </si>
  <si>
    <t>*</t>
  </si>
  <si>
    <t>O</t>
  </si>
  <si>
    <t>S</t>
  </si>
  <si>
    <t>NE</t>
  </si>
  <si>
    <t>Rodovia MS 306 – km 96 – Saída para Cassilândia (Conab)</t>
  </si>
  <si>
    <t>Rodovia BR 163 – km 541 – Zona Rural (Conab)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</si>
</sst>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6"/>
      <color rgb="FFC00000"/>
      <name val="Arial"/>
      <family val="2"/>
    </font>
    <font>
      <sz val="9"/>
      <color rgb="FFC00000"/>
      <name val="Arial"/>
      <family val="2"/>
    </font>
    <font>
      <b/>
      <sz val="9"/>
      <color rgb="FFC00000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  <font>
      <b/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C00000"/>
      <name val="Arial"/>
      <family val="2"/>
    </font>
    <font>
      <b/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/>
    <xf numFmtId="2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0" fontId="12" fillId="7" borderId="1" xfId="0" applyFont="1" applyFill="1" applyBorder="1" applyAlignment="1">
      <alignment wrapText="1"/>
    </xf>
    <xf numFmtId="0" fontId="12" fillId="7" borderId="1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14" fontId="12" fillId="7" borderId="1" xfId="0" applyNumberFormat="1" applyFont="1" applyFill="1" applyBorder="1" applyAlignment="1">
      <alignment horizontal="center" wrapText="1"/>
    </xf>
    <xf numFmtId="0" fontId="0" fillId="7" borderId="0" xfId="0" applyFill="1"/>
    <xf numFmtId="0" fontId="12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0" borderId="0" xfId="0" applyFill="1"/>
    <xf numFmtId="0" fontId="0" fillId="7" borderId="1" xfId="0" applyNumberFormat="1" applyFill="1" applyBorder="1" applyAlignment="1">
      <alignment horizontal="center"/>
    </xf>
    <xf numFmtId="0" fontId="12" fillId="7" borderId="1" xfId="0" applyFont="1" applyFill="1" applyBorder="1" applyAlignment="1">
      <alignment horizontal="left" vertical="center" wrapText="1"/>
    </xf>
    <xf numFmtId="0" fontId="12" fillId="7" borderId="1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left"/>
    </xf>
    <xf numFmtId="0" fontId="0" fillId="0" borderId="0" xfId="0" applyAlignment="1">
      <alignment horizontal="left"/>
    </xf>
    <xf numFmtId="164" fontId="0" fillId="7" borderId="0" xfId="1" applyNumberFormat="1" applyFont="1" applyFill="1"/>
    <xf numFmtId="164" fontId="0" fillId="0" borderId="0" xfId="1" applyNumberFormat="1" applyFont="1" applyFill="1"/>
    <xf numFmtId="0" fontId="0" fillId="7" borderId="1" xfId="0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18" fillId="7" borderId="0" xfId="2" applyFont="1" applyFill="1" applyAlignment="1" applyProtection="1"/>
    <xf numFmtId="0" fontId="0" fillId="7" borderId="0" xfId="0" applyFill="1" applyBorder="1" applyAlignment="1"/>
    <xf numFmtId="0" fontId="18" fillId="7" borderId="0" xfId="2" applyFill="1" applyAlignment="1" applyProtection="1"/>
    <xf numFmtId="0" fontId="0" fillId="7" borderId="0" xfId="0" applyFill="1" applyAlignment="1"/>
    <xf numFmtId="0" fontId="0" fillId="0" borderId="0" xfId="0" applyAlignment="1"/>
    <xf numFmtId="0" fontId="0" fillId="0" borderId="0" xfId="0" applyFill="1" applyAlignment="1"/>
    <xf numFmtId="2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/>
    <xf numFmtId="0" fontId="20" fillId="7" borderId="0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8" fillId="7" borderId="6" xfId="0" applyFon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/>
    <xf numFmtId="0" fontId="2" fillId="1" borderId="2" xfId="0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2" fontId="4" fillId="4" borderId="11" xfId="0" applyNumberFormat="1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2" fontId="8" fillId="3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3" fillId="7" borderId="12" xfId="0" applyFont="1" applyFill="1" applyBorder="1" applyAlignment="1">
      <alignment horizontal="center" vertical="center"/>
    </xf>
    <xf numFmtId="0" fontId="0" fillId="7" borderId="13" xfId="0" applyFill="1" applyBorder="1"/>
    <xf numFmtId="0" fontId="11" fillId="7" borderId="12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14" fillId="7" borderId="15" xfId="0" applyFont="1" applyFill="1" applyBorder="1" applyAlignment="1">
      <alignment horizontal="center" vertical="center"/>
    </xf>
    <xf numFmtId="0" fontId="8" fillId="7" borderId="15" xfId="0" applyFont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5" xfId="0" applyFill="1" applyBorder="1"/>
    <xf numFmtId="0" fontId="3" fillId="7" borderId="16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14" fillId="7" borderId="16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2" fontId="8" fillId="5" borderId="11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0" fillId="7" borderId="19" xfId="0" applyFill="1" applyBorder="1"/>
    <xf numFmtId="0" fontId="4" fillId="3" borderId="11" xfId="0" applyFont="1" applyFill="1" applyBorder="1" applyAlignment="1">
      <alignment horizontal="center" vertical="center"/>
    </xf>
    <xf numFmtId="2" fontId="4" fillId="3" borderId="11" xfId="0" applyNumberFormat="1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0" fontId="11" fillId="0" borderId="11" xfId="0" applyNumberFormat="1" applyFont="1" applyBorder="1" applyAlignment="1">
      <alignment horizontal="center" vertical="center"/>
    </xf>
    <xf numFmtId="2" fontId="16" fillId="8" borderId="11" xfId="0" applyNumberFormat="1" applyFont="1" applyFill="1" applyBorder="1" applyAlignment="1">
      <alignment horizontal="center" vertical="center"/>
    </xf>
    <xf numFmtId="2" fontId="11" fillId="5" borderId="11" xfId="0" applyNumberFormat="1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0" fillId="7" borderId="16" xfId="0" applyFill="1" applyBorder="1"/>
    <xf numFmtId="2" fontId="3" fillId="3" borderId="11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2" fillId="1" borderId="11" xfId="0" applyFont="1" applyFill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/>
    </xf>
    <xf numFmtId="0" fontId="8" fillId="6" borderId="24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5" borderId="10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/>
    </xf>
    <xf numFmtId="1" fontId="4" fillId="0" borderId="23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staRica_201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6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6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ardim_201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6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6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6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6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6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6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6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onora_2016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ataguassu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BelaVista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16.162500000000005</v>
          </cell>
          <cell r="C5">
            <v>26.9</v>
          </cell>
          <cell r="D5">
            <v>7.8</v>
          </cell>
          <cell r="E5">
            <v>59.157894736842103</v>
          </cell>
          <cell r="F5">
            <v>100</v>
          </cell>
          <cell r="G5">
            <v>27</v>
          </cell>
          <cell r="H5">
            <v>8.64</v>
          </cell>
          <cell r="I5" t="str">
            <v>SO</v>
          </cell>
          <cell r="J5">
            <v>18.36</v>
          </cell>
          <cell r="K5">
            <v>0</v>
          </cell>
        </row>
        <row r="6">
          <cell r="B6">
            <v>18.079166666666662</v>
          </cell>
          <cell r="C6">
            <v>28.7</v>
          </cell>
          <cell r="D6">
            <v>10.3</v>
          </cell>
          <cell r="E6">
            <v>55.133333333333333</v>
          </cell>
          <cell r="F6">
            <v>98</v>
          </cell>
          <cell r="G6">
            <v>26</v>
          </cell>
          <cell r="H6">
            <v>10.44</v>
          </cell>
          <cell r="I6" t="str">
            <v>O</v>
          </cell>
          <cell r="J6">
            <v>21.6</v>
          </cell>
          <cell r="K6">
            <v>0</v>
          </cell>
        </row>
        <row r="7">
          <cell r="B7">
            <v>19.708333333333332</v>
          </cell>
          <cell r="C7">
            <v>30.7</v>
          </cell>
          <cell r="D7">
            <v>11.4</v>
          </cell>
          <cell r="E7">
            <v>53.857142857142854</v>
          </cell>
          <cell r="F7">
            <v>100</v>
          </cell>
          <cell r="G7">
            <v>24</v>
          </cell>
          <cell r="H7">
            <v>5.04</v>
          </cell>
          <cell r="I7" t="str">
            <v>O</v>
          </cell>
          <cell r="J7">
            <v>14.04</v>
          </cell>
          <cell r="K7">
            <v>0</v>
          </cell>
        </row>
        <row r="8">
          <cell r="B8">
            <v>21.112500000000001</v>
          </cell>
          <cell r="C8">
            <v>32.1</v>
          </cell>
          <cell r="D8">
            <v>12.6</v>
          </cell>
          <cell r="E8">
            <v>53.071428571428569</v>
          </cell>
          <cell r="F8">
            <v>100</v>
          </cell>
          <cell r="G8">
            <v>24</v>
          </cell>
          <cell r="H8">
            <v>7.2</v>
          </cell>
          <cell r="I8" t="str">
            <v>O</v>
          </cell>
          <cell r="J8">
            <v>17.28</v>
          </cell>
          <cell r="K8">
            <v>0</v>
          </cell>
        </row>
        <row r="9">
          <cell r="B9">
            <v>21.941666666666663</v>
          </cell>
          <cell r="C9">
            <v>33.1</v>
          </cell>
          <cell r="D9">
            <v>13.5</v>
          </cell>
          <cell r="E9">
            <v>52.785714285714285</v>
          </cell>
          <cell r="F9">
            <v>100</v>
          </cell>
          <cell r="G9">
            <v>23</v>
          </cell>
          <cell r="H9">
            <v>7.2</v>
          </cell>
          <cell r="I9" t="str">
            <v>O</v>
          </cell>
          <cell r="J9">
            <v>21.96</v>
          </cell>
          <cell r="K9">
            <v>0</v>
          </cell>
        </row>
        <row r="10">
          <cell r="B10">
            <v>22.266666666666666</v>
          </cell>
          <cell r="C10">
            <v>33.9</v>
          </cell>
          <cell r="D10">
            <v>14.2</v>
          </cell>
          <cell r="E10">
            <v>54.06666666666667</v>
          </cell>
          <cell r="F10">
            <v>100</v>
          </cell>
          <cell r="G10">
            <v>22</v>
          </cell>
          <cell r="H10">
            <v>9.7200000000000006</v>
          </cell>
          <cell r="I10" t="str">
            <v>O</v>
          </cell>
          <cell r="J10">
            <v>20.52</v>
          </cell>
          <cell r="K10">
            <v>0</v>
          </cell>
        </row>
        <row r="11">
          <cell r="B11">
            <v>23.404166666666665</v>
          </cell>
          <cell r="C11">
            <v>32.1</v>
          </cell>
          <cell r="D11">
            <v>17.899999999999999</v>
          </cell>
          <cell r="E11">
            <v>66.333333333333329</v>
          </cell>
          <cell r="F11">
            <v>100</v>
          </cell>
          <cell r="G11">
            <v>34</v>
          </cell>
          <cell r="H11">
            <v>9.7200000000000006</v>
          </cell>
          <cell r="I11" t="str">
            <v>O</v>
          </cell>
          <cell r="J11">
            <v>24.48</v>
          </cell>
          <cell r="K11">
            <v>0</v>
          </cell>
        </row>
        <row r="12">
          <cell r="B12">
            <v>23.099999999999998</v>
          </cell>
          <cell r="C12">
            <v>30.6</v>
          </cell>
          <cell r="D12">
            <v>17.2</v>
          </cell>
          <cell r="E12">
            <v>71.642857142857139</v>
          </cell>
          <cell r="F12">
            <v>100</v>
          </cell>
          <cell r="G12">
            <v>47</v>
          </cell>
          <cell r="H12">
            <v>7.5600000000000005</v>
          </cell>
          <cell r="I12" t="str">
            <v>O</v>
          </cell>
          <cell r="J12">
            <v>18</v>
          </cell>
          <cell r="K12">
            <v>0</v>
          </cell>
        </row>
        <row r="13">
          <cell r="B13">
            <v>23.370833333333326</v>
          </cell>
          <cell r="C13">
            <v>31.5</v>
          </cell>
          <cell r="D13">
            <v>18.899999999999999</v>
          </cell>
          <cell r="E13">
            <v>79.888888888888886</v>
          </cell>
          <cell r="F13">
            <v>100</v>
          </cell>
          <cell r="G13">
            <v>49</v>
          </cell>
          <cell r="H13">
            <v>11.879999999999999</v>
          </cell>
          <cell r="I13" t="str">
            <v>O</v>
          </cell>
          <cell r="J13">
            <v>30.6</v>
          </cell>
          <cell r="K13">
            <v>3.8000000000000003</v>
          </cell>
        </row>
        <row r="14">
          <cell r="B14">
            <v>19.349999999999998</v>
          </cell>
          <cell r="C14">
            <v>21.5</v>
          </cell>
          <cell r="D14">
            <v>18.3</v>
          </cell>
          <cell r="E14" t="str">
            <v>*</v>
          </cell>
          <cell r="F14" t="str">
            <v>*</v>
          </cell>
          <cell r="G14" t="str">
            <v>*</v>
          </cell>
          <cell r="H14">
            <v>11.520000000000001</v>
          </cell>
          <cell r="I14" t="str">
            <v>O</v>
          </cell>
          <cell r="J14">
            <v>30.6</v>
          </cell>
          <cell r="K14">
            <v>46.999999999999993</v>
          </cell>
        </row>
        <row r="15">
          <cell r="B15">
            <v>21.595833333333331</v>
          </cell>
          <cell r="C15">
            <v>27</v>
          </cell>
          <cell r="D15">
            <v>18.2</v>
          </cell>
          <cell r="E15">
            <v>79.375</v>
          </cell>
          <cell r="F15">
            <v>100</v>
          </cell>
          <cell r="G15">
            <v>63</v>
          </cell>
          <cell r="H15">
            <v>6.12</v>
          </cell>
          <cell r="I15" t="str">
            <v>S</v>
          </cell>
          <cell r="J15">
            <v>16.559999999999999</v>
          </cell>
          <cell r="K15">
            <v>47.000000000000007</v>
          </cell>
        </row>
        <row r="16">
          <cell r="B16">
            <v>22.395833333333332</v>
          </cell>
          <cell r="C16">
            <v>29</v>
          </cell>
          <cell r="D16">
            <v>19.7</v>
          </cell>
          <cell r="E16">
            <v>77.333333333333329</v>
          </cell>
          <cell r="F16">
            <v>100</v>
          </cell>
          <cell r="G16">
            <v>60</v>
          </cell>
          <cell r="H16">
            <v>9.7200000000000006</v>
          </cell>
          <cell r="I16" t="str">
            <v>O</v>
          </cell>
          <cell r="J16">
            <v>59.04</v>
          </cell>
          <cell r="K16">
            <v>4.5999999999999996</v>
          </cell>
        </row>
        <row r="17">
          <cell r="B17">
            <v>22.174999999999997</v>
          </cell>
          <cell r="C17">
            <v>26.6</v>
          </cell>
          <cell r="D17">
            <v>19.3</v>
          </cell>
          <cell r="E17">
            <v>84.25</v>
          </cell>
          <cell r="F17">
            <v>100</v>
          </cell>
          <cell r="G17">
            <v>70</v>
          </cell>
          <cell r="H17">
            <v>7.2</v>
          </cell>
          <cell r="I17" t="str">
            <v>O</v>
          </cell>
          <cell r="J17">
            <v>18</v>
          </cell>
          <cell r="K17">
            <v>9.9999999999999982</v>
          </cell>
        </row>
        <row r="18">
          <cell r="B18">
            <v>22.329166666666662</v>
          </cell>
          <cell r="C18">
            <v>29.7</v>
          </cell>
          <cell r="D18">
            <v>17.399999999999999</v>
          </cell>
          <cell r="E18">
            <v>69.400000000000006</v>
          </cell>
          <cell r="F18">
            <v>100</v>
          </cell>
          <cell r="G18">
            <v>52</v>
          </cell>
          <cell r="H18">
            <v>10.44</v>
          </cell>
          <cell r="I18" t="str">
            <v>O</v>
          </cell>
          <cell r="J18">
            <v>21.96</v>
          </cell>
          <cell r="K18">
            <v>0</v>
          </cell>
        </row>
        <row r="19">
          <cell r="B19">
            <v>24.112499999999997</v>
          </cell>
          <cell r="C19">
            <v>33.700000000000003</v>
          </cell>
          <cell r="D19">
            <v>17.5</v>
          </cell>
          <cell r="E19">
            <v>57</v>
          </cell>
          <cell r="F19">
            <v>100</v>
          </cell>
          <cell r="G19">
            <v>42</v>
          </cell>
          <cell r="H19">
            <v>13.32</v>
          </cell>
          <cell r="I19" t="str">
            <v>O</v>
          </cell>
          <cell r="J19">
            <v>29.880000000000003</v>
          </cell>
          <cell r="K19">
            <v>0</v>
          </cell>
        </row>
        <row r="20">
          <cell r="B20">
            <v>23.704166666666669</v>
          </cell>
          <cell r="C20">
            <v>29.6</v>
          </cell>
          <cell r="D20">
            <v>20.3</v>
          </cell>
          <cell r="E20">
            <v>80.75</v>
          </cell>
          <cell r="F20">
            <v>94</v>
          </cell>
          <cell r="G20">
            <v>63</v>
          </cell>
          <cell r="H20">
            <v>12.6</v>
          </cell>
          <cell r="I20" t="str">
            <v>NO</v>
          </cell>
          <cell r="J20">
            <v>28.08</v>
          </cell>
          <cell r="K20">
            <v>0</v>
          </cell>
        </row>
        <row r="21">
          <cell r="B21">
            <v>19.654166666666669</v>
          </cell>
          <cell r="C21">
            <v>24</v>
          </cell>
          <cell r="D21">
            <v>16.399999999999999</v>
          </cell>
          <cell r="E21">
            <v>82.130434782608702</v>
          </cell>
          <cell r="F21">
            <v>98</v>
          </cell>
          <cell r="G21">
            <v>60</v>
          </cell>
          <cell r="H21">
            <v>12.96</v>
          </cell>
          <cell r="I21" t="str">
            <v>NO</v>
          </cell>
          <cell r="J21">
            <v>28.08</v>
          </cell>
          <cell r="K21">
            <v>0</v>
          </cell>
        </row>
        <row r="22">
          <cell r="B22">
            <v>18.337500000000002</v>
          </cell>
          <cell r="C22">
            <v>21</v>
          </cell>
          <cell r="D22">
            <v>16.3</v>
          </cell>
          <cell r="E22">
            <v>84.75</v>
          </cell>
          <cell r="F22">
            <v>100</v>
          </cell>
          <cell r="G22">
            <v>75</v>
          </cell>
          <cell r="H22">
            <v>7.9200000000000008</v>
          </cell>
          <cell r="I22" t="str">
            <v>O</v>
          </cell>
          <cell r="J22">
            <v>17.64</v>
          </cell>
          <cell r="K22">
            <v>0</v>
          </cell>
        </row>
        <row r="23">
          <cell r="B23">
            <v>20.737500000000001</v>
          </cell>
          <cell r="C23">
            <v>28.3</v>
          </cell>
          <cell r="D23">
            <v>17</v>
          </cell>
          <cell r="E23">
            <v>82</v>
          </cell>
          <cell r="F23">
            <v>100</v>
          </cell>
          <cell r="G23">
            <v>61</v>
          </cell>
          <cell r="H23">
            <v>7.9200000000000008</v>
          </cell>
          <cell r="I23" t="str">
            <v>O</v>
          </cell>
          <cell r="J23">
            <v>18</v>
          </cell>
          <cell r="K23">
            <v>0</v>
          </cell>
        </row>
        <row r="24">
          <cell r="B24">
            <v>23.562499999999996</v>
          </cell>
          <cell r="C24">
            <v>32.700000000000003</v>
          </cell>
          <cell r="D24">
            <v>18.3</v>
          </cell>
          <cell r="E24">
            <v>63.5</v>
          </cell>
          <cell r="F24">
            <v>100</v>
          </cell>
          <cell r="G24">
            <v>46</v>
          </cell>
          <cell r="H24">
            <v>10.08</v>
          </cell>
          <cell r="I24" t="str">
            <v>O</v>
          </cell>
          <cell r="J24">
            <v>56.88</v>
          </cell>
          <cell r="K24">
            <v>2.2000000000000002</v>
          </cell>
        </row>
        <row r="25">
          <cell r="B25">
            <v>21.945833333333336</v>
          </cell>
          <cell r="C25">
            <v>25.8</v>
          </cell>
          <cell r="D25">
            <v>19.600000000000001</v>
          </cell>
          <cell r="E25">
            <v>92</v>
          </cell>
          <cell r="F25">
            <v>100</v>
          </cell>
          <cell r="G25">
            <v>85</v>
          </cell>
          <cell r="H25">
            <v>6.84</v>
          </cell>
          <cell r="I25" t="str">
            <v>S</v>
          </cell>
          <cell r="J25">
            <v>15.48</v>
          </cell>
          <cell r="K25">
            <v>0</v>
          </cell>
        </row>
        <row r="26">
          <cell r="B26">
            <v>19.487499999999997</v>
          </cell>
          <cell r="C26">
            <v>23.4</v>
          </cell>
          <cell r="D26">
            <v>17.8</v>
          </cell>
          <cell r="E26">
            <v>90.4</v>
          </cell>
          <cell r="F26">
            <v>100</v>
          </cell>
          <cell r="G26">
            <v>81</v>
          </cell>
          <cell r="H26">
            <v>14.4</v>
          </cell>
          <cell r="I26" t="str">
            <v>NO</v>
          </cell>
          <cell r="J26">
            <v>30.240000000000002</v>
          </cell>
          <cell r="K26">
            <v>0</v>
          </cell>
        </row>
        <row r="27">
          <cell r="B27">
            <v>17.254166666666663</v>
          </cell>
          <cell r="C27">
            <v>22.2</v>
          </cell>
          <cell r="D27">
            <v>14</v>
          </cell>
          <cell r="E27">
            <v>71.882352941176464</v>
          </cell>
          <cell r="F27">
            <v>93</v>
          </cell>
          <cell r="G27">
            <v>47</v>
          </cell>
          <cell r="H27">
            <v>11.520000000000001</v>
          </cell>
          <cell r="I27" t="str">
            <v>O</v>
          </cell>
          <cell r="J27">
            <v>25.2</v>
          </cell>
          <cell r="K27">
            <v>0.8</v>
          </cell>
        </row>
        <row r="28">
          <cell r="B28">
            <v>15.454166666666667</v>
          </cell>
          <cell r="C28">
            <v>24</v>
          </cell>
          <cell r="D28">
            <v>8.5</v>
          </cell>
          <cell r="E28">
            <v>63.75</v>
          </cell>
          <cell r="F28">
            <v>100</v>
          </cell>
          <cell r="G28">
            <v>45</v>
          </cell>
          <cell r="H28">
            <v>11.879999999999999</v>
          </cell>
          <cell r="I28" t="str">
            <v>O</v>
          </cell>
          <cell r="J28">
            <v>24.12</v>
          </cell>
          <cell r="K28">
            <v>0</v>
          </cell>
        </row>
        <row r="29">
          <cell r="B29">
            <v>17.408333333333335</v>
          </cell>
          <cell r="C29">
            <v>26.1</v>
          </cell>
          <cell r="D29">
            <v>11</v>
          </cell>
          <cell r="E29">
            <v>66</v>
          </cell>
          <cell r="F29">
            <v>100</v>
          </cell>
          <cell r="G29">
            <v>46</v>
          </cell>
          <cell r="H29">
            <v>8.64</v>
          </cell>
          <cell r="I29" t="str">
            <v>O</v>
          </cell>
          <cell r="J29">
            <v>20.52</v>
          </cell>
          <cell r="K29">
            <v>0</v>
          </cell>
        </row>
        <row r="30">
          <cell r="B30">
            <v>20.249999999999996</v>
          </cell>
          <cell r="C30">
            <v>31.6</v>
          </cell>
          <cell r="D30">
            <v>12</v>
          </cell>
          <cell r="E30">
            <v>56.81818181818182</v>
          </cell>
          <cell r="F30">
            <v>100</v>
          </cell>
          <cell r="G30">
            <v>31</v>
          </cell>
          <cell r="H30">
            <v>10.08</v>
          </cell>
          <cell r="I30" t="str">
            <v>O</v>
          </cell>
          <cell r="J30">
            <v>23.759999999999998</v>
          </cell>
          <cell r="K30">
            <v>0</v>
          </cell>
        </row>
        <row r="31">
          <cell r="B31">
            <v>21.408333333333335</v>
          </cell>
          <cell r="C31">
            <v>27.2</v>
          </cell>
          <cell r="D31">
            <v>17.7</v>
          </cell>
          <cell r="E31">
            <v>69.400000000000006</v>
          </cell>
          <cell r="F31">
            <v>100</v>
          </cell>
          <cell r="G31">
            <v>52</v>
          </cell>
          <cell r="H31">
            <v>14.04</v>
          </cell>
          <cell r="I31" t="str">
            <v>O</v>
          </cell>
          <cell r="J31">
            <v>24.840000000000003</v>
          </cell>
          <cell r="K31">
            <v>0.4</v>
          </cell>
        </row>
        <row r="32">
          <cell r="B32">
            <v>21.158333333333331</v>
          </cell>
          <cell r="C32">
            <v>30.2</v>
          </cell>
          <cell r="D32">
            <v>16.100000000000001</v>
          </cell>
          <cell r="E32">
            <v>58.555555555555557</v>
          </cell>
          <cell r="F32">
            <v>100</v>
          </cell>
          <cell r="G32">
            <v>43</v>
          </cell>
          <cell r="H32">
            <v>14.04</v>
          </cell>
          <cell r="I32" t="str">
            <v>O</v>
          </cell>
          <cell r="J32">
            <v>53.64</v>
          </cell>
          <cell r="K32">
            <v>32.200000000000003</v>
          </cell>
        </row>
        <row r="33">
          <cell r="B33">
            <v>18.770833333333332</v>
          </cell>
          <cell r="C33">
            <v>22.4</v>
          </cell>
          <cell r="D33">
            <v>16.899999999999999</v>
          </cell>
          <cell r="E33">
            <v>89.666666666666671</v>
          </cell>
          <cell r="F33">
            <v>100</v>
          </cell>
          <cell r="G33">
            <v>81</v>
          </cell>
          <cell r="H33">
            <v>6.48</v>
          </cell>
          <cell r="I33" t="str">
            <v>S</v>
          </cell>
          <cell r="J33">
            <v>19.8</v>
          </cell>
          <cell r="K33">
            <v>39</v>
          </cell>
        </row>
        <row r="34">
          <cell r="B34">
            <v>20.633333333333336</v>
          </cell>
          <cell r="C34">
            <v>30.1</v>
          </cell>
          <cell r="D34">
            <v>16.7</v>
          </cell>
          <cell r="E34">
            <v>73.833333333333329</v>
          </cell>
          <cell r="F34">
            <v>100</v>
          </cell>
          <cell r="G34">
            <v>55</v>
          </cell>
          <cell r="H34">
            <v>8.2799999999999994</v>
          </cell>
          <cell r="I34" t="str">
            <v>NE</v>
          </cell>
          <cell r="J34">
            <v>30.6</v>
          </cell>
          <cell r="K34">
            <v>9.1999999999999993</v>
          </cell>
        </row>
        <row r="35">
          <cell r="B35">
            <v>21.595833333333331</v>
          </cell>
          <cell r="C35">
            <v>26</v>
          </cell>
          <cell r="D35">
            <v>18.5</v>
          </cell>
          <cell r="E35">
            <v>83</v>
          </cell>
          <cell r="F35">
            <v>100</v>
          </cell>
          <cell r="G35">
            <v>76</v>
          </cell>
          <cell r="H35">
            <v>4.32</v>
          </cell>
          <cell r="I35" t="str">
            <v>O</v>
          </cell>
          <cell r="J35">
            <v>18</v>
          </cell>
          <cell r="K35">
            <v>2.4000000000000004</v>
          </cell>
        </row>
        <row r="36">
          <cell r="I36" t="str">
            <v>O</v>
          </cell>
        </row>
      </sheetData>
      <sheetData sheetId="5">
        <row r="5">
          <cell r="B5">
            <v>21.970833333333331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18.504166666666666</v>
          </cell>
          <cell r="C5">
            <v>27.9</v>
          </cell>
          <cell r="D5">
            <v>11.8</v>
          </cell>
          <cell r="E5">
            <v>52.875</v>
          </cell>
          <cell r="F5">
            <v>70</v>
          </cell>
          <cell r="G5">
            <v>32</v>
          </cell>
          <cell r="H5">
            <v>17.28</v>
          </cell>
          <cell r="I5" t="str">
            <v>L</v>
          </cell>
          <cell r="J5">
            <v>27.36</v>
          </cell>
          <cell r="K5">
            <v>0</v>
          </cell>
        </row>
        <row r="6">
          <cell r="B6">
            <v>21.158333333333335</v>
          </cell>
          <cell r="C6">
            <v>30.4</v>
          </cell>
          <cell r="D6">
            <v>13.8</v>
          </cell>
          <cell r="E6">
            <v>52.166666666666664</v>
          </cell>
          <cell r="F6">
            <v>75</v>
          </cell>
          <cell r="G6">
            <v>32</v>
          </cell>
          <cell r="H6">
            <v>22.68</v>
          </cell>
          <cell r="I6" t="str">
            <v>NE</v>
          </cell>
          <cell r="J6">
            <v>33.480000000000004</v>
          </cell>
          <cell r="K6">
            <v>0</v>
          </cell>
        </row>
        <row r="7">
          <cell r="B7">
            <v>21.849999999999998</v>
          </cell>
          <cell r="C7">
            <v>30.6</v>
          </cell>
          <cell r="D7">
            <v>13.6</v>
          </cell>
          <cell r="E7">
            <v>54.875</v>
          </cell>
          <cell r="F7">
            <v>83</v>
          </cell>
          <cell r="G7">
            <v>28</v>
          </cell>
          <cell r="H7">
            <v>19.079999999999998</v>
          </cell>
          <cell r="I7" t="str">
            <v>NE</v>
          </cell>
          <cell r="J7">
            <v>23.759999999999998</v>
          </cell>
          <cell r="K7">
            <v>0</v>
          </cell>
        </row>
        <row r="8">
          <cell r="B8">
            <v>21.900000000000006</v>
          </cell>
          <cell r="C8">
            <v>30.4</v>
          </cell>
          <cell r="D8">
            <v>14.3</v>
          </cell>
          <cell r="E8">
            <v>56.541666666666664</v>
          </cell>
          <cell r="F8">
            <v>86</v>
          </cell>
          <cell r="G8">
            <v>28</v>
          </cell>
          <cell r="H8">
            <v>16.920000000000002</v>
          </cell>
          <cell r="I8" t="str">
            <v>NE</v>
          </cell>
          <cell r="J8">
            <v>28.44</v>
          </cell>
          <cell r="K8">
            <v>0</v>
          </cell>
        </row>
        <row r="9">
          <cell r="B9">
            <v>22.570833333333329</v>
          </cell>
          <cell r="C9">
            <v>30.6</v>
          </cell>
          <cell r="D9">
            <v>15.4</v>
          </cell>
          <cell r="E9">
            <v>51.541666666666664</v>
          </cell>
          <cell r="F9">
            <v>81</v>
          </cell>
          <cell r="G9">
            <v>20</v>
          </cell>
          <cell r="H9">
            <v>19.079999999999998</v>
          </cell>
          <cell r="I9" t="str">
            <v>NE</v>
          </cell>
          <cell r="J9">
            <v>32.04</v>
          </cell>
          <cell r="K9">
            <v>0</v>
          </cell>
        </row>
        <row r="10">
          <cell r="B10">
            <v>23.654166666666665</v>
          </cell>
          <cell r="C10">
            <v>31.8</v>
          </cell>
          <cell r="D10">
            <v>17</v>
          </cell>
          <cell r="E10">
            <v>48.125</v>
          </cell>
          <cell r="F10">
            <v>71</v>
          </cell>
          <cell r="G10">
            <v>23</v>
          </cell>
          <cell r="H10">
            <v>23.759999999999998</v>
          </cell>
          <cell r="I10" t="str">
            <v>NE</v>
          </cell>
          <cell r="J10">
            <v>34.56</v>
          </cell>
          <cell r="K10">
            <v>0</v>
          </cell>
        </row>
        <row r="11">
          <cell r="B11">
            <v>22.908333333333331</v>
          </cell>
          <cell r="C11">
            <v>31.6</v>
          </cell>
          <cell r="D11">
            <v>16</v>
          </cell>
          <cell r="E11">
            <v>61.25</v>
          </cell>
          <cell r="F11">
            <v>90</v>
          </cell>
          <cell r="G11">
            <v>29</v>
          </cell>
          <cell r="H11">
            <v>22.32</v>
          </cell>
          <cell r="I11" t="str">
            <v>NE</v>
          </cell>
          <cell r="J11">
            <v>30.96</v>
          </cell>
          <cell r="K11">
            <v>0</v>
          </cell>
        </row>
        <row r="12">
          <cell r="B12">
            <v>23.504166666666663</v>
          </cell>
          <cell r="C12">
            <v>31.2</v>
          </cell>
          <cell r="D12">
            <v>18.2</v>
          </cell>
          <cell r="E12">
            <v>65.041666666666671</v>
          </cell>
          <cell r="F12">
            <v>87</v>
          </cell>
          <cell r="G12">
            <v>35</v>
          </cell>
          <cell r="H12">
            <v>16.920000000000002</v>
          </cell>
          <cell r="I12" t="str">
            <v>NE</v>
          </cell>
          <cell r="J12">
            <v>34.56</v>
          </cell>
          <cell r="K12">
            <v>1.2</v>
          </cell>
        </row>
        <row r="13">
          <cell r="B13">
            <v>23.366666666666664</v>
          </cell>
          <cell r="C13">
            <v>31.3</v>
          </cell>
          <cell r="D13">
            <v>18</v>
          </cell>
          <cell r="E13">
            <v>72.125</v>
          </cell>
          <cell r="F13">
            <v>92</v>
          </cell>
          <cell r="G13">
            <v>37</v>
          </cell>
          <cell r="H13">
            <v>17.64</v>
          </cell>
          <cell r="I13" t="str">
            <v>NE</v>
          </cell>
          <cell r="J13">
            <v>33.480000000000004</v>
          </cell>
          <cell r="K13">
            <v>0</v>
          </cell>
        </row>
        <row r="14">
          <cell r="B14">
            <v>19.462500000000006</v>
          </cell>
          <cell r="C14">
            <v>24</v>
          </cell>
          <cell r="D14">
            <v>16.899999999999999</v>
          </cell>
          <cell r="E14">
            <v>89.458333333333329</v>
          </cell>
          <cell r="F14">
            <v>96</v>
          </cell>
          <cell r="G14">
            <v>74</v>
          </cell>
          <cell r="H14">
            <v>23.400000000000002</v>
          </cell>
          <cell r="I14" t="str">
            <v>NE</v>
          </cell>
          <cell r="J14">
            <v>56.88</v>
          </cell>
          <cell r="K14">
            <v>22.2</v>
          </cell>
        </row>
        <row r="15">
          <cell r="B15">
            <v>21.354166666666671</v>
          </cell>
          <cell r="C15">
            <v>28.3</v>
          </cell>
          <cell r="D15">
            <v>16.399999999999999</v>
          </cell>
          <cell r="E15">
            <v>75.208333333333329</v>
          </cell>
          <cell r="F15">
            <v>93</v>
          </cell>
          <cell r="G15">
            <v>49</v>
          </cell>
          <cell r="H15">
            <v>23.040000000000003</v>
          </cell>
          <cell r="I15" t="str">
            <v>NE</v>
          </cell>
          <cell r="J15">
            <v>35.28</v>
          </cell>
          <cell r="K15">
            <v>0</v>
          </cell>
        </row>
        <row r="16">
          <cell r="B16">
            <v>23.341666666666665</v>
          </cell>
          <cell r="C16">
            <v>30.3</v>
          </cell>
          <cell r="D16">
            <v>18.7</v>
          </cell>
          <cell r="E16">
            <v>73.791666666666671</v>
          </cell>
          <cell r="F16">
            <v>92</v>
          </cell>
          <cell r="G16">
            <v>46</v>
          </cell>
          <cell r="H16">
            <v>14.76</v>
          </cell>
          <cell r="I16" t="str">
            <v>NE</v>
          </cell>
          <cell r="J16">
            <v>22.32</v>
          </cell>
          <cell r="K16">
            <v>0</v>
          </cell>
        </row>
        <row r="17">
          <cell r="B17">
            <v>22.775000000000002</v>
          </cell>
          <cell r="C17">
            <v>29.7</v>
          </cell>
          <cell r="D17">
            <v>18.8</v>
          </cell>
          <cell r="E17">
            <v>79.125</v>
          </cell>
          <cell r="F17">
            <v>96</v>
          </cell>
          <cell r="G17">
            <v>45</v>
          </cell>
          <cell r="H17">
            <v>15.840000000000002</v>
          </cell>
          <cell r="I17" t="str">
            <v>NE</v>
          </cell>
          <cell r="J17">
            <v>28.8</v>
          </cell>
          <cell r="K17">
            <v>0</v>
          </cell>
        </row>
        <row r="18">
          <cell r="B18">
            <v>23.545833333333331</v>
          </cell>
          <cell r="C18">
            <v>31.1</v>
          </cell>
          <cell r="D18">
            <v>18</v>
          </cell>
          <cell r="E18">
            <v>74.375</v>
          </cell>
          <cell r="F18">
            <v>94</v>
          </cell>
          <cell r="G18">
            <v>43</v>
          </cell>
          <cell r="H18">
            <v>18</v>
          </cell>
          <cell r="I18" t="str">
            <v>L</v>
          </cell>
          <cell r="J18">
            <v>26.28</v>
          </cell>
          <cell r="K18">
            <v>0</v>
          </cell>
        </row>
        <row r="19">
          <cell r="B19">
            <v>24.5</v>
          </cell>
          <cell r="C19">
            <v>31.8</v>
          </cell>
          <cell r="D19">
            <v>18.899999999999999</v>
          </cell>
          <cell r="E19">
            <v>67.75</v>
          </cell>
          <cell r="F19">
            <v>88</v>
          </cell>
          <cell r="G19">
            <v>39</v>
          </cell>
          <cell r="H19">
            <v>23.759999999999998</v>
          </cell>
          <cell r="I19" t="str">
            <v>NE</v>
          </cell>
          <cell r="J19">
            <v>35.28</v>
          </cell>
          <cell r="K19">
            <v>0</v>
          </cell>
        </row>
        <row r="20">
          <cell r="B20">
            <v>23.049999999999997</v>
          </cell>
          <cell r="C20">
            <v>28.1</v>
          </cell>
          <cell r="D20">
            <v>19.5</v>
          </cell>
          <cell r="E20">
            <v>79.5</v>
          </cell>
          <cell r="F20">
            <v>93</v>
          </cell>
          <cell r="G20">
            <v>60</v>
          </cell>
          <cell r="H20">
            <v>18</v>
          </cell>
          <cell r="I20" t="str">
            <v>NO</v>
          </cell>
          <cell r="J20">
            <v>29.52</v>
          </cell>
          <cell r="K20">
            <v>0</v>
          </cell>
        </row>
        <row r="21">
          <cell r="B21">
            <v>21.433333333333337</v>
          </cell>
          <cell r="C21">
            <v>26.6</v>
          </cell>
          <cell r="D21">
            <v>18.8</v>
          </cell>
          <cell r="E21">
            <v>85.583333333333329</v>
          </cell>
          <cell r="F21">
            <v>97</v>
          </cell>
          <cell r="G21">
            <v>64</v>
          </cell>
          <cell r="H21">
            <v>15.120000000000001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21.266666666666669</v>
          </cell>
          <cell r="C22">
            <v>27.4</v>
          </cell>
          <cell r="D22">
            <v>17.2</v>
          </cell>
          <cell r="E22">
            <v>84.375</v>
          </cell>
          <cell r="F22">
            <v>96</v>
          </cell>
          <cell r="G22">
            <v>59</v>
          </cell>
          <cell r="H22">
            <v>16.920000000000002</v>
          </cell>
          <cell r="I22" t="str">
            <v>O</v>
          </cell>
          <cell r="J22">
            <v>24.840000000000003</v>
          </cell>
          <cell r="K22">
            <v>0</v>
          </cell>
        </row>
        <row r="23">
          <cell r="B23">
            <v>21.691666666666666</v>
          </cell>
          <cell r="C23">
            <v>28.2</v>
          </cell>
          <cell r="D23">
            <v>18</v>
          </cell>
          <cell r="E23">
            <v>81.833333333333329</v>
          </cell>
          <cell r="F23">
            <v>96</v>
          </cell>
          <cell r="G23">
            <v>55</v>
          </cell>
          <cell r="H23">
            <v>19.440000000000001</v>
          </cell>
          <cell r="I23" t="str">
            <v>L</v>
          </cell>
          <cell r="J23">
            <v>28.44</v>
          </cell>
          <cell r="K23">
            <v>0</v>
          </cell>
        </row>
        <row r="24">
          <cell r="B24">
            <v>24.400000000000002</v>
          </cell>
          <cell r="C24">
            <v>32</v>
          </cell>
          <cell r="D24">
            <v>19.3</v>
          </cell>
          <cell r="E24">
            <v>71.458333333333329</v>
          </cell>
          <cell r="F24">
            <v>89</v>
          </cell>
          <cell r="G24">
            <v>40</v>
          </cell>
          <cell r="H24">
            <v>20.52</v>
          </cell>
          <cell r="I24" t="str">
            <v>L</v>
          </cell>
          <cell r="J24">
            <v>32.4</v>
          </cell>
          <cell r="K24">
            <v>0</v>
          </cell>
        </row>
        <row r="25">
          <cell r="B25">
            <v>22.054166666666664</v>
          </cell>
          <cell r="C25">
            <v>28.8</v>
          </cell>
          <cell r="D25">
            <v>17.899999999999999</v>
          </cell>
          <cell r="E25">
            <v>83.25</v>
          </cell>
          <cell r="F25">
            <v>95</v>
          </cell>
          <cell r="G25">
            <v>59</v>
          </cell>
          <cell r="H25">
            <v>18.720000000000002</v>
          </cell>
          <cell r="I25" t="str">
            <v>L</v>
          </cell>
          <cell r="J25">
            <v>37.800000000000004</v>
          </cell>
          <cell r="K25">
            <v>7.4</v>
          </cell>
        </row>
        <row r="26">
          <cell r="B26">
            <v>21.087500000000002</v>
          </cell>
          <cell r="C26">
            <v>27.6</v>
          </cell>
          <cell r="D26">
            <v>17.600000000000001</v>
          </cell>
          <cell r="E26">
            <v>84.708333333333329</v>
          </cell>
          <cell r="F26">
            <v>95</v>
          </cell>
          <cell r="G26">
            <v>64</v>
          </cell>
          <cell r="H26">
            <v>19.8</v>
          </cell>
          <cell r="I26" t="str">
            <v>NE</v>
          </cell>
          <cell r="J26">
            <v>32.4</v>
          </cell>
          <cell r="K26">
            <v>0.6</v>
          </cell>
        </row>
        <row r="27">
          <cell r="B27">
            <v>17.354166666666668</v>
          </cell>
          <cell r="C27">
            <v>23.1</v>
          </cell>
          <cell r="D27">
            <v>14.1</v>
          </cell>
          <cell r="E27">
            <v>79.791666666666671</v>
          </cell>
          <cell r="F27">
            <v>96</v>
          </cell>
          <cell r="G27">
            <v>57</v>
          </cell>
          <cell r="H27">
            <v>22.68</v>
          </cell>
          <cell r="I27" t="str">
            <v>SE</v>
          </cell>
          <cell r="J27">
            <v>37.080000000000005</v>
          </cell>
          <cell r="K27">
            <v>0</v>
          </cell>
        </row>
        <row r="28">
          <cell r="B28">
            <v>17.962500000000002</v>
          </cell>
          <cell r="C28">
            <v>27.5</v>
          </cell>
          <cell r="D28">
            <v>11.5</v>
          </cell>
          <cell r="E28">
            <v>71.583333333333329</v>
          </cell>
          <cell r="F28">
            <v>90</v>
          </cell>
          <cell r="G28">
            <v>43</v>
          </cell>
          <cell r="H28">
            <v>15.48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20.270833333333332</v>
          </cell>
          <cell r="C29">
            <v>30.3</v>
          </cell>
          <cell r="D29">
            <v>12.3</v>
          </cell>
          <cell r="E29">
            <v>60.666666666666664</v>
          </cell>
          <cell r="F29">
            <v>87</v>
          </cell>
          <cell r="G29">
            <v>27</v>
          </cell>
          <cell r="H29">
            <v>24.12</v>
          </cell>
          <cell r="I29" t="str">
            <v>L</v>
          </cell>
          <cell r="J29">
            <v>33.840000000000003</v>
          </cell>
          <cell r="K29">
            <v>0</v>
          </cell>
        </row>
        <row r="30">
          <cell r="B30">
            <v>22.195833333333336</v>
          </cell>
          <cell r="C30">
            <v>30.2</v>
          </cell>
          <cell r="D30">
            <v>16.399999999999999</v>
          </cell>
          <cell r="E30">
            <v>61.875</v>
          </cell>
          <cell r="F30">
            <v>80</v>
          </cell>
          <cell r="G30">
            <v>36</v>
          </cell>
          <cell r="H30">
            <v>20.88</v>
          </cell>
          <cell r="I30" t="str">
            <v>NE</v>
          </cell>
          <cell r="J30">
            <v>32.76</v>
          </cell>
          <cell r="K30">
            <v>0</v>
          </cell>
        </row>
        <row r="31">
          <cell r="B31">
            <v>21.312499999999996</v>
          </cell>
          <cell r="C31">
            <v>27.3</v>
          </cell>
          <cell r="D31">
            <v>17.7</v>
          </cell>
          <cell r="E31">
            <v>70.875</v>
          </cell>
          <cell r="F31">
            <v>91</v>
          </cell>
          <cell r="G31">
            <v>48</v>
          </cell>
          <cell r="H31">
            <v>19.079999999999998</v>
          </cell>
          <cell r="I31" t="str">
            <v>SE</v>
          </cell>
          <cell r="J31">
            <v>29.52</v>
          </cell>
          <cell r="K31">
            <v>0</v>
          </cell>
        </row>
        <row r="32">
          <cell r="B32">
            <v>21.041666666666664</v>
          </cell>
          <cell r="C32">
            <v>29.5</v>
          </cell>
          <cell r="D32">
            <v>15.6</v>
          </cell>
          <cell r="E32">
            <v>73.541666666666671</v>
          </cell>
          <cell r="F32">
            <v>93</v>
          </cell>
          <cell r="G32">
            <v>38</v>
          </cell>
          <cell r="H32">
            <v>21.240000000000002</v>
          </cell>
          <cell r="I32" t="str">
            <v>NE</v>
          </cell>
          <cell r="J32">
            <v>36.72</v>
          </cell>
          <cell r="K32">
            <v>1.4</v>
          </cell>
        </row>
        <row r="33">
          <cell r="B33">
            <v>18.995833333333334</v>
          </cell>
          <cell r="C33">
            <v>23.9</v>
          </cell>
          <cell r="D33">
            <v>16.5</v>
          </cell>
          <cell r="E33">
            <v>84.666666666666671</v>
          </cell>
          <cell r="F33">
            <v>97</v>
          </cell>
          <cell r="G33">
            <v>65</v>
          </cell>
          <cell r="H33">
            <v>20.52</v>
          </cell>
          <cell r="I33" t="str">
            <v>L</v>
          </cell>
          <cell r="J33">
            <v>38.159999999999997</v>
          </cell>
          <cell r="K33">
            <v>3.2</v>
          </cell>
        </row>
        <row r="34">
          <cell r="B34">
            <v>21.037500000000001</v>
          </cell>
          <cell r="C34">
            <v>29.5</v>
          </cell>
          <cell r="D34">
            <v>15.7</v>
          </cell>
          <cell r="E34">
            <v>77.041666666666671</v>
          </cell>
          <cell r="F34">
            <v>93</v>
          </cell>
          <cell r="G34">
            <v>47</v>
          </cell>
          <cell r="H34">
            <v>26.64</v>
          </cell>
          <cell r="I34" t="str">
            <v>NE</v>
          </cell>
          <cell r="J34">
            <v>40.680000000000007</v>
          </cell>
          <cell r="K34">
            <v>0</v>
          </cell>
        </row>
        <row r="35">
          <cell r="B35">
            <v>21.154166666666669</v>
          </cell>
          <cell r="C35">
            <v>26.6</v>
          </cell>
          <cell r="D35">
            <v>18.399999999999999</v>
          </cell>
          <cell r="E35">
            <v>87.541666666666671</v>
          </cell>
          <cell r="F35">
            <v>96</v>
          </cell>
          <cell r="G35">
            <v>65</v>
          </cell>
          <cell r="H35">
            <v>17.64</v>
          </cell>
          <cell r="I35" t="str">
            <v>SE</v>
          </cell>
          <cell r="J35">
            <v>29.16</v>
          </cell>
          <cell r="K35">
            <v>5</v>
          </cell>
        </row>
        <row r="36">
          <cell r="I36" t="str">
            <v>NE</v>
          </cell>
        </row>
      </sheetData>
      <sheetData sheetId="5">
        <row r="5">
          <cell r="B5">
            <v>21.579166666666666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18.583333333333332</v>
          </cell>
          <cell r="C5">
            <v>28.8</v>
          </cell>
          <cell r="D5">
            <v>10.7</v>
          </cell>
          <cell r="E5">
            <v>62.083333333333336</v>
          </cell>
          <cell r="F5">
            <v>96</v>
          </cell>
          <cell r="G5">
            <v>27</v>
          </cell>
          <cell r="H5">
            <v>12.96</v>
          </cell>
          <cell r="I5" t="str">
            <v>SE</v>
          </cell>
          <cell r="J5">
            <v>26.28</v>
          </cell>
          <cell r="K5">
            <v>0</v>
          </cell>
        </row>
        <row r="6">
          <cell r="B6">
            <v>20.995833333333334</v>
          </cell>
          <cell r="C6">
            <v>32</v>
          </cell>
          <cell r="D6">
            <v>13.3</v>
          </cell>
          <cell r="E6">
            <v>66.333333333333329</v>
          </cell>
          <cell r="F6">
            <v>94</v>
          </cell>
          <cell r="G6">
            <v>31</v>
          </cell>
          <cell r="H6">
            <v>9</v>
          </cell>
          <cell r="I6" t="str">
            <v>SE</v>
          </cell>
          <cell r="J6">
            <v>18</v>
          </cell>
          <cell r="K6">
            <v>0</v>
          </cell>
        </row>
        <row r="7">
          <cell r="B7">
            <v>22.391666666666669</v>
          </cell>
          <cell r="C7">
            <v>32.6</v>
          </cell>
          <cell r="D7">
            <v>14.9</v>
          </cell>
          <cell r="E7">
            <v>69.416666666666671</v>
          </cell>
          <cell r="F7">
            <v>96</v>
          </cell>
          <cell r="G7">
            <v>28</v>
          </cell>
          <cell r="H7">
            <v>5.4</v>
          </cell>
          <cell r="I7" t="str">
            <v>SE</v>
          </cell>
          <cell r="J7">
            <v>24.12</v>
          </cell>
          <cell r="K7">
            <v>0</v>
          </cell>
        </row>
        <row r="8">
          <cell r="B8">
            <v>22.991666666666664</v>
          </cell>
          <cell r="C8">
            <v>32.700000000000003</v>
          </cell>
          <cell r="D8">
            <v>15.2</v>
          </cell>
          <cell r="E8">
            <v>69.041666666666671</v>
          </cell>
          <cell r="F8">
            <v>97</v>
          </cell>
          <cell r="G8">
            <v>29</v>
          </cell>
          <cell r="H8">
            <v>9</v>
          </cell>
          <cell r="I8" t="str">
            <v>L</v>
          </cell>
          <cell r="J8">
            <v>18</v>
          </cell>
          <cell r="K8">
            <v>0</v>
          </cell>
        </row>
        <row r="9">
          <cell r="B9">
            <v>22.729166666666668</v>
          </cell>
          <cell r="C9">
            <v>34</v>
          </cell>
          <cell r="D9">
            <v>14.2</v>
          </cell>
          <cell r="E9">
            <v>68.208333333333329</v>
          </cell>
          <cell r="F9">
            <v>97</v>
          </cell>
          <cell r="G9">
            <v>23</v>
          </cell>
          <cell r="H9">
            <v>7.9200000000000008</v>
          </cell>
          <cell r="I9" t="str">
            <v>SE</v>
          </cell>
          <cell r="J9">
            <v>17.28</v>
          </cell>
          <cell r="K9">
            <v>0</v>
          </cell>
        </row>
        <row r="10">
          <cell r="B10">
            <v>23.520833333333332</v>
          </cell>
          <cell r="C10">
            <v>35.799999999999997</v>
          </cell>
          <cell r="D10">
            <v>14.7</v>
          </cell>
          <cell r="E10">
            <v>66.875</v>
          </cell>
          <cell r="F10">
            <v>96</v>
          </cell>
          <cell r="G10">
            <v>24</v>
          </cell>
          <cell r="H10">
            <v>13.68</v>
          </cell>
          <cell r="I10" t="str">
            <v>SE</v>
          </cell>
          <cell r="J10">
            <v>32.76</v>
          </cell>
          <cell r="K10">
            <v>0</v>
          </cell>
        </row>
        <row r="11">
          <cell r="B11">
            <v>24.812500000000004</v>
          </cell>
          <cell r="C11">
            <v>32.6</v>
          </cell>
          <cell r="D11">
            <v>20.5</v>
          </cell>
          <cell r="E11">
            <v>66</v>
          </cell>
          <cell r="F11">
            <v>86</v>
          </cell>
          <cell r="G11">
            <v>36</v>
          </cell>
          <cell r="H11">
            <v>9.3600000000000012</v>
          </cell>
          <cell r="I11" t="str">
            <v>SE</v>
          </cell>
          <cell r="J11">
            <v>19.440000000000001</v>
          </cell>
          <cell r="K11">
            <v>0</v>
          </cell>
        </row>
        <row r="12">
          <cell r="B12">
            <v>24.591666666666665</v>
          </cell>
          <cell r="C12">
            <v>32.5</v>
          </cell>
          <cell r="D12">
            <v>19.100000000000001</v>
          </cell>
          <cell r="E12">
            <v>76.166666666666671</v>
          </cell>
          <cell r="F12">
            <v>96</v>
          </cell>
          <cell r="G12">
            <v>42</v>
          </cell>
          <cell r="H12">
            <v>3.9600000000000004</v>
          </cell>
          <cell r="I12" t="str">
            <v>SE</v>
          </cell>
          <cell r="J12">
            <v>13.32</v>
          </cell>
          <cell r="K12">
            <v>0</v>
          </cell>
        </row>
        <row r="13">
          <cell r="B13">
            <v>23.833333333333329</v>
          </cell>
          <cell r="C13">
            <v>32.4</v>
          </cell>
          <cell r="D13">
            <v>19.899999999999999</v>
          </cell>
          <cell r="E13">
            <v>83.375</v>
          </cell>
          <cell r="F13">
            <v>96</v>
          </cell>
          <cell r="G13">
            <v>52</v>
          </cell>
          <cell r="H13">
            <v>15.48</v>
          </cell>
          <cell r="I13" t="str">
            <v>L</v>
          </cell>
          <cell r="J13">
            <v>43.92</v>
          </cell>
          <cell r="K13">
            <v>12</v>
          </cell>
        </row>
        <row r="14">
          <cell r="B14">
            <v>21.687499999999996</v>
          </cell>
          <cell r="C14">
            <v>24.1</v>
          </cell>
          <cell r="D14">
            <v>19.5</v>
          </cell>
          <cell r="E14">
            <v>90.375</v>
          </cell>
          <cell r="F14">
            <v>97</v>
          </cell>
          <cell r="G14">
            <v>74</v>
          </cell>
          <cell r="H14">
            <v>21.6</v>
          </cell>
          <cell r="I14" t="str">
            <v>L</v>
          </cell>
          <cell r="J14">
            <v>63.72</v>
          </cell>
          <cell r="K14">
            <v>27.8</v>
          </cell>
        </row>
        <row r="15">
          <cell r="B15">
            <v>22.920833333333334</v>
          </cell>
          <cell r="C15">
            <v>30.3</v>
          </cell>
          <cell r="D15">
            <v>18.899999999999999</v>
          </cell>
          <cell r="E15">
            <v>81.916666666666671</v>
          </cell>
          <cell r="F15">
            <v>95</v>
          </cell>
          <cell r="G15">
            <v>50</v>
          </cell>
          <cell r="H15">
            <v>7.5600000000000005</v>
          </cell>
          <cell r="I15" t="str">
            <v>SE</v>
          </cell>
          <cell r="J15">
            <v>16.2</v>
          </cell>
          <cell r="K15">
            <v>0</v>
          </cell>
        </row>
        <row r="16">
          <cell r="B16">
            <v>24.962500000000006</v>
          </cell>
          <cell r="C16">
            <v>32.4</v>
          </cell>
          <cell r="D16">
            <v>20.2</v>
          </cell>
          <cell r="E16">
            <v>79.041666666666671</v>
          </cell>
          <cell r="F16">
            <v>96</v>
          </cell>
          <cell r="G16">
            <v>47</v>
          </cell>
          <cell r="H16">
            <v>9.7200000000000006</v>
          </cell>
          <cell r="I16" t="str">
            <v>SE</v>
          </cell>
          <cell r="J16">
            <v>16.920000000000002</v>
          </cell>
          <cell r="K16">
            <v>0</v>
          </cell>
        </row>
        <row r="17">
          <cell r="B17">
            <v>24.75</v>
          </cell>
          <cell r="C17">
            <v>31.1</v>
          </cell>
          <cell r="D17">
            <v>21</v>
          </cell>
          <cell r="E17">
            <v>78.875</v>
          </cell>
          <cell r="F17">
            <v>94</v>
          </cell>
          <cell r="G17">
            <v>48</v>
          </cell>
          <cell r="H17">
            <v>7.5600000000000005</v>
          </cell>
          <cell r="I17" t="str">
            <v>SE</v>
          </cell>
          <cell r="J17">
            <v>20.52</v>
          </cell>
          <cell r="K17">
            <v>0</v>
          </cell>
        </row>
        <row r="18">
          <cell r="B18">
            <v>25.049999999999997</v>
          </cell>
          <cell r="C18">
            <v>32.799999999999997</v>
          </cell>
          <cell r="D18">
            <v>20.100000000000001</v>
          </cell>
          <cell r="E18">
            <v>77.458333333333329</v>
          </cell>
          <cell r="F18">
            <v>94</v>
          </cell>
          <cell r="G18">
            <v>43</v>
          </cell>
          <cell r="H18">
            <v>7.9200000000000008</v>
          </cell>
          <cell r="I18" t="str">
            <v>SE</v>
          </cell>
          <cell r="J18">
            <v>19.8</v>
          </cell>
          <cell r="K18">
            <v>0</v>
          </cell>
        </row>
        <row r="19">
          <cell r="B19">
            <v>25.716666666666669</v>
          </cell>
          <cell r="C19">
            <v>34.700000000000003</v>
          </cell>
          <cell r="D19">
            <v>20.3</v>
          </cell>
          <cell r="E19">
            <v>77.291666666666671</v>
          </cell>
          <cell r="F19">
            <v>95</v>
          </cell>
          <cell r="G19">
            <v>41</v>
          </cell>
          <cell r="H19">
            <v>11.520000000000001</v>
          </cell>
          <cell r="I19" t="str">
            <v>SE</v>
          </cell>
          <cell r="J19">
            <v>36</v>
          </cell>
          <cell r="K19">
            <v>0</v>
          </cell>
        </row>
        <row r="20">
          <cell r="B20">
            <v>25.470833333333342</v>
          </cell>
          <cell r="C20">
            <v>30.5</v>
          </cell>
          <cell r="D20">
            <v>21.4</v>
          </cell>
          <cell r="E20">
            <v>80.25</v>
          </cell>
          <cell r="F20">
            <v>96</v>
          </cell>
          <cell r="G20">
            <v>56</v>
          </cell>
          <cell r="H20">
            <v>16.559999999999999</v>
          </cell>
          <cell r="I20" t="str">
            <v>O</v>
          </cell>
          <cell r="J20">
            <v>31.680000000000003</v>
          </cell>
          <cell r="K20">
            <v>0</v>
          </cell>
        </row>
        <row r="21">
          <cell r="B21">
            <v>22.508333333333329</v>
          </cell>
          <cell r="C21">
            <v>27.7</v>
          </cell>
          <cell r="D21">
            <v>20</v>
          </cell>
          <cell r="E21">
            <v>80.416666666666671</v>
          </cell>
          <cell r="F21">
            <v>92</v>
          </cell>
          <cell r="G21">
            <v>59</v>
          </cell>
          <cell r="H21">
            <v>9</v>
          </cell>
          <cell r="I21" t="str">
            <v>SO</v>
          </cell>
          <cell r="J21">
            <v>19.8</v>
          </cell>
          <cell r="K21">
            <v>0</v>
          </cell>
        </row>
        <row r="22">
          <cell r="B22">
            <v>21.254166666666666</v>
          </cell>
          <cell r="C22">
            <v>25.9</v>
          </cell>
          <cell r="D22">
            <v>19.600000000000001</v>
          </cell>
          <cell r="E22">
            <v>84.791666666666671</v>
          </cell>
          <cell r="F22">
            <v>94</v>
          </cell>
          <cell r="G22">
            <v>66</v>
          </cell>
          <cell r="H22">
            <v>14.76</v>
          </cell>
          <cell r="I22" t="str">
            <v>NO</v>
          </cell>
          <cell r="J22">
            <v>29.16</v>
          </cell>
          <cell r="K22">
            <v>0</v>
          </cell>
        </row>
        <row r="23">
          <cell r="B23">
            <v>22.037499999999998</v>
          </cell>
          <cell r="C23">
            <v>29.5</v>
          </cell>
          <cell r="D23">
            <v>17.7</v>
          </cell>
          <cell r="E23">
            <v>78.708333333333329</v>
          </cell>
          <cell r="F23">
            <v>95</v>
          </cell>
          <cell r="G23">
            <v>55</v>
          </cell>
          <cell r="H23">
            <v>6.84</v>
          </cell>
          <cell r="I23" t="str">
            <v>SE</v>
          </cell>
          <cell r="J23">
            <v>16.920000000000002</v>
          </cell>
          <cell r="K23">
            <v>0</v>
          </cell>
        </row>
        <row r="24">
          <cell r="B24">
            <v>25.120833333333334</v>
          </cell>
          <cell r="C24">
            <v>33.5</v>
          </cell>
          <cell r="D24">
            <v>20.2</v>
          </cell>
          <cell r="E24">
            <v>78.291666666666671</v>
          </cell>
          <cell r="F24">
            <v>96</v>
          </cell>
          <cell r="G24">
            <v>46</v>
          </cell>
          <cell r="H24">
            <v>10.08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24.650000000000002</v>
          </cell>
          <cell r="C25">
            <v>29</v>
          </cell>
          <cell r="D25">
            <v>21.7</v>
          </cell>
          <cell r="E25">
            <v>81.75</v>
          </cell>
          <cell r="F25">
            <v>95</v>
          </cell>
          <cell r="G25">
            <v>62</v>
          </cell>
          <cell r="H25">
            <v>9.7200000000000006</v>
          </cell>
          <cell r="I25" t="str">
            <v>SO</v>
          </cell>
          <cell r="J25">
            <v>20.88</v>
          </cell>
          <cell r="K25">
            <v>0</v>
          </cell>
        </row>
        <row r="26">
          <cell r="B26">
            <v>22.383333333333336</v>
          </cell>
          <cell r="C26">
            <v>27.5</v>
          </cell>
          <cell r="D26">
            <v>20.2</v>
          </cell>
          <cell r="E26">
            <v>84.041666666666671</v>
          </cell>
          <cell r="F26">
            <v>95</v>
          </cell>
          <cell r="G26">
            <v>67</v>
          </cell>
          <cell r="H26">
            <v>15.120000000000001</v>
          </cell>
          <cell r="I26" t="str">
            <v>NO</v>
          </cell>
          <cell r="J26">
            <v>33.119999999999997</v>
          </cell>
          <cell r="K26">
            <v>0</v>
          </cell>
        </row>
        <row r="27">
          <cell r="B27">
            <v>20.112499999999997</v>
          </cell>
          <cell r="C27">
            <v>25</v>
          </cell>
          <cell r="D27">
            <v>17.2</v>
          </cell>
          <cell r="E27">
            <v>67.625</v>
          </cell>
          <cell r="F27">
            <v>82</v>
          </cell>
          <cell r="G27">
            <v>47</v>
          </cell>
          <cell r="H27">
            <v>16.2</v>
          </cell>
          <cell r="I27" t="str">
            <v>SE</v>
          </cell>
          <cell r="J27">
            <v>32.04</v>
          </cell>
          <cell r="K27">
            <v>0</v>
          </cell>
        </row>
        <row r="28">
          <cell r="B28">
            <v>19.004166666666666</v>
          </cell>
          <cell r="C28">
            <v>27.4</v>
          </cell>
          <cell r="D28">
            <v>12.8</v>
          </cell>
          <cell r="E28">
            <v>67.416666666666671</v>
          </cell>
          <cell r="F28">
            <v>90</v>
          </cell>
          <cell r="G28">
            <v>41</v>
          </cell>
          <cell r="H28">
            <v>11.879999999999999</v>
          </cell>
          <cell r="I28" t="str">
            <v>SE</v>
          </cell>
          <cell r="J28">
            <v>22.32</v>
          </cell>
          <cell r="K28">
            <v>0</v>
          </cell>
        </row>
        <row r="29">
          <cell r="B29">
            <v>21.237500000000001</v>
          </cell>
          <cell r="C29">
            <v>31.4</v>
          </cell>
          <cell r="D29">
            <v>14.6</v>
          </cell>
          <cell r="E29">
            <v>68.375</v>
          </cell>
          <cell r="F29">
            <v>91</v>
          </cell>
          <cell r="G29">
            <v>37</v>
          </cell>
          <cell r="H29">
            <v>6.84</v>
          </cell>
          <cell r="I29" t="str">
            <v>SE</v>
          </cell>
          <cell r="J29">
            <v>16.559999999999999</v>
          </cell>
          <cell r="K29">
            <v>0</v>
          </cell>
        </row>
        <row r="30">
          <cell r="B30">
            <v>23.254166666666666</v>
          </cell>
          <cell r="C30">
            <v>33.1</v>
          </cell>
          <cell r="D30">
            <v>16.399999999999999</v>
          </cell>
          <cell r="E30">
            <v>71.291666666666671</v>
          </cell>
          <cell r="F30">
            <v>93</v>
          </cell>
          <cell r="G30">
            <v>37</v>
          </cell>
          <cell r="H30">
            <v>6.84</v>
          </cell>
          <cell r="I30" t="str">
            <v>SE</v>
          </cell>
          <cell r="J30">
            <v>25.92</v>
          </cell>
          <cell r="K30">
            <v>0</v>
          </cell>
        </row>
        <row r="31">
          <cell r="B31">
            <v>23.433333333333326</v>
          </cell>
          <cell r="C31">
            <v>30.4</v>
          </cell>
          <cell r="D31">
            <v>19.100000000000001</v>
          </cell>
          <cell r="E31">
            <v>76.791666666666671</v>
          </cell>
          <cell r="F31">
            <v>93</v>
          </cell>
          <cell r="G31">
            <v>50</v>
          </cell>
          <cell r="H31">
            <v>9.7200000000000006</v>
          </cell>
          <cell r="I31" t="str">
            <v>SE</v>
          </cell>
          <cell r="J31">
            <v>29.16</v>
          </cell>
          <cell r="K31">
            <v>0</v>
          </cell>
        </row>
        <row r="32">
          <cell r="B32">
            <v>21.549999999999994</v>
          </cell>
          <cell r="C32">
            <v>28.1</v>
          </cell>
          <cell r="D32">
            <v>17.399999999999999</v>
          </cell>
          <cell r="E32">
            <v>83.375</v>
          </cell>
          <cell r="F32">
            <v>96</v>
          </cell>
          <cell r="G32">
            <v>59</v>
          </cell>
          <cell r="H32">
            <v>17.64</v>
          </cell>
          <cell r="I32" t="str">
            <v>O</v>
          </cell>
          <cell r="J32">
            <v>33.119999999999997</v>
          </cell>
          <cell r="K32">
            <v>0</v>
          </cell>
        </row>
        <row r="33">
          <cell r="B33">
            <v>21.408333333333335</v>
          </cell>
          <cell r="C33">
            <v>26.8</v>
          </cell>
          <cell r="D33">
            <v>18.600000000000001</v>
          </cell>
          <cell r="E33">
            <v>81.458333333333329</v>
          </cell>
          <cell r="F33">
            <v>95</v>
          </cell>
          <cell r="G33">
            <v>57</v>
          </cell>
          <cell r="H33">
            <v>9.3600000000000012</v>
          </cell>
          <cell r="I33" t="str">
            <v>SO</v>
          </cell>
          <cell r="J33">
            <v>20.52</v>
          </cell>
          <cell r="K33">
            <v>0.4</v>
          </cell>
        </row>
        <row r="34">
          <cell r="B34">
            <v>21.683333333333334</v>
          </cell>
          <cell r="C34">
            <v>28.2</v>
          </cell>
          <cell r="D34">
            <v>16.8</v>
          </cell>
          <cell r="E34">
            <v>84.958333333333329</v>
          </cell>
          <cell r="F34">
            <v>97</v>
          </cell>
          <cell r="G34">
            <v>62</v>
          </cell>
          <cell r="H34">
            <v>13.32</v>
          </cell>
          <cell r="I34" t="str">
            <v>O</v>
          </cell>
          <cell r="J34">
            <v>25.92</v>
          </cell>
          <cell r="K34">
            <v>2.6</v>
          </cell>
        </row>
        <row r="35">
          <cell r="B35">
            <v>22.591666666666669</v>
          </cell>
          <cell r="C35">
            <v>28.6</v>
          </cell>
          <cell r="D35">
            <v>19.5</v>
          </cell>
          <cell r="E35">
            <v>87.666666666666671</v>
          </cell>
          <cell r="F35">
            <v>97</v>
          </cell>
          <cell r="G35">
            <v>63</v>
          </cell>
          <cell r="H35">
            <v>8.64</v>
          </cell>
          <cell r="I35" t="str">
            <v>L</v>
          </cell>
          <cell r="J35">
            <v>18.36</v>
          </cell>
          <cell r="K35">
            <v>3.6</v>
          </cell>
        </row>
        <row r="36">
          <cell r="I36" t="str">
            <v>SE</v>
          </cell>
        </row>
      </sheetData>
      <sheetData sheetId="5">
        <row r="5">
          <cell r="B5">
            <v>23.487500000000001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14.191666666666668</v>
          </cell>
          <cell r="C5">
            <v>22.9</v>
          </cell>
          <cell r="D5">
            <v>7.5</v>
          </cell>
          <cell r="E5">
            <v>58.125</v>
          </cell>
          <cell r="F5">
            <v>82</v>
          </cell>
          <cell r="G5">
            <v>26</v>
          </cell>
          <cell r="H5">
            <v>10.8</v>
          </cell>
          <cell r="I5" t="str">
            <v>S</v>
          </cell>
          <cell r="J5">
            <v>23.759999999999998</v>
          </cell>
          <cell r="K5">
            <v>0</v>
          </cell>
        </row>
        <row r="6">
          <cell r="B6">
            <v>19.387499999999999</v>
          </cell>
          <cell r="C6">
            <v>26.2</v>
          </cell>
          <cell r="D6">
            <v>13.6</v>
          </cell>
          <cell r="E6">
            <v>50.666666666666664</v>
          </cell>
          <cell r="F6">
            <v>66</v>
          </cell>
          <cell r="G6">
            <v>36</v>
          </cell>
          <cell r="H6">
            <v>14.04</v>
          </cell>
          <cell r="I6" t="str">
            <v>NE</v>
          </cell>
          <cell r="J6">
            <v>38.159999999999997</v>
          </cell>
          <cell r="K6">
            <v>0</v>
          </cell>
        </row>
        <row r="7">
          <cell r="B7">
            <v>21.391666666666669</v>
          </cell>
          <cell r="C7">
            <v>28.2</v>
          </cell>
          <cell r="D7">
            <v>13.9</v>
          </cell>
          <cell r="E7">
            <v>55</v>
          </cell>
          <cell r="F7">
            <v>86</v>
          </cell>
          <cell r="G7">
            <v>38</v>
          </cell>
          <cell r="H7">
            <v>10.8</v>
          </cell>
          <cell r="I7" t="str">
            <v>NO</v>
          </cell>
          <cell r="J7">
            <v>19.8</v>
          </cell>
          <cell r="K7">
            <v>0</v>
          </cell>
        </row>
        <row r="8">
          <cell r="B8">
            <v>21.0625</v>
          </cell>
          <cell r="C8">
            <v>28.1</v>
          </cell>
          <cell r="D8">
            <v>14.6</v>
          </cell>
          <cell r="E8">
            <v>66.375</v>
          </cell>
          <cell r="F8">
            <v>89</v>
          </cell>
          <cell r="G8">
            <v>43</v>
          </cell>
          <cell r="H8">
            <v>10.08</v>
          </cell>
          <cell r="I8" t="str">
            <v>SO</v>
          </cell>
          <cell r="J8">
            <v>21.240000000000002</v>
          </cell>
          <cell r="K8">
            <v>0</v>
          </cell>
        </row>
        <row r="9">
          <cell r="B9">
            <v>23.854166666666671</v>
          </cell>
          <cell r="C9">
            <v>29.8</v>
          </cell>
          <cell r="D9">
            <v>16.8</v>
          </cell>
          <cell r="E9">
            <v>58.208333333333336</v>
          </cell>
          <cell r="F9">
            <v>88</v>
          </cell>
          <cell r="G9">
            <v>35</v>
          </cell>
          <cell r="H9">
            <v>12.6</v>
          </cell>
          <cell r="I9" t="str">
            <v>L</v>
          </cell>
          <cell r="J9">
            <v>29.16</v>
          </cell>
          <cell r="K9">
            <v>0</v>
          </cell>
        </row>
        <row r="10">
          <cell r="B10">
            <v>20.175000000000001</v>
          </cell>
          <cell r="C10">
            <v>25.6</v>
          </cell>
          <cell r="D10">
            <v>17.5</v>
          </cell>
          <cell r="E10">
            <v>77.916666666666671</v>
          </cell>
          <cell r="F10">
            <v>95</v>
          </cell>
          <cell r="G10">
            <v>46</v>
          </cell>
          <cell r="H10">
            <v>14.4</v>
          </cell>
          <cell r="I10" t="str">
            <v>SE</v>
          </cell>
          <cell r="J10">
            <v>36</v>
          </cell>
          <cell r="K10">
            <v>17.2</v>
          </cell>
        </row>
        <row r="11">
          <cell r="B11">
            <v>19.941666666666666</v>
          </cell>
          <cell r="C11">
            <v>25.4</v>
          </cell>
          <cell r="D11">
            <v>17</v>
          </cell>
          <cell r="E11">
            <v>85.875</v>
          </cell>
          <cell r="F11">
            <v>97</v>
          </cell>
          <cell r="G11">
            <v>63</v>
          </cell>
          <cell r="H11">
            <v>15.48</v>
          </cell>
          <cell r="I11" t="str">
            <v>L</v>
          </cell>
          <cell r="J11">
            <v>25.92</v>
          </cell>
          <cell r="K11">
            <v>2.2000000000000002</v>
          </cell>
        </row>
        <row r="12">
          <cell r="B12">
            <v>21.041666666666664</v>
          </cell>
          <cell r="C12">
            <v>25.6</v>
          </cell>
          <cell r="D12">
            <v>18.5</v>
          </cell>
          <cell r="E12">
            <v>84.541666666666671</v>
          </cell>
          <cell r="F12">
            <v>97</v>
          </cell>
          <cell r="G12">
            <v>65</v>
          </cell>
          <cell r="H12">
            <v>16.920000000000002</v>
          </cell>
          <cell r="I12" t="str">
            <v>SE</v>
          </cell>
          <cell r="J12">
            <v>35.64</v>
          </cell>
          <cell r="K12">
            <v>10.4</v>
          </cell>
        </row>
        <row r="13">
          <cell r="B13">
            <v>19.545833333333334</v>
          </cell>
          <cell r="C13">
            <v>21.4</v>
          </cell>
          <cell r="D13">
            <v>18.2</v>
          </cell>
          <cell r="E13">
            <v>87.291666666666671</v>
          </cell>
          <cell r="F13">
            <v>97</v>
          </cell>
          <cell r="G13">
            <v>79</v>
          </cell>
          <cell r="H13">
            <v>15.120000000000001</v>
          </cell>
          <cell r="I13" t="str">
            <v>NE</v>
          </cell>
          <cell r="J13">
            <v>42.12</v>
          </cell>
          <cell r="K13">
            <v>27.8</v>
          </cell>
        </row>
        <row r="14">
          <cell r="B14">
            <v>18.770833333333332</v>
          </cell>
          <cell r="C14">
            <v>23.5</v>
          </cell>
          <cell r="D14">
            <v>16.5</v>
          </cell>
          <cell r="E14">
            <v>91.833333333333329</v>
          </cell>
          <cell r="F14">
            <v>97</v>
          </cell>
          <cell r="G14">
            <v>76</v>
          </cell>
          <cell r="H14">
            <v>24.12</v>
          </cell>
          <cell r="I14" t="str">
            <v>L</v>
          </cell>
          <cell r="J14">
            <v>52.2</v>
          </cell>
          <cell r="K14">
            <v>16.399999999999999</v>
          </cell>
        </row>
        <row r="15">
          <cell r="B15">
            <v>20.854166666666668</v>
          </cell>
          <cell r="C15">
            <v>24.6</v>
          </cell>
          <cell r="D15">
            <v>18.8</v>
          </cell>
          <cell r="E15">
            <v>90.666666666666671</v>
          </cell>
          <cell r="F15">
            <v>97</v>
          </cell>
          <cell r="G15">
            <v>72</v>
          </cell>
          <cell r="H15">
            <v>10.8</v>
          </cell>
          <cell r="I15" t="str">
            <v>N</v>
          </cell>
          <cell r="J15">
            <v>20.52</v>
          </cell>
          <cell r="K15">
            <v>2.4</v>
          </cell>
        </row>
        <row r="16">
          <cell r="B16">
            <v>20.541666666666668</v>
          </cell>
          <cell r="C16">
            <v>22.6</v>
          </cell>
          <cell r="D16">
            <v>19.8</v>
          </cell>
          <cell r="E16">
            <v>94.666666666666671</v>
          </cell>
          <cell r="F16">
            <v>97</v>
          </cell>
          <cell r="G16">
            <v>85</v>
          </cell>
          <cell r="H16">
            <v>9.7200000000000006</v>
          </cell>
          <cell r="I16" t="str">
            <v>SE</v>
          </cell>
          <cell r="J16">
            <v>20.52</v>
          </cell>
          <cell r="K16">
            <v>11.4</v>
          </cell>
        </row>
        <row r="17">
          <cell r="B17">
            <v>20.604166666666661</v>
          </cell>
          <cell r="C17">
            <v>23.7</v>
          </cell>
          <cell r="D17">
            <v>19.100000000000001</v>
          </cell>
          <cell r="E17">
            <v>92.125</v>
          </cell>
          <cell r="F17">
            <v>97</v>
          </cell>
          <cell r="G17">
            <v>78</v>
          </cell>
          <cell r="H17">
            <v>10.08</v>
          </cell>
          <cell r="I17" t="str">
            <v>S</v>
          </cell>
          <cell r="J17">
            <v>19.079999999999998</v>
          </cell>
          <cell r="K17">
            <v>0</v>
          </cell>
        </row>
        <row r="18">
          <cell r="B18">
            <v>20.666666666666661</v>
          </cell>
          <cell r="C18">
            <v>25.2</v>
          </cell>
          <cell r="D18">
            <v>17.600000000000001</v>
          </cell>
          <cell r="E18">
            <v>83.583333333333329</v>
          </cell>
          <cell r="F18">
            <v>94</v>
          </cell>
          <cell r="G18">
            <v>65</v>
          </cell>
          <cell r="H18">
            <v>15.120000000000001</v>
          </cell>
          <cell r="I18" t="str">
            <v>NE</v>
          </cell>
          <cell r="J18">
            <v>32.76</v>
          </cell>
          <cell r="K18">
            <v>0.2</v>
          </cell>
        </row>
        <row r="19">
          <cell r="B19">
            <v>23.066666666666666</v>
          </cell>
          <cell r="C19">
            <v>30.7</v>
          </cell>
          <cell r="D19">
            <v>17.7</v>
          </cell>
          <cell r="E19">
            <v>76.875</v>
          </cell>
          <cell r="F19">
            <v>94</v>
          </cell>
          <cell r="G19">
            <v>53</v>
          </cell>
          <cell r="H19">
            <v>16.2</v>
          </cell>
          <cell r="I19" t="str">
            <v>NE</v>
          </cell>
          <cell r="J19">
            <v>41.04</v>
          </cell>
          <cell r="K19">
            <v>7.8</v>
          </cell>
        </row>
        <row r="20">
          <cell r="B20">
            <v>18.516666666666669</v>
          </cell>
          <cell r="C20">
            <v>24.6</v>
          </cell>
          <cell r="D20">
            <v>14.7</v>
          </cell>
          <cell r="E20">
            <v>86.333333333333329</v>
          </cell>
          <cell r="F20">
            <v>96</v>
          </cell>
          <cell r="G20">
            <v>72</v>
          </cell>
          <cell r="H20">
            <v>15.840000000000002</v>
          </cell>
          <cell r="I20" t="str">
            <v>SO</v>
          </cell>
          <cell r="J20">
            <v>46.080000000000005</v>
          </cell>
          <cell r="K20">
            <v>3.6</v>
          </cell>
        </row>
        <row r="21">
          <cell r="B21">
            <v>14.091666666666667</v>
          </cell>
          <cell r="C21">
            <v>19.399999999999999</v>
          </cell>
          <cell r="D21">
            <v>9.9</v>
          </cell>
          <cell r="E21">
            <v>81.541666666666671</v>
          </cell>
          <cell r="F21">
            <v>95</v>
          </cell>
          <cell r="G21">
            <v>60</v>
          </cell>
          <cell r="H21">
            <v>14.4</v>
          </cell>
          <cell r="I21" t="str">
            <v>S</v>
          </cell>
          <cell r="J21">
            <v>27.720000000000002</v>
          </cell>
          <cell r="K21">
            <v>5.2</v>
          </cell>
        </row>
        <row r="22">
          <cell r="B22">
            <v>14</v>
          </cell>
          <cell r="C22">
            <v>16.3</v>
          </cell>
          <cell r="D22">
            <v>12.9</v>
          </cell>
          <cell r="E22">
            <v>92.75</v>
          </cell>
          <cell r="F22">
            <v>97</v>
          </cell>
          <cell r="G22">
            <v>80</v>
          </cell>
          <cell r="H22">
            <v>10.08</v>
          </cell>
          <cell r="I22" t="str">
            <v>S</v>
          </cell>
          <cell r="J22">
            <v>23.040000000000003</v>
          </cell>
          <cell r="K22">
            <v>9.4</v>
          </cell>
        </row>
        <row r="23">
          <cell r="B23">
            <v>15.208333333333334</v>
          </cell>
          <cell r="C23">
            <v>18.2</v>
          </cell>
          <cell r="D23">
            <v>11.4</v>
          </cell>
          <cell r="E23">
            <v>93.541666666666671</v>
          </cell>
          <cell r="F23">
            <v>98</v>
          </cell>
          <cell r="G23">
            <v>87</v>
          </cell>
          <cell r="H23">
            <v>8.64</v>
          </cell>
          <cell r="I23" t="str">
            <v>NE</v>
          </cell>
          <cell r="J23">
            <v>19.440000000000001</v>
          </cell>
          <cell r="K23">
            <v>0.2</v>
          </cell>
        </row>
        <row r="24">
          <cell r="B24">
            <v>20.716666666666672</v>
          </cell>
          <cell r="C24">
            <v>28.4</v>
          </cell>
          <cell r="D24">
            <v>17.399999999999999</v>
          </cell>
          <cell r="E24">
            <v>87.083333333333329</v>
          </cell>
          <cell r="F24">
            <v>96</v>
          </cell>
          <cell r="G24">
            <v>62</v>
          </cell>
          <cell r="H24">
            <v>17.64</v>
          </cell>
          <cell r="I24" t="str">
            <v>NE</v>
          </cell>
          <cell r="J24">
            <v>28.44</v>
          </cell>
          <cell r="K24">
            <v>0.2</v>
          </cell>
        </row>
        <row r="25">
          <cell r="B25">
            <v>18.345833333333335</v>
          </cell>
          <cell r="C25">
            <v>22.9</v>
          </cell>
          <cell r="D25">
            <v>15.6</v>
          </cell>
          <cell r="E25">
            <v>86.333333333333329</v>
          </cell>
          <cell r="F25">
            <v>95</v>
          </cell>
          <cell r="G25">
            <v>68</v>
          </cell>
          <cell r="H25">
            <v>12.96</v>
          </cell>
          <cell r="I25" t="str">
            <v>SO</v>
          </cell>
          <cell r="J25">
            <v>28.08</v>
          </cell>
          <cell r="K25">
            <v>0</v>
          </cell>
        </row>
        <row r="26">
          <cell r="B26">
            <v>15.550000000000002</v>
          </cell>
          <cell r="C26">
            <v>19</v>
          </cell>
          <cell r="D26">
            <v>13.8</v>
          </cell>
          <cell r="E26">
            <v>89.208333333333329</v>
          </cell>
          <cell r="F26">
            <v>96</v>
          </cell>
          <cell r="G26">
            <v>82</v>
          </cell>
          <cell r="H26">
            <v>12.24</v>
          </cell>
          <cell r="I26" t="str">
            <v>SO</v>
          </cell>
          <cell r="J26">
            <v>25.56</v>
          </cell>
          <cell r="K26">
            <v>2</v>
          </cell>
        </row>
        <row r="27">
          <cell r="B27">
            <v>12.804166666666665</v>
          </cell>
          <cell r="C27">
            <v>18.100000000000001</v>
          </cell>
          <cell r="D27">
            <v>7.8</v>
          </cell>
          <cell r="E27">
            <v>77.958333333333329</v>
          </cell>
          <cell r="F27">
            <v>97</v>
          </cell>
          <cell r="G27">
            <v>49</v>
          </cell>
          <cell r="H27">
            <v>15.840000000000002</v>
          </cell>
          <cell r="I27" t="str">
            <v>S</v>
          </cell>
          <cell r="J27">
            <v>29.16</v>
          </cell>
          <cell r="K27">
            <v>0</v>
          </cell>
        </row>
        <row r="28">
          <cell r="B28">
            <v>13.870833333333332</v>
          </cell>
          <cell r="C28">
            <v>20.9</v>
          </cell>
          <cell r="D28">
            <v>8.6999999999999993</v>
          </cell>
          <cell r="E28">
            <v>70.375</v>
          </cell>
          <cell r="F28">
            <v>87</v>
          </cell>
          <cell r="G28">
            <v>50</v>
          </cell>
          <cell r="H28">
            <v>15.120000000000001</v>
          </cell>
          <cell r="I28" t="str">
            <v>SE</v>
          </cell>
          <cell r="J28">
            <v>30.96</v>
          </cell>
          <cell r="K28">
            <v>0</v>
          </cell>
        </row>
        <row r="29">
          <cell r="B29">
            <v>16.508333333333336</v>
          </cell>
          <cell r="C29">
            <v>22.2</v>
          </cell>
          <cell r="D29">
            <v>13.6</v>
          </cell>
          <cell r="E29">
            <v>76.666666666666671</v>
          </cell>
          <cell r="F29">
            <v>90</v>
          </cell>
          <cell r="G29">
            <v>60</v>
          </cell>
          <cell r="H29">
            <v>18</v>
          </cell>
          <cell r="I29" t="str">
            <v>L</v>
          </cell>
          <cell r="J29">
            <v>31.680000000000003</v>
          </cell>
          <cell r="K29">
            <v>0</v>
          </cell>
        </row>
        <row r="30">
          <cell r="B30">
            <v>19.179166666666664</v>
          </cell>
          <cell r="C30">
            <v>23.5</v>
          </cell>
          <cell r="D30">
            <v>16.600000000000001</v>
          </cell>
          <cell r="E30">
            <v>74.166666666666671</v>
          </cell>
          <cell r="F30">
            <v>90</v>
          </cell>
          <cell r="G30">
            <v>59</v>
          </cell>
          <cell r="H30">
            <v>18.36</v>
          </cell>
          <cell r="I30" t="str">
            <v>NE</v>
          </cell>
          <cell r="J30">
            <v>39.24</v>
          </cell>
          <cell r="K30">
            <v>1</v>
          </cell>
        </row>
        <row r="31">
          <cell r="B31">
            <v>19.266666666666669</v>
          </cell>
          <cell r="C31">
            <v>24.4</v>
          </cell>
          <cell r="D31">
            <v>16.3</v>
          </cell>
          <cell r="E31">
            <v>84.541666666666671</v>
          </cell>
          <cell r="F31">
            <v>97</v>
          </cell>
          <cell r="G31">
            <v>60</v>
          </cell>
          <cell r="H31">
            <v>12.24</v>
          </cell>
          <cell r="I31" t="str">
            <v>SE</v>
          </cell>
          <cell r="J31">
            <v>27</v>
          </cell>
          <cell r="K31">
            <v>4.4000000000000004</v>
          </cell>
        </row>
        <row r="32">
          <cell r="B32">
            <v>17.554166666666667</v>
          </cell>
          <cell r="C32">
            <v>20.399999999999999</v>
          </cell>
          <cell r="D32">
            <v>15.9</v>
          </cell>
          <cell r="E32">
            <v>91.666666666666671</v>
          </cell>
          <cell r="F32">
            <v>97</v>
          </cell>
          <cell r="G32">
            <v>80</v>
          </cell>
          <cell r="H32">
            <v>13.32</v>
          </cell>
          <cell r="I32" t="str">
            <v>SE</v>
          </cell>
          <cell r="J32">
            <v>42.84</v>
          </cell>
          <cell r="K32">
            <v>47</v>
          </cell>
        </row>
        <row r="33">
          <cell r="B33">
            <v>16.908333333333339</v>
          </cell>
          <cell r="C33">
            <v>20.2</v>
          </cell>
          <cell r="D33">
            <v>14.5</v>
          </cell>
          <cell r="E33">
            <v>90</v>
          </cell>
          <cell r="F33">
            <v>98</v>
          </cell>
          <cell r="G33">
            <v>72</v>
          </cell>
          <cell r="H33">
            <v>10.44</v>
          </cell>
          <cell r="I33" t="str">
            <v>O</v>
          </cell>
          <cell r="J33">
            <v>23.759999999999998</v>
          </cell>
          <cell r="K33">
            <v>0.2</v>
          </cell>
        </row>
        <row r="34">
          <cell r="B34">
            <v>18.133333333333333</v>
          </cell>
          <cell r="C34">
            <v>20.100000000000001</v>
          </cell>
          <cell r="D34">
            <v>17</v>
          </cell>
          <cell r="E34">
            <v>93.125</v>
          </cell>
          <cell r="F34">
            <v>97</v>
          </cell>
          <cell r="G34">
            <v>84</v>
          </cell>
          <cell r="H34">
            <v>11.16</v>
          </cell>
          <cell r="I34" t="str">
            <v>NO</v>
          </cell>
          <cell r="J34">
            <v>22.68</v>
          </cell>
          <cell r="K34">
            <v>1.8</v>
          </cell>
        </row>
        <row r="35">
          <cell r="B35">
            <v>16.408333333333335</v>
          </cell>
          <cell r="C35">
            <v>18.3</v>
          </cell>
          <cell r="D35">
            <v>14.1</v>
          </cell>
          <cell r="E35">
            <v>93.375</v>
          </cell>
          <cell r="F35">
            <v>98</v>
          </cell>
          <cell r="G35">
            <v>84</v>
          </cell>
          <cell r="H35">
            <v>10.44</v>
          </cell>
          <cell r="I35" t="str">
            <v>S</v>
          </cell>
          <cell r="J35">
            <v>24.12</v>
          </cell>
          <cell r="K35">
            <v>0.4</v>
          </cell>
        </row>
        <row r="36">
          <cell r="I36" t="str">
            <v>NE</v>
          </cell>
        </row>
      </sheetData>
      <sheetData sheetId="5">
        <row r="5">
          <cell r="B5">
            <v>17.18333333333333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14.104166666666666</v>
          </cell>
          <cell r="C5">
            <v>23</v>
          </cell>
          <cell r="D5">
            <v>6.7</v>
          </cell>
          <cell r="E5">
            <v>61.958333333333336</v>
          </cell>
          <cell r="F5">
            <v>86</v>
          </cell>
          <cell r="G5">
            <v>29</v>
          </cell>
          <cell r="H5">
            <v>0</v>
          </cell>
          <cell r="I5" t="str">
            <v>NE</v>
          </cell>
          <cell r="J5">
            <v>25.56</v>
          </cell>
          <cell r="K5">
            <v>0</v>
          </cell>
        </row>
        <row r="6">
          <cell r="B6">
            <v>17.220833333333335</v>
          </cell>
          <cell r="C6">
            <v>26.4</v>
          </cell>
          <cell r="D6">
            <v>9.1999999999999993</v>
          </cell>
          <cell r="E6">
            <v>56.75</v>
          </cell>
          <cell r="F6">
            <v>76</v>
          </cell>
          <cell r="G6">
            <v>33</v>
          </cell>
          <cell r="H6">
            <v>16.920000000000002</v>
          </cell>
          <cell r="I6" t="str">
            <v>L</v>
          </cell>
          <cell r="J6">
            <v>33.840000000000003</v>
          </cell>
          <cell r="K6">
            <v>0</v>
          </cell>
        </row>
        <row r="7">
          <cell r="B7">
            <v>20.108333333333338</v>
          </cell>
          <cell r="C7">
            <v>28.3</v>
          </cell>
          <cell r="D7">
            <v>13.3</v>
          </cell>
          <cell r="E7">
            <v>60.291666666666664</v>
          </cell>
          <cell r="F7">
            <v>86</v>
          </cell>
          <cell r="G7">
            <v>36</v>
          </cell>
          <cell r="H7">
            <v>0.36000000000000004</v>
          </cell>
          <cell r="I7" t="str">
            <v>SE</v>
          </cell>
          <cell r="J7">
            <v>15.840000000000002</v>
          </cell>
          <cell r="K7">
            <v>0</v>
          </cell>
        </row>
        <row r="8">
          <cell r="B8">
            <v>20.25</v>
          </cell>
          <cell r="C8">
            <v>28.7</v>
          </cell>
          <cell r="D8">
            <v>13.4</v>
          </cell>
          <cell r="E8">
            <v>69.916666666666671</v>
          </cell>
          <cell r="F8">
            <v>90</v>
          </cell>
          <cell r="G8">
            <v>43</v>
          </cell>
          <cell r="H8">
            <v>0.72000000000000008</v>
          </cell>
          <cell r="I8" t="str">
            <v>SO</v>
          </cell>
          <cell r="J8">
            <v>16.920000000000002</v>
          </cell>
          <cell r="K8">
            <v>0</v>
          </cell>
        </row>
        <row r="9">
          <cell r="B9">
            <v>21.733333333333334</v>
          </cell>
          <cell r="C9">
            <v>30</v>
          </cell>
          <cell r="D9">
            <v>16</v>
          </cell>
          <cell r="E9">
            <v>71.208333333333329</v>
          </cell>
          <cell r="F9">
            <v>90</v>
          </cell>
          <cell r="G9">
            <v>45</v>
          </cell>
          <cell r="H9">
            <v>1.4400000000000002</v>
          </cell>
          <cell r="I9" t="str">
            <v>SE</v>
          </cell>
          <cell r="J9">
            <v>19.440000000000001</v>
          </cell>
          <cell r="K9">
            <v>0</v>
          </cell>
        </row>
        <row r="10">
          <cell r="B10">
            <v>19.437499999999996</v>
          </cell>
          <cell r="C10">
            <v>22.7</v>
          </cell>
          <cell r="D10">
            <v>18.2</v>
          </cell>
          <cell r="E10">
            <v>86.791666666666671</v>
          </cell>
          <cell r="F10">
            <v>94</v>
          </cell>
          <cell r="G10">
            <v>68</v>
          </cell>
          <cell r="H10">
            <v>0</v>
          </cell>
          <cell r="I10" t="str">
            <v>NE</v>
          </cell>
          <cell r="J10">
            <v>17.64</v>
          </cell>
          <cell r="K10">
            <v>9</v>
          </cell>
        </row>
        <row r="11">
          <cell r="B11">
            <v>19.516666666666662</v>
          </cell>
          <cell r="C11">
            <v>23.8</v>
          </cell>
          <cell r="D11">
            <v>17.5</v>
          </cell>
          <cell r="E11">
            <v>91.75</v>
          </cell>
          <cell r="F11">
            <v>97</v>
          </cell>
          <cell r="G11">
            <v>80</v>
          </cell>
          <cell r="H11">
            <v>0</v>
          </cell>
          <cell r="I11" t="str">
            <v>NE</v>
          </cell>
          <cell r="J11">
            <v>16.2</v>
          </cell>
          <cell r="K11">
            <v>11.399999999999997</v>
          </cell>
        </row>
        <row r="12">
          <cell r="B12">
            <v>18.733333333333331</v>
          </cell>
          <cell r="C12">
            <v>20.2</v>
          </cell>
          <cell r="D12">
            <v>18</v>
          </cell>
          <cell r="E12">
            <v>94.75</v>
          </cell>
          <cell r="F12">
            <v>97</v>
          </cell>
          <cell r="G12">
            <v>89</v>
          </cell>
          <cell r="H12">
            <v>14.4</v>
          </cell>
          <cell r="I12" t="str">
            <v>L</v>
          </cell>
          <cell r="J12">
            <v>27.36</v>
          </cell>
          <cell r="K12">
            <v>4.2000000000000011</v>
          </cell>
        </row>
        <row r="13">
          <cell r="B13">
            <v>18.291666666666668</v>
          </cell>
          <cell r="C13">
            <v>19.600000000000001</v>
          </cell>
          <cell r="D13">
            <v>17.399999999999999</v>
          </cell>
          <cell r="E13">
            <v>96.333333333333329</v>
          </cell>
          <cell r="F13">
            <v>98</v>
          </cell>
          <cell r="G13">
            <v>94</v>
          </cell>
          <cell r="H13">
            <v>3.6</v>
          </cell>
          <cell r="I13" t="str">
            <v>L</v>
          </cell>
          <cell r="J13">
            <v>32.76</v>
          </cell>
          <cell r="K13">
            <v>6.400000000000003</v>
          </cell>
        </row>
        <row r="14">
          <cell r="B14">
            <v>18.249999999999996</v>
          </cell>
          <cell r="C14">
            <v>21.5</v>
          </cell>
          <cell r="D14">
            <v>16.399999999999999</v>
          </cell>
          <cell r="E14">
            <v>94.458333333333329</v>
          </cell>
          <cell r="F14">
            <v>98</v>
          </cell>
          <cell r="G14">
            <v>88</v>
          </cell>
          <cell r="H14">
            <v>22.32</v>
          </cell>
          <cell r="I14" t="str">
            <v>L</v>
          </cell>
          <cell r="J14">
            <v>48.6</v>
          </cell>
          <cell r="K14">
            <v>7.4000000000000021</v>
          </cell>
        </row>
        <row r="15">
          <cell r="B15">
            <v>20.179166666666671</v>
          </cell>
          <cell r="C15">
            <v>23.3</v>
          </cell>
          <cell r="D15">
            <v>18.5</v>
          </cell>
          <cell r="E15">
            <v>91.666666666666671</v>
          </cell>
          <cell r="F15">
            <v>96</v>
          </cell>
          <cell r="G15">
            <v>83</v>
          </cell>
          <cell r="H15">
            <v>7.9200000000000008</v>
          </cell>
          <cell r="I15" t="str">
            <v>SE</v>
          </cell>
          <cell r="J15">
            <v>20.52</v>
          </cell>
          <cell r="K15">
            <v>9.2000000000000028</v>
          </cell>
        </row>
        <row r="16">
          <cell r="B16">
            <v>20.887500000000003</v>
          </cell>
          <cell r="C16">
            <v>26</v>
          </cell>
          <cell r="D16">
            <v>18</v>
          </cell>
          <cell r="E16">
            <v>90.333333333333329</v>
          </cell>
          <cell r="F16">
            <v>98</v>
          </cell>
          <cell r="G16">
            <v>77</v>
          </cell>
          <cell r="H16">
            <v>4.32</v>
          </cell>
          <cell r="I16" t="str">
            <v>SE</v>
          </cell>
          <cell r="J16">
            <v>15.120000000000001</v>
          </cell>
          <cell r="K16">
            <v>7.2000000000000028</v>
          </cell>
        </row>
        <row r="17">
          <cell r="B17">
            <v>20.766666666666666</v>
          </cell>
          <cell r="C17">
            <v>26.2</v>
          </cell>
          <cell r="D17">
            <v>18.399999999999999</v>
          </cell>
          <cell r="E17">
            <v>87.541666666666671</v>
          </cell>
          <cell r="F17">
            <v>95</v>
          </cell>
          <cell r="G17">
            <v>72</v>
          </cell>
          <cell r="H17">
            <v>8.2799999999999994</v>
          </cell>
          <cell r="I17" t="str">
            <v>S</v>
          </cell>
          <cell r="J17">
            <v>19.079999999999998</v>
          </cell>
          <cell r="K17">
            <v>8.6000000000000032</v>
          </cell>
        </row>
        <row r="18">
          <cell r="B18">
            <v>21.634999999999998</v>
          </cell>
          <cell r="C18">
            <v>26.3</v>
          </cell>
          <cell r="D18">
            <v>17.600000000000001</v>
          </cell>
          <cell r="E18">
            <v>78.150000000000006</v>
          </cell>
          <cell r="F18">
            <v>93</v>
          </cell>
          <cell r="G18">
            <v>58</v>
          </cell>
          <cell r="H18">
            <v>12.6</v>
          </cell>
          <cell r="I18" t="str">
            <v>NE</v>
          </cell>
          <cell r="J18">
            <v>31.680000000000003</v>
          </cell>
          <cell r="K18">
            <v>4.8000000000000016</v>
          </cell>
        </row>
        <row r="19">
          <cell r="B19">
            <v>25.270000000000003</v>
          </cell>
          <cell r="C19">
            <v>31.2</v>
          </cell>
          <cell r="D19">
            <v>17</v>
          </cell>
          <cell r="E19">
            <v>69.900000000000006</v>
          </cell>
          <cell r="F19">
            <v>91</v>
          </cell>
          <cell r="G19">
            <v>52</v>
          </cell>
          <cell r="H19">
            <v>21.240000000000002</v>
          </cell>
          <cell r="I19" t="str">
            <v>N</v>
          </cell>
          <cell r="J19">
            <v>46.800000000000004</v>
          </cell>
          <cell r="K19">
            <v>0.60000000000000009</v>
          </cell>
        </row>
        <row r="20">
          <cell r="B20">
            <v>18.433333333333334</v>
          </cell>
          <cell r="C20">
            <v>19.600000000000001</v>
          </cell>
          <cell r="D20">
            <v>17.399999999999999</v>
          </cell>
          <cell r="E20">
            <v>82</v>
          </cell>
          <cell r="F20">
            <v>88</v>
          </cell>
          <cell r="G20">
            <v>78</v>
          </cell>
          <cell r="H20">
            <v>3.24</v>
          </cell>
          <cell r="I20" t="str">
            <v>S</v>
          </cell>
          <cell r="J20">
            <v>29.52</v>
          </cell>
          <cell r="K20">
            <v>0</v>
          </cell>
        </row>
        <row r="21">
          <cell r="B21">
            <v>16.600000000000001</v>
          </cell>
          <cell r="C21">
            <v>20.399999999999999</v>
          </cell>
          <cell r="D21">
            <v>10.3</v>
          </cell>
          <cell r="E21">
            <v>72.5</v>
          </cell>
          <cell r="F21">
            <v>91</v>
          </cell>
          <cell r="G21">
            <v>56</v>
          </cell>
          <cell r="H21">
            <v>3.24</v>
          </cell>
          <cell r="I21" t="str">
            <v>SE</v>
          </cell>
          <cell r="J21">
            <v>23.759999999999998</v>
          </cell>
          <cell r="K21">
            <v>0.2</v>
          </cell>
        </row>
        <row r="22">
          <cell r="B22">
            <v>15.850000000000001</v>
          </cell>
          <cell r="C22">
            <v>17.5</v>
          </cell>
          <cell r="D22">
            <v>15.4</v>
          </cell>
          <cell r="E22">
            <v>87.5</v>
          </cell>
          <cell r="F22">
            <v>89</v>
          </cell>
          <cell r="G22">
            <v>85</v>
          </cell>
          <cell r="H22">
            <v>0</v>
          </cell>
          <cell r="I22" t="str">
            <v>S</v>
          </cell>
          <cell r="J22">
            <v>9</v>
          </cell>
          <cell r="K22">
            <v>0</v>
          </cell>
        </row>
        <row r="23">
          <cell r="B23">
            <v>15.133333333333333</v>
          </cell>
          <cell r="C23">
            <v>16.8</v>
          </cell>
          <cell r="D23">
            <v>13.6</v>
          </cell>
          <cell r="E23">
            <v>95</v>
          </cell>
          <cell r="F23">
            <v>96</v>
          </cell>
          <cell r="G23">
            <v>93</v>
          </cell>
          <cell r="H23">
            <v>0</v>
          </cell>
          <cell r="I23" t="str">
            <v>NE</v>
          </cell>
          <cell r="J23">
            <v>0</v>
          </cell>
          <cell r="K23">
            <v>0</v>
          </cell>
        </row>
        <row r="24">
          <cell r="B24">
            <v>21.975000000000001</v>
          </cell>
          <cell r="C24">
            <v>24.4</v>
          </cell>
          <cell r="D24">
            <v>18.899999999999999</v>
          </cell>
          <cell r="E24">
            <v>88</v>
          </cell>
          <cell r="F24">
            <v>94</v>
          </cell>
          <cell r="G24">
            <v>81</v>
          </cell>
          <cell r="H24">
            <v>8.2799999999999994</v>
          </cell>
          <cell r="I24" t="str">
            <v>N</v>
          </cell>
          <cell r="J24">
            <v>27</v>
          </cell>
          <cell r="K24">
            <v>0</v>
          </cell>
        </row>
        <row r="25">
          <cell r="B25">
            <v>18.880000000000003</v>
          </cell>
          <cell r="C25">
            <v>20.399999999999999</v>
          </cell>
          <cell r="D25">
            <v>16.399999999999999</v>
          </cell>
          <cell r="E25">
            <v>88.6</v>
          </cell>
          <cell r="F25">
            <v>94</v>
          </cell>
          <cell r="G25">
            <v>85</v>
          </cell>
          <cell r="H25">
            <v>0</v>
          </cell>
          <cell r="I25" t="str">
            <v>O</v>
          </cell>
          <cell r="J25">
            <v>0</v>
          </cell>
          <cell r="K25">
            <v>0.4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15.62</v>
          </cell>
          <cell r="C27">
            <v>18.8</v>
          </cell>
          <cell r="D27">
            <v>9.6999999999999993</v>
          </cell>
          <cell r="E27">
            <v>68.400000000000006</v>
          </cell>
          <cell r="F27">
            <v>93</v>
          </cell>
          <cell r="G27">
            <v>44</v>
          </cell>
          <cell r="H27">
            <v>5.4</v>
          </cell>
          <cell r="I27" t="str">
            <v>S</v>
          </cell>
          <cell r="J27">
            <v>32.04</v>
          </cell>
          <cell r="K27">
            <v>0.60000000000000009</v>
          </cell>
        </row>
        <row r="28">
          <cell r="B28">
            <v>17.277777777777779</v>
          </cell>
          <cell r="C28">
            <v>21</v>
          </cell>
          <cell r="D28">
            <v>8.3000000000000007</v>
          </cell>
          <cell r="E28">
            <v>66.111111111111114</v>
          </cell>
          <cell r="F28">
            <v>90</v>
          </cell>
          <cell r="G28">
            <v>51</v>
          </cell>
          <cell r="H28">
            <v>21.240000000000002</v>
          </cell>
          <cell r="I28" t="str">
            <v>NE</v>
          </cell>
          <cell r="J28">
            <v>41.04</v>
          </cell>
          <cell r="K28">
            <v>0</v>
          </cell>
        </row>
        <row r="29">
          <cell r="B29">
            <v>18.119999999999997</v>
          </cell>
          <cell r="C29">
            <v>21.1</v>
          </cell>
          <cell r="D29">
            <v>13.6</v>
          </cell>
          <cell r="E29">
            <v>76.400000000000006</v>
          </cell>
          <cell r="F29">
            <v>89</v>
          </cell>
          <cell r="G29">
            <v>64</v>
          </cell>
          <cell r="H29">
            <v>1.4400000000000002</v>
          </cell>
          <cell r="I29" t="str">
            <v>NE</v>
          </cell>
          <cell r="J29">
            <v>32.04</v>
          </cell>
          <cell r="K29">
            <v>0</v>
          </cell>
        </row>
        <row r="30">
          <cell r="B30">
            <v>22.6</v>
          </cell>
          <cell r="C30">
            <v>24.4</v>
          </cell>
          <cell r="D30">
            <v>18.2</v>
          </cell>
          <cell r="E30">
            <v>72.8</v>
          </cell>
          <cell r="F30">
            <v>87</v>
          </cell>
          <cell r="G30">
            <v>64</v>
          </cell>
          <cell r="H30">
            <v>0</v>
          </cell>
          <cell r="I30" t="str">
            <v>N</v>
          </cell>
          <cell r="J30">
            <v>22.32</v>
          </cell>
          <cell r="K30">
            <v>0</v>
          </cell>
        </row>
        <row r="31">
          <cell r="B31">
            <v>21.7</v>
          </cell>
          <cell r="C31">
            <v>24.2</v>
          </cell>
          <cell r="D31">
            <v>18.8</v>
          </cell>
          <cell r="E31">
            <v>83.285714285714292</v>
          </cell>
          <cell r="F31">
            <v>94</v>
          </cell>
          <cell r="G31">
            <v>73</v>
          </cell>
          <cell r="H31">
            <v>6.84</v>
          </cell>
          <cell r="I31" t="str">
            <v>SE</v>
          </cell>
          <cell r="J31">
            <v>15.840000000000002</v>
          </cell>
          <cell r="K31">
            <v>0.60000000000000009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19.48</v>
          </cell>
          <cell r="C33">
            <v>21.3</v>
          </cell>
          <cell r="D33">
            <v>16.2</v>
          </cell>
          <cell r="E33">
            <v>91</v>
          </cell>
          <cell r="F33">
            <v>100</v>
          </cell>
          <cell r="G33">
            <v>81</v>
          </cell>
          <cell r="H33">
            <v>8.64</v>
          </cell>
          <cell r="I33" t="str">
            <v>O</v>
          </cell>
          <cell r="J33">
            <v>16.559999999999999</v>
          </cell>
          <cell r="K33">
            <v>0</v>
          </cell>
        </row>
        <row r="34">
          <cell r="B34" t="str">
            <v>*</v>
          </cell>
          <cell r="C34" t="str">
            <v>*</v>
          </cell>
          <cell r="D34" t="str">
            <v>*</v>
          </cell>
          <cell r="E34" t="str">
            <v>*</v>
          </cell>
          <cell r="F34" t="str">
            <v>*</v>
          </cell>
          <cell r="G34" t="str">
            <v>*</v>
          </cell>
          <cell r="H34" t="str">
            <v>*</v>
          </cell>
          <cell r="I34" t="str">
            <v>*</v>
          </cell>
          <cell r="J34" t="str">
            <v>*</v>
          </cell>
          <cell r="K34" t="str">
            <v>*</v>
          </cell>
        </row>
        <row r="35">
          <cell r="B35">
            <v>16.7</v>
          </cell>
          <cell r="C35">
            <v>17.3</v>
          </cell>
          <cell r="D35">
            <v>14.9</v>
          </cell>
          <cell r="E35">
            <v>92.333333333333329</v>
          </cell>
          <cell r="F35">
            <v>96</v>
          </cell>
          <cell r="G35">
            <v>90</v>
          </cell>
          <cell r="H35">
            <v>0</v>
          </cell>
          <cell r="I35" t="str">
            <v>S</v>
          </cell>
          <cell r="J35">
            <v>19.8</v>
          </cell>
          <cell r="K35">
            <v>0</v>
          </cell>
        </row>
        <row r="36">
          <cell r="I36" t="str">
            <v>NE</v>
          </cell>
        </row>
      </sheetData>
      <sheetData sheetId="5">
        <row r="5">
          <cell r="B5">
            <v>17.7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15.850000000000001</v>
          </cell>
          <cell r="C5">
            <v>24.8</v>
          </cell>
          <cell r="D5">
            <v>8.6</v>
          </cell>
          <cell r="E5">
            <v>55.25</v>
          </cell>
          <cell r="F5">
            <v>80</v>
          </cell>
          <cell r="G5">
            <v>29</v>
          </cell>
          <cell r="H5">
            <v>14.76</v>
          </cell>
          <cell r="I5" t="str">
            <v>S</v>
          </cell>
          <cell r="J5">
            <v>25.2</v>
          </cell>
          <cell r="K5" t="str">
            <v>*</v>
          </cell>
        </row>
        <row r="6">
          <cell r="B6">
            <v>19.333333333333332</v>
          </cell>
          <cell r="C6">
            <v>27.4</v>
          </cell>
          <cell r="D6">
            <v>13.6</v>
          </cell>
          <cell r="E6">
            <v>51.375</v>
          </cell>
          <cell r="F6">
            <v>69</v>
          </cell>
          <cell r="G6">
            <v>29</v>
          </cell>
          <cell r="H6">
            <v>13.68</v>
          </cell>
          <cell r="I6" t="str">
            <v>L</v>
          </cell>
          <cell r="J6">
            <v>27.36</v>
          </cell>
          <cell r="K6" t="str">
            <v>*</v>
          </cell>
        </row>
        <row r="7">
          <cell r="B7">
            <v>21.720833333333331</v>
          </cell>
          <cell r="C7">
            <v>29.6</v>
          </cell>
          <cell r="D7">
            <v>15</v>
          </cell>
          <cell r="E7">
            <v>50.916666666666664</v>
          </cell>
          <cell r="F7">
            <v>76</v>
          </cell>
          <cell r="G7">
            <v>30</v>
          </cell>
          <cell r="H7">
            <v>10.44</v>
          </cell>
          <cell r="I7" t="str">
            <v>NE</v>
          </cell>
          <cell r="J7">
            <v>23.400000000000002</v>
          </cell>
          <cell r="K7" t="str">
            <v>*</v>
          </cell>
        </row>
        <row r="8">
          <cell r="B8">
            <v>22.995833333333334</v>
          </cell>
          <cell r="C8">
            <v>29.7</v>
          </cell>
          <cell r="D8">
            <v>16</v>
          </cell>
          <cell r="E8">
            <v>54.375</v>
          </cell>
          <cell r="F8">
            <v>82</v>
          </cell>
          <cell r="G8">
            <v>34</v>
          </cell>
          <cell r="H8">
            <v>8.64</v>
          </cell>
          <cell r="I8" t="str">
            <v>S</v>
          </cell>
          <cell r="J8">
            <v>20.52</v>
          </cell>
          <cell r="K8" t="str">
            <v>*</v>
          </cell>
        </row>
        <row r="9">
          <cell r="B9">
            <v>24.320833333333336</v>
          </cell>
          <cell r="C9">
            <v>31.6</v>
          </cell>
          <cell r="D9">
            <v>18.5</v>
          </cell>
          <cell r="E9">
            <v>55.375</v>
          </cell>
          <cell r="F9">
            <v>76</v>
          </cell>
          <cell r="G9">
            <v>28</v>
          </cell>
          <cell r="H9">
            <v>11.16</v>
          </cell>
          <cell r="I9" t="str">
            <v>SE</v>
          </cell>
          <cell r="J9">
            <v>25.56</v>
          </cell>
          <cell r="K9" t="str">
            <v>*</v>
          </cell>
        </row>
        <row r="10">
          <cell r="B10">
            <v>20.679166666666671</v>
          </cell>
          <cell r="C10">
            <v>24.5</v>
          </cell>
          <cell r="D10">
            <v>18.899999999999999</v>
          </cell>
          <cell r="E10">
            <v>75.083333333333329</v>
          </cell>
          <cell r="F10">
            <v>90</v>
          </cell>
          <cell r="G10">
            <v>58</v>
          </cell>
          <cell r="H10">
            <v>16.2</v>
          </cell>
          <cell r="I10" t="str">
            <v>S</v>
          </cell>
          <cell r="J10">
            <v>28.8</v>
          </cell>
          <cell r="K10" t="str">
            <v>*</v>
          </cell>
        </row>
        <row r="11">
          <cell r="B11">
            <v>20.883333333333333</v>
          </cell>
          <cell r="C11">
            <v>26.2</v>
          </cell>
          <cell r="D11">
            <v>18</v>
          </cell>
          <cell r="E11">
            <v>82.541666666666671</v>
          </cell>
          <cell r="F11">
            <v>95</v>
          </cell>
          <cell r="G11">
            <v>59</v>
          </cell>
          <cell r="H11">
            <v>12.96</v>
          </cell>
          <cell r="I11" t="str">
            <v>SE</v>
          </cell>
          <cell r="J11">
            <v>27</v>
          </cell>
          <cell r="K11" t="str">
            <v>*</v>
          </cell>
        </row>
        <row r="12">
          <cell r="B12">
            <v>21.099999999999998</v>
          </cell>
          <cell r="C12">
            <v>24.9</v>
          </cell>
          <cell r="D12">
            <v>18.8</v>
          </cell>
          <cell r="E12">
            <v>82.333333333333329</v>
          </cell>
          <cell r="F12">
            <v>95</v>
          </cell>
          <cell r="G12">
            <v>62</v>
          </cell>
          <cell r="H12">
            <v>16.559999999999999</v>
          </cell>
          <cell r="I12" t="str">
            <v>SE</v>
          </cell>
          <cell r="J12">
            <v>41.04</v>
          </cell>
          <cell r="K12" t="str">
            <v>*</v>
          </cell>
        </row>
        <row r="13">
          <cell r="B13">
            <v>20.124999999999996</v>
          </cell>
          <cell r="C13">
            <v>23.3</v>
          </cell>
          <cell r="D13">
            <v>17.8</v>
          </cell>
          <cell r="E13">
            <v>83.625</v>
          </cell>
          <cell r="F13">
            <v>96</v>
          </cell>
          <cell r="G13">
            <v>72</v>
          </cell>
          <cell r="H13">
            <v>22.68</v>
          </cell>
          <cell r="I13" t="str">
            <v>L</v>
          </cell>
          <cell r="J13">
            <v>41.76</v>
          </cell>
          <cell r="K13" t="str">
            <v>*</v>
          </cell>
        </row>
        <row r="14">
          <cell r="B14">
            <v>19.416666666666661</v>
          </cell>
          <cell r="C14">
            <v>24.6</v>
          </cell>
          <cell r="D14">
            <v>16.7</v>
          </cell>
          <cell r="E14">
            <v>88.5</v>
          </cell>
          <cell r="F14">
            <v>97</v>
          </cell>
          <cell r="G14">
            <v>67</v>
          </cell>
          <cell r="H14">
            <v>18.720000000000002</v>
          </cell>
          <cell r="I14" t="str">
            <v>NE</v>
          </cell>
          <cell r="J14">
            <v>39.24</v>
          </cell>
          <cell r="K14" t="str">
            <v>*</v>
          </cell>
        </row>
        <row r="15">
          <cell r="B15">
            <v>21.129166666666666</v>
          </cell>
          <cell r="C15">
            <v>25.4</v>
          </cell>
          <cell r="D15">
            <v>18.600000000000001</v>
          </cell>
          <cell r="E15">
            <v>85.875</v>
          </cell>
          <cell r="F15">
            <v>94</v>
          </cell>
          <cell r="G15">
            <v>64</v>
          </cell>
          <cell r="H15">
            <v>7.9200000000000008</v>
          </cell>
          <cell r="I15" t="str">
            <v>NE</v>
          </cell>
          <cell r="J15">
            <v>17.28</v>
          </cell>
          <cell r="K15" t="str">
            <v>*</v>
          </cell>
        </row>
        <row r="16">
          <cell r="B16">
            <v>20.916666666666661</v>
          </cell>
          <cell r="C16">
            <v>23.1</v>
          </cell>
          <cell r="D16">
            <v>19.7</v>
          </cell>
          <cell r="E16">
            <v>94.5</v>
          </cell>
          <cell r="F16">
            <v>97</v>
          </cell>
          <cell r="G16">
            <v>87</v>
          </cell>
          <cell r="H16">
            <v>11.879999999999999</v>
          </cell>
          <cell r="I16" t="str">
            <v>SE</v>
          </cell>
          <cell r="J16">
            <v>20.52</v>
          </cell>
          <cell r="K16" t="str">
            <v>*</v>
          </cell>
        </row>
        <row r="17">
          <cell r="B17">
            <v>21.237499999999997</v>
          </cell>
          <cell r="C17">
            <v>24.4</v>
          </cell>
          <cell r="D17">
            <v>19.8</v>
          </cell>
          <cell r="E17">
            <v>89.625</v>
          </cell>
          <cell r="F17">
            <v>96</v>
          </cell>
          <cell r="G17">
            <v>75</v>
          </cell>
          <cell r="H17">
            <v>13.32</v>
          </cell>
          <cell r="I17" t="str">
            <v>S</v>
          </cell>
          <cell r="J17">
            <v>23.759999999999998</v>
          </cell>
          <cell r="K17" t="str">
            <v>*</v>
          </cell>
        </row>
        <row r="18">
          <cell r="B18">
            <v>21.933333333333334</v>
          </cell>
          <cell r="C18">
            <v>27.2</v>
          </cell>
          <cell r="D18">
            <v>18.2</v>
          </cell>
          <cell r="E18">
            <v>75.476190476190482</v>
          </cell>
          <cell r="F18">
            <v>93</v>
          </cell>
          <cell r="G18">
            <v>52</v>
          </cell>
          <cell r="H18">
            <v>16.2</v>
          </cell>
          <cell r="I18" t="str">
            <v>L</v>
          </cell>
          <cell r="J18">
            <v>29.16</v>
          </cell>
          <cell r="K18" t="str">
            <v>*</v>
          </cell>
        </row>
        <row r="19">
          <cell r="B19">
            <v>23.470833333333331</v>
          </cell>
          <cell r="C19">
            <v>31.6</v>
          </cell>
          <cell r="D19">
            <v>17.8</v>
          </cell>
          <cell r="E19">
            <v>72.541666666666671</v>
          </cell>
          <cell r="F19">
            <v>91</v>
          </cell>
          <cell r="G19">
            <v>49</v>
          </cell>
          <cell r="H19">
            <v>22.32</v>
          </cell>
          <cell r="I19" t="str">
            <v>L</v>
          </cell>
          <cell r="J19">
            <v>37.440000000000005</v>
          </cell>
          <cell r="K19" t="str">
            <v>*</v>
          </cell>
        </row>
        <row r="20">
          <cell r="B20">
            <v>20.629166666666666</v>
          </cell>
          <cell r="C20">
            <v>25.9</v>
          </cell>
          <cell r="D20">
            <v>17.399999999999999</v>
          </cell>
          <cell r="E20">
            <v>78.958333333333329</v>
          </cell>
          <cell r="F20">
            <v>92</v>
          </cell>
          <cell r="G20">
            <v>65</v>
          </cell>
          <cell r="H20">
            <v>24.12</v>
          </cell>
          <cell r="I20" t="str">
            <v>SO</v>
          </cell>
          <cell r="J20">
            <v>50.04</v>
          </cell>
          <cell r="K20" t="str">
            <v>*</v>
          </cell>
        </row>
        <row r="21">
          <cell r="B21">
            <v>15.654166666666667</v>
          </cell>
          <cell r="C21">
            <v>22.4</v>
          </cell>
          <cell r="D21">
            <v>10.6</v>
          </cell>
          <cell r="E21">
            <v>72</v>
          </cell>
          <cell r="F21">
            <v>89</v>
          </cell>
          <cell r="G21">
            <v>45</v>
          </cell>
          <cell r="H21">
            <v>16.2</v>
          </cell>
          <cell r="I21" t="str">
            <v>S</v>
          </cell>
          <cell r="J21">
            <v>25.2</v>
          </cell>
          <cell r="K21" t="str">
            <v>*</v>
          </cell>
        </row>
        <row r="22">
          <cell r="B22">
            <v>14.845833333333333</v>
          </cell>
          <cell r="C22">
            <v>18.5</v>
          </cell>
          <cell r="D22">
            <v>12.9</v>
          </cell>
          <cell r="E22">
            <v>88.166666666666671</v>
          </cell>
          <cell r="F22">
            <v>95</v>
          </cell>
          <cell r="G22">
            <v>64</v>
          </cell>
          <cell r="H22">
            <v>16.559999999999999</v>
          </cell>
          <cell r="I22" t="str">
            <v>S</v>
          </cell>
          <cell r="J22">
            <v>31.319999999999997</v>
          </cell>
          <cell r="K22" t="str">
            <v>*</v>
          </cell>
        </row>
        <row r="23">
          <cell r="B23">
            <v>16.152173913043477</v>
          </cell>
          <cell r="C23">
            <v>19.600000000000001</v>
          </cell>
          <cell r="D23">
            <v>13.6</v>
          </cell>
          <cell r="E23">
            <v>92.521739130434781</v>
          </cell>
          <cell r="F23">
            <v>98</v>
          </cell>
          <cell r="G23">
            <v>82</v>
          </cell>
          <cell r="H23">
            <v>8.2799999999999994</v>
          </cell>
          <cell r="I23" t="str">
            <v>L</v>
          </cell>
          <cell r="J23">
            <v>18.36</v>
          </cell>
          <cell r="K23" t="str">
            <v>*</v>
          </cell>
        </row>
        <row r="24">
          <cell r="B24">
            <v>23.776923076923079</v>
          </cell>
          <cell r="C24">
            <v>29.5</v>
          </cell>
          <cell r="D24">
            <v>18.5</v>
          </cell>
          <cell r="E24">
            <v>76.615384615384613</v>
          </cell>
          <cell r="F24">
            <v>91</v>
          </cell>
          <cell r="G24">
            <v>57</v>
          </cell>
          <cell r="H24">
            <v>15.48</v>
          </cell>
          <cell r="I24" t="str">
            <v>NE</v>
          </cell>
          <cell r="J24">
            <v>39.24</v>
          </cell>
          <cell r="K24" t="str">
            <v>*</v>
          </cell>
        </row>
        <row r="25">
          <cell r="B25">
            <v>19.695833333333336</v>
          </cell>
          <cell r="C25">
            <v>23.5</v>
          </cell>
          <cell r="D25">
            <v>17.399999999999999</v>
          </cell>
          <cell r="E25">
            <v>88.708333333333329</v>
          </cell>
          <cell r="F25">
            <v>96</v>
          </cell>
          <cell r="G25">
            <v>71</v>
          </cell>
          <cell r="H25">
            <v>12.6</v>
          </cell>
          <cell r="I25" t="str">
            <v>SO</v>
          </cell>
          <cell r="J25">
            <v>24.48</v>
          </cell>
          <cell r="K25" t="str">
            <v>*</v>
          </cell>
        </row>
        <row r="26">
          <cell r="B26">
            <v>16.569565217391304</v>
          </cell>
          <cell r="C26">
            <v>19.600000000000001</v>
          </cell>
          <cell r="D26">
            <v>14.7</v>
          </cell>
          <cell r="E26">
            <v>89.086956521739125</v>
          </cell>
          <cell r="F26">
            <v>94</v>
          </cell>
          <cell r="G26">
            <v>80</v>
          </cell>
          <cell r="H26">
            <v>12.6</v>
          </cell>
          <cell r="I26" t="str">
            <v>SO</v>
          </cell>
          <cell r="J26">
            <v>24.840000000000003</v>
          </cell>
          <cell r="K26" t="str">
            <v>*</v>
          </cell>
        </row>
        <row r="27">
          <cell r="B27">
            <v>15.746153846153844</v>
          </cell>
          <cell r="C27">
            <v>18.7</v>
          </cell>
          <cell r="D27">
            <v>11.3</v>
          </cell>
          <cell r="E27">
            <v>65.384615384615387</v>
          </cell>
          <cell r="F27">
            <v>90</v>
          </cell>
          <cell r="G27">
            <v>48</v>
          </cell>
          <cell r="H27">
            <v>17.28</v>
          </cell>
          <cell r="I27" t="str">
            <v>S</v>
          </cell>
          <cell r="J27">
            <v>37.080000000000005</v>
          </cell>
          <cell r="K27" t="str">
            <v>*</v>
          </cell>
        </row>
        <row r="28">
          <cell r="B28">
            <v>14.850000000000001</v>
          </cell>
          <cell r="C28">
            <v>22.3</v>
          </cell>
          <cell r="D28">
            <v>9.1999999999999993</v>
          </cell>
          <cell r="E28">
            <v>67.25</v>
          </cell>
          <cell r="F28">
            <v>88</v>
          </cell>
          <cell r="G28">
            <v>42</v>
          </cell>
          <cell r="H28">
            <v>17.64</v>
          </cell>
          <cell r="I28" t="str">
            <v>S</v>
          </cell>
          <cell r="J28">
            <v>32.04</v>
          </cell>
          <cell r="K28" t="str">
            <v>*</v>
          </cell>
        </row>
        <row r="29">
          <cell r="B29">
            <v>17.087499999999999</v>
          </cell>
          <cell r="C29">
            <v>23</v>
          </cell>
          <cell r="D29">
            <v>13.7</v>
          </cell>
          <cell r="E29">
            <v>75.458333333333329</v>
          </cell>
          <cell r="F29">
            <v>89</v>
          </cell>
          <cell r="G29">
            <v>53</v>
          </cell>
          <cell r="H29">
            <v>14.76</v>
          </cell>
          <cell r="I29" t="str">
            <v>L</v>
          </cell>
          <cell r="J29">
            <v>28.44</v>
          </cell>
          <cell r="K29" t="str">
            <v>*</v>
          </cell>
        </row>
        <row r="30">
          <cell r="B30">
            <v>20.245833333333334</v>
          </cell>
          <cell r="C30">
            <v>27.9</v>
          </cell>
          <cell r="D30">
            <v>17.100000000000001</v>
          </cell>
          <cell r="E30">
            <v>72.583333333333329</v>
          </cell>
          <cell r="F30">
            <v>86</v>
          </cell>
          <cell r="G30">
            <v>47</v>
          </cell>
          <cell r="H30">
            <v>18.720000000000002</v>
          </cell>
          <cell r="I30" t="str">
            <v>L</v>
          </cell>
          <cell r="J30">
            <v>36</v>
          </cell>
          <cell r="K30" t="str">
            <v>*</v>
          </cell>
        </row>
        <row r="31">
          <cell r="B31">
            <v>19.637499999999999</v>
          </cell>
          <cell r="C31">
            <v>26.1</v>
          </cell>
          <cell r="D31">
            <v>16.399999999999999</v>
          </cell>
          <cell r="E31">
            <v>84.291666666666671</v>
          </cell>
          <cell r="F31">
            <v>97</v>
          </cell>
          <cell r="G31">
            <v>54</v>
          </cell>
          <cell r="H31">
            <v>15.120000000000001</v>
          </cell>
          <cell r="I31" t="str">
            <v>S</v>
          </cell>
          <cell r="J31">
            <v>34.92</v>
          </cell>
          <cell r="K31" t="str">
            <v>*</v>
          </cell>
        </row>
        <row r="32">
          <cell r="B32">
            <v>18.416666666666668</v>
          </cell>
          <cell r="C32">
            <v>22.2</v>
          </cell>
          <cell r="D32">
            <v>15.8</v>
          </cell>
          <cell r="E32">
            <v>88.375</v>
          </cell>
          <cell r="F32">
            <v>97</v>
          </cell>
          <cell r="G32">
            <v>71</v>
          </cell>
          <cell r="H32">
            <v>14.4</v>
          </cell>
          <cell r="I32" t="str">
            <v>L</v>
          </cell>
          <cell r="J32">
            <v>60.480000000000004</v>
          </cell>
          <cell r="K32" t="str">
            <v>*</v>
          </cell>
        </row>
        <row r="33">
          <cell r="B33">
            <v>19.11428571428571</v>
          </cell>
          <cell r="C33">
            <v>21.8</v>
          </cell>
          <cell r="D33">
            <v>16.600000000000001</v>
          </cell>
          <cell r="E33">
            <v>83.071428571428569</v>
          </cell>
          <cell r="F33">
            <v>97</v>
          </cell>
          <cell r="G33">
            <v>68</v>
          </cell>
          <cell r="H33">
            <v>16.920000000000002</v>
          </cell>
          <cell r="I33" t="str">
            <v>O</v>
          </cell>
          <cell r="J33">
            <v>27</v>
          </cell>
          <cell r="K33" t="str">
            <v>*</v>
          </cell>
        </row>
        <row r="34">
          <cell r="B34">
            <v>19.605882352941173</v>
          </cell>
          <cell r="C34">
            <v>22.1</v>
          </cell>
          <cell r="D34">
            <v>17.8</v>
          </cell>
          <cell r="E34">
            <v>89.941176470588232</v>
          </cell>
          <cell r="F34">
            <v>95</v>
          </cell>
          <cell r="G34">
            <v>68</v>
          </cell>
          <cell r="H34">
            <v>8.64</v>
          </cell>
          <cell r="I34" t="str">
            <v>NE</v>
          </cell>
          <cell r="J34">
            <v>15.840000000000002</v>
          </cell>
          <cell r="K34" t="str">
            <v>*</v>
          </cell>
        </row>
        <row r="35">
          <cell r="B35">
            <v>17.933333333333334</v>
          </cell>
          <cell r="C35">
            <v>18.5</v>
          </cell>
          <cell r="D35">
            <v>17.100000000000001</v>
          </cell>
          <cell r="E35">
            <v>91.5</v>
          </cell>
          <cell r="F35">
            <v>96</v>
          </cell>
          <cell r="G35">
            <v>89</v>
          </cell>
          <cell r="H35">
            <v>10.8</v>
          </cell>
          <cell r="I35" t="str">
            <v>S</v>
          </cell>
          <cell r="J35">
            <v>16.920000000000002</v>
          </cell>
          <cell r="K35" t="str">
            <v>*</v>
          </cell>
        </row>
        <row r="36">
          <cell r="I36" t="str">
            <v>S</v>
          </cell>
        </row>
      </sheetData>
      <sheetData sheetId="5">
        <row r="5">
          <cell r="B5">
            <v>20.6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23</v>
          </cell>
          <cell r="C5">
            <v>25.5</v>
          </cell>
          <cell r="D5">
            <v>19.899999999999999</v>
          </cell>
          <cell r="E5">
            <v>31.25</v>
          </cell>
          <cell r="F5">
            <v>43</v>
          </cell>
          <cell r="G5">
            <v>24</v>
          </cell>
          <cell r="H5">
            <v>8.64</v>
          </cell>
          <cell r="I5" t="str">
            <v>NE</v>
          </cell>
          <cell r="J5">
            <v>21.96</v>
          </cell>
          <cell r="K5" t="str">
            <v>*</v>
          </cell>
        </row>
        <row r="6">
          <cell r="B6">
            <v>27.75</v>
          </cell>
          <cell r="C6">
            <v>28.5</v>
          </cell>
          <cell r="D6">
            <v>25.5</v>
          </cell>
          <cell r="E6">
            <v>34</v>
          </cell>
          <cell r="F6">
            <v>40</v>
          </cell>
          <cell r="G6">
            <v>33</v>
          </cell>
          <cell r="H6">
            <v>11.16</v>
          </cell>
          <cell r="I6" t="str">
            <v>NE</v>
          </cell>
          <cell r="J6">
            <v>20.88</v>
          </cell>
          <cell r="K6" t="str">
            <v>*</v>
          </cell>
        </row>
        <row r="7">
          <cell r="B7">
            <v>27.533333333333331</v>
          </cell>
          <cell r="C7">
            <v>30.4</v>
          </cell>
          <cell r="D7">
            <v>23.1</v>
          </cell>
          <cell r="E7">
            <v>44.166666666666664</v>
          </cell>
          <cell r="F7">
            <v>61</v>
          </cell>
          <cell r="G7">
            <v>36</v>
          </cell>
          <cell r="H7">
            <v>6.12</v>
          </cell>
          <cell r="I7" t="str">
            <v>SO</v>
          </cell>
          <cell r="J7">
            <v>17.28</v>
          </cell>
          <cell r="K7" t="str">
            <v>*</v>
          </cell>
        </row>
        <row r="8">
          <cell r="B8">
            <v>28.8</v>
          </cell>
          <cell r="C8">
            <v>31.2</v>
          </cell>
          <cell r="D8">
            <v>22.5</v>
          </cell>
          <cell r="E8">
            <v>44</v>
          </cell>
          <cell r="F8">
            <v>66</v>
          </cell>
          <cell r="G8">
            <v>36</v>
          </cell>
          <cell r="H8">
            <v>6.12</v>
          </cell>
          <cell r="I8" t="str">
            <v>N</v>
          </cell>
          <cell r="J8">
            <v>16.2</v>
          </cell>
          <cell r="K8" t="str">
            <v>*</v>
          </cell>
        </row>
        <row r="9">
          <cell r="B9">
            <v>31.066666666666666</v>
          </cell>
          <cell r="C9">
            <v>32.299999999999997</v>
          </cell>
          <cell r="D9">
            <v>26</v>
          </cell>
          <cell r="E9">
            <v>39.666666666666664</v>
          </cell>
          <cell r="F9">
            <v>59</v>
          </cell>
          <cell r="G9">
            <v>30</v>
          </cell>
          <cell r="H9">
            <v>10.08</v>
          </cell>
          <cell r="I9" t="str">
            <v>N</v>
          </cell>
          <cell r="J9">
            <v>23.400000000000002</v>
          </cell>
          <cell r="K9" t="str">
            <v>*</v>
          </cell>
        </row>
        <row r="10">
          <cell r="B10" t="str">
            <v>*</v>
          </cell>
          <cell r="C10" t="str">
            <v>*</v>
          </cell>
          <cell r="D10" t="str">
            <v>*</v>
          </cell>
          <cell r="E10" t="str">
            <v>*</v>
          </cell>
          <cell r="F10" t="str">
            <v>*</v>
          </cell>
          <cell r="G10" t="str">
            <v>*</v>
          </cell>
          <cell r="H10" t="str">
            <v>*</v>
          </cell>
          <cell r="I10" t="str">
            <v>*</v>
          </cell>
          <cell r="J10" t="str">
            <v>*</v>
          </cell>
          <cell r="K10" t="str">
            <v>*</v>
          </cell>
        </row>
        <row r="11">
          <cell r="B11">
            <v>23.7</v>
          </cell>
          <cell r="C11">
            <v>26.5</v>
          </cell>
          <cell r="D11">
            <v>21.2</v>
          </cell>
          <cell r="E11">
            <v>71.666666666666671</v>
          </cell>
          <cell r="F11">
            <v>84</v>
          </cell>
          <cell r="G11">
            <v>59</v>
          </cell>
          <cell r="H11">
            <v>6.12</v>
          </cell>
          <cell r="I11" t="str">
            <v>L</v>
          </cell>
          <cell r="J11">
            <v>15.120000000000001</v>
          </cell>
          <cell r="K11" t="str">
            <v>*</v>
          </cell>
        </row>
        <row r="12">
          <cell r="B12">
            <v>27.728571428571431</v>
          </cell>
          <cell r="C12">
            <v>31.6</v>
          </cell>
          <cell r="D12">
            <v>23.4</v>
          </cell>
          <cell r="E12">
            <v>60.857142857142854</v>
          </cell>
          <cell r="F12">
            <v>77</v>
          </cell>
          <cell r="G12">
            <v>50</v>
          </cell>
          <cell r="H12">
            <v>8.2799999999999994</v>
          </cell>
          <cell r="I12" t="str">
            <v>L</v>
          </cell>
          <cell r="J12">
            <v>15.840000000000002</v>
          </cell>
          <cell r="K12" t="str">
            <v>*</v>
          </cell>
        </row>
        <row r="13">
          <cell r="B13">
            <v>23.8</v>
          </cell>
          <cell r="C13" t="str">
            <v>*</v>
          </cell>
          <cell r="D13" t="str">
            <v>*</v>
          </cell>
          <cell r="E13">
            <v>83</v>
          </cell>
          <cell r="F13" t="str">
            <v>*</v>
          </cell>
          <cell r="G13" t="str">
            <v>*</v>
          </cell>
          <cell r="H13">
            <v>5.4</v>
          </cell>
          <cell r="I13" t="str">
            <v>NE</v>
          </cell>
          <cell r="J13" t="str">
            <v>*</v>
          </cell>
          <cell r="K13" t="str">
            <v>*</v>
          </cell>
        </row>
        <row r="14">
          <cell r="B14">
            <v>25.15</v>
          </cell>
          <cell r="C14">
            <v>25.4</v>
          </cell>
          <cell r="D14">
            <v>23</v>
          </cell>
          <cell r="E14">
            <v>75</v>
          </cell>
          <cell r="F14">
            <v>82</v>
          </cell>
          <cell r="G14">
            <v>71</v>
          </cell>
          <cell r="H14">
            <v>16.559999999999999</v>
          </cell>
          <cell r="I14" t="str">
            <v>N</v>
          </cell>
          <cell r="J14">
            <v>32.04</v>
          </cell>
          <cell r="K14" t="str">
            <v>*</v>
          </cell>
        </row>
        <row r="15">
          <cell r="B15">
            <v>24.1</v>
          </cell>
          <cell r="C15" t="str">
            <v>*</v>
          </cell>
          <cell r="D15" t="str">
            <v>*</v>
          </cell>
          <cell r="E15">
            <v>84</v>
          </cell>
          <cell r="F15" t="str">
            <v>*</v>
          </cell>
          <cell r="G15" t="str">
            <v>*</v>
          </cell>
          <cell r="H15">
            <v>3.6</v>
          </cell>
          <cell r="I15" t="str">
            <v>N</v>
          </cell>
          <cell r="J15" t="str">
            <v>*</v>
          </cell>
          <cell r="K15" t="str">
            <v>*</v>
          </cell>
        </row>
        <row r="16">
          <cell r="B16" t="str">
            <v>*</v>
          </cell>
          <cell r="C16" t="str">
            <v>*</v>
          </cell>
          <cell r="D16" t="str">
            <v>*</v>
          </cell>
          <cell r="E16" t="str">
            <v>*</v>
          </cell>
          <cell r="F16" t="str">
            <v>*</v>
          </cell>
          <cell r="G16" t="str">
            <v>*</v>
          </cell>
          <cell r="H16" t="str">
            <v>*</v>
          </cell>
          <cell r="I16" t="str">
            <v>*</v>
          </cell>
          <cell r="J16" t="str">
            <v>*</v>
          </cell>
          <cell r="K16" t="str">
            <v>*</v>
          </cell>
        </row>
        <row r="17">
          <cell r="B17">
            <v>26.633333333333336</v>
          </cell>
          <cell r="C17">
            <v>28.8</v>
          </cell>
          <cell r="D17">
            <v>25.7</v>
          </cell>
          <cell r="E17">
            <v>69</v>
          </cell>
          <cell r="F17">
            <v>72</v>
          </cell>
          <cell r="G17">
            <v>57</v>
          </cell>
          <cell r="H17">
            <v>4.32</v>
          </cell>
          <cell r="I17" t="str">
            <v>SE</v>
          </cell>
          <cell r="J17">
            <v>9</v>
          </cell>
          <cell r="K17" t="str">
            <v>*</v>
          </cell>
        </row>
        <row r="18">
          <cell r="B18">
            <v>28.060000000000002</v>
          </cell>
          <cell r="C18">
            <v>29.8</v>
          </cell>
          <cell r="D18">
            <v>24.3</v>
          </cell>
          <cell r="E18">
            <v>60.8</v>
          </cell>
          <cell r="F18">
            <v>77</v>
          </cell>
          <cell r="G18">
            <v>55</v>
          </cell>
          <cell r="H18">
            <v>11.16</v>
          </cell>
          <cell r="I18" t="str">
            <v>NE</v>
          </cell>
          <cell r="J18">
            <v>20.16</v>
          </cell>
          <cell r="K18" t="str">
            <v>*</v>
          </cell>
        </row>
        <row r="19">
          <cell r="B19">
            <v>29.466666666666669</v>
          </cell>
          <cell r="C19">
            <v>31.7</v>
          </cell>
          <cell r="D19">
            <v>24.3</v>
          </cell>
          <cell r="E19">
            <v>60.833333333333336</v>
          </cell>
          <cell r="F19">
            <v>80</v>
          </cell>
          <cell r="G19">
            <v>55</v>
          </cell>
          <cell r="H19">
            <v>18</v>
          </cell>
          <cell r="I19" t="str">
            <v>N</v>
          </cell>
          <cell r="J19">
            <v>34.200000000000003</v>
          </cell>
          <cell r="K19" t="str">
            <v>*</v>
          </cell>
        </row>
        <row r="20">
          <cell r="B20">
            <v>20</v>
          </cell>
          <cell r="C20">
            <v>20.7</v>
          </cell>
          <cell r="D20">
            <v>18.2</v>
          </cell>
          <cell r="E20">
            <v>74</v>
          </cell>
          <cell r="F20">
            <v>84</v>
          </cell>
          <cell r="G20">
            <v>71</v>
          </cell>
          <cell r="H20">
            <v>11.16</v>
          </cell>
          <cell r="I20" t="str">
            <v>SO</v>
          </cell>
          <cell r="J20">
            <v>27</v>
          </cell>
          <cell r="K20" t="str">
            <v>*</v>
          </cell>
        </row>
        <row r="21">
          <cell r="B21">
            <v>17.64</v>
          </cell>
          <cell r="C21">
            <v>20.3</v>
          </cell>
          <cell r="D21">
            <v>15.1</v>
          </cell>
          <cell r="E21">
            <v>65.2</v>
          </cell>
          <cell r="F21">
            <v>79</v>
          </cell>
          <cell r="G21">
            <v>56</v>
          </cell>
          <cell r="H21">
            <v>8.64</v>
          </cell>
          <cell r="I21" t="str">
            <v>SE</v>
          </cell>
          <cell r="J21">
            <v>19.079999999999998</v>
          </cell>
          <cell r="K21" t="str">
            <v>*</v>
          </cell>
        </row>
        <row r="22">
          <cell r="B22" t="str">
            <v>*</v>
          </cell>
          <cell r="C22" t="str">
            <v>*</v>
          </cell>
          <cell r="D22" t="str">
            <v>*</v>
          </cell>
          <cell r="E22" t="str">
            <v>*</v>
          </cell>
          <cell r="F22" t="str">
            <v>*</v>
          </cell>
          <cell r="G22" t="str">
            <v>*</v>
          </cell>
          <cell r="H22" t="str">
            <v>*</v>
          </cell>
          <cell r="I22" t="str">
            <v>*</v>
          </cell>
          <cell r="J22" t="str">
            <v>*</v>
          </cell>
          <cell r="K22" t="str">
            <v>*</v>
          </cell>
        </row>
        <row r="23">
          <cell r="B23" t="str">
            <v>*</v>
          </cell>
          <cell r="C23" t="str">
            <v>*</v>
          </cell>
          <cell r="D23" t="str">
            <v>*</v>
          </cell>
          <cell r="E23" t="str">
            <v>*</v>
          </cell>
          <cell r="F23" t="str">
            <v>*</v>
          </cell>
          <cell r="G23" t="str">
            <v>*</v>
          </cell>
          <cell r="H23" t="str">
            <v>*</v>
          </cell>
          <cell r="I23" t="str">
            <v>*</v>
          </cell>
          <cell r="J23" t="str">
            <v>*</v>
          </cell>
          <cell r="K23" t="str">
            <v>*</v>
          </cell>
        </row>
        <row r="24">
          <cell r="B24">
            <v>26.133333333333336</v>
          </cell>
          <cell r="C24">
            <v>29.5</v>
          </cell>
          <cell r="D24">
            <v>19.7</v>
          </cell>
          <cell r="E24">
            <v>70.333333333333329</v>
          </cell>
          <cell r="F24">
            <v>92</v>
          </cell>
          <cell r="G24">
            <v>60</v>
          </cell>
          <cell r="H24">
            <v>12.24</v>
          </cell>
          <cell r="I24" t="str">
            <v>N</v>
          </cell>
          <cell r="J24">
            <v>30.240000000000002</v>
          </cell>
          <cell r="K24" t="str">
            <v>*</v>
          </cell>
        </row>
        <row r="25">
          <cell r="B25">
            <v>19.98</v>
          </cell>
          <cell r="C25">
            <v>21.5</v>
          </cell>
          <cell r="D25">
            <v>18.3</v>
          </cell>
          <cell r="E25">
            <v>78.2</v>
          </cell>
          <cell r="F25">
            <v>85</v>
          </cell>
          <cell r="G25">
            <v>72</v>
          </cell>
          <cell r="H25">
            <v>7.2</v>
          </cell>
          <cell r="I25" t="str">
            <v>SO</v>
          </cell>
          <cell r="J25">
            <v>14.76</v>
          </cell>
          <cell r="K25" t="str">
            <v>*</v>
          </cell>
        </row>
        <row r="26">
          <cell r="B26" t="str">
            <v>*</v>
          </cell>
          <cell r="C26" t="str">
            <v>*</v>
          </cell>
          <cell r="D26" t="str">
            <v>*</v>
          </cell>
          <cell r="E26" t="str">
            <v>*</v>
          </cell>
          <cell r="F26" t="str">
            <v>*</v>
          </cell>
          <cell r="G26" t="str">
            <v>*</v>
          </cell>
          <cell r="H26" t="str">
            <v>*</v>
          </cell>
          <cell r="I26" t="str">
            <v>*</v>
          </cell>
          <cell r="J26" t="str">
            <v>*</v>
          </cell>
          <cell r="K26" t="str">
            <v>*</v>
          </cell>
        </row>
        <row r="27">
          <cell r="B27">
            <v>18.962499999999999</v>
          </cell>
          <cell r="C27">
            <v>22.3</v>
          </cell>
          <cell r="D27">
            <v>10.5</v>
          </cell>
          <cell r="E27">
            <v>55.75</v>
          </cell>
          <cell r="F27">
            <v>95</v>
          </cell>
          <cell r="G27">
            <v>41</v>
          </cell>
          <cell r="H27">
            <v>6.48</v>
          </cell>
          <cell r="I27" t="str">
            <v>SE</v>
          </cell>
          <cell r="J27">
            <v>19.440000000000001</v>
          </cell>
          <cell r="K27" t="str">
            <v>*</v>
          </cell>
        </row>
        <row r="28">
          <cell r="B28">
            <v>22.100000000000005</v>
          </cell>
          <cell r="C28">
            <v>24.6</v>
          </cell>
          <cell r="D28">
            <v>14.6</v>
          </cell>
          <cell r="E28">
            <v>45.5</v>
          </cell>
          <cell r="F28">
            <v>77</v>
          </cell>
          <cell r="G28">
            <v>36</v>
          </cell>
          <cell r="H28">
            <v>10.08</v>
          </cell>
          <cell r="I28" t="str">
            <v>L</v>
          </cell>
          <cell r="J28">
            <v>19.8</v>
          </cell>
          <cell r="K28" t="str">
            <v>*</v>
          </cell>
        </row>
        <row r="29">
          <cell r="B29">
            <v>25.024999999999995</v>
          </cell>
          <cell r="C29">
            <v>28.3</v>
          </cell>
          <cell r="D29">
            <v>17.7</v>
          </cell>
          <cell r="E29">
            <v>51.375</v>
          </cell>
          <cell r="F29">
            <v>72</v>
          </cell>
          <cell r="G29">
            <v>43</v>
          </cell>
          <cell r="H29">
            <v>11.879999999999999</v>
          </cell>
          <cell r="I29" t="str">
            <v>NE</v>
          </cell>
          <cell r="J29">
            <v>20.88</v>
          </cell>
          <cell r="K29" t="str">
            <v>*</v>
          </cell>
        </row>
        <row r="30">
          <cell r="B30">
            <v>23.919999999999998</v>
          </cell>
          <cell r="C30">
            <v>26.9</v>
          </cell>
          <cell r="D30">
            <v>20.8</v>
          </cell>
          <cell r="E30">
            <v>68.599999999999994</v>
          </cell>
          <cell r="F30">
            <v>79</v>
          </cell>
          <cell r="G30">
            <v>57</v>
          </cell>
          <cell r="H30">
            <v>6.12</v>
          </cell>
          <cell r="I30" t="str">
            <v>L</v>
          </cell>
          <cell r="J30">
            <v>11.879999999999999</v>
          </cell>
          <cell r="K30" t="str">
            <v>*</v>
          </cell>
        </row>
        <row r="31">
          <cell r="B31">
            <v>22.933333333333334</v>
          </cell>
          <cell r="C31">
            <v>25.2</v>
          </cell>
          <cell r="D31">
            <v>20.5</v>
          </cell>
          <cell r="E31">
            <v>71.5</v>
          </cell>
          <cell r="F31">
            <v>89</v>
          </cell>
          <cell r="G31">
            <v>62</v>
          </cell>
          <cell r="H31">
            <v>3.9600000000000004</v>
          </cell>
          <cell r="I31" t="str">
            <v>L</v>
          </cell>
          <cell r="J31">
            <v>11.879999999999999</v>
          </cell>
          <cell r="K31" t="str">
            <v>*</v>
          </cell>
        </row>
        <row r="32">
          <cell r="B32" t="str">
            <v>*</v>
          </cell>
          <cell r="C32" t="str">
            <v>*</v>
          </cell>
          <cell r="D32" t="str">
            <v>*</v>
          </cell>
          <cell r="E32" t="str">
            <v>*</v>
          </cell>
          <cell r="F32" t="str">
            <v>*</v>
          </cell>
          <cell r="G32" t="str">
            <v>*</v>
          </cell>
          <cell r="H32" t="str">
            <v>*</v>
          </cell>
          <cell r="I32" t="str">
            <v>*</v>
          </cell>
          <cell r="J32" t="str">
            <v>*</v>
          </cell>
          <cell r="K32" t="str">
            <v>*</v>
          </cell>
        </row>
        <row r="33">
          <cell r="B33">
            <v>17.75</v>
          </cell>
          <cell r="C33">
            <v>19</v>
          </cell>
          <cell r="D33">
            <v>15.7</v>
          </cell>
          <cell r="E33">
            <v>81.833333333333329</v>
          </cell>
          <cell r="F33">
            <v>96</v>
          </cell>
          <cell r="G33">
            <v>78</v>
          </cell>
          <cell r="H33">
            <v>3.9600000000000004</v>
          </cell>
          <cell r="I33" t="str">
            <v>SE</v>
          </cell>
          <cell r="J33">
            <v>9.7200000000000006</v>
          </cell>
          <cell r="K33" t="str">
            <v>*</v>
          </cell>
        </row>
        <row r="34">
          <cell r="B34">
            <v>20.399999999999999</v>
          </cell>
          <cell r="C34" t="str">
            <v>*</v>
          </cell>
          <cell r="D34" t="str">
            <v>*</v>
          </cell>
          <cell r="E34">
            <v>86</v>
          </cell>
          <cell r="F34" t="str">
            <v>*</v>
          </cell>
          <cell r="G34" t="str">
            <v>*</v>
          </cell>
          <cell r="H34">
            <v>5.4</v>
          </cell>
          <cell r="I34" t="str">
            <v>N</v>
          </cell>
          <cell r="J34">
            <v>0</v>
          </cell>
          <cell r="K34" t="str">
            <v>*</v>
          </cell>
        </row>
        <row r="35">
          <cell r="B35">
            <v>19.099999999999998</v>
          </cell>
          <cell r="C35">
            <v>20.399999999999999</v>
          </cell>
          <cell r="D35">
            <v>17.7</v>
          </cell>
          <cell r="E35">
            <v>84</v>
          </cell>
          <cell r="F35">
            <v>89</v>
          </cell>
          <cell r="G35">
            <v>79</v>
          </cell>
          <cell r="H35">
            <v>3.9600000000000004</v>
          </cell>
          <cell r="I35" t="str">
            <v>SO</v>
          </cell>
          <cell r="J35">
            <v>10.8</v>
          </cell>
          <cell r="K35" t="str">
            <v>*</v>
          </cell>
        </row>
        <row r="36">
          <cell r="I36" t="str">
            <v>N</v>
          </cell>
        </row>
      </sheetData>
      <sheetData sheetId="5">
        <row r="5">
          <cell r="B5">
            <v>21.8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14.091666666666667</v>
          </cell>
          <cell r="C5">
            <v>24.7</v>
          </cell>
          <cell r="D5">
            <v>5.5</v>
          </cell>
          <cell r="E5">
            <v>61.375</v>
          </cell>
          <cell r="F5">
            <v>95</v>
          </cell>
          <cell r="G5">
            <v>20</v>
          </cell>
          <cell r="H5">
            <v>8.64</v>
          </cell>
          <cell r="I5" t="str">
            <v>O</v>
          </cell>
          <cell r="J5">
            <v>24.48</v>
          </cell>
          <cell r="K5" t="str">
            <v>*</v>
          </cell>
        </row>
        <row r="6">
          <cell r="B6">
            <v>18.150000000000002</v>
          </cell>
          <cell r="C6">
            <v>27.9</v>
          </cell>
          <cell r="D6">
            <v>9.8000000000000007</v>
          </cell>
          <cell r="E6">
            <v>56.75</v>
          </cell>
          <cell r="F6">
            <v>85</v>
          </cell>
          <cell r="G6">
            <v>29</v>
          </cell>
          <cell r="H6">
            <v>11.879999999999999</v>
          </cell>
          <cell r="I6" t="str">
            <v>O</v>
          </cell>
          <cell r="J6">
            <v>28.44</v>
          </cell>
          <cell r="K6" t="str">
            <v>*</v>
          </cell>
        </row>
        <row r="7">
          <cell r="B7">
            <v>20.045833333333331</v>
          </cell>
          <cell r="C7">
            <v>28.3</v>
          </cell>
          <cell r="D7">
            <v>13.7</v>
          </cell>
          <cell r="E7">
            <v>64.541666666666671</v>
          </cell>
          <cell r="F7">
            <v>89</v>
          </cell>
          <cell r="G7">
            <v>35</v>
          </cell>
          <cell r="H7">
            <v>6.48</v>
          </cell>
          <cell r="I7" t="str">
            <v>O</v>
          </cell>
          <cell r="J7">
            <v>15.48</v>
          </cell>
          <cell r="K7" t="str">
            <v>*</v>
          </cell>
        </row>
        <row r="8">
          <cell r="B8">
            <v>21.195833333333333</v>
          </cell>
          <cell r="C8">
            <v>29.3</v>
          </cell>
          <cell r="D8">
            <v>14.4</v>
          </cell>
          <cell r="E8">
            <v>68.541666666666671</v>
          </cell>
          <cell r="F8">
            <v>94</v>
          </cell>
          <cell r="G8">
            <v>39</v>
          </cell>
          <cell r="H8">
            <v>6.12</v>
          </cell>
          <cell r="I8" t="str">
            <v>SE</v>
          </cell>
          <cell r="J8">
            <v>15.48</v>
          </cell>
          <cell r="K8" t="str">
            <v>*</v>
          </cell>
        </row>
        <row r="9">
          <cell r="B9">
            <v>22.941666666666663</v>
          </cell>
          <cell r="C9">
            <v>31</v>
          </cell>
          <cell r="D9">
            <v>16.3</v>
          </cell>
          <cell r="E9">
            <v>66.333333333333329</v>
          </cell>
          <cell r="F9">
            <v>95</v>
          </cell>
          <cell r="G9">
            <v>33</v>
          </cell>
          <cell r="H9">
            <v>11.520000000000001</v>
          </cell>
          <cell r="I9" t="str">
            <v>SO</v>
          </cell>
          <cell r="J9">
            <v>25.56</v>
          </cell>
          <cell r="K9" t="str">
            <v>*</v>
          </cell>
        </row>
        <row r="10">
          <cell r="B10">
            <v>20.066666666666666</v>
          </cell>
          <cell r="C10">
            <v>24.5</v>
          </cell>
          <cell r="D10">
            <v>18.100000000000001</v>
          </cell>
          <cell r="E10">
            <v>84.208333333333329</v>
          </cell>
          <cell r="F10">
            <v>97</v>
          </cell>
          <cell r="G10">
            <v>55</v>
          </cell>
          <cell r="H10">
            <v>11.879999999999999</v>
          </cell>
          <cell r="I10" t="str">
            <v>O</v>
          </cell>
          <cell r="J10">
            <v>30.6</v>
          </cell>
          <cell r="K10" t="str">
            <v>*</v>
          </cell>
        </row>
        <row r="11">
          <cell r="B11">
            <v>19.329166666666673</v>
          </cell>
          <cell r="C11">
            <v>22.9</v>
          </cell>
          <cell r="D11">
            <v>17.600000000000001</v>
          </cell>
          <cell r="E11">
            <v>92.291666666666671</v>
          </cell>
          <cell r="F11">
            <v>97</v>
          </cell>
          <cell r="G11">
            <v>77</v>
          </cell>
          <cell r="H11">
            <v>10.44</v>
          </cell>
          <cell r="I11" t="str">
            <v>NO</v>
          </cell>
          <cell r="J11">
            <v>20.88</v>
          </cell>
          <cell r="K11" t="str">
            <v>*</v>
          </cell>
        </row>
        <row r="12">
          <cell r="B12">
            <v>19.8</v>
          </cell>
          <cell r="C12">
            <v>22.8</v>
          </cell>
          <cell r="D12">
            <v>18.399999999999999</v>
          </cell>
          <cell r="E12">
            <v>91.333333333333329</v>
          </cell>
          <cell r="F12">
            <v>97</v>
          </cell>
          <cell r="G12">
            <v>78</v>
          </cell>
          <cell r="H12">
            <v>13.68</v>
          </cell>
          <cell r="I12" t="str">
            <v>NO</v>
          </cell>
          <cell r="J12">
            <v>28.44</v>
          </cell>
          <cell r="K12" t="str">
            <v>*</v>
          </cell>
        </row>
        <row r="13">
          <cell r="B13">
            <v>18.541666666666668</v>
          </cell>
          <cell r="C13">
            <v>20.5</v>
          </cell>
          <cell r="D13">
            <v>17.7</v>
          </cell>
          <cell r="E13">
            <v>94.833333333333329</v>
          </cell>
          <cell r="F13">
            <v>98</v>
          </cell>
          <cell r="G13">
            <v>82</v>
          </cell>
          <cell r="H13">
            <v>10.8</v>
          </cell>
          <cell r="I13" t="str">
            <v>NO</v>
          </cell>
          <cell r="J13">
            <v>40.32</v>
          </cell>
          <cell r="K13">
            <v>0.2</v>
          </cell>
        </row>
        <row r="14">
          <cell r="B14">
            <v>18.9375</v>
          </cell>
          <cell r="C14">
            <v>23</v>
          </cell>
          <cell r="D14">
            <v>16.7</v>
          </cell>
          <cell r="E14">
            <v>91.166666666666671</v>
          </cell>
          <cell r="F14">
            <v>97</v>
          </cell>
          <cell r="G14">
            <v>78</v>
          </cell>
          <cell r="H14">
            <v>14.04</v>
          </cell>
          <cell r="I14" t="str">
            <v>NO</v>
          </cell>
          <cell r="J14">
            <v>41.76</v>
          </cell>
          <cell r="K14" t="str">
            <v>*</v>
          </cell>
        </row>
        <row r="15">
          <cell r="B15">
            <v>20.662499999999998</v>
          </cell>
          <cell r="C15">
            <v>25.3</v>
          </cell>
          <cell r="D15">
            <v>18.899999999999999</v>
          </cell>
          <cell r="E15">
            <v>91.666666666666671</v>
          </cell>
          <cell r="F15">
            <v>98</v>
          </cell>
          <cell r="G15">
            <v>72</v>
          </cell>
          <cell r="H15">
            <v>7.5600000000000005</v>
          </cell>
          <cell r="I15" t="str">
            <v>NO</v>
          </cell>
          <cell r="J15">
            <v>19.079999999999998</v>
          </cell>
          <cell r="K15">
            <v>0</v>
          </cell>
        </row>
        <row r="16">
          <cell r="B16">
            <v>20.912500000000001</v>
          </cell>
          <cell r="C16">
            <v>25</v>
          </cell>
          <cell r="D16">
            <v>18.7</v>
          </cell>
          <cell r="E16">
            <v>92.166666666666671</v>
          </cell>
          <cell r="F16">
            <v>98</v>
          </cell>
          <cell r="G16">
            <v>74</v>
          </cell>
          <cell r="H16">
            <v>9.3600000000000012</v>
          </cell>
          <cell r="I16" t="str">
            <v>NE</v>
          </cell>
          <cell r="J16">
            <v>27.36</v>
          </cell>
          <cell r="K16">
            <v>70.399999999999977</v>
          </cell>
        </row>
        <row r="17">
          <cell r="B17">
            <v>20.412500000000001</v>
          </cell>
          <cell r="C17">
            <v>24.2</v>
          </cell>
          <cell r="D17">
            <v>18.399999999999999</v>
          </cell>
          <cell r="E17">
            <v>92.125</v>
          </cell>
          <cell r="F17">
            <v>97</v>
          </cell>
          <cell r="G17">
            <v>76</v>
          </cell>
          <cell r="H17">
            <v>4.6800000000000006</v>
          </cell>
          <cell r="I17" t="str">
            <v>NE</v>
          </cell>
          <cell r="J17">
            <v>18</v>
          </cell>
          <cell r="K17">
            <v>0.4</v>
          </cell>
        </row>
        <row r="18">
          <cell r="B18">
            <v>20.766666666666666</v>
          </cell>
          <cell r="C18">
            <v>26.7</v>
          </cell>
          <cell r="D18">
            <v>16.399999999999999</v>
          </cell>
          <cell r="E18">
            <v>83.25</v>
          </cell>
          <cell r="F18">
            <v>98</v>
          </cell>
          <cell r="G18">
            <v>56</v>
          </cell>
          <cell r="H18">
            <v>14.04</v>
          </cell>
          <cell r="I18" t="str">
            <v>O</v>
          </cell>
          <cell r="J18">
            <v>30.6</v>
          </cell>
          <cell r="K18">
            <v>0</v>
          </cell>
        </row>
        <row r="19">
          <cell r="B19">
            <v>23.295833333333331</v>
          </cell>
          <cell r="C19">
            <v>30.7</v>
          </cell>
          <cell r="D19">
            <v>17.8</v>
          </cell>
          <cell r="E19">
            <v>74.833333333333329</v>
          </cell>
          <cell r="F19">
            <v>91</v>
          </cell>
          <cell r="G19">
            <v>55</v>
          </cell>
          <cell r="H19">
            <v>16.2</v>
          </cell>
          <cell r="I19" t="str">
            <v>O</v>
          </cell>
          <cell r="J19">
            <v>41.04</v>
          </cell>
          <cell r="K19">
            <v>0</v>
          </cell>
        </row>
        <row r="20">
          <cell r="B20">
            <v>18.912499999999994</v>
          </cell>
          <cell r="C20">
            <v>25.8</v>
          </cell>
          <cell r="D20">
            <v>15.1</v>
          </cell>
          <cell r="E20">
            <v>83.291666666666671</v>
          </cell>
          <cell r="F20">
            <v>96</v>
          </cell>
          <cell r="G20">
            <v>67</v>
          </cell>
          <cell r="H20">
            <v>13.32</v>
          </cell>
          <cell r="I20" t="str">
            <v>NE</v>
          </cell>
          <cell r="J20">
            <v>54</v>
          </cell>
          <cell r="K20">
            <v>0</v>
          </cell>
        </row>
        <row r="21">
          <cell r="B21">
            <v>14.458333333333334</v>
          </cell>
          <cell r="C21">
            <v>20.100000000000001</v>
          </cell>
          <cell r="D21">
            <v>9.3000000000000007</v>
          </cell>
          <cell r="E21">
            <v>78.125</v>
          </cell>
          <cell r="F21">
            <v>95</v>
          </cell>
          <cell r="G21">
            <v>50</v>
          </cell>
          <cell r="H21">
            <v>9</v>
          </cell>
          <cell r="I21" t="str">
            <v>N</v>
          </cell>
          <cell r="J21">
            <v>19.079999999999998</v>
          </cell>
          <cell r="K21">
            <v>0</v>
          </cell>
        </row>
        <row r="22">
          <cell r="B22">
            <v>14.795833333333334</v>
          </cell>
          <cell r="C22">
            <v>18</v>
          </cell>
          <cell r="D22">
            <v>13</v>
          </cell>
          <cell r="E22">
            <v>89.041666666666671</v>
          </cell>
          <cell r="F22">
            <v>96</v>
          </cell>
          <cell r="G22">
            <v>65</v>
          </cell>
          <cell r="H22">
            <v>4.32</v>
          </cell>
          <cell r="I22" t="str">
            <v>N</v>
          </cell>
          <cell r="J22">
            <v>16.2</v>
          </cell>
          <cell r="K22">
            <v>5.6000000000000014</v>
          </cell>
        </row>
        <row r="23">
          <cell r="B23">
            <v>15.729166666666666</v>
          </cell>
          <cell r="C23">
            <v>19.399999999999999</v>
          </cell>
          <cell r="D23">
            <v>11.5</v>
          </cell>
          <cell r="E23">
            <v>90.916666666666671</v>
          </cell>
          <cell r="F23">
            <v>98</v>
          </cell>
          <cell r="G23">
            <v>80</v>
          </cell>
          <cell r="H23">
            <v>8.64</v>
          </cell>
          <cell r="I23" t="str">
            <v>O</v>
          </cell>
          <cell r="J23">
            <v>19.079999999999998</v>
          </cell>
          <cell r="K23">
            <v>0.8</v>
          </cell>
        </row>
        <row r="24">
          <cell r="B24">
            <v>20.537499999999998</v>
          </cell>
          <cell r="C24">
            <v>28.8</v>
          </cell>
          <cell r="D24">
            <v>17.5</v>
          </cell>
          <cell r="E24">
            <v>88.041666666666671</v>
          </cell>
          <cell r="F24">
            <v>97</v>
          </cell>
          <cell r="G24">
            <v>63</v>
          </cell>
          <cell r="H24">
            <v>15.840000000000002</v>
          </cell>
          <cell r="I24" t="str">
            <v>O</v>
          </cell>
          <cell r="J24">
            <v>34.56</v>
          </cell>
          <cell r="K24">
            <v>0.4</v>
          </cell>
        </row>
        <row r="25">
          <cell r="B25">
            <v>18.045833333333334</v>
          </cell>
          <cell r="C25">
            <v>21.5</v>
          </cell>
          <cell r="D25">
            <v>15.8</v>
          </cell>
          <cell r="E25">
            <v>87.333333333333329</v>
          </cell>
          <cell r="F25">
            <v>95</v>
          </cell>
          <cell r="G25">
            <v>69</v>
          </cell>
          <cell r="H25">
            <v>8.64</v>
          </cell>
          <cell r="I25" t="str">
            <v>L</v>
          </cell>
          <cell r="J25">
            <v>23.400000000000002</v>
          </cell>
          <cell r="K25">
            <v>18.399999999999999</v>
          </cell>
        </row>
        <row r="26">
          <cell r="B26">
            <v>15.495833333333335</v>
          </cell>
          <cell r="C26">
            <v>19.100000000000001</v>
          </cell>
          <cell r="D26">
            <v>14</v>
          </cell>
          <cell r="E26">
            <v>88.25</v>
          </cell>
          <cell r="F26">
            <v>95</v>
          </cell>
          <cell r="G26">
            <v>81</v>
          </cell>
          <cell r="H26">
            <v>9.7200000000000006</v>
          </cell>
          <cell r="I26" t="str">
            <v>NE</v>
          </cell>
          <cell r="J26">
            <v>29.880000000000003</v>
          </cell>
          <cell r="K26">
            <v>4.2</v>
          </cell>
        </row>
        <row r="27">
          <cell r="B27">
            <v>13.274999999999999</v>
          </cell>
          <cell r="C27">
            <v>19.3</v>
          </cell>
          <cell r="D27">
            <v>8.8000000000000007</v>
          </cell>
          <cell r="E27">
            <v>75.333333333333329</v>
          </cell>
          <cell r="F27">
            <v>96</v>
          </cell>
          <cell r="G27">
            <v>39</v>
          </cell>
          <cell r="H27">
            <v>10.08</v>
          </cell>
          <cell r="I27" t="str">
            <v>NE</v>
          </cell>
          <cell r="J27">
            <v>27.36</v>
          </cell>
          <cell r="K27">
            <v>0.2</v>
          </cell>
        </row>
        <row r="28">
          <cell r="B28">
            <v>13.091666666666667</v>
          </cell>
          <cell r="C28">
            <v>21.8</v>
          </cell>
          <cell r="D28">
            <v>6.2</v>
          </cell>
          <cell r="E28">
            <v>75.333333333333329</v>
          </cell>
          <cell r="F28">
            <v>97</v>
          </cell>
          <cell r="G28">
            <v>44</v>
          </cell>
          <cell r="H28">
            <v>14.4</v>
          </cell>
          <cell r="I28" t="str">
            <v>N</v>
          </cell>
          <cell r="J28">
            <v>27.720000000000002</v>
          </cell>
          <cell r="K28">
            <v>0</v>
          </cell>
        </row>
        <row r="29">
          <cell r="B29">
            <v>16.645833333333329</v>
          </cell>
          <cell r="C29">
            <v>23.8</v>
          </cell>
          <cell r="D29">
            <v>13.4</v>
          </cell>
          <cell r="E29">
            <v>76.166666666666671</v>
          </cell>
          <cell r="F29">
            <v>90</v>
          </cell>
          <cell r="G29">
            <v>52</v>
          </cell>
          <cell r="H29">
            <v>12.96</v>
          </cell>
          <cell r="I29" t="str">
            <v>O</v>
          </cell>
          <cell r="J29">
            <v>25.92</v>
          </cell>
          <cell r="K29">
            <v>0</v>
          </cell>
        </row>
        <row r="30">
          <cell r="B30">
            <v>19.512499999999999</v>
          </cell>
          <cell r="C30">
            <v>25.7</v>
          </cell>
          <cell r="D30">
            <v>16.3</v>
          </cell>
          <cell r="E30">
            <v>77</v>
          </cell>
          <cell r="F30">
            <v>95</v>
          </cell>
          <cell r="G30">
            <v>55</v>
          </cell>
          <cell r="H30">
            <v>12.24</v>
          </cell>
          <cell r="I30" t="str">
            <v>O</v>
          </cell>
          <cell r="J30">
            <v>33.119999999999997</v>
          </cell>
          <cell r="K30">
            <v>1.4</v>
          </cell>
        </row>
        <row r="31">
          <cell r="B31">
            <v>19.262499999999999</v>
          </cell>
          <cell r="C31">
            <v>25.1</v>
          </cell>
          <cell r="D31">
            <v>16.399999999999999</v>
          </cell>
          <cell r="E31">
            <v>85.833333333333329</v>
          </cell>
          <cell r="F31">
            <v>97</v>
          </cell>
          <cell r="G31">
            <v>57</v>
          </cell>
          <cell r="H31">
            <v>12.96</v>
          </cell>
          <cell r="I31" t="str">
            <v>N</v>
          </cell>
          <cell r="J31">
            <v>27.720000000000002</v>
          </cell>
          <cell r="K31">
            <v>27.8</v>
          </cell>
        </row>
        <row r="32">
          <cell r="B32">
            <v>16.987500000000001</v>
          </cell>
          <cell r="C32">
            <v>20</v>
          </cell>
          <cell r="D32">
            <v>15.5</v>
          </cell>
          <cell r="E32">
            <v>95.916666666666671</v>
          </cell>
          <cell r="F32">
            <v>98</v>
          </cell>
          <cell r="G32">
            <v>80</v>
          </cell>
          <cell r="H32">
            <v>9.3600000000000012</v>
          </cell>
          <cell r="I32" t="str">
            <v>NO</v>
          </cell>
          <cell r="J32">
            <v>22.68</v>
          </cell>
          <cell r="K32">
            <v>3.4</v>
          </cell>
        </row>
        <row r="33">
          <cell r="B33">
            <v>17.349999999999998</v>
          </cell>
          <cell r="C33">
            <v>20.3</v>
          </cell>
          <cell r="D33">
            <v>15.1</v>
          </cell>
          <cell r="E33">
            <v>90.708333333333329</v>
          </cell>
          <cell r="F33">
            <v>98</v>
          </cell>
          <cell r="G33">
            <v>73</v>
          </cell>
          <cell r="H33">
            <v>8.2799999999999994</v>
          </cell>
          <cell r="I33" t="str">
            <v>L</v>
          </cell>
          <cell r="J33">
            <v>19.079999999999998</v>
          </cell>
          <cell r="K33">
            <v>7.0000000000000036</v>
          </cell>
        </row>
        <row r="34">
          <cell r="B34">
            <v>17.970833333333335</v>
          </cell>
          <cell r="C34">
            <v>20.100000000000001</v>
          </cell>
          <cell r="D34">
            <v>16.8</v>
          </cell>
          <cell r="E34">
            <v>94.375</v>
          </cell>
          <cell r="F34">
            <v>98</v>
          </cell>
          <cell r="G34">
            <v>86</v>
          </cell>
          <cell r="H34">
            <v>3.6</v>
          </cell>
          <cell r="I34" t="str">
            <v>NE</v>
          </cell>
          <cell r="J34">
            <v>9.3600000000000012</v>
          </cell>
          <cell r="K34">
            <v>8.2000000000000028</v>
          </cell>
        </row>
        <row r="35">
          <cell r="B35">
            <v>16.087499999999999</v>
          </cell>
          <cell r="C35">
            <v>17.899999999999999</v>
          </cell>
          <cell r="D35">
            <v>14.4</v>
          </cell>
          <cell r="E35">
            <v>94.25</v>
          </cell>
          <cell r="F35">
            <v>97</v>
          </cell>
          <cell r="G35">
            <v>85</v>
          </cell>
          <cell r="H35">
            <v>5.7600000000000007</v>
          </cell>
          <cell r="I35" t="str">
            <v>NE</v>
          </cell>
          <cell r="J35">
            <v>23.759999999999998</v>
          </cell>
          <cell r="K35">
            <v>8.2000000000000028</v>
          </cell>
        </row>
        <row r="36">
          <cell r="I36" t="str">
            <v>O</v>
          </cell>
        </row>
      </sheetData>
      <sheetData sheetId="5">
        <row r="5">
          <cell r="B5">
            <v>16.716666666666665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14.608333333333327</v>
          </cell>
          <cell r="C5">
            <v>23.9</v>
          </cell>
          <cell r="D5">
            <v>5.7</v>
          </cell>
          <cell r="E5">
            <v>60.5</v>
          </cell>
          <cell r="F5">
            <v>91</v>
          </cell>
          <cell r="G5">
            <v>28</v>
          </cell>
          <cell r="H5">
            <v>8.64</v>
          </cell>
          <cell r="I5" t="str">
            <v>SO</v>
          </cell>
          <cell r="J5">
            <v>23.040000000000003</v>
          </cell>
          <cell r="K5">
            <v>0</v>
          </cell>
        </row>
        <row r="6">
          <cell r="B6">
            <v>17.262500000000003</v>
          </cell>
          <cell r="C6">
            <v>28.1</v>
          </cell>
          <cell r="D6">
            <v>9.1999999999999993</v>
          </cell>
          <cell r="E6">
            <v>67.875</v>
          </cell>
          <cell r="F6">
            <v>95</v>
          </cell>
          <cell r="G6">
            <v>34</v>
          </cell>
          <cell r="H6">
            <v>9.7200000000000006</v>
          </cell>
          <cell r="I6" t="str">
            <v>SO</v>
          </cell>
          <cell r="J6">
            <v>21.240000000000002</v>
          </cell>
          <cell r="K6">
            <v>0</v>
          </cell>
        </row>
        <row r="7">
          <cell r="B7">
            <v>19.562499999999996</v>
          </cell>
          <cell r="C7">
            <v>29.5</v>
          </cell>
          <cell r="D7">
            <v>12.6</v>
          </cell>
          <cell r="E7">
            <v>70.208333333333329</v>
          </cell>
          <cell r="F7">
            <v>92</v>
          </cell>
          <cell r="G7">
            <v>39</v>
          </cell>
          <cell r="H7">
            <v>5.4</v>
          </cell>
          <cell r="I7" t="str">
            <v>NE</v>
          </cell>
          <cell r="J7">
            <v>12.96</v>
          </cell>
          <cell r="K7">
            <v>0</v>
          </cell>
        </row>
        <row r="8">
          <cell r="B8">
            <v>21.570833333333329</v>
          </cell>
          <cell r="C8">
            <v>29.4</v>
          </cell>
          <cell r="D8">
            <v>13.8</v>
          </cell>
          <cell r="E8">
            <v>66.041666666666671</v>
          </cell>
          <cell r="F8">
            <v>91</v>
          </cell>
          <cell r="G8">
            <v>40</v>
          </cell>
          <cell r="H8">
            <v>6.12</v>
          </cell>
          <cell r="I8" t="str">
            <v>NE</v>
          </cell>
          <cell r="J8">
            <v>14.4</v>
          </cell>
          <cell r="K8">
            <v>0</v>
          </cell>
        </row>
        <row r="9">
          <cell r="B9">
            <v>21.508333333333336</v>
          </cell>
          <cell r="C9">
            <v>31.3</v>
          </cell>
          <cell r="D9">
            <v>14.2</v>
          </cell>
          <cell r="E9">
            <v>72.333333333333329</v>
          </cell>
          <cell r="F9">
            <v>96</v>
          </cell>
          <cell r="G9">
            <v>32</v>
          </cell>
          <cell r="H9">
            <v>7.2</v>
          </cell>
          <cell r="I9" t="str">
            <v>NE</v>
          </cell>
          <cell r="J9">
            <v>16.920000000000002</v>
          </cell>
          <cell r="K9">
            <v>0</v>
          </cell>
        </row>
        <row r="10">
          <cell r="B10">
            <v>19.49583333333333</v>
          </cell>
          <cell r="C10">
            <v>21.9</v>
          </cell>
          <cell r="D10">
            <v>16.7</v>
          </cell>
          <cell r="E10">
            <v>82.041666666666671</v>
          </cell>
          <cell r="F10">
            <v>92</v>
          </cell>
          <cell r="G10">
            <v>72</v>
          </cell>
          <cell r="H10">
            <v>9</v>
          </cell>
          <cell r="I10" t="str">
            <v>O</v>
          </cell>
          <cell r="J10">
            <v>29.52</v>
          </cell>
          <cell r="K10">
            <v>0.8</v>
          </cell>
        </row>
        <row r="11">
          <cell r="B11">
            <v>20.737500000000001</v>
          </cell>
          <cell r="C11">
            <v>27.5</v>
          </cell>
          <cell r="D11">
            <v>17.5</v>
          </cell>
          <cell r="E11">
            <v>83.833333333333329</v>
          </cell>
          <cell r="F11">
            <v>96</v>
          </cell>
          <cell r="G11">
            <v>55</v>
          </cell>
          <cell r="H11">
            <v>10.44</v>
          </cell>
          <cell r="I11" t="str">
            <v>SO</v>
          </cell>
          <cell r="J11">
            <v>21.240000000000002</v>
          </cell>
          <cell r="K11">
            <v>1.2</v>
          </cell>
        </row>
        <row r="12">
          <cell r="B12">
            <v>22.754166666666674</v>
          </cell>
          <cell r="C12">
            <v>28.1</v>
          </cell>
          <cell r="D12">
            <v>19.2</v>
          </cell>
          <cell r="E12">
            <v>77.708333333333329</v>
          </cell>
          <cell r="F12">
            <v>93</v>
          </cell>
          <cell r="G12">
            <v>57</v>
          </cell>
          <cell r="H12">
            <v>11.520000000000001</v>
          </cell>
          <cell r="I12" t="str">
            <v>SO</v>
          </cell>
          <cell r="J12">
            <v>22.68</v>
          </cell>
          <cell r="K12">
            <v>0</v>
          </cell>
        </row>
        <row r="13">
          <cell r="B13">
            <v>20.933333333333334</v>
          </cell>
          <cell r="C13">
            <v>24.4</v>
          </cell>
          <cell r="D13">
            <v>18.899999999999999</v>
          </cell>
          <cell r="E13">
            <v>84.916666666666671</v>
          </cell>
          <cell r="F13">
            <v>95</v>
          </cell>
          <cell r="G13">
            <v>72</v>
          </cell>
          <cell r="H13">
            <v>10.08</v>
          </cell>
          <cell r="I13" t="str">
            <v>SO</v>
          </cell>
          <cell r="J13">
            <v>41.4</v>
          </cell>
          <cell r="K13">
            <v>3.4</v>
          </cell>
        </row>
        <row r="14">
          <cell r="B14">
            <v>19.833333333333336</v>
          </cell>
          <cell r="C14">
            <v>26.9</v>
          </cell>
          <cell r="D14">
            <v>17.100000000000001</v>
          </cell>
          <cell r="E14">
            <v>90.5</v>
          </cell>
          <cell r="F14">
            <v>96</v>
          </cell>
          <cell r="G14">
            <v>61</v>
          </cell>
          <cell r="H14">
            <v>13.68</v>
          </cell>
          <cell r="I14" t="str">
            <v>SO</v>
          </cell>
          <cell r="J14">
            <v>28.08</v>
          </cell>
          <cell r="K14">
            <v>30.4</v>
          </cell>
        </row>
        <row r="15">
          <cell r="B15">
            <v>21.337499999999995</v>
          </cell>
          <cell r="C15">
            <v>25.7</v>
          </cell>
          <cell r="D15">
            <v>19.2</v>
          </cell>
          <cell r="E15">
            <v>89.958333333333329</v>
          </cell>
          <cell r="F15">
            <v>96</v>
          </cell>
          <cell r="G15">
            <v>68</v>
          </cell>
          <cell r="H15">
            <v>3.9600000000000004</v>
          </cell>
          <cell r="I15" t="str">
            <v>NE</v>
          </cell>
          <cell r="J15">
            <v>12.24</v>
          </cell>
          <cell r="K15">
            <v>0</v>
          </cell>
        </row>
        <row r="16">
          <cell r="B16">
            <v>21.520833333333332</v>
          </cell>
          <cell r="C16">
            <v>23.7</v>
          </cell>
          <cell r="D16">
            <v>20.2</v>
          </cell>
          <cell r="E16">
            <v>92.25</v>
          </cell>
          <cell r="F16">
            <v>96</v>
          </cell>
          <cell r="G16">
            <v>83</v>
          </cell>
          <cell r="H16">
            <v>6.12</v>
          </cell>
          <cell r="I16" t="str">
            <v>O</v>
          </cell>
          <cell r="J16">
            <v>14.76</v>
          </cell>
          <cell r="K16">
            <v>2.2000000000000002</v>
          </cell>
        </row>
        <row r="17">
          <cell r="B17">
            <v>21.933333333333334</v>
          </cell>
          <cell r="C17">
            <v>25.7</v>
          </cell>
          <cell r="D17">
            <v>20.3</v>
          </cell>
          <cell r="E17">
            <v>88.333333333333329</v>
          </cell>
          <cell r="F17">
            <v>96</v>
          </cell>
          <cell r="G17">
            <v>67</v>
          </cell>
          <cell r="H17">
            <v>7.9200000000000008</v>
          </cell>
          <cell r="I17" t="str">
            <v>SO</v>
          </cell>
          <cell r="J17">
            <v>19.440000000000001</v>
          </cell>
          <cell r="K17">
            <v>0.4</v>
          </cell>
        </row>
        <row r="18">
          <cell r="B18">
            <v>21.658333333333331</v>
          </cell>
          <cell r="C18">
            <v>27.4</v>
          </cell>
          <cell r="D18">
            <v>17.399999999999999</v>
          </cell>
          <cell r="E18">
            <v>84.375</v>
          </cell>
          <cell r="F18">
            <v>96</v>
          </cell>
          <cell r="G18">
            <v>60</v>
          </cell>
          <cell r="H18">
            <v>8.64</v>
          </cell>
          <cell r="I18" t="str">
            <v>SO</v>
          </cell>
          <cell r="J18">
            <v>20.88</v>
          </cell>
          <cell r="K18">
            <v>0</v>
          </cell>
        </row>
        <row r="19">
          <cell r="B19">
            <v>23.425000000000001</v>
          </cell>
          <cell r="C19">
            <v>31.5</v>
          </cell>
          <cell r="D19">
            <v>16.7</v>
          </cell>
          <cell r="E19">
            <v>79.125</v>
          </cell>
          <cell r="F19">
            <v>97</v>
          </cell>
          <cell r="G19">
            <v>52</v>
          </cell>
          <cell r="H19">
            <v>10.08</v>
          </cell>
          <cell r="I19" t="str">
            <v>L</v>
          </cell>
          <cell r="J19">
            <v>29.880000000000003</v>
          </cell>
          <cell r="K19">
            <v>0</v>
          </cell>
        </row>
        <row r="20">
          <cell r="B20">
            <v>19.616666666666664</v>
          </cell>
          <cell r="C20">
            <v>25</v>
          </cell>
          <cell r="D20">
            <v>16.899999999999999</v>
          </cell>
          <cell r="E20">
            <v>86</v>
          </cell>
          <cell r="F20">
            <v>96</v>
          </cell>
          <cell r="G20">
            <v>72</v>
          </cell>
          <cell r="H20">
            <v>6.48</v>
          </cell>
          <cell r="I20" t="str">
            <v>NO</v>
          </cell>
          <cell r="J20">
            <v>34.92</v>
          </cell>
          <cell r="K20">
            <v>9.9999999999999982</v>
          </cell>
        </row>
        <row r="21">
          <cell r="B21">
            <v>15.229166666666666</v>
          </cell>
          <cell r="C21">
            <v>19.7</v>
          </cell>
          <cell r="D21">
            <v>11.3</v>
          </cell>
          <cell r="E21">
            <v>78.166666666666671</v>
          </cell>
          <cell r="F21">
            <v>93</v>
          </cell>
          <cell r="G21">
            <v>59</v>
          </cell>
          <cell r="H21">
            <v>7.9200000000000008</v>
          </cell>
          <cell r="I21" t="str">
            <v>O</v>
          </cell>
          <cell r="J21">
            <v>22.32</v>
          </cell>
          <cell r="K21">
            <v>0</v>
          </cell>
        </row>
        <row r="22">
          <cell r="B22">
            <v>14.745833333333335</v>
          </cell>
          <cell r="C22">
            <v>17.100000000000001</v>
          </cell>
          <cell r="D22">
            <v>13.6</v>
          </cell>
          <cell r="E22">
            <v>90.5</v>
          </cell>
          <cell r="F22">
            <v>95</v>
          </cell>
          <cell r="G22">
            <v>75</v>
          </cell>
          <cell r="H22">
            <v>6.12</v>
          </cell>
          <cell r="I22" t="str">
            <v>O</v>
          </cell>
          <cell r="J22">
            <v>15.48</v>
          </cell>
          <cell r="K22">
            <v>2.4</v>
          </cell>
        </row>
        <row r="23">
          <cell r="B23">
            <v>16.041666666666668</v>
          </cell>
          <cell r="C23">
            <v>19.100000000000001</v>
          </cell>
          <cell r="D23">
            <v>13.3</v>
          </cell>
          <cell r="E23">
            <v>92.875</v>
          </cell>
          <cell r="F23">
            <v>97</v>
          </cell>
          <cell r="G23">
            <v>86</v>
          </cell>
          <cell r="H23">
            <v>6.12</v>
          </cell>
          <cell r="I23" t="str">
            <v>SO</v>
          </cell>
          <cell r="J23">
            <v>14.4</v>
          </cell>
          <cell r="K23">
            <v>0</v>
          </cell>
        </row>
        <row r="24">
          <cell r="B24">
            <v>21.754166666666663</v>
          </cell>
          <cell r="C24">
            <v>30.2</v>
          </cell>
          <cell r="D24">
            <v>17.600000000000001</v>
          </cell>
          <cell r="E24">
            <v>83.791666666666671</v>
          </cell>
          <cell r="F24">
            <v>96</v>
          </cell>
          <cell r="G24">
            <v>56</v>
          </cell>
          <cell r="H24">
            <v>14.04</v>
          </cell>
          <cell r="I24" t="str">
            <v>SO</v>
          </cell>
          <cell r="J24">
            <v>28.08</v>
          </cell>
          <cell r="K24">
            <v>0</v>
          </cell>
        </row>
        <row r="25">
          <cell r="B25">
            <v>19.441666666666663</v>
          </cell>
          <cell r="C25">
            <v>23.2</v>
          </cell>
          <cell r="D25">
            <v>16.8</v>
          </cell>
          <cell r="E25">
            <v>84.208333333333329</v>
          </cell>
          <cell r="F25">
            <v>93</v>
          </cell>
          <cell r="G25">
            <v>70</v>
          </cell>
          <cell r="H25">
            <v>3.6</v>
          </cell>
          <cell r="I25" t="str">
            <v>NO</v>
          </cell>
          <cell r="J25">
            <v>15.840000000000002</v>
          </cell>
          <cell r="K25">
            <v>0</v>
          </cell>
        </row>
        <row r="26">
          <cell r="B26">
            <v>17.108333333333331</v>
          </cell>
          <cell r="C26">
            <v>20.399999999999999</v>
          </cell>
          <cell r="D26">
            <v>15.3</v>
          </cell>
          <cell r="E26">
            <v>86.208333333333329</v>
          </cell>
          <cell r="F26">
            <v>95</v>
          </cell>
          <cell r="G26">
            <v>79</v>
          </cell>
          <cell r="H26">
            <v>3.6</v>
          </cell>
          <cell r="I26" t="str">
            <v>NO</v>
          </cell>
          <cell r="J26">
            <v>14.04</v>
          </cell>
          <cell r="K26">
            <v>2.2000000000000002</v>
          </cell>
        </row>
        <row r="27">
          <cell r="B27">
            <v>14.366666666666665</v>
          </cell>
          <cell r="C27">
            <v>19.3</v>
          </cell>
          <cell r="D27">
            <v>10</v>
          </cell>
          <cell r="E27">
            <v>74.75</v>
          </cell>
          <cell r="F27">
            <v>89</v>
          </cell>
          <cell r="G27">
            <v>48</v>
          </cell>
          <cell r="H27">
            <v>10.8</v>
          </cell>
          <cell r="I27" t="str">
            <v>NO</v>
          </cell>
          <cell r="J27">
            <v>30.240000000000002</v>
          </cell>
          <cell r="K27">
            <v>0</v>
          </cell>
        </row>
        <row r="28">
          <cell r="B28">
            <v>14.004166666666665</v>
          </cell>
          <cell r="C28">
            <v>22.2</v>
          </cell>
          <cell r="D28">
            <v>6.9</v>
          </cell>
          <cell r="E28">
            <v>72.041666666666671</v>
          </cell>
          <cell r="F28">
            <v>93</v>
          </cell>
          <cell r="G28">
            <v>46</v>
          </cell>
          <cell r="H28">
            <v>9.7200000000000006</v>
          </cell>
          <cell r="I28" t="str">
            <v>SO</v>
          </cell>
          <cell r="J28">
            <v>25.56</v>
          </cell>
          <cell r="K28">
            <v>0</v>
          </cell>
        </row>
        <row r="29">
          <cell r="B29">
            <v>17.108333333333338</v>
          </cell>
          <cell r="C29">
            <v>23.9</v>
          </cell>
          <cell r="D29">
            <v>13.2</v>
          </cell>
          <cell r="E29">
            <v>76.291666666666671</v>
          </cell>
          <cell r="F29">
            <v>89</v>
          </cell>
          <cell r="G29">
            <v>58</v>
          </cell>
          <cell r="H29">
            <v>8.2799999999999994</v>
          </cell>
          <cell r="I29" t="str">
            <v>SO</v>
          </cell>
          <cell r="J29">
            <v>20.52</v>
          </cell>
          <cell r="K29">
            <v>0</v>
          </cell>
        </row>
        <row r="30">
          <cell r="B30">
            <v>18.670833333333338</v>
          </cell>
          <cell r="C30">
            <v>25.5</v>
          </cell>
          <cell r="D30">
            <v>14</v>
          </cell>
          <cell r="E30">
            <v>81</v>
          </cell>
          <cell r="F30">
            <v>94</v>
          </cell>
          <cell r="G30">
            <v>59</v>
          </cell>
          <cell r="H30">
            <v>4.32</v>
          </cell>
          <cell r="I30" t="str">
            <v>NE</v>
          </cell>
          <cell r="J30">
            <v>16.559999999999999</v>
          </cell>
          <cell r="K30">
            <v>0.4</v>
          </cell>
        </row>
        <row r="31">
          <cell r="B31">
            <v>19.612500000000001</v>
          </cell>
          <cell r="C31">
            <v>24.1</v>
          </cell>
          <cell r="D31">
            <v>16.899999999999999</v>
          </cell>
          <cell r="E31">
            <v>86.291666666666671</v>
          </cell>
          <cell r="F31">
            <v>96</v>
          </cell>
          <cell r="G31">
            <v>66</v>
          </cell>
          <cell r="H31">
            <v>10.08</v>
          </cell>
          <cell r="I31" t="str">
            <v>SO</v>
          </cell>
          <cell r="J31">
            <v>23.400000000000002</v>
          </cell>
          <cell r="K31">
            <v>10.799999999999999</v>
          </cell>
        </row>
        <row r="32">
          <cell r="B32">
            <v>17.708333333333339</v>
          </cell>
          <cell r="C32">
            <v>20.8</v>
          </cell>
          <cell r="D32">
            <v>16.2</v>
          </cell>
          <cell r="E32">
            <v>93.291666666666671</v>
          </cell>
          <cell r="F32">
            <v>97</v>
          </cell>
          <cell r="G32">
            <v>85</v>
          </cell>
          <cell r="H32">
            <v>11.879999999999999</v>
          </cell>
          <cell r="I32" t="str">
            <v>SO</v>
          </cell>
          <cell r="J32">
            <v>35.64</v>
          </cell>
          <cell r="K32">
            <v>43.399999999999991</v>
          </cell>
        </row>
        <row r="33">
          <cell r="B33">
            <v>17.491666666666671</v>
          </cell>
          <cell r="C33">
            <v>21.2</v>
          </cell>
          <cell r="D33">
            <v>14.8</v>
          </cell>
          <cell r="E33">
            <v>88.583333333333329</v>
          </cell>
          <cell r="F33">
            <v>97</v>
          </cell>
          <cell r="G33">
            <v>71</v>
          </cell>
          <cell r="H33">
            <v>10.08</v>
          </cell>
          <cell r="I33" t="str">
            <v>NE</v>
          </cell>
          <cell r="J33">
            <v>23.400000000000002</v>
          </cell>
          <cell r="K33">
            <v>6.6</v>
          </cell>
        </row>
        <row r="34">
          <cell r="B34">
            <v>18.912499999999998</v>
          </cell>
          <cell r="C34">
            <v>23.3</v>
          </cell>
          <cell r="D34">
            <v>17.100000000000001</v>
          </cell>
          <cell r="E34">
            <v>90.625</v>
          </cell>
          <cell r="F34">
            <v>96</v>
          </cell>
          <cell r="G34">
            <v>73</v>
          </cell>
          <cell r="H34">
            <v>14.76</v>
          </cell>
          <cell r="I34" t="str">
            <v>NE</v>
          </cell>
          <cell r="J34">
            <v>28.08</v>
          </cell>
          <cell r="K34">
            <v>1.4</v>
          </cell>
        </row>
        <row r="35">
          <cell r="B35">
            <v>18.050000000000008</v>
          </cell>
          <cell r="C35">
            <v>18.8</v>
          </cell>
          <cell r="D35">
            <v>17</v>
          </cell>
          <cell r="E35">
            <v>91.666666666666671</v>
          </cell>
          <cell r="F35">
            <v>96</v>
          </cell>
          <cell r="G35">
            <v>86</v>
          </cell>
          <cell r="H35">
            <v>5.04</v>
          </cell>
          <cell r="I35" t="str">
            <v>O</v>
          </cell>
          <cell r="J35">
            <v>14.04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18.133333333333333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16.808333333333334</v>
          </cell>
          <cell r="C5">
            <v>26</v>
          </cell>
          <cell r="D5">
            <v>10.1</v>
          </cell>
          <cell r="E5">
            <v>61.083333333333336</v>
          </cell>
          <cell r="F5">
            <v>84</v>
          </cell>
          <cell r="G5">
            <v>28</v>
          </cell>
          <cell r="H5">
            <v>8.2799999999999994</v>
          </cell>
          <cell r="I5" t="str">
            <v>S</v>
          </cell>
          <cell r="J5">
            <v>20.16</v>
          </cell>
          <cell r="K5">
            <v>0</v>
          </cell>
        </row>
        <row r="6">
          <cell r="B6">
            <v>20.087500000000002</v>
          </cell>
          <cell r="C6">
            <v>31</v>
          </cell>
          <cell r="D6">
            <v>13</v>
          </cell>
          <cell r="E6">
            <v>64</v>
          </cell>
          <cell r="F6">
            <v>88</v>
          </cell>
          <cell r="G6">
            <v>33</v>
          </cell>
          <cell r="H6">
            <v>5.04</v>
          </cell>
          <cell r="I6" t="str">
            <v>S</v>
          </cell>
          <cell r="J6">
            <v>14.04</v>
          </cell>
          <cell r="K6">
            <v>0</v>
          </cell>
        </row>
        <row r="7">
          <cell r="B7">
            <v>22.816666666666666</v>
          </cell>
          <cell r="C7">
            <v>32.1</v>
          </cell>
          <cell r="D7">
            <v>16.2</v>
          </cell>
          <cell r="E7">
            <v>69.5</v>
          </cell>
          <cell r="F7">
            <v>91</v>
          </cell>
          <cell r="G7">
            <v>35</v>
          </cell>
          <cell r="H7">
            <v>6.12</v>
          </cell>
          <cell r="I7" t="str">
            <v>SO</v>
          </cell>
          <cell r="J7">
            <v>16.920000000000002</v>
          </cell>
          <cell r="K7">
            <v>0</v>
          </cell>
        </row>
        <row r="8">
          <cell r="B8">
            <v>23.691666666666666</v>
          </cell>
          <cell r="C8">
            <v>31.7</v>
          </cell>
          <cell r="D8">
            <v>17.3</v>
          </cell>
          <cell r="E8">
            <v>61.208333333333336</v>
          </cell>
          <cell r="F8">
            <v>83</v>
          </cell>
          <cell r="G8">
            <v>37</v>
          </cell>
          <cell r="H8">
            <v>6.48</v>
          </cell>
          <cell r="I8" t="str">
            <v>S</v>
          </cell>
          <cell r="J8">
            <v>15.120000000000001</v>
          </cell>
          <cell r="K8">
            <v>0</v>
          </cell>
        </row>
        <row r="9">
          <cell r="B9">
            <v>23.812500000000004</v>
          </cell>
          <cell r="C9">
            <v>33.299999999999997</v>
          </cell>
          <cell r="D9">
            <v>18</v>
          </cell>
          <cell r="E9">
            <v>70.083333333333329</v>
          </cell>
          <cell r="F9">
            <v>93</v>
          </cell>
          <cell r="G9">
            <v>30</v>
          </cell>
          <cell r="H9">
            <v>7.9200000000000008</v>
          </cell>
          <cell r="I9" t="str">
            <v>S</v>
          </cell>
          <cell r="J9">
            <v>19.440000000000001</v>
          </cell>
          <cell r="K9">
            <v>0</v>
          </cell>
        </row>
        <row r="10">
          <cell r="B10">
            <v>23.029166666666672</v>
          </cell>
          <cell r="C10">
            <v>28.5</v>
          </cell>
          <cell r="D10">
            <v>19.7</v>
          </cell>
          <cell r="E10">
            <v>75.208333333333329</v>
          </cell>
          <cell r="F10">
            <v>91</v>
          </cell>
          <cell r="G10">
            <v>49</v>
          </cell>
          <cell r="H10">
            <v>9.3600000000000012</v>
          </cell>
          <cell r="I10" t="str">
            <v>S</v>
          </cell>
          <cell r="J10">
            <v>27.36</v>
          </cell>
          <cell r="K10">
            <v>0</v>
          </cell>
        </row>
        <row r="11">
          <cell r="B11">
            <v>23.608333333333338</v>
          </cell>
          <cell r="C11">
            <v>31.3</v>
          </cell>
          <cell r="D11">
            <v>19.600000000000001</v>
          </cell>
          <cell r="E11">
            <v>70.25</v>
          </cell>
          <cell r="F11">
            <v>84</v>
          </cell>
          <cell r="G11">
            <v>44</v>
          </cell>
          <cell r="H11">
            <v>5.7600000000000007</v>
          </cell>
          <cell r="I11" t="str">
            <v>S</v>
          </cell>
          <cell r="J11">
            <v>19.079999999999998</v>
          </cell>
          <cell r="K11">
            <v>0</v>
          </cell>
        </row>
        <row r="12">
          <cell r="B12">
            <v>25.412499999999998</v>
          </cell>
          <cell r="C12">
            <v>30.8</v>
          </cell>
          <cell r="D12">
            <v>21.2</v>
          </cell>
          <cell r="E12">
            <v>74.625</v>
          </cell>
          <cell r="F12">
            <v>91</v>
          </cell>
          <cell r="G12">
            <v>53</v>
          </cell>
          <cell r="H12">
            <v>1.4400000000000002</v>
          </cell>
          <cell r="I12" t="str">
            <v>NE</v>
          </cell>
          <cell r="J12">
            <v>10.8</v>
          </cell>
          <cell r="K12">
            <v>0</v>
          </cell>
        </row>
        <row r="13">
          <cell r="B13">
            <v>25.391666666666666</v>
          </cell>
          <cell r="C13">
            <v>33.4</v>
          </cell>
          <cell r="D13">
            <v>20</v>
          </cell>
          <cell r="E13">
            <v>77.166666666666671</v>
          </cell>
          <cell r="F13">
            <v>95</v>
          </cell>
          <cell r="G13">
            <v>45</v>
          </cell>
          <cell r="H13">
            <v>13.32</v>
          </cell>
          <cell r="I13" t="str">
            <v>N</v>
          </cell>
          <cell r="J13">
            <v>31.319999999999997</v>
          </cell>
          <cell r="K13">
            <v>2</v>
          </cell>
        </row>
        <row r="14">
          <cell r="B14">
            <v>21.970833333333331</v>
          </cell>
          <cell r="C14">
            <v>23.9</v>
          </cell>
          <cell r="D14">
            <v>20.399999999999999</v>
          </cell>
          <cell r="E14">
            <v>90.625</v>
          </cell>
          <cell r="F14">
            <v>95</v>
          </cell>
          <cell r="G14">
            <v>79</v>
          </cell>
          <cell r="H14">
            <v>8.64</v>
          </cell>
          <cell r="I14" t="str">
            <v>S</v>
          </cell>
          <cell r="J14">
            <v>22.68</v>
          </cell>
          <cell r="K14">
            <v>25</v>
          </cell>
        </row>
        <row r="15">
          <cell r="B15">
            <v>23.25</v>
          </cell>
          <cell r="C15">
            <v>27.4</v>
          </cell>
          <cell r="D15">
            <v>21.2</v>
          </cell>
          <cell r="E15">
            <v>87.708333333333329</v>
          </cell>
          <cell r="F15">
            <v>95</v>
          </cell>
          <cell r="G15">
            <v>67</v>
          </cell>
          <cell r="H15">
            <v>0.72000000000000008</v>
          </cell>
          <cell r="I15" t="str">
            <v>SO</v>
          </cell>
          <cell r="J15">
            <v>7.5600000000000005</v>
          </cell>
          <cell r="K15">
            <v>0.8</v>
          </cell>
        </row>
        <row r="16">
          <cell r="B16">
            <v>23.854166666666671</v>
          </cell>
          <cell r="C16">
            <v>28.7</v>
          </cell>
          <cell r="D16">
            <v>21.3</v>
          </cell>
          <cell r="E16">
            <v>85.541666666666671</v>
          </cell>
          <cell r="F16">
            <v>95</v>
          </cell>
          <cell r="G16">
            <v>62</v>
          </cell>
          <cell r="H16">
            <v>2.8800000000000003</v>
          </cell>
          <cell r="I16" t="str">
            <v>S</v>
          </cell>
          <cell r="J16">
            <v>17.28</v>
          </cell>
          <cell r="K16">
            <v>3.4</v>
          </cell>
        </row>
        <row r="17">
          <cell r="B17">
            <v>23.474999999999998</v>
          </cell>
          <cell r="C17">
            <v>28.9</v>
          </cell>
          <cell r="D17">
            <v>20.7</v>
          </cell>
          <cell r="E17">
            <v>82.625</v>
          </cell>
          <cell r="F17">
            <v>94</v>
          </cell>
          <cell r="G17">
            <v>56</v>
          </cell>
          <cell r="H17">
            <v>6.48</v>
          </cell>
          <cell r="I17" t="str">
            <v>S</v>
          </cell>
          <cell r="J17">
            <v>16.559999999999999</v>
          </cell>
          <cell r="K17">
            <v>0</v>
          </cell>
        </row>
        <row r="18">
          <cell r="B18">
            <v>24.604166666666661</v>
          </cell>
          <cell r="C18">
            <v>31.1</v>
          </cell>
          <cell r="D18">
            <v>20.2</v>
          </cell>
          <cell r="E18">
            <v>79.625</v>
          </cell>
          <cell r="F18">
            <v>94</v>
          </cell>
          <cell r="G18">
            <v>53</v>
          </cell>
          <cell r="H18">
            <v>7.5600000000000005</v>
          </cell>
          <cell r="I18" t="str">
            <v>S</v>
          </cell>
          <cell r="J18">
            <v>20.52</v>
          </cell>
          <cell r="K18">
            <v>0.2</v>
          </cell>
        </row>
        <row r="19">
          <cell r="B19">
            <v>25.604166666666668</v>
          </cell>
          <cell r="C19">
            <v>32.200000000000003</v>
          </cell>
          <cell r="D19">
            <v>21</v>
          </cell>
          <cell r="E19">
            <v>80.791666666666671</v>
          </cell>
          <cell r="F19">
            <v>95</v>
          </cell>
          <cell r="G19">
            <v>56</v>
          </cell>
          <cell r="H19">
            <v>12.6</v>
          </cell>
          <cell r="I19" t="str">
            <v>N</v>
          </cell>
          <cell r="J19">
            <v>27.36</v>
          </cell>
          <cell r="K19">
            <v>0</v>
          </cell>
        </row>
        <row r="20">
          <cell r="B20">
            <v>22.329166666666669</v>
          </cell>
          <cell r="C20">
            <v>26.8</v>
          </cell>
          <cell r="D20">
            <v>19.2</v>
          </cell>
          <cell r="E20">
            <v>79.583333333333329</v>
          </cell>
          <cell r="F20">
            <v>91</v>
          </cell>
          <cell r="G20">
            <v>63</v>
          </cell>
          <cell r="H20">
            <v>8.64</v>
          </cell>
          <cell r="I20" t="str">
            <v>S</v>
          </cell>
          <cell r="J20">
            <v>23.400000000000002</v>
          </cell>
          <cell r="K20">
            <v>0.2</v>
          </cell>
        </row>
        <row r="21">
          <cell r="B21">
            <v>18.008333333333333</v>
          </cell>
          <cell r="C21">
            <v>21.5</v>
          </cell>
          <cell r="D21">
            <v>15.2</v>
          </cell>
          <cell r="E21">
            <v>74.416666666666671</v>
          </cell>
          <cell r="F21">
            <v>86</v>
          </cell>
          <cell r="G21">
            <v>60</v>
          </cell>
          <cell r="H21">
            <v>7.9200000000000008</v>
          </cell>
          <cell r="I21" t="str">
            <v>S</v>
          </cell>
          <cell r="J21">
            <v>25.2</v>
          </cell>
          <cell r="K21">
            <v>0</v>
          </cell>
        </row>
        <row r="22">
          <cell r="B22">
            <v>17.137499999999999</v>
          </cell>
          <cell r="C22">
            <v>19.399999999999999</v>
          </cell>
          <cell r="D22">
            <v>16.2</v>
          </cell>
          <cell r="E22">
            <v>84.833333333333329</v>
          </cell>
          <cell r="F22">
            <v>93</v>
          </cell>
          <cell r="G22">
            <v>73</v>
          </cell>
          <cell r="H22">
            <v>2.16</v>
          </cell>
          <cell r="I22" t="str">
            <v>S</v>
          </cell>
          <cell r="J22">
            <v>14.76</v>
          </cell>
          <cell r="K22">
            <v>3.2</v>
          </cell>
        </row>
        <row r="23">
          <cell r="B23">
            <v>18.708333333333332</v>
          </cell>
          <cell r="C23">
            <v>24.3</v>
          </cell>
          <cell r="D23">
            <v>15</v>
          </cell>
          <cell r="E23">
            <v>84.333333333333329</v>
          </cell>
          <cell r="F23">
            <v>95</v>
          </cell>
          <cell r="G23">
            <v>66</v>
          </cell>
          <cell r="H23">
            <v>1.8</v>
          </cell>
          <cell r="I23" t="str">
            <v>S</v>
          </cell>
          <cell r="J23">
            <v>15.120000000000001</v>
          </cell>
          <cell r="K23">
            <v>0</v>
          </cell>
        </row>
        <row r="24">
          <cell r="B24">
            <v>23.245833333333334</v>
          </cell>
          <cell r="C24">
            <v>29.6</v>
          </cell>
          <cell r="D24">
            <v>19</v>
          </cell>
          <cell r="E24">
            <v>78.958333333333329</v>
          </cell>
          <cell r="F24">
            <v>92</v>
          </cell>
          <cell r="G24">
            <v>59</v>
          </cell>
          <cell r="H24">
            <v>6.12</v>
          </cell>
          <cell r="I24" t="str">
            <v>S</v>
          </cell>
          <cell r="J24">
            <v>21.96</v>
          </cell>
          <cell r="K24">
            <v>0</v>
          </cell>
        </row>
        <row r="25">
          <cell r="B25">
            <v>20.887499999999999</v>
          </cell>
          <cell r="C25">
            <v>24.6</v>
          </cell>
          <cell r="D25">
            <v>17.399999999999999</v>
          </cell>
          <cell r="E25">
            <v>79.708333333333329</v>
          </cell>
          <cell r="F25">
            <v>91</v>
          </cell>
          <cell r="G25">
            <v>62</v>
          </cell>
          <cell r="H25">
            <v>1.4400000000000002</v>
          </cell>
          <cell r="I25" t="str">
            <v>S</v>
          </cell>
          <cell r="J25">
            <v>15.840000000000002</v>
          </cell>
          <cell r="K25">
            <v>0</v>
          </cell>
        </row>
        <row r="26">
          <cell r="B26">
            <v>19.237500000000001</v>
          </cell>
          <cell r="C26">
            <v>21.8</v>
          </cell>
          <cell r="D26">
            <v>17.5</v>
          </cell>
          <cell r="E26">
            <v>78.75</v>
          </cell>
          <cell r="F26">
            <v>87</v>
          </cell>
          <cell r="G26">
            <v>69</v>
          </cell>
          <cell r="H26">
            <v>3.24</v>
          </cell>
          <cell r="I26" t="str">
            <v>SE</v>
          </cell>
          <cell r="J26">
            <v>15.48</v>
          </cell>
          <cell r="K26">
            <v>0.2</v>
          </cell>
        </row>
        <row r="27">
          <cell r="B27">
            <v>17.366666666666664</v>
          </cell>
          <cell r="C27">
            <v>22</v>
          </cell>
          <cell r="D27">
            <v>12.8</v>
          </cell>
          <cell r="E27">
            <v>67.583333333333329</v>
          </cell>
          <cell r="F27">
            <v>85</v>
          </cell>
          <cell r="G27">
            <v>44</v>
          </cell>
          <cell r="H27">
            <v>12.6</v>
          </cell>
          <cell r="I27" t="str">
            <v>S</v>
          </cell>
          <cell r="J27">
            <v>27.36</v>
          </cell>
          <cell r="K27">
            <v>0</v>
          </cell>
        </row>
        <row r="28">
          <cell r="B28">
            <v>16.574999999999999</v>
          </cell>
          <cell r="C28">
            <v>23.6</v>
          </cell>
          <cell r="D28">
            <v>12.1</v>
          </cell>
          <cell r="E28">
            <v>70.625</v>
          </cell>
          <cell r="F28">
            <v>90</v>
          </cell>
          <cell r="G28">
            <v>45</v>
          </cell>
          <cell r="H28">
            <v>4.32</v>
          </cell>
          <cell r="I28" t="str">
            <v>S</v>
          </cell>
          <cell r="J28">
            <v>16.559999999999999</v>
          </cell>
          <cell r="K28">
            <v>0</v>
          </cell>
        </row>
        <row r="29">
          <cell r="B29">
            <v>20.725000000000001</v>
          </cell>
          <cell r="C29">
            <v>29.5</v>
          </cell>
          <cell r="D29">
            <v>15.5</v>
          </cell>
          <cell r="E29">
            <v>66.041666666666671</v>
          </cell>
          <cell r="F29">
            <v>87</v>
          </cell>
          <cell r="G29">
            <v>42</v>
          </cell>
          <cell r="H29">
            <v>1.4400000000000002</v>
          </cell>
          <cell r="I29" t="str">
            <v>S</v>
          </cell>
          <cell r="J29">
            <v>12.24</v>
          </cell>
          <cell r="K29">
            <v>0</v>
          </cell>
        </row>
        <row r="30">
          <cell r="B30">
            <v>21.029166666666669</v>
          </cell>
          <cell r="C30">
            <v>25.6</v>
          </cell>
          <cell r="D30">
            <v>17.8</v>
          </cell>
          <cell r="E30">
            <v>81.958333333333329</v>
          </cell>
          <cell r="F30">
            <v>93</v>
          </cell>
          <cell r="G30">
            <v>64</v>
          </cell>
          <cell r="H30">
            <v>1.4400000000000002</v>
          </cell>
          <cell r="I30" t="str">
            <v>S</v>
          </cell>
          <cell r="J30">
            <v>15.840000000000002</v>
          </cell>
          <cell r="K30">
            <v>3.4</v>
          </cell>
        </row>
        <row r="31">
          <cell r="B31">
            <v>21.279166666666665</v>
          </cell>
          <cell r="C31">
            <v>26.5</v>
          </cell>
          <cell r="D31">
            <v>18.899999999999999</v>
          </cell>
          <cell r="E31">
            <v>87.083333333333329</v>
          </cell>
          <cell r="F31">
            <v>96</v>
          </cell>
          <cell r="G31">
            <v>63</v>
          </cell>
          <cell r="H31">
            <v>3.6</v>
          </cell>
          <cell r="I31" t="str">
            <v>S</v>
          </cell>
          <cell r="J31">
            <v>24.840000000000003</v>
          </cell>
          <cell r="K31">
            <v>30.8</v>
          </cell>
        </row>
        <row r="32">
          <cell r="B32">
            <v>18.854166666666668</v>
          </cell>
          <cell r="C32">
            <v>20.7</v>
          </cell>
          <cell r="D32">
            <v>17.3</v>
          </cell>
          <cell r="E32">
            <v>91.625</v>
          </cell>
          <cell r="F32">
            <v>95</v>
          </cell>
          <cell r="G32">
            <v>84</v>
          </cell>
          <cell r="H32">
            <v>5.7600000000000007</v>
          </cell>
          <cell r="I32" t="str">
            <v>SO</v>
          </cell>
          <cell r="J32">
            <v>18.36</v>
          </cell>
          <cell r="K32">
            <v>29.400000000000002</v>
          </cell>
        </row>
        <row r="33">
          <cell r="B33">
            <v>17.441666666666666</v>
          </cell>
          <cell r="C33">
            <v>19.5</v>
          </cell>
          <cell r="D33">
            <v>16.100000000000001</v>
          </cell>
          <cell r="E33">
            <v>91.5</v>
          </cell>
          <cell r="F33">
            <v>95</v>
          </cell>
          <cell r="G33">
            <v>80</v>
          </cell>
          <cell r="H33">
            <v>5.04</v>
          </cell>
          <cell r="I33" t="str">
            <v>SO</v>
          </cell>
          <cell r="J33">
            <v>13.68</v>
          </cell>
          <cell r="K33">
            <v>16.800000000000004</v>
          </cell>
        </row>
        <row r="34">
          <cell r="B34">
            <v>19.400000000000002</v>
          </cell>
          <cell r="C34">
            <v>23.8</v>
          </cell>
          <cell r="D34">
            <v>17</v>
          </cell>
          <cell r="E34">
            <v>90.416666666666671</v>
          </cell>
          <cell r="F34">
            <v>96</v>
          </cell>
          <cell r="G34">
            <v>74</v>
          </cell>
          <cell r="H34">
            <v>9.7200000000000006</v>
          </cell>
          <cell r="I34" t="str">
            <v>N</v>
          </cell>
          <cell r="J34">
            <v>22.68</v>
          </cell>
          <cell r="K34">
            <v>0.2</v>
          </cell>
        </row>
        <row r="35">
          <cell r="B35">
            <v>20.204166666666666</v>
          </cell>
          <cell r="C35">
            <v>23.1</v>
          </cell>
          <cell r="D35">
            <v>18</v>
          </cell>
          <cell r="E35">
            <v>86.5</v>
          </cell>
          <cell r="F35">
            <v>94</v>
          </cell>
          <cell r="G35">
            <v>70</v>
          </cell>
          <cell r="H35">
            <v>4.6800000000000006</v>
          </cell>
          <cell r="I35" t="str">
            <v>SE</v>
          </cell>
          <cell r="J35">
            <v>11.16</v>
          </cell>
          <cell r="K35">
            <v>0.4</v>
          </cell>
        </row>
        <row r="36">
          <cell r="I36" t="str">
            <v>S</v>
          </cell>
        </row>
      </sheetData>
      <sheetData sheetId="5">
        <row r="5">
          <cell r="B5">
            <v>20.862500000000001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17.387499999999999</v>
          </cell>
          <cell r="C5">
            <v>27.4</v>
          </cell>
          <cell r="D5">
            <v>9.3000000000000007</v>
          </cell>
          <cell r="E5">
            <v>68.875</v>
          </cell>
          <cell r="F5">
            <v>97</v>
          </cell>
          <cell r="G5">
            <v>30</v>
          </cell>
          <cell r="H5">
            <v>12.6</v>
          </cell>
          <cell r="I5" t="str">
            <v>S</v>
          </cell>
          <cell r="J5">
            <v>27</v>
          </cell>
          <cell r="K5">
            <v>0</v>
          </cell>
        </row>
        <row r="6">
          <cell r="B6">
            <v>20.804166666666664</v>
          </cell>
          <cell r="C6">
            <v>32.5</v>
          </cell>
          <cell r="D6">
            <v>11.8</v>
          </cell>
          <cell r="E6">
            <v>71.166666666666671</v>
          </cell>
          <cell r="F6">
            <v>97</v>
          </cell>
          <cell r="G6">
            <v>33</v>
          </cell>
          <cell r="H6">
            <v>10.44</v>
          </cell>
          <cell r="I6" t="str">
            <v>N</v>
          </cell>
          <cell r="J6">
            <v>21.240000000000002</v>
          </cell>
          <cell r="K6">
            <v>0</v>
          </cell>
        </row>
        <row r="7">
          <cell r="B7">
            <v>23.07083333333334</v>
          </cell>
          <cell r="C7">
            <v>32.4</v>
          </cell>
          <cell r="D7">
            <v>15.1</v>
          </cell>
          <cell r="E7">
            <v>74.041666666666671</v>
          </cell>
          <cell r="F7">
            <v>97</v>
          </cell>
          <cell r="G7">
            <v>39</v>
          </cell>
          <cell r="H7">
            <v>9.3600000000000012</v>
          </cell>
          <cell r="I7" t="str">
            <v>S</v>
          </cell>
          <cell r="J7">
            <v>25.2</v>
          </cell>
          <cell r="K7">
            <v>0</v>
          </cell>
        </row>
        <row r="8">
          <cell r="B8">
            <v>23.645833333333339</v>
          </cell>
          <cell r="C8">
            <v>32.299999999999997</v>
          </cell>
          <cell r="D8">
            <v>16.399999999999999</v>
          </cell>
          <cell r="E8">
            <v>72.041666666666671</v>
          </cell>
          <cell r="F8">
            <v>96</v>
          </cell>
          <cell r="G8">
            <v>40</v>
          </cell>
          <cell r="H8">
            <v>9</v>
          </cell>
          <cell r="I8" t="str">
            <v>S</v>
          </cell>
          <cell r="J8">
            <v>21.6</v>
          </cell>
          <cell r="K8">
            <v>0</v>
          </cell>
        </row>
        <row r="9">
          <cell r="B9">
            <v>24.016666666666666</v>
          </cell>
          <cell r="C9">
            <v>34.6</v>
          </cell>
          <cell r="D9">
            <v>15.6</v>
          </cell>
          <cell r="E9">
            <v>71.541666666666671</v>
          </cell>
          <cell r="F9">
            <v>98</v>
          </cell>
          <cell r="G9">
            <v>27</v>
          </cell>
          <cell r="H9">
            <v>13.32</v>
          </cell>
          <cell r="I9" t="str">
            <v>N</v>
          </cell>
          <cell r="J9">
            <v>28.08</v>
          </cell>
          <cell r="K9">
            <v>0</v>
          </cell>
        </row>
        <row r="10">
          <cell r="B10">
            <v>24.633333333333329</v>
          </cell>
          <cell r="C10">
            <v>34.6</v>
          </cell>
          <cell r="D10">
            <v>17.8</v>
          </cell>
          <cell r="E10">
            <v>70.625</v>
          </cell>
          <cell r="F10">
            <v>96</v>
          </cell>
          <cell r="G10">
            <v>30</v>
          </cell>
          <cell r="H10">
            <v>19.440000000000001</v>
          </cell>
          <cell r="I10" t="str">
            <v>NE</v>
          </cell>
          <cell r="J10">
            <v>30.96</v>
          </cell>
          <cell r="K10">
            <v>0</v>
          </cell>
        </row>
        <row r="11">
          <cell r="B11">
            <v>24.804166666666671</v>
          </cell>
          <cell r="C11">
            <v>31.4</v>
          </cell>
          <cell r="D11">
            <v>19.7</v>
          </cell>
          <cell r="E11">
            <v>72.291666666666671</v>
          </cell>
          <cell r="F11">
            <v>93</v>
          </cell>
          <cell r="G11">
            <v>49</v>
          </cell>
          <cell r="H11">
            <v>14.4</v>
          </cell>
          <cell r="I11" t="str">
            <v>SE</v>
          </cell>
          <cell r="J11">
            <v>24.48</v>
          </cell>
          <cell r="K11">
            <v>0</v>
          </cell>
        </row>
        <row r="12">
          <cell r="B12">
            <v>24.612499999999997</v>
          </cell>
          <cell r="C12">
            <v>31.8</v>
          </cell>
          <cell r="D12">
            <v>19.100000000000001</v>
          </cell>
          <cell r="E12">
            <v>82</v>
          </cell>
          <cell r="F12">
            <v>98</v>
          </cell>
          <cell r="G12">
            <v>52</v>
          </cell>
          <cell r="H12">
            <v>7.2</v>
          </cell>
          <cell r="I12" t="str">
            <v>S</v>
          </cell>
          <cell r="J12">
            <v>14.76</v>
          </cell>
          <cell r="K12">
            <v>0</v>
          </cell>
        </row>
        <row r="13">
          <cell r="B13">
            <v>25.479166666666668</v>
          </cell>
          <cell r="C13">
            <v>33.1</v>
          </cell>
          <cell r="D13">
            <v>19.399999999999999</v>
          </cell>
          <cell r="E13">
            <v>80.416666666666671</v>
          </cell>
          <cell r="F13">
            <v>97</v>
          </cell>
          <cell r="G13">
            <v>50</v>
          </cell>
          <cell r="H13">
            <v>15.48</v>
          </cell>
          <cell r="I13" t="str">
            <v>NO</v>
          </cell>
          <cell r="J13">
            <v>37.800000000000004</v>
          </cell>
          <cell r="K13">
            <v>4</v>
          </cell>
        </row>
        <row r="14">
          <cell r="B14">
            <v>23.9375</v>
          </cell>
          <cell r="C14">
            <v>27.6</v>
          </cell>
          <cell r="D14">
            <v>22</v>
          </cell>
          <cell r="E14">
            <v>86.791666666666671</v>
          </cell>
          <cell r="F14">
            <v>96</v>
          </cell>
          <cell r="G14">
            <v>70</v>
          </cell>
          <cell r="H14">
            <v>12.6</v>
          </cell>
          <cell r="I14" t="str">
            <v>L</v>
          </cell>
          <cell r="J14">
            <v>35.28</v>
          </cell>
          <cell r="K14">
            <v>21</v>
          </cell>
        </row>
        <row r="15">
          <cell r="B15">
            <v>24.2</v>
          </cell>
          <cell r="C15">
            <v>28.5</v>
          </cell>
          <cell r="D15">
            <v>21.5</v>
          </cell>
          <cell r="E15">
            <v>86.083333333333329</v>
          </cell>
          <cell r="F15">
            <v>96</v>
          </cell>
          <cell r="G15">
            <v>66</v>
          </cell>
          <cell r="H15">
            <v>7.9200000000000008</v>
          </cell>
          <cell r="I15" t="str">
            <v>S</v>
          </cell>
          <cell r="J15">
            <v>16.920000000000002</v>
          </cell>
          <cell r="K15">
            <v>0</v>
          </cell>
        </row>
        <row r="16">
          <cell r="B16">
            <v>25.42916666666666</v>
          </cell>
          <cell r="C16">
            <v>31.1</v>
          </cell>
          <cell r="D16">
            <v>21.6</v>
          </cell>
          <cell r="E16">
            <v>82.333333333333329</v>
          </cell>
          <cell r="F16">
            <v>96</v>
          </cell>
          <cell r="G16">
            <v>58</v>
          </cell>
          <cell r="H16">
            <v>13.68</v>
          </cell>
          <cell r="I16" t="str">
            <v>S</v>
          </cell>
          <cell r="J16">
            <v>22.68</v>
          </cell>
          <cell r="K16">
            <v>0</v>
          </cell>
        </row>
        <row r="17">
          <cell r="B17">
            <v>24.975000000000009</v>
          </cell>
          <cell r="C17">
            <v>30.5</v>
          </cell>
          <cell r="D17">
            <v>22.1</v>
          </cell>
          <cell r="E17">
            <v>82</v>
          </cell>
          <cell r="F17">
            <v>94</v>
          </cell>
          <cell r="G17">
            <v>58</v>
          </cell>
          <cell r="H17">
            <v>10.08</v>
          </cell>
          <cell r="I17" t="str">
            <v>S</v>
          </cell>
          <cell r="J17">
            <v>22.32</v>
          </cell>
          <cell r="K17">
            <v>0</v>
          </cell>
        </row>
        <row r="18">
          <cell r="B18">
            <v>24.883333333333326</v>
          </cell>
          <cell r="C18">
            <v>32.4</v>
          </cell>
          <cell r="D18">
            <v>20.7</v>
          </cell>
          <cell r="E18">
            <v>82.375</v>
          </cell>
          <cell r="F18">
            <v>96</v>
          </cell>
          <cell r="G18">
            <v>50</v>
          </cell>
          <cell r="H18">
            <v>9.7200000000000006</v>
          </cell>
          <cell r="I18" t="str">
            <v>S</v>
          </cell>
          <cell r="J18">
            <v>23.040000000000003</v>
          </cell>
          <cell r="K18">
            <v>0</v>
          </cell>
        </row>
        <row r="19">
          <cell r="B19">
            <v>26.270833333333329</v>
          </cell>
          <cell r="C19">
            <v>33.5</v>
          </cell>
          <cell r="D19">
            <v>20.9</v>
          </cell>
          <cell r="E19">
            <v>80.541666666666671</v>
          </cell>
          <cell r="F19">
            <v>97</v>
          </cell>
          <cell r="G19">
            <v>54</v>
          </cell>
          <cell r="H19">
            <v>18.720000000000002</v>
          </cell>
          <cell r="I19" t="str">
            <v>NO</v>
          </cell>
          <cell r="J19">
            <v>35.28</v>
          </cell>
          <cell r="K19">
            <v>0</v>
          </cell>
        </row>
        <row r="20">
          <cell r="B20">
            <v>23.008333333333336</v>
          </cell>
          <cell r="C20">
            <v>27.9</v>
          </cell>
          <cell r="D20">
            <v>20.100000000000001</v>
          </cell>
          <cell r="E20">
            <v>85.25</v>
          </cell>
          <cell r="F20">
            <v>96</v>
          </cell>
          <cell r="G20">
            <v>71</v>
          </cell>
          <cell r="H20">
            <v>18.36</v>
          </cell>
          <cell r="I20" t="str">
            <v>S</v>
          </cell>
          <cell r="J20">
            <v>31.680000000000003</v>
          </cell>
          <cell r="K20">
            <v>0</v>
          </cell>
        </row>
        <row r="21">
          <cell r="B21">
            <v>19.645833333333332</v>
          </cell>
          <cell r="C21">
            <v>22.8</v>
          </cell>
          <cell r="D21">
            <v>17.600000000000001</v>
          </cell>
          <cell r="E21">
            <v>80.375</v>
          </cell>
          <cell r="F21">
            <v>89</v>
          </cell>
          <cell r="G21">
            <v>66</v>
          </cell>
          <cell r="H21">
            <v>10.08</v>
          </cell>
          <cell r="I21" t="str">
            <v>S</v>
          </cell>
          <cell r="J21">
            <v>23.400000000000002</v>
          </cell>
          <cell r="K21">
            <v>0</v>
          </cell>
        </row>
        <row r="22">
          <cell r="B22">
            <v>18.320833333333336</v>
          </cell>
          <cell r="C22">
            <v>19.8</v>
          </cell>
          <cell r="D22">
            <v>17.399999999999999</v>
          </cell>
          <cell r="E22">
            <v>84.708333333333329</v>
          </cell>
          <cell r="F22">
            <v>89</v>
          </cell>
          <cell r="G22">
            <v>76</v>
          </cell>
          <cell r="H22">
            <v>13.32</v>
          </cell>
          <cell r="I22" t="str">
            <v>S</v>
          </cell>
          <cell r="J22">
            <v>24.840000000000003</v>
          </cell>
          <cell r="K22">
            <v>0</v>
          </cell>
        </row>
        <row r="23">
          <cell r="B23">
            <v>19.679166666666667</v>
          </cell>
          <cell r="C23">
            <v>25.3</v>
          </cell>
          <cell r="D23">
            <v>16.600000000000001</v>
          </cell>
          <cell r="E23">
            <v>84.708333333333329</v>
          </cell>
          <cell r="F23">
            <v>94</v>
          </cell>
          <cell r="G23">
            <v>65</v>
          </cell>
          <cell r="H23">
            <v>7.5600000000000005</v>
          </cell>
          <cell r="I23" t="str">
            <v>S</v>
          </cell>
          <cell r="J23">
            <v>15.840000000000002</v>
          </cell>
          <cell r="K23">
            <v>0</v>
          </cell>
        </row>
        <row r="24">
          <cell r="B24">
            <v>23.391666666666666</v>
          </cell>
          <cell r="C24">
            <v>30.8</v>
          </cell>
          <cell r="D24">
            <v>17.899999999999999</v>
          </cell>
          <cell r="E24">
            <v>82.875</v>
          </cell>
          <cell r="F24">
            <v>98</v>
          </cell>
          <cell r="G24">
            <v>59</v>
          </cell>
          <cell r="H24">
            <v>11.520000000000001</v>
          </cell>
          <cell r="I24" t="str">
            <v>S</v>
          </cell>
          <cell r="J24">
            <v>25.56</v>
          </cell>
          <cell r="K24">
            <v>0</v>
          </cell>
        </row>
        <row r="25">
          <cell r="B25">
            <v>20.654166666666665</v>
          </cell>
          <cell r="C25">
            <v>24.9</v>
          </cell>
          <cell r="D25">
            <v>19.100000000000001</v>
          </cell>
          <cell r="E25">
            <v>87.041666666666671</v>
          </cell>
          <cell r="F25">
            <v>95</v>
          </cell>
          <cell r="G25">
            <v>74</v>
          </cell>
          <cell r="H25">
            <v>11.879999999999999</v>
          </cell>
          <cell r="I25" t="str">
            <v>S</v>
          </cell>
          <cell r="J25">
            <v>26.64</v>
          </cell>
          <cell r="K25">
            <v>0</v>
          </cell>
        </row>
        <row r="26">
          <cell r="B26">
            <v>20.283333333333335</v>
          </cell>
          <cell r="C26">
            <v>22</v>
          </cell>
          <cell r="D26">
            <v>18.2</v>
          </cell>
          <cell r="E26">
            <v>78.166666666666671</v>
          </cell>
          <cell r="F26">
            <v>91</v>
          </cell>
          <cell r="G26">
            <v>63</v>
          </cell>
          <cell r="H26">
            <v>18</v>
          </cell>
          <cell r="I26" t="str">
            <v>S</v>
          </cell>
          <cell r="J26">
            <v>33.480000000000004</v>
          </cell>
          <cell r="K26">
            <v>0</v>
          </cell>
        </row>
        <row r="27">
          <cell r="B27">
            <v>18.216666666666665</v>
          </cell>
          <cell r="C27">
            <v>23</v>
          </cell>
          <cell r="D27">
            <v>14.4</v>
          </cell>
          <cell r="E27">
            <v>71.375</v>
          </cell>
          <cell r="F27">
            <v>94</v>
          </cell>
          <cell r="G27">
            <v>48</v>
          </cell>
          <cell r="H27">
            <v>16.920000000000002</v>
          </cell>
          <cell r="I27" t="str">
            <v>S</v>
          </cell>
          <cell r="J27">
            <v>34.92</v>
          </cell>
          <cell r="K27">
            <v>0</v>
          </cell>
        </row>
        <row r="28">
          <cell r="B28">
            <v>17.866666666666667</v>
          </cell>
          <cell r="C28">
            <v>25.9</v>
          </cell>
          <cell r="D28">
            <v>12</v>
          </cell>
          <cell r="E28">
            <v>73.916666666666671</v>
          </cell>
          <cell r="F28">
            <v>96</v>
          </cell>
          <cell r="G28">
            <v>43</v>
          </cell>
          <cell r="H28">
            <v>8.64</v>
          </cell>
          <cell r="I28" t="str">
            <v>SE</v>
          </cell>
          <cell r="J28">
            <v>19.079999999999998</v>
          </cell>
          <cell r="K28">
            <v>0</v>
          </cell>
        </row>
        <row r="29">
          <cell r="B29">
            <v>20.375</v>
          </cell>
          <cell r="C29">
            <v>31.1</v>
          </cell>
          <cell r="D29">
            <v>12.5</v>
          </cell>
          <cell r="E29">
            <v>76.583333333333329</v>
          </cell>
          <cell r="F29">
            <v>97</v>
          </cell>
          <cell r="G29">
            <v>44</v>
          </cell>
          <cell r="H29">
            <v>8.2799999999999994</v>
          </cell>
          <cell r="I29" t="str">
            <v>NE</v>
          </cell>
          <cell r="J29">
            <v>18.720000000000002</v>
          </cell>
          <cell r="K29">
            <v>0</v>
          </cell>
        </row>
        <row r="30">
          <cell r="B30">
            <v>22.345833333333331</v>
          </cell>
          <cell r="C30">
            <v>31</v>
          </cell>
          <cell r="D30">
            <v>16.5</v>
          </cell>
          <cell r="E30">
            <v>81.125</v>
          </cell>
          <cell r="F30">
            <v>97</v>
          </cell>
          <cell r="G30">
            <v>48</v>
          </cell>
          <cell r="H30">
            <v>6.84</v>
          </cell>
          <cell r="I30" t="str">
            <v>SE</v>
          </cell>
          <cell r="J30">
            <v>15.48</v>
          </cell>
          <cell r="K30">
            <v>0.2</v>
          </cell>
        </row>
        <row r="31">
          <cell r="B31">
            <v>22.179166666666671</v>
          </cell>
          <cell r="C31">
            <v>25.6</v>
          </cell>
          <cell r="D31">
            <v>19.2</v>
          </cell>
          <cell r="E31">
            <v>85.041666666666671</v>
          </cell>
          <cell r="F31">
            <v>96</v>
          </cell>
          <cell r="G31">
            <v>69</v>
          </cell>
          <cell r="H31">
            <v>17.28</v>
          </cell>
          <cell r="I31" t="str">
            <v>S</v>
          </cell>
          <cell r="J31">
            <v>28.08</v>
          </cell>
          <cell r="K31">
            <v>0</v>
          </cell>
        </row>
        <row r="32">
          <cell r="B32">
            <v>19.041666666666668</v>
          </cell>
          <cell r="C32">
            <v>20.5</v>
          </cell>
          <cell r="D32">
            <v>17</v>
          </cell>
          <cell r="E32">
            <v>88.875</v>
          </cell>
          <cell r="F32">
            <v>95</v>
          </cell>
          <cell r="G32">
            <v>82</v>
          </cell>
          <cell r="H32">
            <v>18.720000000000002</v>
          </cell>
          <cell r="I32" t="str">
            <v>S</v>
          </cell>
          <cell r="J32">
            <v>32.76</v>
          </cell>
          <cell r="K32">
            <v>1.6</v>
          </cell>
        </row>
        <row r="33">
          <cell r="B33">
            <v>18.279166666666665</v>
          </cell>
          <cell r="C33">
            <v>22</v>
          </cell>
          <cell r="D33">
            <v>16</v>
          </cell>
          <cell r="E33">
            <v>86.916666666666671</v>
          </cell>
          <cell r="F33">
            <v>96</v>
          </cell>
          <cell r="G33">
            <v>70</v>
          </cell>
          <cell r="H33">
            <v>10.44</v>
          </cell>
          <cell r="I33" t="str">
            <v>S</v>
          </cell>
          <cell r="J33">
            <v>21.6</v>
          </cell>
          <cell r="K33">
            <v>0</v>
          </cell>
        </row>
        <row r="34">
          <cell r="B34">
            <v>20.970833333333331</v>
          </cell>
          <cell r="C34">
            <v>27.2</v>
          </cell>
          <cell r="D34">
            <v>16.7</v>
          </cell>
          <cell r="E34">
            <v>87.041666666666671</v>
          </cell>
          <cell r="F34">
            <v>97</v>
          </cell>
          <cell r="G34">
            <v>65</v>
          </cell>
          <cell r="H34">
            <v>11.16</v>
          </cell>
          <cell r="I34" t="str">
            <v>L</v>
          </cell>
          <cell r="J34">
            <v>24.840000000000003</v>
          </cell>
          <cell r="K34">
            <v>0</v>
          </cell>
        </row>
        <row r="35">
          <cell r="B35">
            <v>20.770833333333339</v>
          </cell>
          <cell r="C35">
            <v>25.4</v>
          </cell>
          <cell r="D35">
            <v>18.600000000000001</v>
          </cell>
          <cell r="E35">
            <v>87.958333333333329</v>
          </cell>
          <cell r="F35">
            <v>97</v>
          </cell>
          <cell r="G35">
            <v>68</v>
          </cell>
          <cell r="H35">
            <v>10.08</v>
          </cell>
          <cell r="I35" t="str">
            <v>S</v>
          </cell>
          <cell r="J35">
            <v>19.079999999999998</v>
          </cell>
          <cell r="K35">
            <v>0.60000000000000009</v>
          </cell>
        </row>
        <row r="36">
          <cell r="I36" t="str">
            <v>S</v>
          </cell>
        </row>
      </sheetData>
      <sheetData sheetId="5">
        <row r="5">
          <cell r="B5">
            <v>22.199999999999992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>
        <row r="5">
          <cell r="B5">
            <v>13.049999999999999</v>
          </cell>
          <cell r="C5">
            <v>23.6</v>
          </cell>
          <cell r="D5">
            <v>4.2</v>
          </cell>
          <cell r="E5">
            <v>61.666666666666664</v>
          </cell>
          <cell r="F5">
            <v>95</v>
          </cell>
          <cell r="G5">
            <v>20</v>
          </cell>
          <cell r="H5">
            <v>14.4</v>
          </cell>
          <cell r="I5" t="str">
            <v>SO</v>
          </cell>
          <cell r="J5">
            <v>27.36</v>
          </cell>
          <cell r="K5">
            <v>0</v>
          </cell>
        </row>
        <row r="6">
          <cell r="B6">
            <v>16.266666666666666</v>
          </cell>
          <cell r="C6">
            <v>27.2</v>
          </cell>
          <cell r="D6">
            <v>7.4</v>
          </cell>
          <cell r="E6">
            <v>62.708333333333336</v>
          </cell>
          <cell r="F6">
            <v>92</v>
          </cell>
          <cell r="G6">
            <v>30</v>
          </cell>
          <cell r="H6">
            <v>14.76</v>
          </cell>
          <cell r="I6" t="str">
            <v>SO</v>
          </cell>
          <cell r="J6">
            <v>29.16</v>
          </cell>
          <cell r="K6">
            <v>0</v>
          </cell>
        </row>
        <row r="7">
          <cell r="B7">
            <v>19.399999999999995</v>
          </cell>
          <cell r="C7">
            <v>28.8</v>
          </cell>
          <cell r="D7">
            <v>12.3</v>
          </cell>
          <cell r="E7">
            <v>65.5</v>
          </cell>
          <cell r="F7">
            <v>93</v>
          </cell>
          <cell r="G7">
            <v>33</v>
          </cell>
          <cell r="H7">
            <v>7.2</v>
          </cell>
          <cell r="I7" t="str">
            <v>SO</v>
          </cell>
          <cell r="J7">
            <v>20.52</v>
          </cell>
          <cell r="K7">
            <v>0</v>
          </cell>
        </row>
        <row r="8">
          <cell r="B8">
            <v>19.208333333333332</v>
          </cell>
          <cell r="C8">
            <v>28.9</v>
          </cell>
          <cell r="D8">
            <v>12.7</v>
          </cell>
          <cell r="E8">
            <v>73.458333333333329</v>
          </cell>
          <cell r="F8">
            <v>97</v>
          </cell>
          <cell r="G8">
            <v>40</v>
          </cell>
          <cell r="H8">
            <v>7.2</v>
          </cell>
          <cell r="I8" t="str">
            <v>SO</v>
          </cell>
          <cell r="J8">
            <v>18.36</v>
          </cell>
          <cell r="K8">
            <v>0</v>
          </cell>
        </row>
        <row r="9">
          <cell r="B9">
            <v>21.175000000000001</v>
          </cell>
          <cell r="C9">
            <v>31</v>
          </cell>
          <cell r="D9">
            <v>14.7</v>
          </cell>
          <cell r="E9">
            <v>70.916666666666671</v>
          </cell>
          <cell r="F9">
            <v>95</v>
          </cell>
          <cell r="G9">
            <v>30</v>
          </cell>
          <cell r="H9">
            <v>10.44</v>
          </cell>
          <cell r="I9" t="str">
            <v>SO</v>
          </cell>
          <cell r="J9">
            <v>24.12</v>
          </cell>
          <cell r="K9">
            <v>0</v>
          </cell>
        </row>
        <row r="10">
          <cell r="B10">
            <v>19.125</v>
          </cell>
          <cell r="C10">
            <v>22.5</v>
          </cell>
          <cell r="D10">
            <v>17.600000000000001</v>
          </cell>
          <cell r="E10">
            <v>89.541666666666671</v>
          </cell>
          <cell r="F10">
            <v>97</v>
          </cell>
          <cell r="G10">
            <v>62</v>
          </cell>
          <cell r="H10">
            <v>12.24</v>
          </cell>
          <cell r="I10" t="str">
            <v>SO</v>
          </cell>
          <cell r="J10">
            <v>29.52</v>
          </cell>
          <cell r="K10">
            <v>23</v>
          </cell>
        </row>
        <row r="11">
          <cell r="B11">
            <v>19.125000000000004</v>
          </cell>
          <cell r="C11">
            <v>22.9</v>
          </cell>
          <cell r="D11">
            <v>17.399999999999999</v>
          </cell>
          <cell r="E11">
            <v>91.583333333333329</v>
          </cell>
          <cell r="F11">
            <v>98</v>
          </cell>
          <cell r="G11">
            <v>74</v>
          </cell>
          <cell r="H11">
            <v>15.840000000000002</v>
          </cell>
          <cell r="I11" t="str">
            <v>SO</v>
          </cell>
          <cell r="J11">
            <v>28.44</v>
          </cell>
          <cell r="K11">
            <v>10.599999999999998</v>
          </cell>
        </row>
        <row r="12">
          <cell r="B12">
            <v>18.847619047619041</v>
          </cell>
          <cell r="C12">
            <v>20.2</v>
          </cell>
          <cell r="D12">
            <v>18</v>
          </cell>
          <cell r="E12">
            <v>96.095238095238102</v>
          </cell>
          <cell r="F12">
            <v>98</v>
          </cell>
          <cell r="G12">
            <v>89</v>
          </cell>
          <cell r="H12">
            <v>13.68</v>
          </cell>
          <cell r="I12" t="str">
            <v>SO</v>
          </cell>
          <cell r="J12">
            <v>32.04</v>
          </cell>
          <cell r="K12">
            <v>74.800000000000011</v>
          </cell>
        </row>
        <row r="13">
          <cell r="B13" t="str">
            <v>*</v>
          </cell>
          <cell r="C13" t="str">
            <v>*</v>
          </cell>
          <cell r="D13" t="str">
            <v>*</v>
          </cell>
          <cell r="E13" t="str">
            <v>*</v>
          </cell>
          <cell r="F13" t="str">
            <v>*</v>
          </cell>
          <cell r="G13" t="str">
            <v>*</v>
          </cell>
          <cell r="H13" t="str">
            <v>*</v>
          </cell>
          <cell r="I13" t="str">
            <v>*</v>
          </cell>
          <cell r="J13" t="str">
            <v>*</v>
          </cell>
          <cell r="K13" t="str">
            <v>*</v>
          </cell>
        </row>
        <row r="14">
          <cell r="B14">
            <v>20.854545454545455</v>
          </cell>
          <cell r="C14">
            <v>25.4</v>
          </cell>
          <cell r="D14">
            <v>17.600000000000001</v>
          </cell>
          <cell r="E14">
            <v>86.545454545454547</v>
          </cell>
          <cell r="F14">
            <v>97</v>
          </cell>
          <cell r="G14">
            <v>66</v>
          </cell>
          <cell r="H14">
            <v>8.64</v>
          </cell>
          <cell r="I14" t="str">
            <v>SO</v>
          </cell>
          <cell r="J14">
            <v>24.12</v>
          </cell>
          <cell r="K14">
            <v>12.600000000000001</v>
          </cell>
        </row>
        <row r="15">
          <cell r="B15">
            <v>21.485714285714288</v>
          </cell>
          <cell r="C15">
            <v>25.3</v>
          </cell>
          <cell r="D15">
            <v>18.899999999999999</v>
          </cell>
          <cell r="E15">
            <v>86.428571428571431</v>
          </cell>
          <cell r="F15">
            <v>97</v>
          </cell>
          <cell r="G15">
            <v>65</v>
          </cell>
          <cell r="H15">
            <v>7.5600000000000005</v>
          </cell>
          <cell r="I15" t="str">
            <v>SO</v>
          </cell>
          <cell r="J15">
            <v>23.400000000000002</v>
          </cell>
          <cell r="K15">
            <v>0</v>
          </cell>
        </row>
        <row r="16">
          <cell r="B16">
            <v>21.578571428571429</v>
          </cell>
          <cell r="C16">
            <v>24.7</v>
          </cell>
          <cell r="D16">
            <v>19.100000000000001</v>
          </cell>
          <cell r="E16">
            <v>87</v>
          </cell>
          <cell r="F16">
            <v>97</v>
          </cell>
          <cell r="G16">
            <v>69</v>
          </cell>
          <cell r="H16">
            <v>6.12</v>
          </cell>
          <cell r="I16" t="str">
            <v>SO</v>
          </cell>
          <cell r="J16">
            <v>18</v>
          </cell>
          <cell r="K16">
            <v>0.4</v>
          </cell>
        </row>
        <row r="17">
          <cell r="B17">
            <v>21.116666666666664</v>
          </cell>
          <cell r="C17">
            <v>23.4</v>
          </cell>
          <cell r="D17">
            <v>17.8</v>
          </cell>
          <cell r="E17">
            <v>84</v>
          </cell>
          <cell r="F17">
            <v>96</v>
          </cell>
          <cell r="G17">
            <v>72</v>
          </cell>
          <cell r="H17">
            <v>12.96</v>
          </cell>
          <cell r="I17" t="str">
            <v>SO</v>
          </cell>
          <cell r="J17">
            <v>21.6</v>
          </cell>
          <cell r="K17">
            <v>0</v>
          </cell>
        </row>
        <row r="18">
          <cell r="B18">
            <v>21.479999999999997</v>
          </cell>
          <cell r="C18">
            <v>26.1</v>
          </cell>
          <cell r="D18">
            <v>17.399999999999999</v>
          </cell>
          <cell r="E18">
            <v>80.466666666666669</v>
          </cell>
          <cell r="F18">
            <v>98</v>
          </cell>
          <cell r="G18">
            <v>59</v>
          </cell>
          <cell r="H18">
            <v>17.28</v>
          </cell>
          <cell r="I18" t="str">
            <v>SO</v>
          </cell>
          <cell r="J18">
            <v>32.04</v>
          </cell>
          <cell r="K18">
            <v>0</v>
          </cell>
        </row>
        <row r="19">
          <cell r="B19">
            <v>21.733333333333334</v>
          </cell>
          <cell r="C19">
            <v>30.7</v>
          </cell>
          <cell r="D19">
            <v>15.8</v>
          </cell>
          <cell r="E19">
            <v>81.625</v>
          </cell>
          <cell r="F19">
            <v>97</v>
          </cell>
          <cell r="G19">
            <v>50</v>
          </cell>
          <cell r="H19">
            <v>20.52</v>
          </cell>
          <cell r="I19" t="str">
            <v>SO</v>
          </cell>
          <cell r="J19">
            <v>42.84</v>
          </cell>
          <cell r="K19">
            <v>1</v>
          </cell>
        </row>
        <row r="20">
          <cell r="B20">
            <v>17.55</v>
          </cell>
          <cell r="C20">
            <v>24.3</v>
          </cell>
          <cell r="D20">
            <v>13.6</v>
          </cell>
          <cell r="E20">
            <v>85</v>
          </cell>
          <cell r="F20">
            <v>96</v>
          </cell>
          <cell r="G20">
            <v>62</v>
          </cell>
          <cell r="H20">
            <v>12.6</v>
          </cell>
          <cell r="I20" t="str">
            <v>SO</v>
          </cell>
          <cell r="J20">
            <v>43.2</v>
          </cell>
          <cell r="K20">
            <v>6.8000000000000007</v>
          </cell>
        </row>
        <row r="21">
          <cell r="B21">
            <v>15.052631578947372</v>
          </cell>
          <cell r="C21">
            <v>20.5</v>
          </cell>
          <cell r="D21">
            <v>9.9</v>
          </cell>
          <cell r="E21">
            <v>74.473684210526315</v>
          </cell>
          <cell r="F21">
            <v>96</v>
          </cell>
          <cell r="G21">
            <v>46</v>
          </cell>
          <cell r="H21">
            <v>9</v>
          </cell>
          <cell r="I21" t="str">
            <v>SO</v>
          </cell>
          <cell r="J21">
            <v>22.68</v>
          </cell>
          <cell r="K21">
            <v>0</v>
          </cell>
        </row>
        <row r="22">
          <cell r="B22">
            <v>14.445833333333335</v>
          </cell>
          <cell r="C22">
            <v>16.899999999999999</v>
          </cell>
          <cell r="D22">
            <v>12.5</v>
          </cell>
          <cell r="E22">
            <v>86.166666666666671</v>
          </cell>
          <cell r="F22">
            <v>96</v>
          </cell>
          <cell r="G22">
            <v>73</v>
          </cell>
          <cell r="H22">
            <v>5.04</v>
          </cell>
          <cell r="I22" t="str">
            <v>SO</v>
          </cell>
          <cell r="J22">
            <v>22.32</v>
          </cell>
          <cell r="K22">
            <v>1.4</v>
          </cell>
        </row>
        <row r="23">
          <cell r="B23">
            <v>16.833333333333332</v>
          </cell>
          <cell r="C23">
            <v>19.7</v>
          </cell>
          <cell r="D23">
            <v>10.6</v>
          </cell>
          <cell r="E23">
            <v>84.666666666666671</v>
          </cell>
          <cell r="F23">
            <v>98</v>
          </cell>
          <cell r="G23">
            <v>72</v>
          </cell>
          <cell r="H23">
            <v>16.2</v>
          </cell>
          <cell r="I23" t="str">
            <v>SO</v>
          </cell>
          <cell r="J23">
            <v>27</v>
          </cell>
          <cell r="K23">
            <v>0</v>
          </cell>
        </row>
        <row r="24">
          <cell r="B24">
            <v>19.607142857142858</v>
          </cell>
          <cell r="C24">
            <v>25.8</v>
          </cell>
          <cell r="D24">
            <v>17.2</v>
          </cell>
          <cell r="E24">
            <v>88.857142857142861</v>
          </cell>
          <cell r="F24">
            <v>97</v>
          </cell>
          <cell r="G24">
            <v>70</v>
          </cell>
          <cell r="H24">
            <v>10.8</v>
          </cell>
          <cell r="I24" t="str">
            <v>SO</v>
          </cell>
          <cell r="J24">
            <v>28.44</v>
          </cell>
          <cell r="K24">
            <v>0.4</v>
          </cell>
        </row>
        <row r="25">
          <cell r="B25">
            <v>18.758333333333336</v>
          </cell>
          <cell r="C25">
            <v>21.8</v>
          </cell>
          <cell r="D25">
            <v>16</v>
          </cell>
          <cell r="E25">
            <v>72.166666666666671</v>
          </cell>
          <cell r="F25">
            <v>85</v>
          </cell>
          <cell r="G25">
            <v>57</v>
          </cell>
          <cell r="H25">
            <v>4.6800000000000006</v>
          </cell>
          <cell r="I25" t="str">
            <v>SO</v>
          </cell>
          <cell r="J25">
            <v>18</v>
          </cell>
          <cell r="K25">
            <v>0</v>
          </cell>
        </row>
        <row r="26">
          <cell r="B26">
            <v>16</v>
          </cell>
          <cell r="C26">
            <v>16.899999999999999</v>
          </cell>
          <cell r="D26">
            <v>14.4</v>
          </cell>
          <cell r="E26">
            <v>81.166666666666671</v>
          </cell>
          <cell r="F26">
            <v>90</v>
          </cell>
          <cell r="G26">
            <v>74</v>
          </cell>
          <cell r="H26">
            <v>9.7200000000000006</v>
          </cell>
          <cell r="I26" t="str">
            <v>SO</v>
          </cell>
          <cell r="J26">
            <v>24.840000000000003</v>
          </cell>
          <cell r="K26">
            <v>0</v>
          </cell>
        </row>
        <row r="27">
          <cell r="B27">
            <v>14.623076923076923</v>
          </cell>
          <cell r="C27">
            <v>19.5</v>
          </cell>
          <cell r="D27">
            <v>9</v>
          </cell>
          <cell r="E27">
            <v>60.846153846153847</v>
          </cell>
          <cell r="F27">
            <v>95</v>
          </cell>
          <cell r="G27">
            <v>33</v>
          </cell>
          <cell r="H27">
            <v>9</v>
          </cell>
          <cell r="I27" t="str">
            <v>SO</v>
          </cell>
          <cell r="J27">
            <v>24.12</v>
          </cell>
          <cell r="K27">
            <v>0</v>
          </cell>
        </row>
        <row r="28">
          <cell r="B28">
            <v>12.037500000000001</v>
          </cell>
          <cell r="C28">
            <v>21.6</v>
          </cell>
          <cell r="D28">
            <v>4.5999999999999996</v>
          </cell>
          <cell r="E28">
            <v>75.166666666666671</v>
          </cell>
          <cell r="F28">
            <v>98</v>
          </cell>
          <cell r="G28">
            <v>41</v>
          </cell>
          <cell r="H28">
            <v>19.8</v>
          </cell>
          <cell r="I28" t="str">
            <v>SO</v>
          </cell>
          <cell r="J28">
            <v>32.04</v>
          </cell>
          <cell r="K28">
            <v>0</v>
          </cell>
        </row>
        <row r="29">
          <cell r="B29">
            <v>14.533333333333337</v>
          </cell>
          <cell r="C29">
            <v>23.2</v>
          </cell>
          <cell r="D29">
            <v>9.4</v>
          </cell>
          <cell r="E29">
            <v>82.958333333333329</v>
          </cell>
          <cell r="F29">
            <v>97</v>
          </cell>
          <cell r="G29">
            <v>51</v>
          </cell>
          <cell r="H29">
            <v>17.28</v>
          </cell>
          <cell r="I29" t="str">
            <v>SO</v>
          </cell>
          <cell r="J29">
            <v>31.680000000000003</v>
          </cell>
          <cell r="K29">
            <v>0</v>
          </cell>
        </row>
        <row r="30">
          <cell r="B30">
            <v>17.554166666666664</v>
          </cell>
          <cell r="C30">
            <v>25.6</v>
          </cell>
          <cell r="D30">
            <v>15</v>
          </cell>
          <cell r="E30">
            <v>82.458333333333329</v>
          </cell>
          <cell r="F30">
            <v>97</v>
          </cell>
          <cell r="G30">
            <v>51</v>
          </cell>
          <cell r="H30">
            <v>16.2</v>
          </cell>
          <cell r="I30" t="str">
            <v>SO</v>
          </cell>
          <cell r="J30">
            <v>38.519999999999996</v>
          </cell>
          <cell r="K30">
            <v>21.6</v>
          </cell>
        </row>
        <row r="31">
          <cell r="B31">
            <v>18.945833333333333</v>
          </cell>
          <cell r="C31">
            <v>24.1</v>
          </cell>
          <cell r="D31">
            <v>15.4</v>
          </cell>
          <cell r="E31">
            <v>85.416666666666671</v>
          </cell>
          <cell r="F31">
            <v>98</v>
          </cell>
          <cell r="G31">
            <v>59</v>
          </cell>
          <cell r="H31">
            <v>11.16</v>
          </cell>
          <cell r="I31" t="str">
            <v>SO</v>
          </cell>
          <cell r="J31">
            <v>24.840000000000003</v>
          </cell>
          <cell r="K31">
            <v>53.4</v>
          </cell>
        </row>
        <row r="32">
          <cell r="B32">
            <v>16.713636363636365</v>
          </cell>
          <cell r="C32">
            <v>18.899999999999999</v>
          </cell>
          <cell r="D32">
            <v>15.6</v>
          </cell>
          <cell r="E32">
            <v>96.090909090909093</v>
          </cell>
          <cell r="F32">
            <v>98</v>
          </cell>
          <cell r="G32">
            <v>87</v>
          </cell>
          <cell r="H32">
            <v>9.7200000000000006</v>
          </cell>
          <cell r="I32" t="str">
            <v>SO</v>
          </cell>
          <cell r="J32">
            <v>31.680000000000003</v>
          </cell>
          <cell r="K32">
            <v>45.4</v>
          </cell>
        </row>
        <row r="33">
          <cell r="B33">
            <v>18.116666666666667</v>
          </cell>
          <cell r="C33">
            <v>21.1</v>
          </cell>
          <cell r="D33">
            <v>14.6</v>
          </cell>
          <cell r="E33">
            <v>81.916666666666671</v>
          </cell>
          <cell r="F33">
            <v>93</v>
          </cell>
          <cell r="G33">
            <v>67</v>
          </cell>
          <cell r="H33">
            <v>7.5600000000000005</v>
          </cell>
          <cell r="I33" t="str">
            <v>SO</v>
          </cell>
          <cell r="J33">
            <v>16.559999999999999</v>
          </cell>
          <cell r="K33">
            <v>0.2</v>
          </cell>
        </row>
        <row r="34">
          <cell r="B34">
            <v>16.833333333333332</v>
          </cell>
          <cell r="C34">
            <v>17</v>
          </cell>
          <cell r="D34">
            <v>16.399999999999999</v>
          </cell>
          <cell r="E34">
            <v>92.333333333333329</v>
          </cell>
          <cell r="F34">
            <v>93</v>
          </cell>
          <cell r="G34">
            <v>90</v>
          </cell>
          <cell r="H34">
            <v>0</v>
          </cell>
          <cell r="I34" t="str">
            <v>SO</v>
          </cell>
          <cell r="J34">
            <v>0</v>
          </cell>
          <cell r="K34">
            <v>0</v>
          </cell>
        </row>
        <row r="35">
          <cell r="B35">
            <v>16</v>
          </cell>
          <cell r="C35">
            <v>16.100000000000001</v>
          </cell>
          <cell r="D35">
            <v>15.3</v>
          </cell>
          <cell r="E35">
            <v>84</v>
          </cell>
          <cell r="F35">
            <v>89</v>
          </cell>
          <cell r="G35">
            <v>83</v>
          </cell>
          <cell r="H35">
            <v>1.4400000000000002</v>
          </cell>
          <cell r="I35" t="str">
            <v>SO</v>
          </cell>
          <cell r="J35">
            <v>7.9200000000000008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 t="str">
            <v>*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17.812500000000004</v>
          </cell>
          <cell r="C5">
            <v>26.9</v>
          </cell>
          <cell r="D5">
            <v>9.6</v>
          </cell>
          <cell r="E5">
            <v>63.458333333333336</v>
          </cell>
          <cell r="F5">
            <v>91</v>
          </cell>
          <cell r="G5">
            <v>29</v>
          </cell>
          <cell r="H5">
            <v>11.520000000000001</v>
          </cell>
          <cell r="I5" t="str">
            <v>SO</v>
          </cell>
          <cell r="J5">
            <v>23.040000000000003</v>
          </cell>
          <cell r="K5">
            <v>0</v>
          </cell>
        </row>
        <row r="6">
          <cell r="B6">
            <v>19.604166666666668</v>
          </cell>
          <cell r="C6">
            <v>28.8</v>
          </cell>
          <cell r="D6">
            <v>10.8</v>
          </cell>
          <cell r="E6">
            <v>59.25</v>
          </cell>
          <cell r="F6">
            <v>93</v>
          </cell>
          <cell r="G6">
            <v>25</v>
          </cell>
          <cell r="H6">
            <v>10.44</v>
          </cell>
          <cell r="I6" t="str">
            <v>S</v>
          </cell>
          <cell r="J6">
            <v>20.52</v>
          </cell>
          <cell r="K6">
            <v>0</v>
          </cell>
        </row>
        <row r="7">
          <cell r="B7">
            <v>20.316666666666666</v>
          </cell>
          <cell r="C7">
            <v>30.4</v>
          </cell>
          <cell r="D7">
            <v>11.2</v>
          </cell>
          <cell r="E7">
            <v>58.916666666666664</v>
          </cell>
          <cell r="F7">
            <v>93</v>
          </cell>
          <cell r="G7">
            <v>16</v>
          </cell>
          <cell r="H7">
            <v>11.879999999999999</v>
          </cell>
          <cell r="I7" t="str">
            <v>SO</v>
          </cell>
          <cell r="J7">
            <v>22.68</v>
          </cell>
          <cell r="K7">
            <v>0</v>
          </cell>
        </row>
        <row r="8">
          <cell r="B8">
            <v>21.529166666666665</v>
          </cell>
          <cell r="C8">
            <v>31.6</v>
          </cell>
          <cell r="D8">
            <v>12.7</v>
          </cell>
          <cell r="E8">
            <v>60.333333333333336</v>
          </cell>
          <cell r="F8">
            <v>93</v>
          </cell>
          <cell r="G8">
            <v>27</v>
          </cell>
          <cell r="H8">
            <v>10.44</v>
          </cell>
          <cell r="I8" t="str">
            <v>O</v>
          </cell>
          <cell r="J8">
            <v>18.36</v>
          </cell>
          <cell r="K8">
            <v>0</v>
          </cell>
        </row>
        <row r="9">
          <cell r="B9">
            <v>22.216666666666672</v>
          </cell>
          <cell r="C9">
            <v>31.3</v>
          </cell>
          <cell r="D9">
            <v>13.5</v>
          </cell>
          <cell r="E9">
            <v>61.666666666666664</v>
          </cell>
          <cell r="F9">
            <v>94</v>
          </cell>
          <cell r="G9">
            <v>25</v>
          </cell>
          <cell r="H9">
            <v>10.08</v>
          </cell>
          <cell r="I9" t="str">
            <v>S</v>
          </cell>
          <cell r="J9">
            <v>21.6</v>
          </cell>
          <cell r="K9">
            <v>0</v>
          </cell>
        </row>
        <row r="10">
          <cell r="B10">
            <v>22.966666666666669</v>
          </cell>
          <cell r="C10">
            <v>33.1</v>
          </cell>
          <cell r="D10">
            <v>14.2</v>
          </cell>
          <cell r="E10">
            <v>60.916666666666664</v>
          </cell>
          <cell r="F10">
            <v>93</v>
          </cell>
          <cell r="G10">
            <v>24</v>
          </cell>
          <cell r="H10">
            <v>11.879999999999999</v>
          </cell>
          <cell r="I10" t="str">
            <v>SO</v>
          </cell>
          <cell r="J10">
            <v>24.12</v>
          </cell>
          <cell r="K10">
            <v>0</v>
          </cell>
        </row>
        <row r="11">
          <cell r="B11">
            <v>23.995833333333337</v>
          </cell>
          <cell r="D11">
            <v>16.5</v>
          </cell>
          <cell r="E11">
            <v>61.291666666666664</v>
          </cell>
          <cell r="F11">
            <v>93</v>
          </cell>
          <cell r="G11">
            <v>28</v>
          </cell>
          <cell r="H11">
            <v>15.120000000000001</v>
          </cell>
          <cell r="I11" t="str">
            <v>SE</v>
          </cell>
          <cell r="J11">
            <v>23.400000000000002</v>
          </cell>
          <cell r="K11">
            <v>0</v>
          </cell>
        </row>
        <row r="12">
          <cell r="B12">
            <v>24.5</v>
          </cell>
          <cell r="C12">
            <v>32.799999999999997</v>
          </cell>
          <cell r="D12">
            <v>17.5</v>
          </cell>
          <cell r="E12">
            <v>64.041666666666671</v>
          </cell>
          <cell r="F12">
            <v>90</v>
          </cell>
          <cell r="G12">
            <v>32</v>
          </cell>
          <cell r="H12">
            <v>12.24</v>
          </cell>
          <cell r="I12" t="str">
            <v>N</v>
          </cell>
          <cell r="J12">
            <v>19.8</v>
          </cell>
          <cell r="K12">
            <v>0</v>
          </cell>
        </row>
        <row r="13">
          <cell r="B13">
            <v>26.324999999999999</v>
          </cell>
          <cell r="C13">
            <v>33.5</v>
          </cell>
          <cell r="D13">
            <v>19</v>
          </cell>
          <cell r="E13">
            <v>60.375</v>
          </cell>
          <cell r="F13">
            <v>90</v>
          </cell>
          <cell r="G13">
            <v>29</v>
          </cell>
          <cell r="H13">
            <v>12.24</v>
          </cell>
          <cell r="I13" t="str">
            <v>SE</v>
          </cell>
          <cell r="J13">
            <v>25.92</v>
          </cell>
          <cell r="K13">
            <v>0</v>
          </cell>
        </row>
        <row r="14">
          <cell r="B14">
            <v>20.204166666666666</v>
          </cell>
          <cell r="C14">
            <v>27.3</v>
          </cell>
          <cell r="D14">
            <v>18.399999999999999</v>
          </cell>
          <cell r="E14">
            <v>86.541666666666671</v>
          </cell>
          <cell r="F14">
            <v>94</v>
          </cell>
          <cell r="G14">
            <v>55</v>
          </cell>
          <cell r="H14">
            <v>24.48</v>
          </cell>
          <cell r="I14" t="str">
            <v>S</v>
          </cell>
          <cell r="J14">
            <v>39.24</v>
          </cell>
          <cell r="K14">
            <v>7</v>
          </cell>
        </row>
        <row r="15">
          <cell r="B15">
            <v>21.849999999999998</v>
          </cell>
          <cell r="C15">
            <v>29</v>
          </cell>
          <cell r="D15">
            <v>17.399999999999999</v>
          </cell>
          <cell r="E15">
            <v>78.333333333333329</v>
          </cell>
          <cell r="F15">
            <v>95</v>
          </cell>
          <cell r="G15">
            <v>40</v>
          </cell>
          <cell r="H15">
            <v>10.08</v>
          </cell>
          <cell r="I15" t="str">
            <v>NE</v>
          </cell>
          <cell r="J15">
            <v>24.840000000000003</v>
          </cell>
          <cell r="K15">
            <v>0.4</v>
          </cell>
        </row>
        <row r="16">
          <cell r="B16">
            <v>23.508333333333329</v>
          </cell>
          <cell r="C16">
            <v>30</v>
          </cell>
          <cell r="D16">
            <v>20.100000000000001</v>
          </cell>
          <cell r="E16">
            <v>75.958333333333329</v>
          </cell>
          <cell r="F16">
            <v>91</v>
          </cell>
          <cell r="G16">
            <v>46</v>
          </cell>
          <cell r="H16">
            <v>15.120000000000001</v>
          </cell>
          <cell r="I16" t="str">
            <v>SE</v>
          </cell>
          <cell r="J16">
            <v>21.240000000000002</v>
          </cell>
          <cell r="K16">
            <v>0</v>
          </cell>
        </row>
        <row r="17">
          <cell r="B17">
            <v>22.354166666666668</v>
          </cell>
          <cell r="C17">
            <v>28</v>
          </cell>
          <cell r="D17">
            <v>19</v>
          </cell>
          <cell r="E17">
            <v>83.625</v>
          </cell>
          <cell r="F17">
            <v>95</v>
          </cell>
          <cell r="G17">
            <v>60</v>
          </cell>
          <cell r="H17">
            <v>23.040000000000003</v>
          </cell>
          <cell r="I17" t="str">
            <v>SE</v>
          </cell>
          <cell r="J17">
            <v>37.440000000000005</v>
          </cell>
          <cell r="K17">
            <v>5.8</v>
          </cell>
        </row>
        <row r="18">
          <cell r="B18">
            <v>22.816666666666663</v>
          </cell>
          <cell r="C18">
            <v>29.3</v>
          </cell>
          <cell r="D18">
            <v>17.2</v>
          </cell>
          <cell r="E18">
            <v>75.5</v>
          </cell>
          <cell r="F18">
            <v>95</v>
          </cell>
          <cell r="G18">
            <v>48</v>
          </cell>
          <cell r="H18">
            <v>10.44</v>
          </cell>
          <cell r="I18" t="str">
            <v>SE</v>
          </cell>
          <cell r="J18">
            <v>27.720000000000002</v>
          </cell>
          <cell r="K18">
            <v>0</v>
          </cell>
        </row>
        <row r="19">
          <cell r="B19">
            <v>24.25</v>
          </cell>
          <cell r="C19">
            <v>33.6</v>
          </cell>
          <cell r="D19">
            <v>16.899999999999999</v>
          </cell>
          <cell r="E19">
            <v>72.625</v>
          </cell>
          <cell r="F19">
            <v>95</v>
          </cell>
          <cell r="G19">
            <v>34</v>
          </cell>
          <cell r="H19">
            <v>14.04</v>
          </cell>
          <cell r="I19" t="str">
            <v>N</v>
          </cell>
          <cell r="J19">
            <v>30.96</v>
          </cell>
          <cell r="K19">
            <v>0.2</v>
          </cell>
        </row>
        <row r="20">
          <cell r="B20">
            <v>25.208333333333329</v>
          </cell>
          <cell r="C20">
            <v>33.1</v>
          </cell>
          <cell r="D20">
            <v>20.8</v>
          </cell>
          <cell r="E20">
            <v>75.541666666666671</v>
          </cell>
          <cell r="F20">
            <v>95</v>
          </cell>
          <cell r="G20">
            <v>39</v>
          </cell>
          <cell r="H20">
            <v>16.559999999999999</v>
          </cell>
          <cell r="I20" t="str">
            <v>O</v>
          </cell>
          <cell r="J20">
            <v>47.519999999999996</v>
          </cell>
          <cell r="K20">
            <v>46</v>
          </cell>
        </row>
        <row r="21">
          <cell r="B21">
            <v>21.524999999999995</v>
          </cell>
          <cell r="C21">
            <v>26.9</v>
          </cell>
          <cell r="D21">
            <v>18.5</v>
          </cell>
          <cell r="E21">
            <v>82</v>
          </cell>
          <cell r="F21">
            <v>94</v>
          </cell>
          <cell r="G21">
            <v>58</v>
          </cell>
          <cell r="H21">
            <v>11.879999999999999</v>
          </cell>
          <cell r="I21" t="str">
            <v>SO</v>
          </cell>
          <cell r="J21">
            <v>20.88</v>
          </cell>
          <cell r="K21">
            <v>0.2</v>
          </cell>
        </row>
        <row r="22">
          <cell r="B22">
            <v>20.758333333333329</v>
          </cell>
          <cell r="C22">
            <v>25.5</v>
          </cell>
          <cell r="D22">
            <v>16.7</v>
          </cell>
          <cell r="E22">
            <v>84.833333333333329</v>
          </cell>
          <cell r="F22">
            <v>96</v>
          </cell>
          <cell r="G22">
            <v>68</v>
          </cell>
          <cell r="H22">
            <v>10.08</v>
          </cell>
          <cell r="I22" t="str">
            <v>S</v>
          </cell>
          <cell r="J22">
            <v>18.720000000000002</v>
          </cell>
          <cell r="K22">
            <v>0.2</v>
          </cell>
        </row>
        <row r="23">
          <cell r="B23">
            <v>21.870833333333334</v>
          </cell>
          <cell r="C23">
            <v>28.8</v>
          </cell>
          <cell r="D23">
            <v>16.8</v>
          </cell>
          <cell r="E23">
            <v>80.333333333333329</v>
          </cell>
          <cell r="F23">
            <v>94</v>
          </cell>
          <cell r="G23">
            <v>57</v>
          </cell>
          <cell r="H23">
            <v>10.8</v>
          </cell>
          <cell r="I23" t="str">
            <v>SO</v>
          </cell>
          <cell r="J23">
            <v>20.88</v>
          </cell>
          <cell r="K23">
            <v>0</v>
          </cell>
        </row>
        <row r="24">
          <cell r="B24">
            <v>24.779166666666665</v>
          </cell>
          <cell r="C24">
            <v>32.299999999999997</v>
          </cell>
          <cell r="D24">
            <v>19.7</v>
          </cell>
          <cell r="E24">
            <v>75.291666666666671</v>
          </cell>
          <cell r="F24">
            <v>94</v>
          </cell>
          <cell r="G24">
            <v>43</v>
          </cell>
          <cell r="H24">
            <v>12.6</v>
          </cell>
          <cell r="I24" t="str">
            <v>SE</v>
          </cell>
          <cell r="J24">
            <v>25.92</v>
          </cell>
          <cell r="K24">
            <v>0</v>
          </cell>
        </row>
        <row r="25">
          <cell r="B25">
            <v>21.837500000000006</v>
          </cell>
          <cell r="C25">
            <v>26</v>
          </cell>
          <cell r="D25">
            <v>19.8</v>
          </cell>
          <cell r="E25">
            <v>88.083333333333329</v>
          </cell>
          <cell r="F25">
            <v>94</v>
          </cell>
          <cell r="G25">
            <v>75</v>
          </cell>
          <cell r="H25">
            <v>19.8</v>
          </cell>
          <cell r="I25" t="str">
            <v>NE</v>
          </cell>
          <cell r="J25">
            <v>60.839999999999996</v>
          </cell>
          <cell r="K25">
            <v>28.6</v>
          </cell>
        </row>
        <row r="26">
          <cell r="B26">
            <v>21.262499999999999</v>
          </cell>
          <cell r="C26">
            <v>30.3</v>
          </cell>
          <cell r="D26">
            <v>17.7</v>
          </cell>
          <cell r="E26">
            <v>88.041666666666671</v>
          </cell>
          <cell r="F26">
            <v>96</v>
          </cell>
          <cell r="G26">
            <v>53</v>
          </cell>
          <cell r="H26">
            <v>25.2</v>
          </cell>
          <cell r="I26" t="str">
            <v>SO</v>
          </cell>
          <cell r="J26">
            <v>43.92</v>
          </cell>
          <cell r="K26">
            <v>27.200000000000003</v>
          </cell>
        </row>
        <row r="27">
          <cell r="B27">
            <v>17.162499999999998</v>
          </cell>
          <cell r="C27">
            <v>20.7</v>
          </cell>
          <cell r="D27">
            <v>15</v>
          </cell>
          <cell r="E27">
            <v>82.75</v>
          </cell>
          <cell r="F27">
            <v>95</v>
          </cell>
          <cell r="G27">
            <v>56</v>
          </cell>
          <cell r="H27">
            <v>28.8</v>
          </cell>
          <cell r="I27" t="str">
            <v>SO</v>
          </cell>
          <cell r="J27">
            <v>42.12</v>
          </cell>
          <cell r="K27">
            <v>4.4000000000000004</v>
          </cell>
        </row>
        <row r="28">
          <cell r="B28">
            <v>16.774999999999995</v>
          </cell>
          <cell r="C28">
            <v>23.4</v>
          </cell>
          <cell r="D28">
            <v>11.4</v>
          </cell>
          <cell r="E28">
            <v>75.208333333333329</v>
          </cell>
          <cell r="F28">
            <v>94</v>
          </cell>
          <cell r="G28">
            <v>46</v>
          </cell>
          <cell r="H28">
            <v>16.2</v>
          </cell>
          <cell r="I28" t="str">
            <v>SO</v>
          </cell>
          <cell r="J28">
            <v>26.64</v>
          </cell>
          <cell r="K28">
            <v>0.2</v>
          </cell>
        </row>
        <row r="29">
          <cell r="B29">
            <v>18.258333333333336</v>
          </cell>
          <cell r="C29">
            <v>26.9</v>
          </cell>
          <cell r="D29">
            <v>11.7</v>
          </cell>
          <cell r="E29">
            <v>70.666666666666671</v>
          </cell>
          <cell r="F29">
            <v>95</v>
          </cell>
          <cell r="G29">
            <v>27</v>
          </cell>
          <cell r="H29">
            <v>11.16</v>
          </cell>
          <cell r="I29" t="str">
            <v>S</v>
          </cell>
          <cell r="J29">
            <v>22.68</v>
          </cell>
          <cell r="K29">
            <v>0</v>
          </cell>
        </row>
        <row r="30">
          <cell r="B30">
            <v>21.175000000000004</v>
          </cell>
          <cell r="C30">
            <v>30.2</v>
          </cell>
          <cell r="D30">
            <v>13.6</v>
          </cell>
          <cell r="E30">
            <v>70.791666666666671</v>
          </cell>
          <cell r="F30">
            <v>95</v>
          </cell>
          <cell r="G30">
            <v>28</v>
          </cell>
          <cell r="H30">
            <v>10.08</v>
          </cell>
          <cell r="I30" t="str">
            <v>S</v>
          </cell>
          <cell r="J30">
            <v>18.36</v>
          </cell>
          <cell r="K30">
            <v>0</v>
          </cell>
        </row>
        <row r="31">
          <cell r="B31">
            <v>20.170833333333334</v>
          </cell>
          <cell r="C31">
            <v>27.7</v>
          </cell>
          <cell r="D31">
            <v>14.2</v>
          </cell>
          <cell r="E31">
            <v>79.291666666666671</v>
          </cell>
          <cell r="F31">
            <v>95</v>
          </cell>
          <cell r="G31">
            <v>48</v>
          </cell>
          <cell r="H31">
            <v>18.720000000000002</v>
          </cell>
          <cell r="I31" t="str">
            <v>SO</v>
          </cell>
          <cell r="J31">
            <v>28.44</v>
          </cell>
          <cell r="K31">
            <v>0.2</v>
          </cell>
        </row>
        <row r="32">
          <cell r="B32">
            <v>21.599999999999998</v>
          </cell>
          <cell r="C32">
            <v>29.4</v>
          </cell>
          <cell r="D32">
            <v>16.100000000000001</v>
          </cell>
          <cell r="E32">
            <v>76.708333333333329</v>
          </cell>
          <cell r="F32">
            <v>96</v>
          </cell>
          <cell r="G32">
            <v>43</v>
          </cell>
          <cell r="H32">
            <v>10.44</v>
          </cell>
          <cell r="I32" t="str">
            <v>SO</v>
          </cell>
          <cell r="J32">
            <v>17.28</v>
          </cell>
          <cell r="K32">
            <v>0</v>
          </cell>
        </row>
        <row r="33">
          <cell r="B33">
            <v>18.891666666666669</v>
          </cell>
          <cell r="C33">
            <v>23.2</v>
          </cell>
          <cell r="D33">
            <v>16.7</v>
          </cell>
          <cell r="E33">
            <v>88.791666666666671</v>
          </cell>
          <cell r="F33">
            <v>95</v>
          </cell>
          <cell r="G33">
            <v>71</v>
          </cell>
          <cell r="H33">
            <v>21.6</v>
          </cell>
          <cell r="I33" t="str">
            <v>L</v>
          </cell>
          <cell r="J33">
            <v>37.440000000000005</v>
          </cell>
          <cell r="K33">
            <v>32.6</v>
          </cell>
        </row>
        <row r="34">
          <cell r="B34">
            <v>19.854166666666668</v>
          </cell>
          <cell r="C34">
            <v>30.2</v>
          </cell>
          <cell r="D34">
            <v>14.7</v>
          </cell>
          <cell r="E34">
            <v>83.25</v>
          </cell>
          <cell r="F34">
            <v>96</v>
          </cell>
          <cell r="G34">
            <v>44</v>
          </cell>
          <cell r="H34">
            <v>12.6</v>
          </cell>
          <cell r="I34" t="str">
            <v>N</v>
          </cell>
          <cell r="J34">
            <v>35.64</v>
          </cell>
          <cell r="K34">
            <v>1.7999999999999998</v>
          </cell>
        </row>
        <row r="35">
          <cell r="B35">
            <v>20.522727272727277</v>
          </cell>
          <cell r="C35">
            <v>25.2</v>
          </cell>
          <cell r="D35">
            <v>18.100000000000001</v>
          </cell>
          <cell r="E35">
            <v>90.86363636363636</v>
          </cell>
          <cell r="F35">
            <v>96</v>
          </cell>
          <cell r="G35">
            <v>71</v>
          </cell>
          <cell r="H35">
            <v>11.879999999999999</v>
          </cell>
          <cell r="I35" t="str">
            <v>L</v>
          </cell>
          <cell r="J35">
            <v>27.36</v>
          </cell>
          <cell r="K35">
            <v>1.2</v>
          </cell>
        </row>
        <row r="36">
          <cell r="I36" t="str">
            <v>SO</v>
          </cell>
        </row>
      </sheetData>
      <sheetData sheetId="5">
        <row r="5">
          <cell r="B5">
            <v>21.245833333333334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13.770833333333334</v>
          </cell>
          <cell r="C5">
            <v>22.3</v>
          </cell>
          <cell r="D5">
            <v>7.4</v>
          </cell>
          <cell r="E5">
            <v>56.083333333333336</v>
          </cell>
          <cell r="F5">
            <v>80</v>
          </cell>
          <cell r="G5">
            <v>25</v>
          </cell>
          <cell r="H5">
            <v>15.48</v>
          </cell>
          <cell r="I5" t="str">
            <v>O</v>
          </cell>
          <cell r="J5">
            <v>30.240000000000002</v>
          </cell>
          <cell r="K5">
            <v>0</v>
          </cell>
        </row>
        <row r="6">
          <cell r="B6">
            <v>16.870833333333341</v>
          </cell>
          <cell r="C6">
            <v>26.2</v>
          </cell>
          <cell r="D6">
            <v>10.3</v>
          </cell>
          <cell r="E6">
            <v>58.75</v>
          </cell>
          <cell r="F6">
            <v>79</v>
          </cell>
          <cell r="G6">
            <v>36</v>
          </cell>
          <cell r="H6">
            <v>20.52</v>
          </cell>
          <cell r="I6" t="str">
            <v>NE</v>
          </cell>
          <cell r="J6">
            <v>37.440000000000005</v>
          </cell>
          <cell r="K6">
            <v>0</v>
          </cell>
        </row>
        <row r="7">
          <cell r="B7">
            <v>19.970833333333335</v>
          </cell>
          <cell r="C7">
            <v>26.3</v>
          </cell>
          <cell r="D7">
            <v>15.3</v>
          </cell>
          <cell r="E7">
            <v>61.291666666666664</v>
          </cell>
          <cell r="F7">
            <v>79</v>
          </cell>
          <cell r="G7">
            <v>42</v>
          </cell>
          <cell r="H7">
            <v>10.8</v>
          </cell>
          <cell r="I7" t="str">
            <v>SO</v>
          </cell>
          <cell r="J7">
            <v>21.96</v>
          </cell>
          <cell r="K7">
            <v>0</v>
          </cell>
        </row>
        <row r="8">
          <cell r="B8">
            <v>20.712500000000002</v>
          </cell>
          <cell r="C8">
            <v>27.6</v>
          </cell>
          <cell r="D8">
            <v>16.3</v>
          </cell>
          <cell r="E8">
            <v>63.208333333333336</v>
          </cell>
          <cell r="F8">
            <v>78</v>
          </cell>
          <cell r="G8">
            <v>43</v>
          </cell>
          <cell r="H8">
            <v>10.08</v>
          </cell>
          <cell r="I8" t="str">
            <v>O</v>
          </cell>
          <cell r="J8">
            <v>20.52</v>
          </cell>
          <cell r="K8">
            <v>0</v>
          </cell>
        </row>
        <row r="9">
          <cell r="B9">
            <v>21.891666666666662</v>
          </cell>
          <cell r="C9">
            <v>29.5</v>
          </cell>
          <cell r="D9">
            <v>16.3</v>
          </cell>
          <cell r="E9">
            <v>66.166666666666671</v>
          </cell>
          <cell r="F9">
            <v>87</v>
          </cell>
          <cell r="G9">
            <v>37</v>
          </cell>
          <cell r="H9">
            <v>14.4</v>
          </cell>
          <cell r="I9" t="str">
            <v>NO</v>
          </cell>
          <cell r="J9">
            <v>24.840000000000003</v>
          </cell>
          <cell r="K9">
            <v>0</v>
          </cell>
        </row>
        <row r="10">
          <cell r="B10">
            <v>18.225000000000001</v>
          </cell>
          <cell r="C10">
            <v>22.7</v>
          </cell>
          <cell r="D10">
            <v>16.2</v>
          </cell>
          <cell r="E10">
            <v>86.541666666666671</v>
          </cell>
          <cell r="F10">
            <v>96</v>
          </cell>
          <cell r="G10">
            <v>60</v>
          </cell>
          <cell r="H10">
            <v>14.76</v>
          </cell>
          <cell r="I10" t="str">
            <v>NO</v>
          </cell>
          <cell r="J10">
            <v>35.64</v>
          </cell>
          <cell r="K10">
            <v>34.799999999999997</v>
          </cell>
        </row>
        <row r="11">
          <cell r="B11">
            <v>17.870833333333334</v>
          </cell>
          <cell r="C11">
            <v>22.2</v>
          </cell>
          <cell r="D11">
            <v>16.2</v>
          </cell>
          <cell r="E11">
            <v>93.166666666666671</v>
          </cell>
          <cell r="F11">
            <v>97</v>
          </cell>
          <cell r="G11">
            <v>77</v>
          </cell>
          <cell r="H11">
            <v>18.36</v>
          </cell>
          <cell r="I11" t="str">
            <v>NO</v>
          </cell>
          <cell r="J11">
            <v>32.04</v>
          </cell>
          <cell r="K11">
            <v>28.8</v>
          </cell>
        </row>
        <row r="12">
          <cell r="B12">
            <v>19.220833333333331</v>
          </cell>
          <cell r="C12">
            <v>22.5</v>
          </cell>
          <cell r="D12">
            <v>17.5</v>
          </cell>
          <cell r="E12">
            <v>91.875</v>
          </cell>
          <cell r="F12">
            <v>96</v>
          </cell>
          <cell r="G12">
            <v>79</v>
          </cell>
          <cell r="H12">
            <v>17.64</v>
          </cell>
          <cell r="I12" t="str">
            <v>NO</v>
          </cell>
          <cell r="J12">
            <v>31.680000000000003</v>
          </cell>
          <cell r="K12">
            <v>6.1999999999999993</v>
          </cell>
        </row>
        <row r="13">
          <cell r="B13">
            <v>17.766666666666659</v>
          </cell>
          <cell r="C13">
            <v>19.399999999999999</v>
          </cell>
          <cell r="D13">
            <v>16.8</v>
          </cell>
          <cell r="E13">
            <v>95.5</v>
          </cell>
          <cell r="F13">
            <v>97</v>
          </cell>
          <cell r="G13">
            <v>91</v>
          </cell>
          <cell r="H13">
            <v>16.920000000000002</v>
          </cell>
          <cell r="I13" t="str">
            <v>NO</v>
          </cell>
          <cell r="J13">
            <v>34.56</v>
          </cell>
          <cell r="K13">
            <v>71.599999999999994</v>
          </cell>
        </row>
        <row r="14">
          <cell r="B14">
            <v>19.095833333333335</v>
          </cell>
          <cell r="C14">
            <v>26</v>
          </cell>
          <cell r="D14">
            <v>15.6</v>
          </cell>
          <cell r="E14">
            <v>87.708333333333329</v>
          </cell>
          <cell r="F14">
            <v>97</v>
          </cell>
          <cell r="G14">
            <v>58</v>
          </cell>
          <cell r="H14">
            <v>18.720000000000002</v>
          </cell>
          <cell r="I14" t="str">
            <v>NO</v>
          </cell>
          <cell r="J14">
            <v>41.04</v>
          </cell>
          <cell r="K14">
            <v>21.8</v>
          </cell>
        </row>
        <row r="15">
          <cell r="B15">
            <v>19.816666666666666</v>
          </cell>
          <cell r="C15">
            <v>24.9</v>
          </cell>
          <cell r="D15">
            <v>17.8</v>
          </cell>
          <cell r="E15">
            <v>90.25</v>
          </cell>
          <cell r="F15">
            <v>97</v>
          </cell>
          <cell r="G15">
            <v>68</v>
          </cell>
          <cell r="H15">
            <v>12.24</v>
          </cell>
          <cell r="I15" t="str">
            <v>SO</v>
          </cell>
          <cell r="J15">
            <v>25.56</v>
          </cell>
          <cell r="K15">
            <v>1.2000000000000002</v>
          </cell>
        </row>
        <row r="16">
          <cell r="B16">
            <v>19.683333333333334</v>
          </cell>
          <cell r="C16">
            <v>22.8</v>
          </cell>
          <cell r="D16">
            <v>18.600000000000001</v>
          </cell>
          <cell r="E16">
            <v>93.25</v>
          </cell>
          <cell r="F16">
            <v>97</v>
          </cell>
          <cell r="G16">
            <v>79</v>
          </cell>
          <cell r="H16">
            <v>8.64</v>
          </cell>
          <cell r="I16" t="str">
            <v>SO</v>
          </cell>
          <cell r="J16">
            <v>19.079999999999998</v>
          </cell>
          <cell r="K16">
            <v>4.6000000000000005</v>
          </cell>
        </row>
        <row r="17">
          <cell r="B17">
            <v>19.683333333333334</v>
          </cell>
          <cell r="C17">
            <v>24.4</v>
          </cell>
          <cell r="D17">
            <v>17.7</v>
          </cell>
          <cell r="E17">
            <v>89.583333333333329</v>
          </cell>
          <cell r="F17">
            <v>96</v>
          </cell>
          <cell r="G17">
            <v>69</v>
          </cell>
          <cell r="H17">
            <v>9</v>
          </cell>
          <cell r="I17" t="str">
            <v>O</v>
          </cell>
          <cell r="J17">
            <v>20.88</v>
          </cell>
          <cell r="K17">
            <v>4.4000000000000004</v>
          </cell>
        </row>
        <row r="18">
          <cell r="B18">
            <v>19.837499999999999</v>
          </cell>
          <cell r="C18">
            <v>24.7</v>
          </cell>
          <cell r="D18">
            <v>17.3</v>
          </cell>
          <cell r="E18">
            <v>88.458333333333329</v>
          </cell>
          <cell r="F18">
            <v>97</v>
          </cell>
          <cell r="G18">
            <v>68</v>
          </cell>
          <cell r="H18">
            <v>22.32</v>
          </cell>
          <cell r="I18" t="str">
            <v>NO</v>
          </cell>
          <cell r="J18">
            <v>36.72</v>
          </cell>
          <cell r="K18">
            <v>0.2</v>
          </cell>
        </row>
        <row r="19">
          <cell r="B19">
            <v>21.783333333333331</v>
          </cell>
          <cell r="C19">
            <v>28.9</v>
          </cell>
          <cell r="D19">
            <v>17.100000000000001</v>
          </cell>
          <cell r="E19">
            <v>81.583333333333329</v>
          </cell>
          <cell r="F19">
            <v>96</v>
          </cell>
          <cell r="G19">
            <v>57</v>
          </cell>
          <cell r="H19">
            <v>20.52</v>
          </cell>
          <cell r="I19" t="str">
            <v>NO</v>
          </cell>
          <cell r="J19">
            <v>48.96</v>
          </cell>
          <cell r="K19">
            <v>0.2</v>
          </cell>
        </row>
        <row r="20">
          <cell r="B20">
            <v>16.033333333333328</v>
          </cell>
          <cell r="C20">
            <v>24.6</v>
          </cell>
          <cell r="D20">
            <v>13.1</v>
          </cell>
          <cell r="E20">
            <v>90.333333333333329</v>
          </cell>
          <cell r="F20">
            <v>97</v>
          </cell>
          <cell r="G20">
            <v>76</v>
          </cell>
          <cell r="H20">
            <v>19.079999999999998</v>
          </cell>
          <cell r="I20" t="str">
            <v>SO</v>
          </cell>
          <cell r="J20">
            <v>44.64</v>
          </cell>
          <cell r="K20">
            <v>32.400000000000006</v>
          </cell>
        </row>
        <row r="21">
          <cell r="B21">
            <v>12.708333333333336</v>
          </cell>
          <cell r="C21">
            <v>18</v>
          </cell>
          <cell r="D21">
            <v>9.3000000000000007</v>
          </cell>
          <cell r="E21">
            <v>82.916666666666671</v>
          </cell>
          <cell r="F21">
            <v>96</v>
          </cell>
          <cell r="G21">
            <v>61</v>
          </cell>
          <cell r="H21">
            <v>11.879999999999999</v>
          </cell>
          <cell r="I21" t="str">
            <v>S</v>
          </cell>
          <cell r="J21">
            <v>29.52</v>
          </cell>
          <cell r="K21">
            <v>0</v>
          </cell>
        </row>
        <row r="22">
          <cell r="B22">
            <v>12.91666666666667</v>
          </cell>
          <cell r="C22">
            <v>15.1</v>
          </cell>
          <cell r="D22">
            <v>11.4</v>
          </cell>
          <cell r="E22">
            <v>91.541666666666671</v>
          </cell>
          <cell r="F22">
            <v>96</v>
          </cell>
          <cell r="G22">
            <v>78</v>
          </cell>
          <cell r="H22">
            <v>7.9200000000000008</v>
          </cell>
          <cell r="I22" t="str">
            <v>SO</v>
          </cell>
          <cell r="J22">
            <v>19.8</v>
          </cell>
          <cell r="K22">
            <v>6.2000000000000011</v>
          </cell>
        </row>
        <row r="23">
          <cell r="B23">
            <v>13.804166666666667</v>
          </cell>
          <cell r="C23">
            <v>17.5</v>
          </cell>
          <cell r="D23">
            <v>10</v>
          </cell>
          <cell r="E23">
            <v>91.666666666666671</v>
          </cell>
          <cell r="F23">
            <v>97</v>
          </cell>
          <cell r="G23">
            <v>80</v>
          </cell>
          <cell r="H23">
            <v>16.920000000000002</v>
          </cell>
          <cell r="I23" t="str">
            <v>NO</v>
          </cell>
          <cell r="J23">
            <v>31.680000000000003</v>
          </cell>
          <cell r="K23">
            <v>0</v>
          </cell>
        </row>
        <row r="24">
          <cell r="B24">
            <v>17.987500000000001</v>
          </cell>
          <cell r="C24">
            <v>24.5</v>
          </cell>
          <cell r="D24">
            <v>15.4</v>
          </cell>
          <cell r="E24">
            <v>94.291666666666671</v>
          </cell>
          <cell r="F24">
            <v>97</v>
          </cell>
          <cell r="G24">
            <v>76</v>
          </cell>
          <cell r="H24">
            <v>19.440000000000001</v>
          </cell>
          <cell r="I24" t="str">
            <v>NO</v>
          </cell>
          <cell r="J24">
            <v>34.56</v>
          </cell>
          <cell r="K24">
            <v>0.4</v>
          </cell>
        </row>
        <row r="25">
          <cell r="B25">
            <v>15.350000000000001</v>
          </cell>
          <cell r="C25">
            <v>19.100000000000001</v>
          </cell>
          <cell r="D25">
            <v>12.9</v>
          </cell>
          <cell r="E25">
            <v>89.083333333333329</v>
          </cell>
          <cell r="F25">
            <v>97</v>
          </cell>
          <cell r="G25">
            <v>71</v>
          </cell>
          <cell r="H25">
            <v>16.2</v>
          </cell>
          <cell r="I25" t="str">
            <v>SO</v>
          </cell>
          <cell r="J25">
            <v>31.680000000000003</v>
          </cell>
          <cell r="K25">
            <v>0.4</v>
          </cell>
        </row>
        <row r="26">
          <cell r="B26">
            <v>13.425000000000002</v>
          </cell>
          <cell r="C26">
            <v>16</v>
          </cell>
          <cell r="D26">
            <v>12</v>
          </cell>
          <cell r="E26">
            <v>89.166666666666671</v>
          </cell>
          <cell r="F26">
            <v>97</v>
          </cell>
          <cell r="G26">
            <v>78</v>
          </cell>
          <cell r="H26">
            <v>16.2</v>
          </cell>
          <cell r="I26" t="str">
            <v>SO</v>
          </cell>
          <cell r="J26">
            <v>31.319999999999997</v>
          </cell>
          <cell r="K26">
            <v>0</v>
          </cell>
        </row>
        <row r="27">
          <cell r="B27">
            <v>11.733333333333333</v>
          </cell>
          <cell r="C27">
            <v>17.100000000000001</v>
          </cell>
          <cell r="D27">
            <v>8.3000000000000007</v>
          </cell>
          <cell r="E27">
            <v>78.791666666666671</v>
          </cell>
          <cell r="F27">
            <v>96</v>
          </cell>
          <cell r="G27">
            <v>51</v>
          </cell>
          <cell r="H27">
            <v>12.24</v>
          </cell>
          <cell r="I27" t="str">
            <v>S</v>
          </cell>
          <cell r="J27">
            <v>36.36</v>
          </cell>
          <cell r="K27">
            <v>0.2</v>
          </cell>
        </row>
        <row r="28">
          <cell r="B28">
            <v>12.645833333333334</v>
          </cell>
          <cell r="C28">
            <v>20.6</v>
          </cell>
          <cell r="D28">
            <v>6.3</v>
          </cell>
          <cell r="E28">
            <v>70.791666666666671</v>
          </cell>
          <cell r="F28">
            <v>92</v>
          </cell>
          <cell r="G28">
            <v>45</v>
          </cell>
          <cell r="H28">
            <v>20.16</v>
          </cell>
          <cell r="I28" t="str">
            <v>NO</v>
          </cell>
          <cell r="J28">
            <v>36</v>
          </cell>
          <cell r="K28">
            <v>0</v>
          </cell>
        </row>
        <row r="29">
          <cell r="B29">
            <v>15.250000000000002</v>
          </cell>
          <cell r="C29">
            <v>22.1</v>
          </cell>
          <cell r="D29">
            <v>11.4</v>
          </cell>
          <cell r="E29">
            <v>81.166666666666671</v>
          </cell>
          <cell r="F29">
            <v>93</v>
          </cell>
          <cell r="G29">
            <v>62</v>
          </cell>
          <cell r="H29">
            <v>24.48</v>
          </cell>
          <cell r="I29" t="str">
            <v>NO</v>
          </cell>
          <cell r="J29">
            <v>41.76</v>
          </cell>
          <cell r="K29">
            <v>0</v>
          </cell>
        </row>
        <row r="30">
          <cell r="B30">
            <v>17.429166666666664</v>
          </cell>
          <cell r="C30">
            <v>24.8</v>
          </cell>
          <cell r="D30">
            <v>15.7</v>
          </cell>
          <cell r="E30">
            <v>81.333333333333329</v>
          </cell>
          <cell r="F30">
            <v>96</v>
          </cell>
          <cell r="G30">
            <v>58</v>
          </cell>
          <cell r="H30">
            <v>19.440000000000001</v>
          </cell>
          <cell r="I30" t="str">
            <v>NO</v>
          </cell>
          <cell r="J30">
            <v>47.519999999999996</v>
          </cell>
          <cell r="K30">
            <v>8.4</v>
          </cell>
        </row>
        <row r="31">
          <cell r="B31">
            <v>17.512499999999999</v>
          </cell>
          <cell r="C31">
            <v>21.3</v>
          </cell>
          <cell r="D31">
            <v>14.6</v>
          </cell>
          <cell r="E31">
            <v>87.416666666666671</v>
          </cell>
          <cell r="F31">
            <v>96</v>
          </cell>
          <cell r="G31">
            <v>61</v>
          </cell>
          <cell r="H31">
            <v>15.120000000000001</v>
          </cell>
          <cell r="I31" t="str">
            <v>SO</v>
          </cell>
          <cell r="J31">
            <v>30.240000000000002</v>
          </cell>
          <cell r="K31">
            <v>22.8</v>
          </cell>
        </row>
        <row r="32">
          <cell r="B32">
            <v>15.72916666666667</v>
          </cell>
          <cell r="C32">
            <v>17</v>
          </cell>
          <cell r="D32">
            <v>14.8</v>
          </cell>
          <cell r="E32">
            <v>95.541666666666671</v>
          </cell>
          <cell r="F32">
            <v>97</v>
          </cell>
          <cell r="G32">
            <v>91</v>
          </cell>
          <cell r="H32">
            <v>14.04</v>
          </cell>
          <cell r="I32" t="str">
            <v>S</v>
          </cell>
          <cell r="J32">
            <v>28.8</v>
          </cell>
          <cell r="K32">
            <v>43.6</v>
          </cell>
        </row>
        <row r="33">
          <cell r="B33">
            <v>14.716666666666669</v>
          </cell>
          <cell r="C33">
            <v>17.5</v>
          </cell>
          <cell r="D33">
            <v>12.1</v>
          </cell>
          <cell r="E33">
            <v>92</v>
          </cell>
          <cell r="F33">
            <v>97</v>
          </cell>
          <cell r="G33">
            <v>78</v>
          </cell>
          <cell r="H33">
            <v>10.8</v>
          </cell>
          <cell r="I33" t="str">
            <v>SO</v>
          </cell>
          <cell r="J33">
            <v>18.36</v>
          </cell>
          <cell r="K33">
            <v>0.8</v>
          </cell>
        </row>
        <row r="34">
          <cell r="B34">
            <v>15.854166666666664</v>
          </cell>
          <cell r="C34">
            <v>16.7</v>
          </cell>
          <cell r="D34">
            <v>14.8</v>
          </cell>
          <cell r="E34">
            <v>94.708333333333329</v>
          </cell>
          <cell r="F34">
            <v>96</v>
          </cell>
          <cell r="G34">
            <v>91</v>
          </cell>
          <cell r="H34">
            <v>9.3600000000000012</v>
          </cell>
          <cell r="I34" t="str">
            <v>NO</v>
          </cell>
          <cell r="J34">
            <v>19.079999999999998</v>
          </cell>
          <cell r="K34">
            <v>5.4</v>
          </cell>
        </row>
        <row r="35">
          <cell r="B35">
            <v>14.199999999999998</v>
          </cell>
          <cell r="C35">
            <v>15.3</v>
          </cell>
          <cell r="D35">
            <v>12.9</v>
          </cell>
          <cell r="E35">
            <v>95.416666666666671</v>
          </cell>
          <cell r="F35">
            <v>97</v>
          </cell>
          <cell r="G35">
            <v>89</v>
          </cell>
          <cell r="H35">
            <v>7.2</v>
          </cell>
          <cell r="I35" t="str">
            <v>S</v>
          </cell>
          <cell r="J35">
            <v>15.120000000000001</v>
          </cell>
          <cell r="K35">
            <v>1.5999999999999999</v>
          </cell>
        </row>
        <row r="36">
          <cell r="I36" t="str">
            <v>NO</v>
          </cell>
        </row>
      </sheetData>
      <sheetData sheetId="5">
        <row r="5">
          <cell r="B5">
            <v>14.808333333333335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15.975</v>
          </cell>
          <cell r="C5">
            <v>26</v>
          </cell>
          <cell r="D5">
            <v>8.1</v>
          </cell>
          <cell r="E5">
            <v>63.875</v>
          </cell>
          <cell r="F5">
            <v>85</v>
          </cell>
          <cell r="G5">
            <v>34</v>
          </cell>
          <cell r="H5">
            <v>11.16</v>
          </cell>
          <cell r="I5" t="str">
            <v>S</v>
          </cell>
          <cell r="J5">
            <v>21.96</v>
          </cell>
          <cell r="K5" t="str">
            <v>*</v>
          </cell>
        </row>
        <row r="6">
          <cell r="B6">
            <v>19.195833333333329</v>
          </cell>
          <cell r="C6">
            <v>29.3</v>
          </cell>
          <cell r="D6">
            <v>11.3</v>
          </cell>
          <cell r="E6">
            <v>63.916666666666664</v>
          </cell>
          <cell r="F6">
            <v>86</v>
          </cell>
          <cell r="G6">
            <v>35</v>
          </cell>
          <cell r="H6">
            <v>7.2</v>
          </cell>
          <cell r="I6" t="str">
            <v>SE</v>
          </cell>
          <cell r="J6">
            <v>14.76</v>
          </cell>
          <cell r="K6" t="str">
            <v>*</v>
          </cell>
        </row>
        <row r="7">
          <cell r="B7">
            <v>21.608333333333334</v>
          </cell>
          <cell r="C7">
            <v>27.9</v>
          </cell>
          <cell r="D7">
            <v>17.100000000000001</v>
          </cell>
          <cell r="E7">
            <v>62.416666666666664</v>
          </cell>
          <cell r="F7">
            <v>77</v>
          </cell>
          <cell r="G7">
            <v>43</v>
          </cell>
          <cell r="H7">
            <v>14.76</v>
          </cell>
          <cell r="I7" t="str">
            <v>S</v>
          </cell>
          <cell r="J7">
            <v>28.08</v>
          </cell>
          <cell r="K7" t="str">
            <v>*</v>
          </cell>
        </row>
        <row r="8">
          <cell r="B8">
            <v>21.574999999999999</v>
          </cell>
          <cell r="C8">
            <v>28.8</v>
          </cell>
          <cell r="D8">
            <v>16.899999999999999</v>
          </cell>
          <cell r="E8">
            <v>65.708333333333329</v>
          </cell>
          <cell r="F8">
            <v>81</v>
          </cell>
          <cell r="G8">
            <v>46</v>
          </cell>
          <cell r="H8">
            <v>8.2799999999999994</v>
          </cell>
          <cell r="I8" t="str">
            <v>S</v>
          </cell>
          <cell r="J8">
            <v>16.920000000000002</v>
          </cell>
          <cell r="K8" t="str">
            <v>*</v>
          </cell>
        </row>
        <row r="9">
          <cell r="B9">
            <v>23.766666666666666</v>
          </cell>
          <cell r="C9">
            <v>32.700000000000003</v>
          </cell>
          <cell r="D9">
            <v>16.899999999999999</v>
          </cell>
          <cell r="E9">
            <v>66.833333333333329</v>
          </cell>
          <cell r="F9">
            <v>85</v>
          </cell>
          <cell r="G9">
            <v>41</v>
          </cell>
          <cell r="H9">
            <v>11.16</v>
          </cell>
          <cell r="I9" t="str">
            <v>S</v>
          </cell>
          <cell r="J9">
            <v>27.36</v>
          </cell>
          <cell r="K9" t="str">
            <v>*</v>
          </cell>
        </row>
        <row r="10">
          <cell r="B10">
            <v>21.537500000000005</v>
          </cell>
          <cell r="C10">
            <v>26.1</v>
          </cell>
          <cell r="D10">
            <v>19.899999999999999</v>
          </cell>
          <cell r="E10">
            <v>83.125</v>
          </cell>
          <cell r="F10">
            <v>91</v>
          </cell>
          <cell r="G10">
            <v>61</v>
          </cell>
          <cell r="H10">
            <v>12.24</v>
          </cell>
          <cell r="I10" t="str">
            <v>L</v>
          </cell>
          <cell r="J10">
            <v>31.680000000000003</v>
          </cell>
          <cell r="K10" t="str">
            <v>*</v>
          </cell>
        </row>
        <row r="11">
          <cell r="B11">
            <v>21.491666666666671</v>
          </cell>
          <cell r="C11">
            <v>25</v>
          </cell>
          <cell r="D11">
            <v>19.3</v>
          </cell>
          <cell r="E11">
            <v>89.166666666666671</v>
          </cell>
          <cell r="F11">
            <v>93</v>
          </cell>
          <cell r="G11">
            <v>81</v>
          </cell>
          <cell r="H11">
            <v>5.4</v>
          </cell>
          <cell r="I11" t="str">
            <v>SO</v>
          </cell>
          <cell r="J11">
            <v>14.04</v>
          </cell>
          <cell r="K11" t="str">
            <v>*</v>
          </cell>
        </row>
        <row r="12">
          <cell r="B12">
            <v>23.295833333333334</v>
          </cell>
          <cell r="C12">
            <v>28.1</v>
          </cell>
          <cell r="D12">
            <v>21</v>
          </cell>
          <cell r="E12">
            <v>85.958333333333329</v>
          </cell>
          <cell r="F12">
            <v>92</v>
          </cell>
          <cell r="G12">
            <v>73</v>
          </cell>
          <cell r="H12">
            <v>5.04</v>
          </cell>
          <cell r="I12" t="str">
            <v>S</v>
          </cell>
          <cell r="J12">
            <v>14.76</v>
          </cell>
          <cell r="K12" t="str">
            <v>*</v>
          </cell>
        </row>
        <row r="13">
          <cell r="B13">
            <v>23.604166666666668</v>
          </cell>
          <cell r="C13">
            <v>27.6</v>
          </cell>
          <cell r="D13">
            <v>22</v>
          </cell>
          <cell r="E13">
            <v>89.083333333333329</v>
          </cell>
          <cell r="F13">
            <v>93</v>
          </cell>
          <cell r="G13">
            <v>82</v>
          </cell>
          <cell r="H13">
            <v>7.9200000000000008</v>
          </cell>
          <cell r="I13" t="str">
            <v>S</v>
          </cell>
          <cell r="J13">
            <v>20.16</v>
          </cell>
          <cell r="K13" t="str">
            <v>*</v>
          </cell>
        </row>
        <row r="14">
          <cell r="B14">
            <v>22.583333333333339</v>
          </cell>
          <cell r="C14">
            <v>25.4</v>
          </cell>
          <cell r="D14">
            <v>21.5</v>
          </cell>
          <cell r="E14">
            <v>89.375</v>
          </cell>
          <cell r="F14">
            <v>92</v>
          </cell>
          <cell r="G14">
            <v>84</v>
          </cell>
          <cell r="H14">
            <v>8.2799999999999994</v>
          </cell>
          <cell r="I14" t="str">
            <v>S</v>
          </cell>
          <cell r="J14">
            <v>19.440000000000001</v>
          </cell>
          <cell r="K14" t="str">
            <v>*</v>
          </cell>
        </row>
        <row r="15">
          <cell r="B15">
            <v>21.754166666666674</v>
          </cell>
          <cell r="C15">
            <v>24.3</v>
          </cell>
          <cell r="D15">
            <v>20</v>
          </cell>
          <cell r="E15">
            <v>87</v>
          </cell>
          <cell r="F15">
            <v>91</v>
          </cell>
          <cell r="G15">
            <v>78</v>
          </cell>
          <cell r="H15">
            <v>12.24</v>
          </cell>
          <cell r="I15" t="str">
            <v>S</v>
          </cell>
          <cell r="J15">
            <v>22.32</v>
          </cell>
          <cell r="K15" t="str">
            <v>*</v>
          </cell>
        </row>
        <row r="16">
          <cell r="B16">
            <v>21.308333333333334</v>
          </cell>
          <cell r="C16">
            <v>23.7</v>
          </cell>
          <cell r="D16">
            <v>19.600000000000001</v>
          </cell>
          <cell r="E16">
            <v>88.5</v>
          </cell>
          <cell r="F16">
            <v>92</v>
          </cell>
          <cell r="G16">
            <v>83</v>
          </cell>
          <cell r="H16">
            <v>10.44</v>
          </cell>
          <cell r="I16" t="str">
            <v>S</v>
          </cell>
          <cell r="J16">
            <v>24.12</v>
          </cell>
          <cell r="K16" t="str">
            <v>*</v>
          </cell>
        </row>
        <row r="17">
          <cell r="B17">
            <v>20.37083333333333</v>
          </cell>
          <cell r="C17">
            <v>22.3</v>
          </cell>
          <cell r="D17">
            <v>19.100000000000001</v>
          </cell>
          <cell r="E17">
            <v>86.916666666666671</v>
          </cell>
          <cell r="F17">
            <v>89</v>
          </cell>
          <cell r="G17">
            <v>82</v>
          </cell>
          <cell r="H17">
            <v>14.4</v>
          </cell>
          <cell r="I17" t="str">
            <v>S</v>
          </cell>
          <cell r="J17">
            <v>28.08</v>
          </cell>
          <cell r="K17" t="str">
            <v>*</v>
          </cell>
        </row>
        <row r="18">
          <cell r="B18">
            <v>22.349999999999998</v>
          </cell>
          <cell r="C18">
            <v>29.9</v>
          </cell>
          <cell r="D18">
            <v>18.3</v>
          </cell>
          <cell r="E18">
            <v>82.666666666666671</v>
          </cell>
          <cell r="F18">
            <v>90</v>
          </cell>
          <cell r="G18">
            <v>66</v>
          </cell>
          <cell r="H18">
            <v>9.3600000000000012</v>
          </cell>
          <cell r="I18" t="str">
            <v>N</v>
          </cell>
          <cell r="J18">
            <v>23.040000000000003</v>
          </cell>
          <cell r="K18" t="str">
            <v>*</v>
          </cell>
        </row>
        <row r="19">
          <cell r="B19">
            <v>26.212500000000002</v>
          </cell>
          <cell r="C19">
            <v>32</v>
          </cell>
          <cell r="D19">
            <v>22</v>
          </cell>
          <cell r="E19">
            <v>76.541666666666671</v>
          </cell>
          <cell r="F19">
            <v>89</v>
          </cell>
          <cell r="G19">
            <v>57</v>
          </cell>
          <cell r="H19">
            <v>14.76</v>
          </cell>
          <cell r="I19" t="str">
            <v>NE</v>
          </cell>
          <cell r="J19">
            <v>40.32</v>
          </cell>
          <cell r="K19" t="str">
            <v>*</v>
          </cell>
        </row>
        <row r="20">
          <cell r="B20">
            <v>19.487500000000004</v>
          </cell>
          <cell r="C20">
            <v>26.7</v>
          </cell>
          <cell r="D20">
            <v>17.399999999999999</v>
          </cell>
          <cell r="E20">
            <v>80.416666666666671</v>
          </cell>
          <cell r="F20">
            <v>88</v>
          </cell>
          <cell r="G20">
            <v>69</v>
          </cell>
          <cell r="H20">
            <v>17.28</v>
          </cell>
          <cell r="I20" t="str">
            <v>S</v>
          </cell>
          <cell r="J20">
            <v>41.04</v>
          </cell>
          <cell r="K20" t="str">
            <v>*</v>
          </cell>
        </row>
        <row r="21">
          <cell r="B21">
            <v>15.695833333333333</v>
          </cell>
          <cell r="C21">
            <v>18.2</v>
          </cell>
          <cell r="D21">
            <v>13.2</v>
          </cell>
          <cell r="E21">
            <v>78.625</v>
          </cell>
          <cell r="F21">
            <v>87</v>
          </cell>
          <cell r="G21">
            <v>67</v>
          </cell>
          <cell r="H21">
            <v>12.6</v>
          </cell>
          <cell r="I21" t="str">
            <v>S</v>
          </cell>
          <cell r="J21">
            <v>25.56</v>
          </cell>
          <cell r="K21" t="str">
            <v>*</v>
          </cell>
        </row>
        <row r="22">
          <cell r="B22">
            <v>15.620833333333335</v>
          </cell>
          <cell r="C22">
            <v>18.3</v>
          </cell>
          <cell r="D22">
            <v>13.6</v>
          </cell>
          <cell r="E22">
            <v>83.166666666666671</v>
          </cell>
          <cell r="F22">
            <v>89</v>
          </cell>
          <cell r="G22">
            <v>76</v>
          </cell>
          <cell r="H22">
            <v>9.7200000000000006</v>
          </cell>
          <cell r="I22" t="str">
            <v>S</v>
          </cell>
          <cell r="J22">
            <v>20.88</v>
          </cell>
          <cell r="K22" t="str">
            <v>*</v>
          </cell>
        </row>
        <row r="23">
          <cell r="B23">
            <v>17.370833333333334</v>
          </cell>
          <cell r="C23">
            <v>22.9</v>
          </cell>
          <cell r="D23">
            <v>12</v>
          </cell>
          <cell r="E23">
            <v>80.625</v>
          </cell>
          <cell r="F23">
            <v>91</v>
          </cell>
          <cell r="G23">
            <v>67</v>
          </cell>
          <cell r="H23">
            <v>6.84</v>
          </cell>
          <cell r="I23" t="str">
            <v>SE</v>
          </cell>
          <cell r="J23">
            <v>15.120000000000001</v>
          </cell>
          <cell r="K23" t="str">
            <v>*</v>
          </cell>
        </row>
        <row r="24">
          <cell r="B24">
            <v>17.766666666666666</v>
          </cell>
          <cell r="C24">
            <v>19.7</v>
          </cell>
          <cell r="D24">
            <v>17</v>
          </cell>
          <cell r="E24">
            <v>86.125</v>
          </cell>
          <cell r="F24">
            <v>91</v>
          </cell>
          <cell r="G24">
            <v>75</v>
          </cell>
          <cell r="H24">
            <v>9.3600000000000012</v>
          </cell>
          <cell r="I24" t="str">
            <v>S</v>
          </cell>
          <cell r="J24">
            <v>20.16</v>
          </cell>
          <cell r="K24" t="str">
            <v>*</v>
          </cell>
        </row>
        <row r="25">
          <cell r="B25">
            <v>18.695833333333333</v>
          </cell>
          <cell r="C25">
            <v>22.4</v>
          </cell>
          <cell r="D25">
            <v>16.8</v>
          </cell>
          <cell r="E25">
            <v>83.75</v>
          </cell>
          <cell r="F25">
            <v>92</v>
          </cell>
          <cell r="G25">
            <v>66</v>
          </cell>
          <cell r="H25">
            <v>7.2</v>
          </cell>
          <cell r="I25" t="str">
            <v>S</v>
          </cell>
          <cell r="J25">
            <v>13.68</v>
          </cell>
          <cell r="K25" t="str">
            <v>*</v>
          </cell>
        </row>
        <row r="26">
          <cell r="B26">
            <v>17.162499999999998</v>
          </cell>
          <cell r="C26">
            <v>19.100000000000001</v>
          </cell>
          <cell r="D26">
            <v>15.5</v>
          </cell>
          <cell r="E26">
            <v>79.541666666666671</v>
          </cell>
          <cell r="F26">
            <v>86</v>
          </cell>
          <cell r="G26">
            <v>73</v>
          </cell>
          <cell r="H26">
            <v>12.24</v>
          </cell>
          <cell r="I26" t="str">
            <v>S</v>
          </cell>
          <cell r="J26">
            <v>22.68</v>
          </cell>
          <cell r="K26" t="str">
            <v>*</v>
          </cell>
        </row>
        <row r="27">
          <cell r="B27">
            <v>15.0625</v>
          </cell>
          <cell r="C27">
            <v>20.6</v>
          </cell>
          <cell r="D27">
            <v>10.199999999999999</v>
          </cell>
          <cell r="E27">
            <v>75.083333333333329</v>
          </cell>
          <cell r="F27">
            <v>89</v>
          </cell>
          <cell r="G27">
            <v>53</v>
          </cell>
          <cell r="H27">
            <v>16.559999999999999</v>
          </cell>
          <cell r="I27" t="str">
            <v>S</v>
          </cell>
          <cell r="J27">
            <v>30.96</v>
          </cell>
          <cell r="K27" t="str">
            <v>*</v>
          </cell>
        </row>
        <row r="28">
          <cell r="B28">
            <v>15.720833333333333</v>
          </cell>
          <cell r="C28">
            <v>23.8</v>
          </cell>
          <cell r="D28">
            <v>10.1</v>
          </cell>
          <cell r="E28">
            <v>70.666666666666671</v>
          </cell>
          <cell r="F28">
            <v>86</v>
          </cell>
          <cell r="G28">
            <v>45</v>
          </cell>
          <cell r="H28">
            <v>7.2</v>
          </cell>
          <cell r="I28" t="str">
            <v>S</v>
          </cell>
          <cell r="J28">
            <v>14.04</v>
          </cell>
          <cell r="K28" t="str">
            <v>*</v>
          </cell>
        </row>
        <row r="29">
          <cell r="B29">
            <v>20.045833333333331</v>
          </cell>
          <cell r="C29">
            <v>28.5</v>
          </cell>
          <cell r="D29">
            <v>14.2</v>
          </cell>
          <cell r="E29">
            <v>71.166666666666671</v>
          </cell>
          <cell r="F29">
            <v>85</v>
          </cell>
          <cell r="G29">
            <v>51</v>
          </cell>
          <cell r="H29">
            <v>9.3600000000000012</v>
          </cell>
          <cell r="I29" t="str">
            <v>L</v>
          </cell>
          <cell r="J29">
            <v>21.240000000000002</v>
          </cell>
          <cell r="K29" t="str">
            <v>*</v>
          </cell>
        </row>
        <row r="30">
          <cell r="B30">
            <v>22.141666666666669</v>
          </cell>
          <cell r="C30">
            <v>27.2</v>
          </cell>
          <cell r="D30">
            <v>18.899999999999999</v>
          </cell>
          <cell r="E30">
            <v>78.958333333333329</v>
          </cell>
          <cell r="F30">
            <v>85</v>
          </cell>
          <cell r="G30">
            <v>69</v>
          </cell>
          <cell r="H30">
            <v>11.520000000000001</v>
          </cell>
          <cell r="I30" t="str">
            <v>N</v>
          </cell>
          <cell r="J30">
            <v>29.52</v>
          </cell>
          <cell r="K30" t="str">
            <v>*</v>
          </cell>
        </row>
        <row r="31">
          <cell r="B31">
            <v>18.766666666666669</v>
          </cell>
          <cell r="C31">
            <v>22</v>
          </cell>
          <cell r="D31">
            <v>17.5</v>
          </cell>
          <cell r="E31">
            <v>90</v>
          </cell>
          <cell r="F31">
            <v>91</v>
          </cell>
          <cell r="G31">
            <v>85</v>
          </cell>
          <cell r="H31">
            <v>11.520000000000001</v>
          </cell>
          <cell r="I31" t="str">
            <v>S</v>
          </cell>
          <cell r="J31">
            <v>24.48</v>
          </cell>
          <cell r="K31" t="str">
            <v>*</v>
          </cell>
        </row>
        <row r="32">
          <cell r="B32">
            <v>16.766666666666666</v>
          </cell>
          <cell r="C32">
            <v>18.5</v>
          </cell>
          <cell r="D32">
            <v>15.1</v>
          </cell>
          <cell r="E32">
            <v>92.041666666666671</v>
          </cell>
          <cell r="F32">
            <v>93</v>
          </cell>
          <cell r="G32">
            <v>90</v>
          </cell>
          <cell r="H32">
            <v>10.8</v>
          </cell>
          <cell r="I32" t="str">
            <v>SO</v>
          </cell>
          <cell r="J32">
            <v>27.720000000000002</v>
          </cell>
          <cell r="K32" t="str">
            <v>*</v>
          </cell>
        </row>
        <row r="33">
          <cell r="B33">
            <v>15.891666666666666</v>
          </cell>
          <cell r="C33">
            <v>18</v>
          </cell>
          <cell r="D33">
            <v>14.2</v>
          </cell>
          <cell r="E33">
            <v>89.875</v>
          </cell>
          <cell r="F33">
            <v>93</v>
          </cell>
          <cell r="G33">
            <v>83</v>
          </cell>
          <cell r="H33">
            <v>6.48</v>
          </cell>
          <cell r="I33" t="str">
            <v>S</v>
          </cell>
          <cell r="J33">
            <v>16.920000000000002</v>
          </cell>
          <cell r="K33" t="str">
            <v>*</v>
          </cell>
        </row>
        <row r="34">
          <cell r="B34">
            <v>16.354166666666664</v>
          </cell>
          <cell r="C34">
            <v>17.2</v>
          </cell>
          <cell r="D34">
            <v>15.9</v>
          </cell>
          <cell r="E34">
            <v>90.958333333333329</v>
          </cell>
          <cell r="F34">
            <v>93</v>
          </cell>
          <cell r="G34">
            <v>85</v>
          </cell>
          <cell r="H34">
            <v>9</v>
          </cell>
          <cell r="I34" t="str">
            <v>S</v>
          </cell>
          <cell r="J34">
            <v>18.720000000000002</v>
          </cell>
          <cell r="K34" t="str">
            <v>*</v>
          </cell>
        </row>
        <row r="35">
          <cell r="B35">
            <v>17.795833333333338</v>
          </cell>
          <cell r="C35">
            <v>21.7</v>
          </cell>
          <cell r="D35">
            <v>15.8</v>
          </cell>
          <cell r="E35">
            <v>87.166666666666671</v>
          </cell>
          <cell r="F35">
            <v>93</v>
          </cell>
          <cell r="G35">
            <v>73</v>
          </cell>
          <cell r="H35">
            <v>10.08</v>
          </cell>
          <cell r="I35" t="str">
            <v>S</v>
          </cell>
          <cell r="J35">
            <v>20.52</v>
          </cell>
          <cell r="K35" t="str">
            <v>*</v>
          </cell>
        </row>
        <row r="36">
          <cell r="I36" t="str">
            <v>S</v>
          </cell>
        </row>
      </sheetData>
      <sheetData sheetId="5">
        <row r="5">
          <cell r="B5">
            <v>18.125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  <sheetName val="R.Brilhante_Embrap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14.345833333333331</v>
          </cell>
          <cell r="C5">
            <v>24.7</v>
          </cell>
          <cell r="D5">
            <v>4.3</v>
          </cell>
          <cell r="E5" t="str">
            <v>*</v>
          </cell>
          <cell r="F5" t="str">
            <v>*</v>
          </cell>
          <cell r="G5" t="str">
            <v>*</v>
          </cell>
          <cell r="H5">
            <v>10.44</v>
          </cell>
          <cell r="I5" t="str">
            <v>SE</v>
          </cell>
          <cell r="J5">
            <v>23.400000000000002</v>
          </cell>
          <cell r="K5">
            <v>0</v>
          </cell>
        </row>
        <row r="6">
          <cell r="B6">
            <v>17.558333333333334</v>
          </cell>
          <cell r="C6">
            <v>28.3</v>
          </cell>
          <cell r="D6">
            <v>9.1</v>
          </cell>
          <cell r="E6" t="str">
            <v>*</v>
          </cell>
          <cell r="F6" t="str">
            <v>*</v>
          </cell>
          <cell r="G6" t="str">
            <v>*</v>
          </cell>
          <cell r="H6">
            <v>11.16</v>
          </cell>
          <cell r="I6" t="str">
            <v>L</v>
          </cell>
          <cell r="J6">
            <v>26.64</v>
          </cell>
          <cell r="K6">
            <v>0</v>
          </cell>
        </row>
        <row r="7">
          <cell r="B7">
            <v>19.55</v>
          </cell>
          <cell r="C7">
            <v>29.2</v>
          </cell>
          <cell r="D7">
            <v>11.9</v>
          </cell>
          <cell r="E7" t="str">
            <v>*</v>
          </cell>
          <cell r="F7" t="str">
            <v>*</v>
          </cell>
          <cell r="G7" t="str">
            <v>*</v>
          </cell>
          <cell r="H7">
            <v>7.2</v>
          </cell>
          <cell r="I7" t="str">
            <v>L</v>
          </cell>
          <cell r="J7">
            <v>17.28</v>
          </cell>
          <cell r="K7">
            <v>0</v>
          </cell>
        </row>
        <row r="8">
          <cell r="B8">
            <v>20.587499999999999</v>
          </cell>
          <cell r="C8">
            <v>29.9</v>
          </cell>
          <cell r="D8">
            <v>13.2</v>
          </cell>
          <cell r="E8" t="str">
            <v>*</v>
          </cell>
          <cell r="F8" t="str">
            <v>*</v>
          </cell>
          <cell r="G8" t="str">
            <v>*</v>
          </cell>
          <cell r="H8">
            <v>7.2</v>
          </cell>
          <cell r="I8" t="str">
            <v>O</v>
          </cell>
          <cell r="J8">
            <v>19.079999999999998</v>
          </cell>
          <cell r="K8">
            <v>0</v>
          </cell>
        </row>
        <row r="9">
          <cell r="B9">
            <v>21.775000000000002</v>
          </cell>
          <cell r="C9">
            <v>32.200000000000003</v>
          </cell>
          <cell r="D9">
            <v>13.3</v>
          </cell>
          <cell r="E9" t="str">
            <v>*</v>
          </cell>
          <cell r="F9" t="str">
            <v>*</v>
          </cell>
          <cell r="G9" t="str">
            <v>*</v>
          </cell>
          <cell r="H9">
            <v>11.16</v>
          </cell>
          <cell r="I9" t="str">
            <v>O</v>
          </cell>
          <cell r="J9">
            <v>22.68</v>
          </cell>
          <cell r="K9">
            <v>0</v>
          </cell>
        </row>
        <row r="10">
          <cell r="B10">
            <v>20.50416666666667</v>
          </cell>
          <cell r="C10">
            <v>23.5</v>
          </cell>
          <cell r="D10">
            <v>18.2</v>
          </cell>
          <cell r="E10" t="str">
            <v>*</v>
          </cell>
          <cell r="F10" t="str">
            <v>*</v>
          </cell>
          <cell r="G10" t="str">
            <v>*</v>
          </cell>
          <cell r="H10">
            <v>11.16</v>
          </cell>
          <cell r="I10" t="str">
            <v>L</v>
          </cell>
          <cell r="J10">
            <v>23.759999999999998</v>
          </cell>
          <cell r="K10">
            <v>1.2000000000000002</v>
          </cell>
        </row>
        <row r="11">
          <cell r="B11">
            <v>20.862500000000001</v>
          </cell>
          <cell r="C11">
            <v>27.6</v>
          </cell>
          <cell r="D11">
            <v>17.3</v>
          </cell>
          <cell r="E11">
            <v>24.2</v>
          </cell>
          <cell r="F11">
            <v>51</v>
          </cell>
          <cell r="G11">
            <v>12</v>
          </cell>
          <cell r="H11">
            <v>11.879999999999999</v>
          </cell>
          <cell r="I11" t="str">
            <v>NE</v>
          </cell>
          <cell r="J11">
            <v>33.480000000000004</v>
          </cell>
          <cell r="K11">
            <v>1.7999999999999998</v>
          </cell>
        </row>
        <row r="12">
          <cell r="B12">
            <v>22.475000000000005</v>
          </cell>
          <cell r="C12">
            <v>27.5</v>
          </cell>
          <cell r="D12">
            <v>19.100000000000001</v>
          </cell>
          <cell r="E12" t="str">
            <v>*</v>
          </cell>
          <cell r="F12" t="str">
            <v>*</v>
          </cell>
          <cell r="G12" t="str">
            <v>*</v>
          </cell>
          <cell r="H12">
            <v>12.6</v>
          </cell>
          <cell r="I12" t="str">
            <v>L</v>
          </cell>
          <cell r="J12">
            <v>29.16</v>
          </cell>
          <cell r="K12">
            <v>0</v>
          </cell>
        </row>
        <row r="13">
          <cell r="B13">
            <v>21.399999999999995</v>
          </cell>
          <cell r="C13">
            <v>25.5</v>
          </cell>
          <cell r="D13">
            <v>18.600000000000001</v>
          </cell>
          <cell r="E13" t="str">
            <v>*</v>
          </cell>
          <cell r="F13" t="str">
            <v>*</v>
          </cell>
          <cell r="G13" t="str">
            <v>*</v>
          </cell>
          <cell r="H13">
            <v>11.16</v>
          </cell>
          <cell r="I13" t="str">
            <v>NE</v>
          </cell>
          <cell r="J13">
            <v>36</v>
          </cell>
          <cell r="K13">
            <v>16.2</v>
          </cell>
        </row>
        <row r="14">
          <cell r="B14">
            <v>20.350000000000005</v>
          </cell>
          <cell r="C14">
            <v>26.3</v>
          </cell>
          <cell r="D14">
            <v>17.3</v>
          </cell>
          <cell r="E14">
            <v>13</v>
          </cell>
          <cell r="F14">
            <v>22</v>
          </cell>
          <cell r="G14" t="str">
            <v>*</v>
          </cell>
          <cell r="H14">
            <v>22.68</v>
          </cell>
          <cell r="I14" t="str">
            <v>NO</v>
          </cell>
          <cell r="J14">
            <v>51.12</v>
          </cell>
          <cell r="K14">
            <v>23</v>
          </cell>
        </row>
        <row r="15">
          <cell r="B15">
            <v>21.704166666666666</v>
          </cell>
          <cell r="C15">
            <v>26.8</v>
          </cell>
          <cell r="D15">
            <v>19.100000000000001</v>
          </cell>
          <cell r="E15" t="str">
            <v>*</v>
          </cell>
          <cell r="F15" t="str">
            <v>*</v>
          </cell>
          <cell r="G15" t="str">
            <v>*</v>
          </cell>
          <cell r="H15">
            <v>8.64</v>
          </cell>
          <cell r="I15" t="str">
            <v>N</v>
          </cell>
          <cell r="J15">
            <v>17.64</v>
          </cell>
          <cell r="K15">
            <v>0.6</v>
          </cell>
        </row>
        <row r="16">
          <cell r="B16">
            <v>21.679166666666664</v>
          </cell>
          <cell r="C16">
            <v>23.4</v>
          </cell>
          <cell r="D16">
            <v>20.5</v>
          </cell>
          <cell r="E16" t="str">
            <v>*</v>
          </cell>
          <cell r="F16" t="str">
            <v>*</v>
          </cell>
          <cell r="G16" t="str">
            <v>*</v>
          </cell>
          <cell r="H16">
            <v>7.2</v>
          </cell>
          <cell r="I16" t="str">
            <v>N</v>
          </cell>
          <cell r="J16">
            <v>25.2</v>
          </cell>
          <cell r="K16">
            <v>55.2</v>
          </cell>
        </row>
        <row r="17">
          <cell r="B17">
            <v>22.129166666666666</v>
          </cell>
          <cell r="C17">
            <v>25.9</v>
          </cell>
          <cell r="D17">
            <v>20.5</v>
          </cell>
          <cell r="E17" t="str">
            <v>*</v>
          </cell>
          <cell r="F17" t="str">
            <v>*</v>
          </cell>
          <cell r="G17" t="str">
            <v>*</v>
          </cell>
          <cell r="H17">
            <v>9.3600000000000012</v>
          </cell>
          <cell r="I17" t="str">
            <v>L</v>
          </cell>
          <cell r="J17">
            <v>18</v>
          </cell>
          <cell r="K17">
            <v>1.2000000000000002</v>
          </cell>
        </row>
        <row r="18">
          <cell r="B18">
            <v>21.399999999999995</v>
          </cell>
          <cell r="C18">
            <v>27.2</v>
          </cell>
          <cell r="D18">
            <v>17</v>
          </cell>
          <cell r="E18" t="str">
            <v>*</v>
          </cell>
          <cell r="F18" t="str">
            <v>*</v>
          </cell>
          <cell r="G18" t="str">
            <v>*</v>
          </cell>
          <cell r="H18">
            <v>10.44</v>
          </cell>
          <cell r="I18" t="str">
            <v>L</v>
          </cell>
          <cell r="J18">
            <v>22.68</v>
          </cell>
          <cell r="K18">
            <v>0.2</v>
          </cell>
        </row>
        <row r="19">
          <cell r="B19">
            <v>23.787499999999998</v>
          </cell>
          <cell r="C19">
            <v>32</v>
          </cell>
          <cell r="D19">
            <v>18.600000000000001</v>
          </cell>
          <cell r="E19" t="str">
            <v>*</v>
          </cell>
          <cell r="F19" t="str">
            <v>*</v>
          </cell>
          <cell r="G19" t="str">
            <v>*</v>
          </cell>
          <cell r="H19">
            <v>21.96</v>
          </cell>
          <cell r="I19" t="str">
            <v>N</v>
          </cell>
          <cell r="J19">
            <v>45.72</v>
          </cell>
          <cell r="K19">
            <v>0</v>
          </cell>
        </row>
        <row r="20">
          <cell r="B20">
            <v>20.145833333333332</v>
          </cell>
          <cell r="C20">
            <v>24.5</v>
          </cell>
          <cell r="D20">
            <v>17.5</v>
          </cell>
          <cell r="E20" t="str">
            <v>*</v>
          </cell>
          <cell r="F20" t="str">
            <v>*</v>
          </cell>
          <cell r="G20" t="str">
            <v>*</v>
          </cell>
          <cell r="H20">
            <v>12.6</v>
          </cell>
          <cell r="I20" t="str">
            <v>SE</v>
          </cell>
          <cell r="J20">
            <v>30.96</v>
          </cell>
          <cell r="K20">
            <v>1</v>
          </cell>
        </row>
        <row r="21">
          <cell r="B21">
            <v>15.737499999999999</v>
          </cell>
          <cell r="C21">
            <v>21.4</v>
          </cell>
          <cell r="D21">
            <v>11.6</v>
          </cell>
          <cell r="E21" t="str">
            <v>*</v>
          </cell>
          <cell r="F21" t="str">
            <v>*</v>
          </cell>
          <cell r="G21" t="str">
            <v>*</v>
          </cell>
          <cell r="H21">
            <v>10.44</v>
          </cell>
          <cell r="I21" t="str">
            <v>SE</v>
          </cell>
          <cell r="J21">
            <v>20.88</v>
          </cell>
          <cell r="K21">
            <v>0</v>
          </cell>
        </row>
        <row r="22">
          <cell r="B22">
            <v>15.191666666666665</v>
          </cell>
          <cell r="C22">
            <v>18.399999999999999</v>
          </cell>
          <cell r="D22">
            <v>13.3</v>
          </cell>
          <cell r="E22" t="str">
            <v>*</v>
          </cell>
          <cell r="F22" t="str">
            <v>*</v>
          </cell>
          <cell r="G22" t="str">
            <v>*</v>
          </cell>
          <cell r="H22">
            <v>12.24</v>
          </cell>
          <cell r="I22" t="str">
            <v>SE</v>
          </cell>
          <cell r="J22">
            <v>29.52</v>
          </cell>
          <cell r="K22">
            <v>18.199999999999996</v>
          </cell>
        </row>
        <row r="23">
          <cell r="B23">
            <v>16.541666666666668</v>
          </cell>
          <cell r="C23">
            <v>20.3</v>
          </cell>
          <cell r="D23">
            <v>13.7</v>
          </cell>
          <cell r="E23" t="str">
            <v>*</v>
          </cell>
          <cell r="F23" t="str">
            <v>*</v>
          </cell>
          <cell r="G23" t="str">
            <v>*</v>
          </cell>
          <cell r="H23">
            <v>6.48</v>
          </cell>
          <cell r="I23" t="str">
            <v>L</v>
          </cell>
          <cell r="J23">
            <v>14.04</v>
          </cell>
          <cell r="K23">
            <v>0</v>
          </cell>
        </row>
        <row r="24">
          <cell r="B24">
            <v>22.187500000000004</v>
          </cell>
          <cell r="C24">
            <v>30.7</v>
          </cell>
          <cell r="D24">
            <v>17.600000000000001</v>
          </cell>
          <cell r="E24" t="str">
            <v>*</v>
          </cell>
          <cell r="F24" t="str">
            <v>*</v>
          </cell>
          <cell r="G24" t="str">
            <v>*</v>
          </cell>
          <cell r="H24">
            <v>13.68</v>
          </cell>
          <cell r="I24" t="str">
            <v>L</v>
          </cell>
          <cell r="J24">
            <v>28.08</v>
          </cell>
          <cell r="K24">
            <v>0</v>
          </cell>
        </row>
        <row r="25">
          <cell r="B25">
            <v>20.520833333333332</v>
          </cell>
          <cell r="C25">
            <v>24</v>
          </cell>
          <cell r="D25">
            <v>17.5</v>
          </cell>
          <cell r="E25" t="str">
            <v>*</v>
          </cell>
          <cell r="F25" t="str">
            <v>*</v>
          </cell>
          <cell r="G25" t="str">
            <v>*</v>
          </cell>
          <cell r="H25">
            <v>13.32</v>
          </cell>
          <cell r="I25" t="str">
            <v>SE</v>
          </cell>
          <cell r="J25">
            <v>22.68</v>
          </cell>
          <cell r="K25">
            <v>0.2</v>
          </cell>
        </row>
        <row r="26">
          <cell r="B26">
            <v>17.395833333333332</v>
          </cell>
          <cell r="C26">
            <v>20.7</v>
          </cell>
          <cell r="D26">
            <v>15.6</v>
          </cell>
          <cell r="E26" t="str">
            <v>*</v>
          </cell>
          <cell r="F26" t="str">
            <v>*</v>
          </cell>
          <cell r="G26" t="str">
            <v>*</v>
          </cell>
          <cell r="H26">
            <v>10.8</v>
          </cell>
          <cell r="I26" t="str">
            <v>S</v>
          </cell>
          <cell r="J26">
            <v>21.96</v>
          </cell>
          <cell r="K26">
            <v>1.8</v>
          </cell>
        </row>
        <row r="27">
          <cell r="B27">
            <v>14.383333333333335</v>
          </cell>
          <cell r="C27">
            <v>19.100000000000001</v>
          </cell>
          <cell r="D27">
            <v>9.8000000000000007</v>
          </cell>
          <cell r="E27" t="str">
            <v>*</v>
          </cell>
          <cell r="F27" t="str">
            <v>*</v>
          </cell>
          <cell r="G27" t="str">
            <v>*</v>
          </cell>
          <cell r="H27">
            <v>13.68</v>
          </cell>
          <cell r="I27" t="str">
            <v>SE</v>
          </cell>
          <cell r="J27">
            <v>25.56</v>
          </cell>
          <cell r="K27">
            <v>0</v>
          </cell>
        </row>
        <row r="28">
          <cell r="B28">
            <v>14.191666666666668</v>
          </cell>
          <cell r="C28">
            <v>23.1</v>
          </cell>
          <cell r="D28">
            <v>7.5</v>
          </cell>
          <cell r="E28" t="str">
            <v>*</v>
          </cell>
          <cell r="F28" t="str">
            <v>*</v>
          </cell>
          <cell r="G28" t="str">
            <v>*</v>
          </cell>
          <cell r="H28">
            <v>11.16</v>
          </cell>
          <cell r="I28" t="str">
            <v>SE</v>
          </cell>
          <cell r="J28">
            <v>27</v>
          </cell>
          <cell r="K28">
            <v>0.2</v>
          </cell>
        </row>
        <row r="29">
          <cell r="B29">
            <v>17.237500000000001</v>
          </cell>
          <cell r="C29">
            <v>23.8</v>
          </cell>
          <cell r="D29">
            <v>13.4</v>
          </cell>
          <cell r="E29" t="str">
            <v>*</v>
          </cell>
          <cell r="F29" t="str">
            <v>*</v>
          </cell>
          <cell r="G29" t="str">
            <v>*</v>
          </cell>
          <cell r="H29">
            <v>8.2799999999999994</v>
          </cell>
          <cell r="I29" t="str">
            <v>NE</v>
          </cell>
          <cell r="J29">
            <v>21.96</v>
          </cell>
          <cell r="K29">
            <v>0</v>
          </cell>
        </row>
        <row r="30">
          <cell r="B30">
            <v>19.141666666666666</v>
          </cell>
          <cell r="C30">
            <v>26.5</v>
          </cell>
          <cell r="D30">
            <v>13.2</v>
          </cell>
          <cell r="E30" t="str">
            <v>*</v>
          </cell>
          <cell r="F30" t="str">
            <v>*</v>
          </cell>
          <cell r="G30" t="str">
            <v>*</v>
          </cell>
          <cell r="H30">
            <v>11.16</v>
          </cell>
          <cell r="I30" t="str">
            <v>N</v>
          </cell>
          <cell r="J30">
            <v>24.48</v>
          </cell>
          <cell r="K30">
            <v>2.2000000000000002</v>
          </cell>
        </row>
        <row r="31">
          <cell r="B31">
            <v>20.024999999999995</v>
          </cell>
          <cell r="C31">
            <v>25.3</v>
          </cell>
          <cell r="D31">
            <v>17</v>
          </cell>
          <cell r="E31">
            <v>39</v>
          </cell>
          <cell r="F31">
            <v>67</v>
          </cell>
          <cell r="G31">
            <v>11</v>
          </cell>
          <cell r="H31">
            <v>16.2</v>
          </cell>
          <cell r="I31" t="str">
            <v>L</v>
          </cell>
          <cell r="J31">
            <v>30.96</v>
          </cell>
          <cell r="K31">
            <v>21</v>
          </cell>
        </row>
        <row r="32">
          <cell r="B32">
            <v>18.037500000000001</v>
          </cell>
          <cell r="C32">
            <v>21.1</v>
          </cell>
          <cell r="D32">
            <v>15.2</v>
          </cell>
          <cell r="E32" t="str">
            <v>*</v>
          </cell>
          <cell r="F32" t="str">
            <v>*</v>
          </cell>
          <cell r="G32" t="str">
            <v>*</v>
          </cell>
          <cell r="H32">
            <v>10.8</v>
          </cell>
          <cell r="I32" t="str">
            <v>NE</v>
          </cell>
          <cell r="J32">
            <v>38.880000000000003</v>
          </cell>
          <cell r="K32">
            <v>44</v>
          </cell>
        </row>
        <row r="33">
          <cell r="B33">
            <v>18.141666666666669</v>
          </cell>
          <cell r="C33">
            <v>21.1</v>
          </cell>
          <cell r="D33">
            <v>15.9</v>
          </cell>
          <cell r="E33" t="str">
            <v>*</v>
          </cell>
          <cell r="F33" t="str">
            <v>*</v>
          </cell>
          <cell r="G33" t="str">
            <v>*</v>
          </cell>
          <cell r="H33">
            <v>16.920000000000002</v>
          </cell>
          <cell r="I33" t="str">
            <v>SO</v>
          </cell>
          <cell r="J33">
            <v>33.119999999999997</v>
          </cell>
          <cell r="K33">
            <v>11.6</v>
          </cell>
        </row>
        <row r="34">
          <cell r="B34">
            <v>19.654166666666672</v>
          </cell>
          <cell r="C34">
            <v>22.9</v>
          </cell>
          <cell r="D34">
            <v>17.399999999999999</v>
          </cell>
          <cell r="E34" t="str">
            <v>*</v>
          </cell>
          <cell r="F34" t="str">
            <v>*</v>
          </cell>
          <cell r="G34" t="str">
            <v>*</v>
          </cell>
          <cell r="H34">
            <v>14.4</v>
          </cell>
          <cell r="I34" t="str">
            <v>NO</v>
          </cell>
          <cell r="J34">
            <v>24.48</v>
          </cell>
          <cell r="K34">
            <v>2</v>
          </cell>
        </row>
        <row r="35">
          <cell r="B35">
            <v>18.483333333333338</v>
          </cell>
          <cell r="C35">
            <v>19.5</v>
          </cell>
          <cell r="D35">
            <v>17.100000000000001</v>
          </cell>
          <cell r="E35" t="str">
            <v>*</v>
          </cell>
          <cell r="F35" t="str">
            <v>*</v>
          </cell>
          <cell r="G35" t="str">
            <v>*</v>
          </cell>
          <cell r="H35">
            <v>9.7200000000000006</v>
          </cell>
          <cell r="I35" t="str">
            <v>SE</v>
          </cell>
          <cell r="J35">
            <v>17.64</v>
          </cell>
          <cell r="K35">
            <v>0.2</v>
          </cell>
        </row>
        <row r="36">
          <cell r="I36" t="str">
            <v>L</v>
          </cell>
        </row>
      </sheetData>
      <sheetData sheetId="5">
        <row r="5">
          <cell r="B5">
            <v>18.899999999999999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16.783333333333331</v>
          </cell>
          <cell r="C5">
            <v>25.8</v>
          </cell>
          <cell r="D5">
            <v>10.4</v>
          </cell>
          <cell r="E5">
            <v>51.708333333333336</v>
          </cell>
          <cell r="F5">
            <v>73</v>
          </cell>
          <cell r="G5">
            <v>21</v>
          </cell>
          <cell r="H5">
            <v>6.12</v>
          </cell>
          <cell r="I5" t="str">
            <v>L</v>
          </cell>
          <cell r="J5">
            <v>27</v>
          </cell>
          <cell r="K5">
            <v>0</v>
          </cell>
        </row>
        <row r="6">
          <cell r="B6">
            <v>20.408333333333331</v>
          </cell>
          <cell r="C6">
            <v>29.2</v>
          </cell>
          <cell r="D6">
            <v>14.2</v>
          </cell>
          <cell r="E6">
            <v>55.25</v>
          </cell>
          <cell r="F6">
            <v>74</v>
          </cell>
          <cell r="G6">
            <v>34</v>
          </cell>
          <cell r="H6">
            <v>1.08</v>
          </cell>
          <cell r="I6" t="str">
            <v>L</v>
          </cell>
          <cell r="J6">
            <v>20.88</v>
          </cell>
          <cell r="K6">
            <v>0</v>
          </cell>
        </row>
        <row r="7">
          <cell r="B7">
            <v>21.804166666666671</v>
          </cell>
          <cell r="C7">
            <v>29.7</v>
          </cell>
          <cell r="D7">
            <v>14.9</v>
          </cell>
          <cell r="E7">
            <v>56.75</v>
          </cell>
          <cell r="F7">
            <v>81</v>
          </cell>
          <cell r="G7">
            <v>32</v>
          </cell>
          <cell r="H7">
            <v>0</v>
          </cell>
          <cell r="I7" t="str">
            <v>L</v>
          </cell>
          <cell r="J7">
            <v>20.52</v>
          </cell>
          <cell r="K7">
            <v>0</v>
          </cell>
        </row>
        <row r="8">
          <cell r="B8">
            <v>21.329166666666666</v>
          </cell>
          <cell r="C8">
            <v>29.7</v>
          </cell>
          <cell r="D8">
            <v>14.7</v>
          </cell>
          <cell r="E8">
            <v>63.458333333333336</v>
          </cell>
          <cell r="F8">
            <v>92</v>
          </cell>
          <cell r="G8">
            <v>32</v>
          </cell>
          <cell r="H8">
            <v>5.7600000000000007</v>
          </cell>
          <cell r="I8" t="str">
            <v>L</v>
          </cell>
          <cell r="J8">
            <v>28.08</v>
          </cell>
          <cell r="K8">
            <v>0</v>
          </cell>
        </row>
        <row r="9">
          <cell r="B9">
            <v>21.854166666666668</v>
          </cell>
          <cell r="C9">
            <v>30.9</v>
          </cell>
          <cell r="D9">
            <v>15.3</v>
          </cell>
          <cell r="E9">
            <v>60.25</v>
          </cell>
          <cell r="F9">
            <v>82</v>
          </cell>
          <cell r="G9">
            <v>27</v>
          </cell>
          <cell r="H9">
            <v>4.6800000000000006</v>
          </cell>
          <cell r="I9" t="str">
            <v>SE</v>
          </cell>
          <cell r="J9">
            <v>23.759999999999998</v>
          </cell>
          <cell r="K9">
            <v>0</v>
          </cell>
        </row>
        <row r="10">
          <cell r="B10">
            <v>22.733333333333334</v>
          </cell>
          <cell r="C10">
            <v>31.2</v>
          </cell>
          <cell r="D10">
            <v>16.3</v>
          </cell>
          <cell r="E10">
            <v>56.625</v>
          </cell>
          <cell r="F10">
            <v>80</v>
          </cell>
          <cell r="G10">
            <v>30</v>
          </cell>
          <cell r="H10">
            <v>4.6800000000000006</v>
          </cell>
          <cell r="I10" t="str">
            <v>L</v>
          </cell>
          <cell r="J10">
            <v>27.720000000000002</v>
          </cell>
          <cell r="K10">
            <v>0</v>
          </cell>
        </row>
        <row r="11">
          <cell r="B11">
            <v>22.712500000000002</v>
          </cell>
          <cell r="C11">
            <v>29.5</v>
          </cell>
          <cell r="D11">
            <v>18.3</v>
          </cell>
          <cell r="E11">
            <v>64.625</v>
          </cell>
          <cell r="F11">
            <v>78</v>
          </cell>
          <cell r="G11">
            <v>41</v>
          </cell>
          <cell r="H11">
            <v>7.5600000000000005</v>
          </cell>
          <cell r="I11" t="str">
            <v>L</v>
          </cell>
          <cell r="J11">
            <v>27</v>
          </cell>
          <cell r="K11">
            <v>0</v>
          </cell>
        </row>
        <row r="12">
          <cell r="B12">
            <v>23.754166666666666</v>
          </cell>
          <cell r="C12">
            <v>30.4</v>
          </cell>
          <cell r="D12">
            <v>17.8</v>
          </cell>
          <cell r="E12">
            <v>66.75</v>
          </cell>
          <cell r="F12">
            <v>86</v>
          </cell>
          <cell r="G12">
            <v>38</v>
          </cell>
          <cell r="H12">
            <v>0.36000000000000004</v>
          </cell>
          <cell r="I12" t="str">
            <v>S</v>
          </cell>
          <cell r="J12">
            <v>21.6</v>
          </cell>
          <cell r="K12">
            <v>0</v>
          </cell>
        </row>
        <row r="13">
          <cell r="B13">
            <v>22.862500000000001</v>
          </cell>
          <cell r="C13">
            <v>30.6</v>
          </cell>
          <cell r="D13">
            <v>18.3</v>
          </cell>
          <cell r="E13">
            <v>76.041666666666671</v>
          </cell>
          <cell r="F13">
            <v>96</v>
          </cell>
          <cell r="G13">
            <v>47</v>
          </cell>
          <cell r="H13">
            <v>9.3600000000000012</v>
          </cell>
          <cell r="I13" t="str">
            <v>N</v>
          </cell>
          <cell r="J13">
            <v>52.92</v>
          </cell>
          <cell r="K13">
            <v>10.199999999999999</v>
          </cell>
        </row>
        <row r="14">
          <cell r="B14">
            <v>18.995833333333334</v>
          </cell>
          <cell r="C14">
            <v>20.9</v>
          </cell>
          <cell r="D14">
            <v>17.8</v>
          </cell>
          <cell r="E14">
            <v>96.208333333333329</v>
          </cell>
          <cell r="F14">
            <v>99</v>
          </cell>
          <cell r="G14">
            <v>83</v>
          </cell>
          <cell r="H14">
            <v>2.8800000000000003</v>
          </cell>
          <cell r="I14" t="str">
            <v>L</v>
          </cell>
          <cell r="J14">
            <v>36.36</v>
          </cell>
          <cell r="K14">
            <v>40.200000000000003</v>
          </cell>
        </row>
        <row r="15">
          <cell r="B15">
            <v>20.929166666666664</v>
          </cell>
          <cell r="C15">
            <v>26.6</v>
          </cell>
          <cell r="D15">
            <v>17.5</v>
          </cell>
          <cell r="E15">
            <v>83</v>
          </cell>
          <cell r="F15">
            <v>99</v>
          </cell>
          <cell r="G15">
            <v>59</v>
          </cell>
          <cell r="H15">
            <v>0.72000000000000008</v>
          </cell>
          <cell r="I15" t="str">
            <v>L</v>
          </cell>
          <cell r="J15">
            <v>19.440000000000001</v>
          </cell>
          <cell r="K15">
            <v>0</v>
          </cell>
        </row>
        <row r="16">
          <cell r="B16">
            <v>22.212500000000002</v>
          </cell>
          <cell r="C16">
            <v>28.5</v>
          </cell>
          <cell r="D16">
            <v>18.2</v>
          </cell>
          <cell r="E16">
            <v>83.75</v>
          </cell>
          <cell r="F16">
            <v>97</v>
          </cell>
          <cell r="G16">
            <v>58</v>
          </cell>
          <cell r="H16">
            <v>1.08</v>
          </cell>
          <cell r="I16" t="str">
            <v>S</v>
          </cell>
          <cell r="J16">
            <v>20.16</v>
          </cell>
          <cell r="K16">
            <v>1.8</v>
          </cell>
        </row>
        <row r="17">
          <cell r="B17">
            <v>22.291666666666668</v>
          </cell>
          <cell r="C17">
            <v>29.2</v>
          </cell>
          <cell r="D17">
            <v>18.5</v>
          </cell>
          <cell r="E17">
            <v>80.833333333333329</v>
          </cell>
          <cell r="F17">
            <v>95</v>
          </cell>
          <cell r="G17">
            <v>52</v>
          </cell>
          <cell r="H17">
            <v>1.4400000000000002</v>
          </cell>
          <cell r="I17" t="str">
            <v>L</v>
          </cell>
          <cell r="J17">
            <v>19.440000000000001</v>
          </cell>
          <cell r="K17">
            <v>2.2000000000000002</v>
          </cell>
        </row>
        <row r="18">
          <cell r="B18">
            <v>22.645833333333332</v>
          </cell>
          <cell r="C18">
            <v>29</v>
          </cell>
          <cell r="D18">
            <v>18.5</v>
          </cell>
          <cell r="E18">
            <v>79.75</v>
          </cell>
          <cell r="F18">
            <v>95</v>
          </cell>
          <cell r="G18">
            <v>52</v>
          </cell>
          <cell r="H18">
            <v>4.32</v>
          </cell>
          <cell r="I18" t="str">
            <v>L</v>
          </cell>
          <cell r="J18">
            <v>21.96</v>
          </cell>
          <cell r="K18">
            <v>0</v>
          </cell>
        </row>
        <row r="19">
          <cell r="B19">
            <v>23.491666666666664</v>
          </cell>
          <cell r="C19">
            <v>30.2</v>
          </cell>
          <cell r="D19">
            <v>19</v>
          </cell>
          <cell r="E19">
            <v>76.833333333333329</v>
          </cell>
          <cell r="F19">
            <v>93</v>
          </cell>
          <cell r="G19">
            <v>52</v>
          </cell>
          <cell r="H19">
            <v>14.76</v>
          </cell>
          <cell r="I19" t="str">
            <v>L</v>
          </cell>
          <cell r="J19">
            <v>37.080000000000005</v>
          </cell>
          <cell r="K19">
            <v>0</v>
          </cell>
        </row>
        <row r="20">
          <cell r="B20">
            <v>22.970833333333328</v>
          </cell>
          <cell r="C20">
            <v>28.1</v>
          </cell>
          <cell r="D20">
            <v>19.5</v>
          </cell>
          <cell r="E20">
            <v>84.166666666666671</v>
          </cell>
          <cell r="F20">
            <v>96</v>
          </cell>
          <cell r="G20">
            <v>62</v>
          </cell>
          <cell r="H20">
            <v>21.240000000000002</v>
          </cell>
          <cell r="I20" t="str">
            <v>O</v>
          </cell>
          <cell r="J20">
            <v>36</v>
          </cell>
          <cell r="K20">
            <v>0.2</v>
          </cell>
        </row>
        <row r="21">
          <cell r="B21">
            <v>18.087499999999999</v>
          </cell>
          <cell r="C21">
            <v>21.7</v>
          </cell>
          <cell r="D21">
            <v>16</v>
          </cell>
          <cell r="E21">
            <v>93.208333333333329</v>
          </cell>
          <cell r="F21">
            <v>97</v>
          </cell>
          <cell r="G21">
            <v>79</v>
          </cell>
          <cell r="H21">
            <v>7.5600000000000005</v>
          </cell>
          <cell r="I21" t="str">
            <v>L</v>
          </cell>
          <cell r="J21">
            <v>22.32</v>
          </cell>
          <cell r="K21">
            <v>0.4</v>
          </cell>
        </row>
        <row r="22">
          <cell r="B22">
            <v>18.379166666666666</v>
          </cell>
          <cell r="C22">
            <v>21.7</v>
          </cell>
          <cell r="D22">
            <v>16</v>
          </cell>
          <cell r="E22">
            <v>89.833333333333329</v>
          </cell>
          <cell r="F22">
            <v>97</v>
          </cell>
          <cell r="G22">
            <v>75</v>
          </cell>
          <cell r="H22">
            <v>3.9600000000000004</v>
          </cell>
          <cell r="I22" t="str">
            <v>SO</v>
          </cell>
          <cell r="J22">
            <v>21.6</v>
          </cell>
          <cell r="K22">
            <v>0</v>
          </cell>
        </row>
        <row r="23">
          <cell r="B23">
            <v>19.562500000000004</v>
          </cell>
          <cell r="C23">
            <v>27.3</v>
          </cell>
          <cell r="D23">
            <v>15</v>
          </cell>
          <cell r="E23">
            <v>83.041666666666671</v>
          </cell>
          <cell r="F23">
            <v>95</v>
          </cell>
          <cell r="G23">
            <v>60</v>
          </cell>
          <cell r="H23">
            <v>1.08</v>
          </cell>
          <cell r="I23" t="str">
            <v>L</v>
          </cell>
          <cell r="J23">
            <v>22.68</v>
          </cell>
          <cell r="K23">
            <v>0</v>
          </cell>
        </row>
        <row r="24">
          <cell r="B24">
            <v>23.183333333333334</v>
          </cell>
          <cell r="C24">
            <v>30.3</v>
          </cell>
          <cell r="D24">
            <v>19.100000000000001</v>
          </cell>
          <cell r="E24">
            <v>79.708333333333329</v>
          </cell>
          <cell r="F24">
            <v>95</v>
          </cell>
          <cell r="G24">
            <v>48</v>
          </cell>
          <cell r="H24">
            <v>7.5600000000000005</v>
          </cell>
          <cell r="I24" t="str">
            <v>L</v>
          </cell>
          <cell r="J24">
            <v>27.720000000000002</v>
          </cell>
          <cell r="K24">
            <v>0</v>
          </cell>
        </row>
        <row r="25">
          <cell r="B25">
            <v>22.129166666666663</v>
          </cell>
          <cell r="C25">
            <v>26.2</v>
          </cell>
          <cell r="D25">
            <v>19.7</v>
          </cell>
          <cell r="E25">
            <v>87.291666666666671</v>
          </cell>
          <cell r="F25">
            <v>97</v>
          </cell>
          <cell r="G25">
            <v>67</v>
          </cell>
          <cell r="H25">
            <v>2.52</v>
          </cell>
          <cell r="I25" t="str">
            <v>SO</v>
          </cell>
          <cell r="J25">
            <v>29.52</v>
          </cell>
          <cell r="K25">
            <v>0.2</v>
          </cell>
        </row>
        <row r="26">
          <cell r="B26">
            <v>18.841666666666665</v>
          </cell>
          <cell r="C26">
            <v>22.2</v>
          </cell>
          <cell r="D26">
            <v>15.6</v>
          </cell>
          <cell r="E26">
            <v>93.291666666666671</v>
          </cell>
          <cell r="F26">
            <v>98</v>
          </cell>
          <cell r="G26">
            <v>79</v>
          </cell>
          <cell r="H26">
            <v>18.36</v>
          </cell>
          <cell r="I26" t="str">
            <v>SO</v>
          </cell>
          <cell r="J26">
            <v>30.6</v>
          </cell>
          <cell r="K26">
            <v>0</v>
          </cell>
        </row>
        <row r="27">
          <cell r="B27">
            <v>16.087500000000002</v>
          </cell>
          <cell r="C27">
            <v>21.5</v>
          </cell>
          <cell r="D27">
            <v>12.7</v>
          </cell>
          <cell r="E27">
            <v>74.25</v>
          </cell>
          <cell r="F27">
            <v>93</v>
          </cell>
          <cell r="G27">
            <v>45</v>
          </cell>
          <cell r="H27">
            <v>9</v>
          </cell>
          <cell r="I27" t="str">
            <v>S</v>
          </cell>
          <cell r="J27">
            <v>26.28</v>
          </cell>
          <cell r="K27">
            <v>0</v>
          </cell>
        </row>
        <row r="28">
          <cell r="B28">
            <v>16.45</v>
          </cell>
          <cell r="C28">
            <v>24.7</v>
          </cell>
          <cell r="D28">
            <v>10.8</v>
          </cell>
          <cell r="E28">
            <v>67.041666666666671</v>
          </cell>
          <cell r="F28">
            <v>83</v>
          </cell>
          <cell r="G28">
            <v>44</v>
          </cell>
          <cell r="H28">
            <v>11.879999999999999</v>
          </cell>
          <cell r="I28" t="str">
            <v>L</v>
          </cell>
          <cell r="J28">
            <v>29.52</v>
          </cell>
          <cell r="K28">
            <v>0</v>
          </cell>
        </row>
        <row r="29">
          <cell r="B29">
            <v>19.391666666666669</v>
          </cell>
          <cell r="C29">
            <v>28.4</v>
          </cell>
          <cell r="D29">
            <v>13.5</v>
          </cell>
          <cell r="E29">
            <v>65.208333333333329</v>
          </cell>
          <cell r="F29">
            <v>82</v>
          </cell>
          <cell r="G29">
            <v>45</v>
          </cell>
          <cell r="H29">
            <v>9.3600000000000012</v>
          </cell>
          <cell r="I29" t="str">
            <v>L</v>
          </cell>
          <cell r="J29">
            <v>27</v>
          </cell>
          <cell r="K29">
            <v>0</v>
          </cell>
        </row>
        <row r="30">
          <cell r="B30">
            <v>21.637500000000003</v>
          </cell>
          <cell r="C30">
            <v>29.5</v>
          </cell>
          <cell r="D30">
            <v>16.3</v>
          </cell>
          <cell r="E30">
            <v>66.083333333333329</v>
          </cell>
          <cell r="F30">
            <v>82</v>
          </cell>
          <cell r="G30">
            <v>37</v>
          </cell>
          <cell r="H30">
            <v>10.8</v>
          </cell>
          <cell r="I30" t="str">
            <v>L</v>
          </cell>
          <cell r="J30">
            <v>26.28</v>
          </cell>
          <cell r="K30">
            <v>0</v>
          </cell>
        </row>
        <row r="31">
          <cell r="B31">
            <v>20.458333333333332</v>
          </cell>
          <cell r="C31">
            <v>25.2</v>
          </cell>
          <cell r="D31">
            <v>17</v>
          </cell>
          <cell r="E31">
            <v>80.125</v>
          </cell>
          <cell r="F31">
            <v>93</v>
          </cell>
          <cell r="G31">
            <v>63</v>
          </cell>
          <cell r="H31">
            <v>18.720000000000002</v>
          </cell>
          <cell r="I31" t="str">
            <v>L</v>
          </cell>
          <cell r="J31">
            <v>35.28</v>
          </cell>
          <cell r="K31">
            <v>0</v>
          </cell>
        </row>
        <row r="32">
          <cell r="B32">
            <v>20.087500000000002</v>
          </cell>
          <cell r="C32">
            <v>27.8</v>
          </cell>
          <cell r="D32">
            <v>16.2</v>
          </cell>
          <cell r="E32">
            <v>82.708333333333329</v>
          </cell>
          <cell r="F32">
            <v>96</v>
          </cell>
          <cell r="G32">
            <v>51</v>
          </cell>
          <cell r="H32">
            <v>24.12</v>
          </cell>
          <cell r="I32" t="str">
            <v>L</v>
          </cell>
          <cell r="J32">
            <v>34.56</v>
          </cell>
          <cell r="K32">
            <v>0</v>
          </cell>
        </row>
        <row r="33">
          <cell r="B33">
            <v>18.462499999999999</v>
          </cell>
          <cell r="C33">
            <v>22.2</v>
          </cell>
          <cell r="D33">
            <v>15.8</v>
          </cell>
          <cell r="E33">
            <v>87.875</v>
          </cell>
          <cell r="F33">
            <v>97</v>
          </cell>
          <cell r="G33">
            <v>71</v>
          </cell>
          <cell r="H33">
            <v>5.4</v>
          </cell>
          <cell r="I33" t="str">
            <v>L</v>
          </cell>
          <cell r="J33">
            <v>24.12</v>
          </cell>
          <cell r="K33">
            <v>6.2000000000000011</v>
          </cell>
        </row>
        <row r="34">
          <cell r="B34">
            <v>19.866666666666667</v>
          </cell>
          <cell r="C34">
            <v>25.8</v>
          </cell>
          <cell r="D34">
            <v>16.2</v>
          </cell>
          <cell r="E34">
            <v>88.5</v>
          </cell>
          <cell r="F34">
            <v>98</v>
          </cell>
          <cell r="G34">
            <v>68</v>
          </cell>
          <cell r="H34">
            <v>21.6</v>
          </cell>
          <cell r="I34" t="str">
            <v>L</v>
          </cell>
          <cell r="J34">
            <v>41.04</v>
          </cell>
          <cell r="K34">
            <v>2</v>
          </cell>
        </row>
        <row r="35">
          <cell r="B35">
            <v>20.641666666666669</v>
          </cell>
          <cell r="C35">
            <v>25.8</v>
          </cell>
          <cell r="D35">
            <v>17.899999999999999</v>
          </cell>
          <cell r="E35">
            <v>89.5</v>
          </cell>
          <cell r="F35">
            <v>98</v>
          </cell>
          <cell r="G35">
            <v>66</v>
          </cell>
          <cell r="H35">
            <v>2.52</v>
          </cell>
          <cell r="I35" t="str">
            <v>L</v>
          </cell>
          <cell r="J35">
            <v>24.12</v>
          </cell>
          <cell r="K35">
            <v>1.2</v>
          </cell>
        </row>
        <row r="36">
          <cell r="I36" t="str">
            <v>L</v>
          </cell>
        </row>
      </sheetData>
      <sheetData sheetId="5">
        <row r="5">
          <cell r="B5">
            <v>20.845833333333335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13.779166666666669</v>
          </cell>
          <cell r="C5">
            <v>23.3</v>
          </cell>
          <cell r="D5">
            <v>6.7</v>
          </cell>
          <cell r="E5">
            <v>59.458333333333336</v>
          </cell>
          <cell r="F5">
            <v>87</v>
          </cell>
          <cell r="G5">
            <v>26</v>
          </cell>
          <cell r="H5">
            <v>16.559999999999999</v>
          </cell>
          <cell r="I5" t="str">
            <v>NE</v>
          </cell>
          <cell r="J5">
            <v>30.96</v>
          </cell>
          <cell r="K5">
            <v>0</v>
          </cell>
        </row>
        <row r="6">
          <cell r="B6">
            <v>17.858333333333334</v>
          </cell>
          <cell r="C6">
            <v>26.7</v>
          </cell>
          <cell r="D6">
            <v>10.8</v>
          </cell>
          <cell r="E6">
            <v>49.125</v>
          </cell>
          <cell r="F6">
            <v>73</v>
          </cell>
          <cell r="G6">
            <v>30</v>
          </cell>
          <cell r="H6">
            <v>20.16</v>
          </cell>
          <cell r="I6" t="str">
            <v>L</v>
          </cell>
          <cell r="J6">
            <v>34.200000000000003</v>
          </cell>
          <cell r="K6">
            <v>0</v>
          </cell>
        </row>
        <row r="7">
          <cell r="B7">
            <v>19.675000000000001</v>
          </cell>
          <cell r="C7">
            <v>27</v>
          </cell>
          <cell r="D7">
            <v>15</v>
          </cell>
          <cell r="E7">
            <v>62.208333333333336</v>
          </cell>
          <cell r="F7">
            <v>82</v>
          </cell>
          <cell r="G7">
            <v>39</v>
          </cell>
          <cell r="H7">
            <v>9.3600000000000012</v>
          </cell>
          <cell r="I7" t="str">
            <v>SO</v>
          </cell>
          <cell r="J7">
            <v>20.16</v>
          </cell>
          <cell r="K7">
            <v>0</v>
          </cell>
        </row>
        <row r="8">
          <cell r="B8">
            <v>19.875000000000004</v>
          </cell>
          <cell r="C8">
            <v>27.8</v>
          </cell>
          <cell r="D8">
            <v>13.6</v>
          </cell>
          <cell r="E8">
            <v>70.208333333333329</v>
          </cell>
          <cell r="F8">
            <v>93</v>
          </cell>
          <cell r="G8">
            <v>42</v>
          </cell>
          <cell r="H8">
            <v>10.8</v>
          </cell>
          <cell r="I8" t="str">
            <v>S</v>
          </cell>
          <cell r="J8">
            <v>19.8</v>
          </cell>
          <cell r="K8">
            <v>0</v>
          </cell>
        </row>
        <row r="9">
          <cell r="B9">
            <v>21.512500000000003</v>
          </cell>
          <cell r="C9">
            <v>29.3</v>
          </cell>
          <cell r="D9">
            <v>17.3</v>
          </cell>
          <cell r="E9">
            <v>66.333333333333329</v>
          </cell>
          <cell r="F9">
            <v>80</v>
          </cell>
          <cell r="G9">
            <v>43</v>
          </cell>
          <cell r="H9">
            <v>11.520000000000001</v>
          </cell>
          <cell r="I9" t="str">
            <v>SE</v>
          </cell>
          <cell r="J9">
            <v>24.48</v>
          </cell>
          <cell r="K9">
            <v>0</v>
          </cell>
        </row>
        <row r="10">
          <cell r="B10">
            <v>18.758333333333336</v>
          </cell>
          <cell r="C10">
            <v>22.4</v>
          </cell>
          <cell r="D10">
            <v>17.399999999999999</v>
          </cell>
          <cell r="E10">
            <v>90.291666666666671</v>
          </cell>
          <cell r="F10">
            <v>96</v>
          </cell>
          <cell r="G10">
            <v>73</v>
          </cell>
          <cell r="H10">
            <v>11.16</v>
          </cell>
          <cell r="I10" t="str">
            <v>L</v>
          </cell>
          <cell r="J10">
            <v>29.880000000000003</v>
          </cell>
          <cell r="K10">
            <v>54.6</v>
          </cell>
        </row>
        <row r="11">
          <cell r="B11">
            <v>19.183333333333334</v>
          </cell>
          <cell r="C11">
            <v>23.9</v>
          </cell>
          <cell r="D11">
            <v>17.2</v>
          </cell>
          <cell r="E11">
            <v>89.416666666666671</v>
          </cell>
          <cell r="F11">
            <v>96</v>
          </cell>
          <cell r="G11">
            <v>71</v>
          </cell>
          <cell r="H11">
            <v>10.08</v>
          </cell>
          <cell r="I11" t="str">
            <v>NE</v>
          </cell>
          <cell r="J11">
            <v>21.96</v>
          </cell>
          <cell r="K11">
            <v>2.1999999999999997</v>
          </cell>
        </row>
        <row r="12">
          <cell r="B12">
            <v>18.887499999999999</v>
          </cell>
          <cell r="C12">
            <v>20.399999999999999</v>
          </cell>
          <cell r="D12">
            <v>18.2</v>
          </cell>
          <cell r="E12">
            <v>93.875</v>
          </cell>
          <cell r="F12">
            <v>96</v>
          </cell>
          <cell r="G12">
            <v>87</v>
          </cell>
          <cell r="H12">
            <v>14.4</v>
          </cell>
          <cell r="I12" t="str">
            <v>NE</v>
          </cell>
          <cell r="J12">
            <v>28.44</v>
          </cell>
          <cell r="K12">
            <v>38</v>
          </cell>
        </row>
        <row r="13">
          <cell r="B13">
            <v>17.849999999999998</v>
          </cell>
          <cell r="C13">
            <v>18.2</v>
          </cell>
          <cell r="D13">
            <v>16.899999999999999</v>
          </cell>
          <cell r="E13">
            <v>95.541666666666671</v>
          </cell>
          <cell r="F13">
            <v>96</v>
          </cell>
          <cell r="G13">
            <v>93</v>
          </cell>
          <cell r="H13">
            <v>18.36</v>
          </cell>
          <cell r="I13" t="str">
            <v>NE</v>
          </cell>
          <cell r="J13">
            <v>34.92</v>
          </cell>
          <cell r="K13">
            <v>103.4</v>
          </cell>
        </row>
        <row r="14">
          <cell r="B14">
            <v>17.270833333333336</v>
          </cell>
          <cell r="C14">
            <v>19</v>
          </cell>
          <cell r="D14">
            <v>16.3</v>
          </cell>
          <cell r="E14">
            <v>94.375</v>
          </cell>
          <cell r="F14">
            <v>96</v>
          </cell>
          <cell r="G14">
            <v>90</v>
          </cell>
          <cell r="H14">
            <v>19.8</v>
          </cell>
          <cell r="I14" t="str">
            <v>L</v>
          </cell>
          <cell r="J14">
            <v>35.64</v>
          </cell>
          <cell r="K14">
            <v>11.799999999999999</v>
          </cell>
        </row>
        <row r="15">
          <cell r="B15">
            <v>19.0625</v>
          </cell>
          <cell r="C15">
            <v>22.5</v>
          </cell>
          <cell r="D15">
            <v>17.899999999999999</v>
          </cell>
          <cell r="E15">
            <v>93.25</v>
          </cell>
          <cell r="F15">
            <v>96</v>
          </cell>
          <cell r="G15">
            <v>76</v>
          </cell>
          <cell r="H15">
            <v>9.7200000000000006</v>
          </cell>
          <cell r="I15" t="str">
            <v>SE</v>
          </cell>
          <cell r="J15">
            <v>19.440000000000001</v>
          </cell>
          <cell r="K15">
            <v>1.5999999999999999</v>
          </cell>
        </row>
        <row r="16">
          <cell r="B16">
            <v>20.233333333333334</v>
          </cell>
          <cell r="C16">
            <v>24.8</v>
          </cell>
          <cell r="D16">
            <v>17.3</v>
          </cell>
          <cell r="E16">
            <v>89.375</v>
          </cell>
          <cell r="F16">
            <v>97</v>
          </cell>
          <cell r="G16">
            <v>67</v>
          </cell>
          <cell r="H16">
            <v>10.44</v>
          </cell>
          <cell r="I16" t="str">
            <v>S</v>
          </cell>
          <cell r="J16">
            <v>21.6</v>
          </cell>
          <cell r="K16">
            <v>0</v>
          </cell>
        </row>
        <row r="17">
          <cell r="B17">
            <v>17.933333333333334</v>
          </cell>
          <cell r="C17">
            <v>20.8</v>
          </cell>
          <cell r="D17">
            <v>15.1</v>
          </cell>
          <cell r="E17">
            <v>92.541666666666671</v>
          </cell>
          <cell r="F17">
            <v>97</v>
          </cell>
          <cell r="G17">
            <v>82</v>
          </cell>
          <cell r="H17">
            <v>18</v>
          </cell>
          <cell r="I17" t="str">
            <v>S</v>
          </cell>
          <cell r="J17">
            <v>28.44</v>
          </cell>
          <cell r="K17">
            <v>0.2</v>
          </cell>
        </row>
        <row r="18">
          <cell r="B18">
            <v>20.329166666666669</v>
          </cell>
          <cell r="C18">
            <v>26.6</v>
          </cell>
          <cell r="D18">
            <v>16.600000000000001</v>
          </cell>
          <cell r="E18">
            <v>83.583333333333329</v>
          </cell>
          <cell r="F18">
            <v>97</v>
          </cell>
          <cell r="G18">
            <v>58</v>
          </cell>
          <cell r="H18">
            <v>21.240000000000002</v>
          </cell>
          <cell r="I18" t="str">
            <v>NE</v>
          </cell>
          <cell r="J18">
            <v>37.800000000000004</v>
          </cell>
          <cell r="K18">
            <v>0.2</v>
          </cell>
        </row>
        <row r="19">
          <cell r="B19">
            <v>21.987500000000001</v>
          </cell>
          <cell r="C19">
            <v>30.2</v>
          </cell>
          <cell r="D19">
            <v>17.100000000000001</v>
          </cell>
          <cell r="E19">
            <v>78.708333333333329</v>
          </cell>
          <cell r="F19">
            <v>93</v>
          </cell>
          <cell r="G19">
            <v>55</v>
          </cell>
          <cell r="H19">
            <v>21.96</v>
          </cell>
          <cell r="I19" t="str">
            <v>NE</v>
          </cell>
          <cell r="J19">
            <v>43.56</v>
          </cell>
          <cell r="K19">
            <v>1.5999999999999999</v>
          </cell>
        </row>
        <row r="20">
          <cell r="B20">
            <v>16.45</v>
          </cell>
          <cell r="C20">
            <v>23.1</v>
          </cell>
          <cell r="D20">
            <v>13.1</v>
          </cell>
          <cell r="E20">
            <v>86.125</v>
          </cell>
          <cell r="F20">
            <v>95</v>
          </cell>
          <cell r="G20">
            <v>68</v>
          </cell>
          <cell r="H20">
            <v>25.92</v>
          </cell>
          <cell r="I20" t="str">
            <v>SO</v>
          </cell>
          <cell r="J20">
            <v>58.32</v>
          </cell>
          <cell r="K20">
            <v>3.8000000000000003</v>
          </cell>
        </row>
        <row r="21">
          <cell r="B21">
            <v>13.275</v>
          </cell>
          <cell r="C21">
            <v>19.600000000000001</v>
          </cell>
          <cell r="D21">
            <v>8.6</v>
          </cell>
          <cell r="E21">
            <v>79.791666666666671</v>
          </cell>
          <cell r="F21">
            <v>96</v>
          </cell>
          <cell r="G21">
            <v>52</v>
          </cell>
          <cell r="H21">
            <v>12.96</v>
          </cell>
          <cell r="I21" t="str">
            <v>S</v>
          </cell>
          <cell r="J21">
            <v>25.56</v>
          </cell>
          <cell r="K21">
            <v>0</v>
          </cell>
        </row>
        <row r="22">
          <cell r="B22">
            <v>14.875000000000002</v>
          </cell>
          <cell r="C22">
            <v>20.100000000000001</v>
          </cell>
          <cell r="D22">
            <v>10.6</v>
          </cell>
          <cell r="E22">
            <v>74.166666666666671</v>
          </cell>
          <cell r="F22">
            <v>92</v>
          </cell>
          <cell r="G22">
            <v>48</v>
          </cell>
          <cell r="H22">
            <v>14.76</v>
          </cell>
          <cell r="I22" t="str">
            <v>S</v>
          </cell>
          <cell r="J22">
            <v>23.040000000000003</v>
          </cell>
          <cell r="K22">
            <v>0</v>
          </cell>
        </row>
        <row r="23">
          <cell r="B23">
            <v>14.841666666666667</v>
          </cell>
          <cell r="C23">
            <v>21.4</v>
          </cell>
          <cell r="D23">
            <v>10</v>
          </cell>
          <cell r="E23">
            <v>79.875</v>
          </cell>
          <cell r="F23">
            <v>91</v>
          </cell>
          <cell r="G23">
            <v>63</v>
          </cell>
          <cell r="H23">
            <v>16.2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17.862500000000001</v>
          </cell>
          <cell r="C24">
            <v>20.2</v>
          </cell>
          <cell r="D24">
            <v>16.899999999999999</v>
          </cell>
          <cell r="E24">
            <v>94.541666666666671</v>
          </cell>
          <cell r="F24">
            <v>97</v>
          </cell>
          <cell r="G24">
            <v>89</v>
          </cell>
          <cell r="H24">
            <v>18.720000000000002</v>
          </cell>
          <cell r="I24" t="str">
            <v>NE</v>
          </cell>
          <cell r="J24">
            <v>32.76</v>
          </cell>
          <cell r="K24">
            <v>23.599999999999998</v>
          </cell>
        </row>
        <row r="25">
          <cell r="B25">
            <v>15.974999999999996</v>
          </cell>
          <cell r="C25">
            <v>19.2</v>
          </cell>
          <cell r="D25">
            <v>13.5</v>
          </cell>
          <cell r="E25">
            <v>87.25</v>
          </cell>
          <cell r="F25">
            <v>97</v>
          </cell>
          <cell r="G25">
            <v>64</v>
          </cell>
          <cell r="H25">
            <v>7.5600000000000005</v>
          </cell>
          <cell r="I25" t="str">
            <v>O</v>
          </cell>
          <cell r="J25">
            <v>24.840000000000003</v>
          </cell>
          <cell r="K25">
            <v>0</v>
          </cell>
        </row>
        <row r="26">
          <cell r="B26">
            <v>13.804166666666667</v>
          </cell>
          <cell r="C26">
            <v>15.4</v>
          </cell>
          <cell r="D26">
            <v>11.8</v>
          </cell>
          <cell r="E26">
            <v>88.208333333333329</v>
          </cell>
          <cell r="F26">
            <v>93</v>
          </cell>
          <cell r="G26">
            <v>81</v>
          </cell>
          <cell r="H26">
            <v>11.520000000000001</v>
          </cell>
          <cell r="I26" t="str">
            <v>SO</v>
          </cell>
          <cell r="J26">
            <v>26.28</v>
          </cell>
          <cell r="K26">
            <v>0</v>
          </cell>
        </row>
        <row r="27">
          <cell r="B27">
            <v>11.612500000000002</v>
          </cell>
          <cell r="C27">
            <v>17.7</v>
          </cell>
          <cell r="D27">
            <v>8.1999999999999993</v>
          </cell>
          <cell r="E27">
            <v>78.125</v>
          </cell>
          <cell r="F27">
            <v>97</v>
          </cell>
          <cell r="G27">
            <v>40</v>
          </cell>
          <cell r="H27">
            <v>15.840000000000002</v>
          </cell>
          <cell r="I27" t="str">
            <v>S</v>
          </cell>
          <cell r="J27">
            <v>32.04</v>
          </cell>
          <cell r="K27">
            <v>0</v>
          </cell>
        </row>
        <row r="28">
          <cell r="B28">
            <v>12.783333333333333</v>
          </cell>
          <cell r="C28">
            <v>20.8</v>
          </cell>
          <cell r="D28">
            <v>7.6</v>
          </cell>
          <cell r="E28">
            <v>72.875</v>
          </cell>
          <cell r="F28">
            <v>95</v>
          </cell>
          <cell r="G28">
            <v>40</v>
          </cell>
          <cell r="H28">
            <v>21.6</v>
          </cell>
          <cell r="I28" t="str">
            <v>SE</v>
          </cell>
          <cell r="J28">
            <v>39.96</v>
          </cell>
          <cell r="K28">
            <v>0.2</v>
          </cell>
        </row>
        <row r="29">
          <cell r="B29">
            <v>15.824999999999998</v>
          </cell>
          <cell r="C29">
            <v>21.6</v>
          </cell>
          <cell r="D29">
            <v>12</v>
          </cell>
          <cell r="E29">
            <v>75.875</v>
          </cell>
          <cell r="F29">
            <v>91</v>
          </cell>
          <cell r="G29">
            <v>57</v>
          </cell>
          <cell r="H29">
            <v>20.52</v>
          </cell>
          <cell r="I29" t="str">
            <v>NE</v>
          </cell>
          <cell r="J29">
            <v>37.080000000000005</v>
          </cell>
          <cell r="K29">
            <v>0</v>
          </cell>
        </row>
        <row r="30">
          <cell r="B30">
            <v>18.070833333333329</v>
          </cell>
          <cell r="C30">
            <v>23.4</v>
          </cell>
          <cell r="D30">
            <v>16.5</v>
          </cell>
          <cell r="E30">
            <v>82.375</v>
          </cell>
          <cell r="F30">
            <v>97</v>
          </cell>
          <cell r="G30">
            <v>62</v>
          </cell>
          <cell r="H30">
            <v>16.2</v>
          </cell>
          <cell r="I30" t="str">
            <v>NE</v>
          </cell>
          <cell r="J30">
            <v>39.6</v>
          </cell>
          <cell r="K30">
            <v>21.599999999999998</v>
          </cell>
        </row>
        <row r="31">
          <cell r="B31">
            <v>17.662499999999998</v>
          </cell>
          <cell r="C31">
            <v>22.5</v>
          </cell>
          <cell r="D31">
            <v>15.9</v>
          </cell>
          <cell r="E31">
            <v>90.958333333333329</v>
          </cell>
          <cell r="F31">
            <v>97</v>
          </cell>
          <cell r="G31">
            <v>63</v>
          </cell>
          <cell r="H31">
            <v>7.2</v>
          </cell>
          <cell r="I31" t="str">
            <v>S</v>
          </cell>
          <cell r="J31">
            <v>18</v>
          </cell>
          <cell r="K31">
            <v>12.799999999999997</v>
          </cell>
        </row>
        <row r="32">
          <cell r="B32">
            <v>16.141666666666669</v>
          </cell>
          <cell r="C32">
            <v>17.899999999999999</v>
          </cell>
          <cell r="D32">
            <v>14.1</v>
          </cell>
          <cell r="E32">
            <v>96.416666666666671</v>
          </cell>
          <cell r="F32">
            <v>97</v>
          </cell>
          <cell r="G32">
            <v>93</v>
          </cell>
          <cell r="H32">
            <v>9.7200000000000006</v>
          </cell>
          <cell r="I32" t="str">
            <v>SE</v>
          </cell>
          <cell r="J32">
            <v>25.56</v>
          </cell>
          <cell r="K32">
            <v>29.200000000000003</v>
          </cell>
        </row>
        <row r="33">
          <cell r="B33">
            <v>15.283333333333331</v>
          </cell>
          <cell r="C33">
            <v>17</v>
          </cell>
          <cell r="D33">
            <v>13.9</v>
          </cell>
          <cell r="E33">
            <v>93.541666666666671</v>
          </cell>
          <cell r="F33">
            <v>98</v>
          </cell>
          <cell r="G33">
            <v>81</v>
          </cell>
          <cell r="H33">
            <v>8.64</v>
          </cell>
          <cell r="I33" t="str">
            <v>SO</v>
          </cell>
          <cell r="J33">
            <v>19.079999999999998</v>
          </cell>
          <cell r="K33">
            <v>0.2</v>
          </cell>
        </row>
        <row r="34">
          <cell r="B34">
            <v>14.841666666666663</v>
          </cell>
          <cell r="C34">
            <v>16.3</v>
          </cell>
          <cell r="D34">
            <v>13.8</v>
          </cell>
          <cell r="E34">
            <v>96.5</v>
          </cell>
          <cell r="F34">
            <v>98</v>
          </cell>
          <cell r="G34">
            <v>91</v>
          </cell>
          <cell r="H34">
            <v>11.879999999999999</v>
          </cell>
          <cell r="I34" t="str">
            <v>S</v>
          </cell>
          <cell r="J34">
            <v>19.440000000000001</v>
          </cell>
          <cell r="K34">
            <v>6.6000000000000005</v>
          </cell>
        </row>
        <row r="35">
          <cell r="B35">
            <v>15.604166666666666</v>
          </cell>
          <cell r="C35">
            <v>20.100000000000001</v>
          </cell>
          <cell r="D35">
            <v>13.6</v>
          </cell>
          <cell r="E35">
            <v>84.541666666666671</v>
          </cell>
          <cell r="F35">
            <v>97</v>
          </cell>
          <cell r="G35">
            <v>57</v>
          </cell>
          <cell r="H35">
            <v>11.879999999999999</v>
          </cell>
          <cell r="I35" t="str">
            <v>S</v>
          </cell>
          <cell r="J35">
            <v>23.400000000000002</v>
          </cell>
          <cell r="K35">
            <v>0.4</v>
          </cell>
        </row>
        <row r="36">
          <cell r="I36" t="str">
            <v>NE</v>
          </cell>
        </row>
      </sheetData>
      <sheetData sheetId="5">
        <row r="5">
          <cell r="B5">
            <v>14.016666666666666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14.925000000000002</v>
          </cell>
          <cell r="C5">
            <v>25.6</v>
          </cell>
          <cell r="D5">
            <v>7.3</v>
          </cell>
          <cell r="E5">
            <v>62.791666666666664</v>
          </cell>
          <cell r="F5">
            <v>89</v>
          </cell>
          <cell r="G5">
            <v>27</v>
          </cell>
          <cell r="H5" t="str">
            <v>*</v>
          </cell>
          <cell r="I5" t="str">
            <v>*</v>
          </cell>
          <cell r="J5" t="str">
            <v>*</v>
          </cell>
          <cell r="K5">
            <v>0</v>
          </cell>
        </row>
        <row r="6">
          <cell r="B6">
            <v>19.845833333333331</v>
          </cell>
          <cell r="C6">
            <v>29.6</v>
          </cell>
          <cell r="D6">
            <v>12.1</v>
          </cell>
          <cell r="E6">
            <v>58.125</v>
          </cell>
          <cell r="F6">
            <v>81</v>
          </cell>
          <cell r="G6">
            <v>31</v>
          </cell>
          <cell r="H6" t="str">
            <v>*</v>
          </cell>
          <cell r="I6" t="str">
            <v>*</v>
          </cell>
          <cell r="J6" t="str">
            <v>*</v>
          </cell>
          <cell r="K6">
            <v>0.2</v>
          </cell>
        </row>
        <row r="7">
          <cell r="B7">
            <v>21.8125</v>
          </cell>
          <cell r="C7">
            <v>29.9</v>
          </cell>
          <cell r="D7">
            <v>14.2</v>
          </cell>
          <cell r="E7">
            <v>62.291666666666664</v>
          </cell>
          <cell r="F7">
            <v>85</v>
          </cell>
          <cell r="G7">
            <v>36</v>
          </cell>
          <cell r="H7" t="str">
            <v>*</v>
          </cell>
          <cell r="I7" t="str">
            <v>*</v>
          </cell>
          <cell r="J7" t="str">
            <v>*</v>
          </cell>
          <cell r="K7">
            <v>0</v>
          </cell>
        </row>
        <row r="8">
          <cell r="B8">
            <v>21.933333333333337</v>
          </cell>
          <cell r="C8">
            <v>30.2</v>
          </cell>
          <cell r="D8">
            <v>14.6</v>
          </cell>
          <cell r="E8">
            <v>66.791666666666671</v>
          </cell>
          <cell r="F8">
            <v>92</v>
          </cell>
          <cell r="G8">
            <v>34</v>
          </cell>
          <cell r="H8" t="str">
            <v>*</v>
          </cell>
          <cell r="I8" t="str">
            <v>*</v>
          </cell>
          <cell r="J8" t="str">
            <v>*</v>
          </cell>
          <cell r="K8">
            <v>0</v>
          </cell>
        </row>
        <row r="9">
          <cell r="B9">
            <v>23.091666666666669</v>
          </cell>
          <cell r="C9">
            <v>31.8</v>
          </cell>
          <cell r="D9">
            <v>16.3</v>
          </cell>
          <cell r="E9">
            <v>62.583333333333336</v>
          </cell>
          <cell r="F9">
            <v>88</v>
          </cell>
          <cell r="G9">
            <v>26</v>
          </cell>
          <cell r="H9" t="str">
            <v>*</v>
          </cell>
          <cell r="I9" t="str">
            <v>*</v>
          </cell>
          <cell r="J9" t="str">
            <v>*</v>
          </cell>
          <cell r="K9">
            <v>0</v>
          </cell>
        </row>
        <row r="10">
          <cell r="B10">
            <v>22.195833333333329</v>
          </cell>
          <cell r="C10">
            <v>24.6</v>
          </cell>
          <cell r="D10">
            <v>19.899999999999999</v>
          </cell>
          <cell r="E10">
            <v>62.875</v>
          </cell>
          <cell r="F10">
            <v>82</v>
          </cell>
          <cell r="G10">
            <v>45</v>
          </cell>
          <cell r="H10" t="str">
            <v>*</v>
          </cell>
          <cell r="I10" t="str">
            <v>*</v>
          </cell>
          <cell r="J10" t="str">
            <v>*</v>
          </cell>
          <cell r="K10">
            <v>0</v>
          </cell>
        </row>
        <row r="11">
          <cell r="B11">
            <v>22.145833333333332</v>
          </cell>
          <cell r="C11">
            <v>29.7</v>
          </cell>
          <cell r="D11">
            <v>17.100000000000001</v>
          </cell>
          <cell r="E11">
            <v>72.416666666666671</v>
          </cell>
          <cell r="F11">
            <v>92</v>
          </cell>
          <cell r="G11">
            <v>43</v>
          </cell>
          <cell r="H11" t="str">
            <v>*</v>
          </cell>
          <cell r="I11" t="str">
            <v>*</v>
          </cell>
          <cell r="J11" t="str">
            <v>*</v>
          </cell>
          <cell r="K11">
            <v>0</v>
          </cell>
        </row>
        <row r="12">
          <cell r="B12">
            <v>22.779166666666672</v>
          </cell>
          <cell r="C12">
            <v>29.7</v>
          </cell>
          <cell r="D12">
            <v>17.600000000000001</v>
          </cell>
          <cell r="E12">
            <v>78.5</v>
          </cell>
          <cell r="F12">
            <v>95</v>
          </cell>
          <cell r="G12">
            <v>49</v>
          </cell>
          <cell r="H12" t="str">
            <v>*</v>
          </cell>
          <cell r="I12" t="str">
            <v>*</v>
          </cell>
          <cell r="J12" t="str">
            <v>*</v>
          </cell>
          <cell r="K12">
            <v>0</v>
          </cell>
        </row>
        <row r="13">
          <cell r="B13">
            <v>23.337500000000006</v>
          </cell>
          <cell r="C13">
            <v>30.1</v>
          </cell>
          <cell r="D13">
            <v>19.2</v>
          </cell>
          <cell r="E13">
            <v>77.041666666666671</v>
          </cell>
          <cell r="F13">
            <v>94</v>
          </cell>
          <cell r="G13">
            <v>52</v>
          </cell>
          <cell r="H13" t="str">
            <v>*</v>
          </cell>
          <cell r="I13" t="str">
            <v>*</v>
          </cell>
          <cell r="J13" t="str">
            <v>*</v>
          </cell>
          <cell r="K13">
            <v>0</v>
          </cell>
        </row>
        <row r="14">
          <cell r="B14">
            <v>19.629166666666663</v>
          </cell>
          <cell r="C14">
            <v>23.2</v>
          </cell>
          <cell r="D14">
            <v>17.600000000000001</v>
          </cell>
          <cell r="E14">
            <v>91.083333333333329</v>
          </cell>
          <cell r="F14">
            <v>95</v>
          </cell>
          <cell r="G14">
            <v>76</v>
          </cell>
          <cell r="H14" t="str">
            <v>*</v>
          </cell>
          <cell r="I14" t="str">
            <v>*</v>
          </cell>
          <cell r="J14" t="str">
            <v>*</v>
          </cell>
          <cell r="K14">
            <v>0</v>
          </cell>
        </row>
        <row r="15">
          <cell r="B15">
            <v>21.775000000000002</v>
          </cell>
          <cell r="C15">
            <v>27.7</v>
          </cell>
          <cell r="D15">
            <v>19.100000000000001</v>
          </cell>
          <cell r="E15">
            <v>88.125</v>
          </cell>
          <cell r="F15">
            <v>96</v>
          </cell>
          <cell r="G15">
            <v>64</v>
          </cell>
          <cell r="H15" t="str">
            <v>*</v>
          </cell>
          <cell r="I15" t="str">
            <v>*</v>
          </cell>
          <cell r="J15" t="str">
            <v>*</v>
          </cell>
          <cell r="K15">
            <v>0.2</v>
          </cell>
        </row>
        <row r="16">
          <cell r="B16">
            <v>22.412499999999998</v>
          </cell>
          <cell r="C16">
            <v>28</v>
          </cell>
          <cell r="D16">
            <v>20.2</v>
          </cell>
          <cell r="E16">
            <v>88.416666666666671</v>
          </cell>
          <cell r="F16">
            <v>96</v>
          </cell>
          <cell r="G16">
            <v>65</v>
          </cell>
          <cell r="H16" t="str">
            <v>*</v>
          </cell>
          <cell r="I16" t="str">
            <v>*</v>
          </cell>
          <cell r="J16" t="str">
            <v>*</v>
          </cell>
          <cell r="K16">
            <v>0</v>
          </cell>
        </row>
        <row r="17">
          <cell r="B17">
            <v>22.029166666666669</v>
          </cell>
          <cell r="C17">
            <v>27.1</v>
          </cell>
          <cell r="D17">
            <v>19.3</v>
          </cell>
          <cell r="E17">
            <v>86.375</v>
          </cell>
          <cell r="F17">
            <v>96</v>
          </cell>
          <cell r="G17">
            <v>63</v>
          </cell>
          <cell r="H17" t="str">
            <v>*</v>
          </cell>
          <cell r="I17" t="str">
            <v>*</v>
          </cell>
          <cell r="J17" t="str">
            <v>*</v>
          </cell>
          <cell r="K17">
            <v>0</v>
          </cell>
        </row>
        <row r="18">
          <cell r="B18">
            <v>22.375000000000004</v>
          </cell>
          <cell r="C18">
            <v>29</v>
          </cell>
          <cell r="D18">
            <v>18.3</v>
          </cell>
          <cell r="E18">
            <v>80.791666666666671</v>
          </cell>
          <cell r="F18">
            <v>95</v>
          </cell>
          <cell r="G18">
            <v>51</v>
          </cell>
          <cell r="H18" t="str">
            <v>*</v>
          </cell>
          <cell r="I18" t="str">
            <v>*</v>
          </cell>
          <cell r="J18" t="str">
            <v>*</v>
          </cell>
          <cell r="K18">
            <v>0</v>
          </cell>
        </row>
        <row r="19">
          <cell r="B19">
            <v>24.762499999999999</v>
          </cell>
          <cell r="C19">
            <v>30.9</v>
          </cell>
          <cell r="D19">
            <v>20.7</v>
          </cell>
          <cell r="E19">
            <v>72.208333333333329</v>
          </cell>
          <cell r="F19">
            <v>84</v>
          </cell>
          <cell r="G19">
            <v>54</v>
          </cell>
          <cell r="H19" t="str">
            <v>*</v>
          </cell>
          <cell r="I19" t="str">
            <v>*</v>
          </cell>
          <cell r="J19" t="str">
            <v>*</v>
          </cell>
          <cell r="K19">
            <v>0</v>
          </cell>
        </row>
        <row r="20">
          <cell r="B20">
            <v>20.533333333333335</v>
          </cell>
          <cell r="C20">
            <v>25.1</v>
          </cell>
          <cell r="D20">
            <v>17.2</v>
          </cell>
          <cell r="E20">
            <v>89.125</v>
          </cell>
          <cell r="F20">
            <v>95</v>
          </cell>
          <cell r="G20">
            <v>80</v>
          </cell>
          <cell r="H20" t="str">
            <v>*</v>
          </cell>
          <cell r="I20" t="str">
            <v>*</v>
          </cell>
          <cell r="J20" t="str">
            <v>*</v>
          </cell>
          <cell r="K20">
            <v>0</v>
          </cell>
        </row>
        <row r="21">
          <cell r="B21">
            <v>15.933333333333332</v>
          </cell>
          <cell r="C21">
            <v>21.2</v>
          </cell>
          <cell r="D21">
            <v>11.5</v>
          </cell>
          <cell r="E21">
            <v>79.708333333333329</v>
          </cell>
          <cell r="F21">
            <v>93</v>
          </cell>
          <cell r="G21">
            <v>63</v>
          </cell>
          <cell r="H21" t="str">
            <v>*</v>
          </cell>
          <cell r="I21" t="str">
            <v>*</v>
          </cell>
          <cell r="J21" t="str">
            <v>*</v>
          </cell>
          <cell r="K21">
            <v>0</v>
          </cell>
        </row>
        <row r="22">
          <cell r="B22">
            <v>14.970833333333331</v>
          </cell>
          <cell r="C22">
            <v>17.399999999999999</v>
          </cell>
          <cell r="D22">
            <v>13.4</v>
          </cell>
          <cell r="E22">
            <v>90.666666666666671</v>
          </cell>
          <cell r="F22">
            <v>95</v>
          </cell>
          <cell r="G22">
            <v>77</v>
          </cell>
          <cell r="H22" t="str">
            <v>*</v>
          </cell>
          <cell r="I22" t="str">
            <v>*</v>
          </cell>
          <cell r="J22" t="str">
            <v>*</v>
          </cell>
          <cell r="K22">
            <v>0</v>
          </cell>
        </row>
        <row r="23">
          <cell r="B23">
            <v>17.187499999999996</v>
          </cell>
          <cell r="C23">
            <v>22.6</v>
          </cell>
          <cell r="D23">
            <v>13.8</v>
          </cell>
          <cell r="E23">
            <v>90.166666666666671</v>
          </cell>
          <cell r="F23">
            <v>96</v>
          </cell>
          <cell r="G23">
            <v>77</v>
          </cell>
          <cell r="H23" t="str">
            <v>*</v>
          </cell>
          <cell r="I23" t="str">
            <v>*</v>
          </cell>
          <cell r="J23" t="str">
            <v>*</v>
          </cell>
          <cell r="K23">
            <v>0</v>
          </cell>
        </row>
        <row r="24">
          <cell r="B24">
            <v>22.154166666666669</v>
          </cell>
          <cell r="C24">
            <v>29.5</v>
          </cell>
          <cell r="D24">
            <v>17.5</v>
          </cell>
          <cell r="E24">
            <v>82.958333333333329</v>
          </cell>
          <cell r="F24">
            <v>96</v>
          </cell>
          <cell r="G24">
            <v>59</v>
          </cell>
          <cell r="H24" t="str">
            <v>*</v>
          </cell>
          <cell r="I24" t="str">
            <v>*</v>
          </cell>
          <cell r="J24" t="str">
            <v>*</v>
          </cell>
          <cell r="K24">
            <v>0</v>
          </cell>
        </row>
        <row r="25">
          <cell r="B25">
            <v>20.491666666666667</v>
          </cell>
          <cell r="C25">
            <v>23.8</v>
          </cell>
          <cell r="D25">
            <v>17</v>
          </cell>
          <cell r="E25">
            <v>86.625</v>
          </cell>
          <cell r="F25">
            <v>96</v>
          </cell>
          <cell r="G25">
            <v>70</v>
          </cell>
          <cell r="H25" t="str">
            <v>*</v>
          </cell>
          <cell r="I25" t="str">
            <v>*</v>
          </cell>
          <cell r="J25" t="str">
            <v>*</v>
          </cell>
          <cell r="K25">
            <v>0</v>
          </cell>
        </row>
        <row r="26">
          <cell r="B26">
            <v>17.570833333333336</v>
          </cell>
          <cell r="C26">
            <v>21</v>
          </cell>
          <cell r="D26">
            <v>15</v>
          </cell>
          <cell r="E26">
            <v>90</v>
          </cell>
          <cell r="F26">
            <v>94</v>
          </cell>
          <cell r="G26">
            <v>78</v>
          </cell>
          <cell r="H26" t="str">
            <v>*</v>
          </cell>
          <cell r="I26" t="str">
            <v>*</v>
          </cell>
          <cell r="J26" t="str">
            <v>*</v>
          </cell>
          <cell r="K26">
            <v>0</v>
          </cell>
        </row>
        <row r="27">
          <cell r="B27">
            <v>14.066666666666665</v>
          </cell>
          <cell r="C27">
            <v>19.2</v>
          </cell>
          <cell r="D27">
            <v>9.6</v>
          </cell>
          <cell r="E27">
            <v>80.25</v>
          </cell>
          <cell r="F27">
            <v>94</v>
          </cell>
          <cell r="G27">
            <v>55</v>
          </cell>
          <cell r="H27" t="str">
            <v>*</v>
          </cell>
          <cell r="I27" t="str">
            <v>*</v>
          </cell>
          <cell r="J27" t="str">
            <v>*</v>
          </cell>
          <cell r="K27">
            <v>5.6</v>
          </cell>
        </row>
        <row r="28">
          <cell r="B28">
            <v>14.15</v>
          </cell>
          <cell r="C28">
            <v>23.4</v>
          </cell>
          <cell r="D28">
            <v>8.4</v>
          </cell>
          <cell r="E28">
            <v>75.458333333333329</v>
          </cell>
          <cell r="F28">
            <v>94</v>
          </cell>
          <cell r="G28">
            <v>40</v>
          </cell>
          <cell r="H28" t="str">
            <v>*</v>
          </cell>
          <cell r="I28" t="str">
            <v>*</v>
          </cell>
          <cell r="J28" t="str">
            <v>*</v>
          </cell>
          <cell r="K28">
            <v>0</v>
          </cell>
        </row>
        <row r="29">
          <cell r="B29">
            <v>19.225000000000001</v>
          </cell>
          <cell r="C29">
            <v>27.2</v>
          </cell>
          <cell r="D29">
            <v>13.8</v>
          </cell>
          <cell r="E29">
            <v>67.166666666666671</v>
          </cell>
          <cell r="F29">
            <v>83</v>
          </cell>
          <cell r="G29">
            <v>49</v>
          </cell>
          <cell r="H29" t="str">
            <v>*</v>
          </cell>
          <cell r="I29" t="str">
            <v>*</v>
          </cell>
          <cell r="J29" t="str">
            <v>*</v>
          </cell>
          <cell r="K29">
            <v>0</v>
          </cell>
        </row>
        <row r="30">
          <cell r="B30">
            <v>19.825000000000006</v>
          </cell>
          <cell r="C30">
            <v>27.8</v>
          </cell>
          <cell r="D30">
            <v>15.2</v>
          </cell>
          <cell r="E30">
            <v>75.708333333333329</v>
          </cell>
          <cell r="F30">
            <v>92</v>
          </cell>
          <cell r="G30">
            <v>46</v>
          </cell>
          <cell r="H30" t="str">
            <v>*</v>
          </cell>
          <cell r="I30" t="str">
            <v>*</v>
          </cell>
          <cell r="J30" t="str">
            <v>*</v>
          </cell>
          <cell r="K30">
            <v>2.2000000000000002</v>
          </cell>
        </row>
        <row r="31">
          <cell r="B31">
            <v>19.966666666666672</v>
          </cell>
          <cell r="C31">
            <v>26.5</v>
          </cell>
          <cell r="D31">
            <v>17.100000000000001</v>
          </cell>
          <cell r="E31">
            <v>86.25</v>
          </cell>
          <cell r="F31">
            <v>96</v>
          </cell>
          <cell r="G31">
            <v>59</v>
          </cell>
          <cell r="H31" t="str">
            <v>*</v>
          </cell>
          <cell r="I31" t="str">
            <v>*</v>
          </cell>
          <cell r="J31" t="str">
            <v>*</v>
          </cell>
          <cell r="K31">
            <v>22.999999999999996</v>
          </cell>
        </row>
        <row r="32">
          <cell r="B32">
            <v>17.820833333333333</v>
          </cell>
          <cell r="C32">
            <v>21.7</v>
          </cell>
          <cell r="D32">
            <v>16.100000000000001</v>
          </cell>
          <cell r="E32">
            <v>91.916666666666671</v>
          </cell>
          <cell r="F32">
            <v>96</v>
          </cell>
          <cell r="G32">
            <v>77</v>
          </cell>
          <cell r="H32" t="str">
            <v>*</v>
          </cell>
          <cell r="I32" t="str">
            <v>*</v>
          </cell>
          <cell r="J32" t="str">
            <v>*</v>
          </cell>
          <cell r="K32">
            <v>51.199999999999996</v>
          </cell>
        </row>
        <row r="33">
          <cell r="B33">
            <v>16.783333333333328</v>
          </cell>
          <cell r="C33">
            <v>19.5</v>
          </cell>
          <cell r="D33">
            <v>14.5</v>
          </cell>
          <cell r="E33">
            <v>92.958333333333329</v>
          </cell>
          <cell r="F33">
            <v>96</v>
          </cell>
          <cell r="G33">
            <v>83</v>
          </cell>
          <cell r="H33" t="str">
            <v>*</v>
          </cell>
          <cell r="I33" t="str">
            <v>*</v>
          </cell>
          <cell r="J33" t="str">
            <v>*</v>
          </cell>
          <cell r="K33">
            <v>25.799999999999997</v>
          </cell>
        </row>
        <row r="34">
          <cell r="B34">
            <v>18.266666666666666</v>
          </cell>
          <cell r="C34">
            <v>20.399999999999999</v>
          </cell>
          <cell r="D34">
            <v>17.100000000000001</v>
          </cell>
          <cell r="E34">
            <v>93.875</v>
          </cell>
          <cell r="F34">
            <v>96</v>
          </cell>
          <cell r="G34">
            <v>89</v>
          </cell>
          <cell r="H34" t="str">
            <v>*</v>
          </cell>
          <cell r="I34" t="str">
            <v>*</v>
          </cell>
          <cell r="J34" t="str">
            <v>*</v>
          </cell>
          <cell r="K34">
            <v>3.6000000000000005</v>
          </cell>
        </row>
        <row r="35">
          <cell r="B35">
            <v>19.075000000000003</v>
          </cell>
          <cell r="C35">
            <v>22.8</v>
          </cell>
          <cell r="D35">
            <v>17.399999999999999</v>
          </cell>
          <cell r="E35">
            <v>92.833333333333329</v>
          </cell>
          <cell r="F35">
            <v>96</v>
          </cell>
          <cell r="G35">
            <v>83</v>
          </cell>
          <cell r="H35" t="str">
            <v>*</v>
          </cell>
          <cell r="I35" t="str">
            <v>*</v>
          </cell>
          <cell r="J35" t="str">
            <v>*</v>
          </cell>
          <cell r="K35">
            <v>1</v>
          </cell>
        </row>
        <row r="36">
          <cell r="I36" t="str">
            <v>*</v>
          </cell>
        </row>
      </sheetData>
      <sheetData sheetId="5">
        <row r="5">
          <cell r="B5">
            <v>19.937499999999993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19.033333333333335</v>
          </cell>
          <cell r="C5">
            <v>28.1</v>
          </cell>
          <cell r="D5">
            <v>12.9</v>
          </cell>
          <cell r="E5">
            <v>63.166666666666664</v>
          </cell>
          <cell r="F5">
            <v>87</v>
          </cell>
          <cell r="G5">
            <v>33</v>
          </cell>
          <cell r="H5">
            <v>18.720000000000002</v>
          </cell>
          <cell r="I5" t="str">
            <v>SE</v>
          </cell>
          <cell r="J5">
            <v>30.6</v>
          </cell>
          <cell r="K5">
            <v>0</v>
          </cell>
        </row>
        <row r="6">
          <cell r="B6">
            <v>23.208333333333332</v>
          </cell>
          <cell r="C6">
            <v>31</v>
          </cell>
          <cell r="D6">
            <v>16.600000000000001</v>
          </cell>
          <cell r="E6">
            <v>52.208333333333336</v>
          </cell>
          <cell r="F6">
            <v>73</v>
          </cell>
          <cell r="G6">
            <v>32</v>
          </cell>
          <cell r="H6">
            <v>16.2</v>
          </cell>
          <cell r="I6" t="str">
            <v>SE</v>
          </cell>
          <cell r="J6">
            <v>26.64</v>
          </cell>
          <cell r="K6">
            <v>0</v>
          </cell>
        </row>
        <row r="7">
          <cell r="B7">
            <v>23.916666666666668</v>
          </cell>
          <cell r="C7">
            <v>31.3</v>
          </cell>
          <cell r="D7">
            <v>16.899999999999999</v>
          </cell>
          <cell r="E7">
            <v>58.875</v>
          </cell>
          <cell r="F7">
            <v>87</v>
          </cell>
          <cell r="G7">
            <v>29</v>
          </cell>
          <cell r="H7">
            <v>16.559999999999999</v>
          </cell>
          <cell r="I7" t="str">
            <v>SE</v>
          </cell>
          <cell r="J7">
            <v>25.56</v>
          </cell>
          <cell r="K7">
            <v>0</v>
          </cell>
        </row>
        <row r="8">
          <cell r="B8">
            <v>24.241666666666664</v>
          </cell>
          <cell r="C8">
            <v>32.200000000000003</v>
          </cell>
          <cell r="D8">
            <v>17</v>
          </cell>
          <cell r="E8">
            <v>54.833333333333336</v>
          </cell>
          <cell r="F8">
            <v>85</v>
          </cell>
          <cell r="G8">
            <v>20</v>
          </cell>
          <cell r="H8">
            <v>16.920000000000002</v>
          </cell>
          <cell r="I8" t="str">
            <v>SE</v>
          </cell>
          <cell r="J8">
            <v>33.480000000000004</v>
          </cell>
          <cell r="K8">
            <v>0</v>
          </cell>
        </row>
        <row r="9">
          <cell r="B9">
            <v>25.087500000000002</v>
          </cell>
          <cell r="C9">
            <v>33.299999999999997</v>
          </cell>
          <cell r="D9">
            <v>17.899999999999999</v>
          </cell>
          <cell r="E9">
            <v>47.333333333333336</v>
          </cell>
          <cell r="F9">
            <v>75</v>
          </cell>
          <cell r="G9">
            <v>20</v>
          </cell>
          <cell r="H9">
            <v>19.8</v>
          </cell>
          <cell r="I9" t="str">
            <v>L</v>
          </cell>
          <cell r="J9">
            <v>30.96</v>
          </cell>
          <cell r="K9">
            <v>0</v>
          </cell>
        </row>
        <row r="10">
          <cell r="B10">
            <v>25.795833333333331</v>
          </cell>
          <cell r="C10">
            <v>33.5</v>
          </cell>
          <cell r="D10">
            <v>19.100000000000001</v>
          </cell>
          <cell r="E10">
            <v>45.416666666666664</v>
          </cell>
          <cell r="F10">
            <v>65</v>
          </cell>
          <cell r="G10">
            <v>25</v>
          </cell>
          <cell r="H10">
            <v>25.56</v>
          </cell>
          <cell r="I10" t="str">
            <v>L</v>
          </cell>
          <cell r="J10">
            <v>37.440000000000005</v>
          </cell>
          <cell r="K10">
            <v>0</v>
          </cell>
        </row>
        <row r="11">
          <cell r="B11">
            <v>25.670833333333331</v>
          </cell>
          <cell r="C11">
            <v>33</v>
          </cell>
          <cell r="D11">
            <v>19.899999999999999</v>
          </cell>
          <cell r="E11">
            <v>56.708333333333336</v>
          </cell>
          <cell r="F11">
            <v>81</v>
          </cell>
          <cell r="G11">
            <v>29</v>
          </cell>
          <cell r="H11">
            <v>23.040000000000003</v>
          </cell>
          <cell r="I11" t="str">
            <v>SE</v>
          </cell>
          <cell r="J11">
            <v>33.119999999999997</v>
          </cell>
          <cell r="K11">
            <v>0</v>
          </cell>
        </row>
        <row r="12">
          <cell r="B12">
            <v>26.258333333333329</v>
          </cell>
          <cell r="C12">
            <v>31.3</v>
          </cell>
          <cell r="D12">
            <v>21.7</v>
          </cell>
          <cell r="E12">
            <v>59.958333333333336</v>
          </cell>
          <cell r="F12">
            <v>77</v>
          </cell>
          <cell r="G12">
            <v>42</v>
          </cell>
          <cell r="H12">
            <v>18.36</v>
          </cell>
          <cell r="I12" t="str">
            <v>SE</v>
          </cell>
          <cell r="J12">
            <v>27.36</v>
          </cell>
          <cell r="K12">
            <v>0</v>
          </cell>
        </row>
        <row r="13">
          <cell r="B13">
            <v>25.166666666666668</v>
          </cell>
          <cell r="C13">
            <v>32.799999999999997</v>
          </cell>
          <cell r="D13">
            <v>21.1</v>
          </cell>
          <cell r="E13">
            <v>70.541666666666671</v>
          </cell>
          <cell r="F13">
            <v>90</v>
          </cell>
          <cell r="G13">
            <v>39</v>
          </cell>
          <cell r="H13">
            <v>34.92</v>
          </cell>
          <cell r="I13" t="str">
            <v>L</v>
          </cell>
          <cell r="J13">
            <v>61.92</v>
          </cell>
          <cell r="K13">
            <v>0</v>
          </cell>
        </row>
        <row r="14">
          <cell r="B14">
            <v>22.125</v>
          </cell>
          <cell r="C14">
            <v>25.7</v>
          </cell>
          <cell r="D14">
            <v>20.399999999999999</v>
          </cell>
          <cell r="E14">
            <v>85</v>
          </cell>
          <cell r="F14">
            <v>92</v>
          </cell>
          <cell r="G14">
            <v>71</v>
          </cell>
          <cell r="H14">
            <v>25.92</v>
          </cell>
          <cell r="I14" t="str">
            <v>SE</v>
          </cell>
          <cell r="J14">
            <v>42.12</v>
          </cell>
          <cell r="K14">
            <v>0.4</v>
          </cell>
        </row>
        <row r="15">
          <cell r="B15">
            <v>23.520833333333332</v>
          </cell>
          <cell r="C15">
            <v>30.9</v>
          </cell>
          <cell r="D15">
            <v>19.100000000000001</v>
          </cell>
          <cell r="E15">
            <v>74.75</v>
          </cell>
          <cell r="F15">
            <v>94</v>
          </cell>
          <cell r="G15">
            <v>46</v>
          </cell>
          <cell r="H15">
            <v>16.920000000000002</v>
          </cell>
          <cell r="I15" t="str">
            <v>L</v>
          </cell>
          <cell r="J15">
            <v>25.92</v>
          </cell>
          <cell r="K15">
            <v>0.2</v>
          </cell>
        </row>
        <row r="16">
          <cell r="B16">
            <v>24.350000000000005</v>
          </cell>
          <cell r="C16">
            <v>30.8</v>
          </cell>
          <cell r="D16">
            <v>20.6</v>
          </cell>
          <cell r="E16">
            <v>77</v>
          </cell>
          <cell r="F16">
            <v>92</v>
          </cell>
          <cell r="G16">
            <v>48</v>
          </cell>
          <cell r="H16">
            <v>18</v>
          </cell>
          <cell r="I16" t="str">
            <v>SE</v>
          </cell>
          <cell r="J16">
            <v>50.04</v>
          </cell>
          <cell r="K16">
            <v>0</v>
          </cell>
        </row>
        <row r="17">
          <cell r="B17">
            <v>24.412499999999998</v>
          </cell>
          <cell r="C17">
            <v>30.2</v>
          </cell>
          <cell r="D17">
            <v>20.100000000000001</v>
          </cell>
          <cell r="E17">
            <v>77.708333333333329</v>
          </cell>
          <cell r="F17">
            <v>94</v>
          </cell>
          <cell r="G17">
            <v>49</v>
          </cell>
          <cell r="H17">
            <v>20.16</v>
          </cell>
          <cell r="I17" t="str">
            <v>SE</v>
          </cell>
          <cell r="J17">
            <v>29.52</v>
          </cell>
          <cell r="K17">
            <v>0.2</v>
          </cell>
        </row>
        <row r="18">
          <cell r="B18">
            <v>25.033333333333335</v>
          </cell>
          <cell r="C18">
            <v>32.799999999999997</v>
          </cell>
          <cell r="D18">
            <v>20.399999999999999</v>
          </cell>
          <cell r="E18">
            <v>75.416666666666671</v>
          </cell>
          <cell r="F18">
            <v>95</v>
          </cell>
          <cell r="G18">
            <v>40</v>
          </cell>
          <cell r="H18">
            <v>17.64</v>
          </cell>
          <cell r="I18" t="str">
            <v>SE</v>
          </cell>
          <cell r="J18">
            <v>27.36</v>
          </cell>
          <cell r="K18">
            <v>0.2</v>
          </cell>
        </row>
        <row r="19">
          <cell r="B19">
            <v>26.366666666666674</v>
          </cell>
          <cell r="C19">
            <v>32.799999999999997</v>
          </cell>
          <cell r="D19">
            <v>21.8</v>
          </cell>
          <cell r="E19">
            <v>67.208333333333329</v>
          </cell>
          <cell r="F19">
            <v>85</v>
          </cell>
          <cell r="G19">
            <v>43</v>
          </cell>
          <cell r="H19">
            <v>28.44</v>
          </cell>
          <cell r="I19" t="str">
            <v>L</v>
          </cell>
          <cell r="J19">
            <v>43.56</v>
          </cell>
          <cell r="K19">
            <v>0</v>
          </cell>
        </row>
        <row r="20">
          <cell r="B20">
            <v>24.649999999999995</v>
          </cell>
          <cell r="C20">
            <v>29.5</v>
          </cell>
          <cell r="D20">
            <v>21.9</v>
          </cell>
          <cell r="E20">
            <v>79.375</v>
          </cell>
          <cell r="F20">
            <v>92</v>
          </cell>
          <cell r="G20">
            <v>58</v>
          </cell>
          <cell r="H20">
            <v>19.079999999999998</v>
          </cell>
          <cell r="I20" t="str">
            <v>O</v>
          </cell>
          <cell r="J20">
            <v>33.119999999999997</v>
          </cell>
          <cell r="K20">
            <v>0</v>
          </cell>
        </row>
        <row r="21">
          <cell r="B21">
            <v>21.670833333333334</v>
          </cell>
          <cell r="C21">
            <v>27.1</v>
          </cell>
          <cell r="D21">
            <v>18.5</v>
          </cell>
          <cell r="E21">
            <v>86</v>
          </cell>
          <cell r="F21">
            <v>97</v>
          </cell>
          <cell r="G21">
            <v>61</v>
          </cell>
          <cell r="H21">
            <v>19.079999999999998</v>
          </cell>
          <cell r="I21" t="str">
            <v>SO</v>
          </cell>
          <cell r="J21">
            <v>30.6</v>
          </cell>
          <cell r="K21">
            <v>0</v>
          </cell>
        </row>
        <row r="22">
          <cell r="B22">
            <v>20.387499999999999</v>
          </cell>
          <cell r="C22">
            <v>24.9</v>
          </cell>
          <cell r="D22">
            <v>17.899999999999999</v>
          </cell>
          <cell r="E22">
            <v>88.083333333333329</v>
          </cell>
          <cell r="F22">
            <v>97</v>
          </cell>
          <cell r="G22">
            <v>69</v>
          </cell>
          <cell r="H22">
            <v>18.36</v>
          </cell>
          <cell r="I22" t="str">
            <v>SO</v>
          </cell>
          <cell r="J22">
            <v>28.08</v>
          </cell>
          <cell r="K22">
            <v>0.2</v>
          </cell>
        </row>
        <row r="23">
          <cell r="B23">
            <v>21.412499999999998</v>
          </cell>
          <cell r="C23">
            <v>29.9</v>
          </cell>
          <cell r="D23">
            <v>17.100000000000001</v>
          </cell>
          <cell r="E23">
            <v>83.166666666666671</v>
          </cell>
          <cell r="F23">
            <v>96</v>
          </cell>
          <cell r="G23">
            <v>53</v>
          </cell>
          <cell r="H23">
            <v>14.04</v>
          </cell>
          <cell r="I23" t="str">
            <v>SO</v>
          </cell>
          <cell r="J23">
            <v>30.6</v>
          </cell>
          <cell r="K23">
            <v>0</v>
          </cell>
        </row>
        <row r="24">
          <cell r="B24">
            <v>25.224999999999994</v>
          </cell>
          <cell r="C24">
            <v>33.5</v>
          </cell>
          <cell r="D24">
            <v>20.100000000000001</v>
          </cell>
          <cell r="E24">
            <v>73.166666666666671</v>
          </cell>
          <cell r="F24">
            <v>93</v>
          </cell>
          <cell r="G24">
            <v>39</v>
          </cell>
          <cell r="H24">
            <v>18.720000000000002</v>
          </cell>
          <cell r="I24" t="str">
            <v>SO</v>
          </cell>
          <cell r="J24">
            <v>29.16</v>
          </cell>
          <cell r="K24">
            <v>0</v>
          </cell>
        </row>
        <row r="25">
          <cell r="B25">
            <v>23.724999999999994</v>
          </cell>
          <cell r="C25">
            <v>28.1</v>
          </cell>
          <cell r="D25">
            <v>21.2</v>
          </cell>
          <cell r="E25">
            <v>84.375</v>
          </cell>
          <cell r="F25">
            <v>96</v>
          </cell>
          <cell r="G25">
            <v>66</v>
          </cell>
          <cell r="H25">
            <v>15.48</v>
          </cell>
          <cell r="I25" t="str">
            <v>S</v>
          </cell>
          <cell r="J25">
            <v>25.2</v>
          </cell>
          <cell r="K25">
            <v>0</v>
          </cell>
        </row>
        <row r="26">
          <cell r="B26">
            <v>21.316666666666663</v>
          </cell>
          <cell r="C26">
            <v>26.6</v>
          </cell>
          <cell r="D26">
            <v>19</v>
          </cell>
          <cell r="E26">
            <v>86.416666666666671</v>
          </cell>
          <cell r="F26">
            <v>97</v>
          </cell>
          <cell r="G26">
            <v>67</v>
          </cell>
          <cell r="H26">
            <v>21.240000000000002</v>
          </cell>
          <cell r="I26" t="str">
            <v>SO</v>
          </cell>
          <cell r="J26">
            <v>34.56</v>
          </cell>
          <cell r="K26">
            <v>0</v>
          </cell>
        </row>
        <row r="27">
          <cell r="B27">
            <v>18.891666666666666</v>
          </cell>
          <cell r="C27">
            <v>24.8</v>
          </cell>
          <cell r="D27">
            <v>15.8</v>
          </cell>
          <cell r="E27">
            <v>75.791666666666671</v>
          </cell>
          <cell r="F27">
            <v>96</v>
          </cell>
          <cell r="G27">
            <v>53</v>
          </cell>
          <cell r="H27">
            <v>25.56</v>
          </cell>
          <cell r="I27" t="str">
            <v>S</v>
          </cell>
          <cell r="J27">
            <v>42.480000000000004</v>
          </cell>
          <cell r="K27">
            <v>0</v>
          </cell>
        </row>
        <row r="28">
          <cell r="B28">
            <v>19.716666666666665</v>
          </cell>
          <cell r="C28">
            <v>27.5</v>
          </cell>
          <cell r="D28">
            <v>14.2</v>
          </cell>
          <cell r="E28">
            <v>70</v>
          </cell>
          <cell r="F28">
            <v>88</v>
          </cell>
          <cell r="G28">
            <v>46</v>
          </cell>
          <cell r="H28">
            <v>27.720000000000002</v>
          </cell>
          <cell r="I28" t="str">
            <v>SE</v>
          </cell>
          <cell r="J28">
            <v>36.72</v>
          </cell>
          <cell r="K28">
            <v>0</v>
          </cell>
        </row>
        <row r="29">
          <cell r="B29">
            <v>22.887500000000003</v>
          </cell>
          <cell r="C29">
            <v>32.5</v>
          </cell>
          <cell r="D29">
            <v>15.9</v>
          </cell>
          <cell r="E29">
            <v>64.75</v>
          </cell>
          <cell r="F29">
            <v>91</v>
          </cell>
          <cell r="G29">
            <v>29</v>
          </cell>
          <cell r="H29">
            <v>24.12</v>
          </cell>
          <cell r="I29" t="str">
            <v>SE</v>
          </cell>
          <cell r="J29">
            <v>33.119999999999997</v>
          </cell>
          <cell r="K29">
            <v>0</v>
          </cell>
        </row>
        <row r="30">
          <cell r="B30">
            <v>25.229166666666661</v>
          </cell>
          <cell r="C30">
            <v>32.6</v>
          </cell>
          <cell r="D30">
            <v>19.399999999999999</v>
          </cell>
          <cell r="E30">
            <v>56.708333333333336</v>
          </cell>
          <cell r="F30">
            <v>79</v>
          </cell>
          <cell r="G30">
            <v>31</v>
          </cell>
          <cell r="H30">
            <v>20.52</v>
          </cell>
          <cell r="I30" t="str">
            <v>L</v>
          </cell>
          <cell r="J30">
            <v>33.480000000000004</v>
          </cell>
          <cell r="K30">
            <v>0</v>
          </cell>
        </row>
        <row r="31">
          <cell r="B31">
            <v>23.562500000000004</v>
          </cell>
          <cell r="C31">
            <v>29</v>
          </cell>
          <cell r="D31">
            <v>19</v>
          </cell>
          <cell r="E31">
            <v>68.333333333333329</v>
          </cell>
          <cell r="F31">
            <v>84</v>
          </cell>
          <cell r="G31">
            <v>49</v>
          </cell>
          <cell r="H31">
            <v>21.240000000000002</v>
          </cell>
          <cell r="I31" t="str">
            <v>SE</v>
          </cell>
          <cell r="J31">
            <v>34.92</v>
          </cell>
          <cell r="K31">
            <v>0</v>
          </cell>
        </row>
        <row r="32">
          <cell r="B32">
            <v>21.387500000000003</v>
          </cell>
          <cell r="C32">
            <v>27</v>
          </cell>
          <cell r="D32">
            <v>17.5</v>
          </cell>
          <cell r="E32">
            <v>83.333333333333329</v>
          </cell>
          <cell r="F32">
            <v>97</v>
          </cell>
          <cell r="G32">
            <v>58</v>
          </cell>
          <cell r="H32">
            <v>18.36</v>
          </cell>
          <cell r="I32" t="str">
            <v>S</v>
          </cell>
          <cell r="J32">
            <v>33.119999999999997</v>
          </cell>
          <cell r="K32">
            <v>0</v>
          </cell>
        </row>
        <row r="33">
          <cell r="B33">
            <v>19.920833333333334</v>
          </cell>
          <cell r="C33">
            <v>26.6</v>
          </cell>
          <cell r="D33">
            <v>17</v>
          </cell>
          <cell r="E33">
            <v>85.375</v>
          </cell>
          <cell r="F33">
            <v>97</v>
          </cell>
          <cell r="G33">
            <v>57</v>
          </cell>
          <cell r="H33">
            <v>17.64</v>
          </cell>
          <cell r="I33" t="str">
            <v>S</v>
          </cell>
          <cell r="J33">
            <v>27.36</v>
          </cell>
          <cell r="K33">
            <v>0</v>
          </cell>
        </row>
        <row r="34">
          <cell r="B34">
            <v>22.087500000000002</v>
          </cell>
          <cell r="C34">
            <v>30.4</v>
          </cell>
          <cell r="D34">
            <v>16.3</v>
          </cell>
          <cell r="E34">
            <v>78.083333333333329</v>
          </cell>
          <cell r="F34">
            <v>97</v>
          </cell>
          <cell r="G34">
            <v>47</v>
          </cell>
          <cell r="H34">
            <v>23.040000000000003</v>
          </cell>
          <cell r="I34" t="str">
            <v>SO</v>
          </cell>
          <cell r="J34">
            <v>39.6</v>
          </cell>
          <cell r="K34">
            <v>0</v>
          </cell>
        </row>
        <row r="35">
          <cell r="B35">
            <v>22.570833333333336</v>
          </cell>
          <cell r="C35">
            <v>28.2</v>
          </cell>
          <cell r="D35">
            <v>20.100000000000001</v>
          </cell>
          <cell r="E35">
            <v>85.833333333333329</v>
          </cell>
          <cell r="F35">
            <v>95</v>
          </cell>
          <cell r="G35">
            <v>54</v>
          </cell>
          <cell r="H35">
            <v>21.240000000000002</v>
          </cell>
          <cell r="I35" t="str">
            <v>SE</v>
          </cell>
          <cell r="J35">
            <v>29.52</v>
          </cell>
          <cell r="K35">
            <v>0</v>
          </cell>
        </row>
        <row r="36">
          <cell r="I36" t="str">
            <v>SE</v>
          </cell>
        </row>
      </sheetData>
      <sheetData sheetId="5">
        <row r="5">
          <cell r="B5">
            <v>23.808333333333337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18.354166666666664</v>
          </cell>
          <cell r="C5">
            <v>28.6</v>
          </cell>
          <cell r="D5">
            <v>10.1</v>
          </cell>
          <cell r="E5">
            <v>57.208333333333336</v>
          </cell>
          <cell r="F5">
            <v>84</v>
          </cell>
          <cell r="G5">
            <v>27</v>
          </cell>
          <cell r="H5">
            <v>6.84</v>
          </cell>
          <cell r="J5">
            <v>20.88</v>
          </cell>
          <cell r="K5">
            <v>0</v>
          </cell>
        </row>
        <row r="6">
          <cell r="B6">
            <v>19.212500000000002</v>
          </cell>
          <cell r="C6">
            <v>29.9</v>
          </cell>
          <cell r="D6">
            <v>11.3</v>
          </cell>
          <cell r="E6">
            <v>59.416666666666664</v>
          </cell>
          <cell r="F6">
            <v>83</v>
          </cell>
          <cell r="G6">
            <v>22</v>
          </cell>
          <cell r="H6">
            <v>4.32</v>
          </cell>
          <cell r="I6" t="str">
            <v>SO</v>
          </cell>
          <cell r="J6">
            <v>16.920000000000002</v>
          </cell>
          <cell r="K6">
            <v>0</v>
          </cell>
        </row>
        <row r="7">
          <cell r="B7">
            <v>20.45</v>
          </cell>
          <cell r="C7">
            <v>31</v>
          </cell>
          <cell r="D7">
            <v>11.8</v>
          </cell>
          <cell r="E7">
            <v>55.25</v>
          </cell>
          <cell r="F7">
            <v>87</v>
          </cell>
          <cell r="G7">
            <v>19</v>
          </cell>
          <cell r="H7">
            <v>6.48</v>
          </cell>
          <cell r="I7" t="str">
            <v>SO</v>
          </cell>
          <cell r="J7">
            <v>17.64</v>
          </cell>
          <cell r="K7">
            <v>0</v>
          </cell>
        </row>
        <row r="8">
          <cell r="B8">
            <v>22.299999999999997</v>
          </cell>
          <cell r="C8">
            <v>32.200000000000003</v>
          </cell>
          <cell r="D8">
            <v>14.4</v>
          </cell>
          <cell r="E8">
            <v>56.666666666666664</v>
          </cell>
          <cell r="F8">
            <v>84</v>
          </cell>
          <cell r="G8">
            <v>30</v>
          </cell>
          <cell r="H8">
            <v>4.32</v>
          </cell>
          <cell r="I8" t="str">
            <v>NE</v>
          </cell>
          <cell r="J8">
            <v>15.840000000000002</v>
          </cell>
          <cell r="K8">
            <v>0</v>
          </cell>
        </row>
        <row r="9">
          <cell r="B9">
            <v>23.349999999999998</v>
          </cell>
          <cell r="C9">
            <v>33.299999999999997</v>
          </cell>
          <cell r="D9">
            <v>15.7</v>
          </cell>
          <cell r="E9">
            <v>62.958333333333336</v>
          </cell>
          <cell r="F9">
            <v>91</v>
          </cell>
          <cell r="G9">
            <v>28</v>
          </cell>
          <cell r="H9">
            <v>6.84</v>
          </cell>
          <cell r="I9" t="str">
            <v>SO</v>
          </cell>
          <cell r="J9">
            <v>18.720000000000002</v>
          </cell>
          <cell r="K9">
            <v>0</v>
          </cell>
        </row>
        <row r="10">
          <cell r="B10">
            <v>23.45</v>
          </cell>
          <cell r="C10">
            <v>33.200000000000003</v>
          </cell>
          <cell r="D10">
            <v>16.7</v>
          </cell>
          <cell r="E10">
            <v>64.833333333333329</v>
          </cell>
          <cell r="F10">
            <v>93</v>
          </cell>
          <cell r="G10">
            <v>27</v>
          </cell>
          <cell r="H10">
            <v>10.8</v>
          </cell>
          <cell r="I10" t="str">
            <v>S</v>
          </cell>
          <cell r="J10">
            <v>26.28</v>
          </cell>
          <cell r="K10">
            <v>0</v>
          </cell>
        </row>
        <row r="11">
          <cell r="B11">
            <v>24.529166666666669</v>
          </cell>
          <cell r="C11">
            <v>32.6</v>
          </cell>
          <cell r="D11">
            <v>19.7</v>
          </cell>
          <cell r="E11">
            <v>63.625</v>
          </cell>
          <cell r="F11">
            <v>81</v>
          </cell>
          <cell r="G11">
            <v>32</v>
          </cell>
          <cell r="H11">
            <v>8.64</v>
          </cell>
          <cell r="I11" t="str">
            <v>S</v>
          </cell>
          <cell r="J11">
            <v>26.28</v>
          </cell>
          <cell r="K11">
            <v>0</v>
          </cell>
        </row>
        <row r="12">
          <cell r="B12">
            <v>24.087500000000002</v>
          </cell>
          <cell r="C12">
            <v>31.2</v>
          </cell>
          <cell r="D12">
            <v>18.8</v>
          </cell>
          <cell r="E12">
            <v>66.291666666666671</v>
          </cell>
          <cell r="F12">
            <v>87</v>
          </cell>
          <cell r="G12">
            <v>42</v>
          </cell>
          <cell r="H12">
            <v>6.12</v>
          </cell>
          <cell r="I12" t="str">
            <v>S</v>
          </cell>
          <cell r="J12">
            <v>17.28</v>
          </cell>
          <cell r="K12">
            <v>0</v>
          </cell>
        </row>
        <row r="13">
          <cell r="B13">
            <v>24.166666666666661</v>
          </cell>
          <cell r="C13">
            <v>32.1</v>
          </cell>
          <cell r="D13">
            <v>18.8</v>
          </cell>
          <cell r="E13">
            <v>65.5</v>
          </cell>
          <cell r="F13">
            <v>84</v>
          </cell>
          <cell r="G13">
            <v>43</v>
          </cell>
          <cell r="H13">
            <v>14.04</v>
          </cell>
          <cell r="I13" t="str">
            <v>SE</v>
          </cell>
          <cell r="J13">
            <v>34.200000000000003</v>
          </cell>
          <cell r="K13">
            <v>1.2</v>
          </cell>
        </row>
        <row r="14">
          <cell r="B14">
            <v>18.991304347826087</v>
          </cell>
          <cell r="C14">
            <v>20.9</v>
          </cell>
          <cell r="D14">
            <v>18</v>
          </cell>
          <cell r="E14">
            <v>93.130434782608702</v>
          </cell>
          <cell r="F14">
            <v>96</v>
          </cell>
          <cell r="G14">
            <v>83</v>
          </cell>
          <cell r="H14">
            <v>9</v>
          </cell>
          <cell r="I14" t="str">
            <v>SE</v>
          </cell>
          <cell r="J14">
            <v>31.680000000000003</v>
          </cell>
          <cell r="K14">
            <v>62.8</v>
          </cell>
        </row>
        <row r="15">
          <cell r="B15">
            <v>20.545833333333334</v>
          </cell>
          <cell r="C15">
            <v>25.8</v>
          </cell>
          <cell r="D15">
            <v>17.7</v>
          </cell>
          <cell r="E15">
            <v>88.25</v>
          </cell>
          <cell r="F15">
            <v>96</v>
          </cell>
          <cell r="G15">
            <v>67</v>
          </cell>
          <cell r="H15">
            <v>4.32</v>
          </cell>
          <cell r="I15" t="str">
            <v>L</v>
          </cell>
          <cell r="J15">
            <v>13.68</v>
          </cell>
          <cell r="K15">
            <v>5.7999999999999989</v>
          </cell>
        </row>
        <row r="16">
          <cell r="B16">
            <v>22.495833333333334</v>
          </cell>
          <cell r="C16">
            <v>28.2</v>
          </cell>
          <cell r="D16">
            <v>19.899999999999999</v>
          </cell>
          <cell r="E16">
            <v>87.5</v>
          </cell>
          <cell r="F16">
            <v>96</v>
          </cell>
          <cell r="G16">
            <v>64</v>
          </cell>
          <cell r="H16">
            <v>12.24</v>
          </cell>
          <cell r="I16" t="str">
            <v>S</v>
          </cell>
          <cell r="J16">
            <v>27.36</v>
          </cell>
          <cell r="K16">
            <v>11.399999999999999</v>
          </cell>
        </row>
        <row r="17">
          <cell r="B17">
            <v>22.799999999999997</v>
          </cell>
          <cell r="C17">
            <v>28.1</v>
          </cell>
          <cell r="D17">
            <v>20.399999999999999</v>
          </cell>
          <cell r="E17">
            <v>83.791666666666671</v>
          </cell>
          <cell r="F17">
            <v>96</v>
          </cell>
          <cell r="G17">
            <v>60</v>
          </cell>
          <cell r="H17">
            <v>5.4</v>
          </cell>
          <cell r="J17">
            <v>19.079999999999998</v>
          </cell>
          <cell r="K17">
            <v>5.4</v>
          </cell>
        </row>
        <row r="18">
          <cell r="B18">
            <v>22.416666666666668</v>
          </cell>
          <cell r="C18">
            <v>30</v>
          </cell>
          <cell r="D18">
            <v>17</v>
          </cell>
          <cell r="E18">
            <v>77.25</v>
          </cell>
          <cell r="F18">
            <v>95</v>
          </cell>
          <cell r="G18">
            <v>46</v>
          </cell>
          <cell r="H18">
            <v>6.84</v>
          </cell>
          <cell r="I18" t="str">
            <v>SE</v>
          </cell>
          <cell r="J18">
            <v>20.16</v>
          </cell>
          <cell r="K18">
            <v>0</v>
          </cell>
        </row>
        <row r="19">
          <cell r="B19">
            <v>23.875</v>
          </cell>
          <cell r="C19">
            <v>32.4</v>
          </cell>
          <cell r="D19">
            <v>18.2</v>
          </cell>
          <cell r="E19">
            <v>75.375</v>
          </cell>
          <cell r="F19">
            <v>93</v>
          </cell>
          <cell r="G19">
            <v>47</v>
          </cell>
          <cell r="H19">
            <v>11.879999999999999</v>
          </cell>
          <cell r="I19" t="str">
            <v>N</v>
          </cell>
          <cell r="J19">
            <v>54.36</v>
          </cell>
          <cell r="K19">
            <v>1</v>
          </cell>
        </row>
        <row r="20">
          <cell r="B20">
            <v>24.304166666666664</v>
          </cell>
          <cell r="C20">
            <v>30.9</v>
          </cell>
          <cell r="D20">
            <v>21.4</v>
          </cell>
          <cell r="E20">
            <v>81.541666666666671</v>
          </cell>
          <cell r="F20">
            <v>95</v>
          </cell>
          <cell r="G20">
            <v>56</v>
          </cell>
          <cell r="H20">
            <v>10.8</v>
          </cell>
          <cell r="I20" t="str">
            <v>NO</v>
          </cell>
          <cell r="J20">
            <v>54.36</v>
          </cell>
          <cell r="K20">
            <v>2.8000000000000003</v>
          </cell>
        </row>
        <row r="21">
          <cell r="B21">
            <v>20.537499999999998</v>
          </cell>
          <cell r="C21">
            <v>25.6</v>
          </cell>
          <cell r="D21">
            <v>17.100000000000001</v>
          </cell>
          <cell r="E21">
            <v>71.708333333333329</v>
          </cell>
          <cell r="F21">
            <v>82</v>
          </cell>
          <cell r="G21">
            <v>55</v>
          </cell>
          <cell r="H21">
            <v>10.44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19.416666666666668</v>
          </cell>
          <cell r="C22">
            <v>22.7</v>
          </cell>
          <cell r="D22">
            <v>17.5</v>
          </cell>
          <cell r="E22">
            <v>79.416666666666671</v>
          </cell>
          <cell r="F22">
            <v>90</v>
          </cell>
          <cell r="G22">
            <v>64</v>
          </cell>
          <cell r="H22">
            <v>8.64</v>
          </cell>
          <cell r="I22" t="str">
            <v>S</v>
          </cell>
          <cell r="J22">
            <v>19.8</v>
          </cell>
          <cell r="K22">
            <v>0</v>
          </cell>
        </row>
        <row r="23">
          <cell r="B23">
            <v>21.733333333333334</v>
          </cell>
          <cell r="C23">
            <v>28.9</v>
          </cell>
          <cell r="D23">
            <v>17.399999999999999</v>
          </cell>
          <cell r="E23">
            <v>75.75</v>
          </cell>
          <cell r="F23">
            <v>91</v>
          </cell>
          <cell r="G23">
            <v>55</v>
          </cell>
          <cell r="H23">
            <v>4.32</v>
          </cell>
          <cell r="I23" t="str">
            <v>S</v>
          </cell>
          <cell r="J23">
            <v>16.920000000000002</v>
          </cell>
          <cell r="K23">
            <v>0</v>
          </cell>
        </row>
        <row r="24">
          <cell r="B24">
            <v>23.770833333333329</v>
          </cell>
          <cell r="C24">
            <v>30.9</v>
          </cell>
          <cell r="D24">
            <v>18.600000000000001</v>
          </cell>
          <cell r="E24">
            <v>77.125</v>
          </cell>
          <cell r="F24">
            <v>93</v>
          </cell>
          <cell r="G24">
            <v>54</v>
          </cell>
          <cell r="H24">
            <v>9.7200000000000006</v>
          </cell>
          <cell r="I24" t="str">
            <v>NE</v>
          </cell>
          <cell r="J24">
            <v>27</v>
          </cell>
          <cell r="K24">
            <v>2.4000000000000004</v>
          </cell>
        </row>
        <row r="25">
          <cell r="B25">
            <v>22.320833333333336</v>
          </cell>
          <cell r="C25">
            <v>27</v>
          </cell>
          <cell r="D25">
            <v>19.899999999999999</v>
          </cell>
          <cell r="E25">
            <v>85.208333333333329</v>
          </cell>
          <cell r="F25">
            <v>95</v>
          </cell>
          <cell r="G25">
            <v>67</v>
          </cell>
          <cell r="H25">
            <v>16.920000000000002</v>
          </cell>
          <cell r="I25" t="str">
            <v>SE</v>
          </cell>
          <cell r="J25">
            <v>46.440000000000005</v>
          </cell>
          <cell r="K25">
            <v>7.9999999999999991</v>
          </cell>
        </row>
        <row r="26">
          <cell r="B26">
            <v>21.012500000000003</v>
          </cell>
          <cell r="C26">
            <v>26.2</v>
          </cell>
          <cell r="D26">
            <v>18</v>
          </cell>
          <cell r="E26">
            <v>86.333333333333329</v>
          </cell>
          <cell r="F26">
            <v>95</v>
          </cell>
          <cell r="G26">
            <v>68</v>
          </cell>
          <cell r="H26">
            <v>13.32</v>
          </cell>
          <cell r="I26" t="str">
            <v>S</v>
          </cell>
          <cell r="J26">
            <v>34.56</v>
          </cell>
          <cell r="K26">
            <v>0.2</v>
          </cell>
        </row>
        <row r="27">
          <cell r="B27">
            <v>17.149999999999995</v>
          </cell>
          <cell r="C27">
            <v>21.7</v>
          </cell>
          <cell r="D27">
            <v>14.2</v>
          </cell>
          <cell r="E27">
            <v>75.625</v>
          </cell>
          <cell r="F27">
            <v>93</v>
          </cell>
          <cell r="G27">
            <v>50</v>
          </cell>
          <cell r="H27">
            <v>11.520000000000001</v>
          </cell>
          <cell r="I27" t="str">
            <v>SO</v>
          </cell>
          <cell r="J27">
            <v>24.840000000000003</v>
          </cell>
          <cell r="K27">
            <v>0.8</v>
          </cell>
        </row>
        <row r="28">
          <cell r="B28">
            <v>16.554166666666664</v>
          </cell>
          <cell r="C28">
            <v>25.4</v>
          </cell>
          <cell r="D28">
            <v>10.199999999999999</v>
          </cell>
          <cell r="E28">
            <v>66.666666666666671</v>
          </cell>
          <cell r="F28">
            <v>90</v>
          </cell>
          <cell r="G28">
            <v>32</v>
          </cell>
          <cell r="H28">
            <v>8.2799999999999994</v>
          </cell>
          <cell r="I28" t="str">
            <v>S</v>
          </cell>
          <cell r="J28">
            <v>20.88</v>
          </cell>
          <cell r="K28">
            <v>0.4</v>
          </cell>
        </row>
        <row r="29">
          <cell r="B29">
            <v>17.795833333333338</v>
          </cell>
          <cell r="C29">
            <v>26.5</v>
          </cell>
          <cell r="D29">
            <v>12.5</v>
          </cell>
          <cell r="E29">
            <v>73.958333333333329</v>
          </cell>
          <cell r="F29">
            <v>92</v>
          </cell>
          <cell r="G29">
            <v>46</v>
          </cell>
          <cell r="H29">
            <v>4.32</v>
          </cell>
          <cell r="I29" t="str">
            <v>SE</v>
          </cell>
          <cell r="J29">
            <v>19.440000000000001</v>
          </cell>
          <cell r="K29">
            <v>0.4</v>
          </cell>
        </row>
        <row r="30">
          <cell r="B30">
            <v>20.962500000000002</v>
          </cell>
          <cell r="C30">
            <v>30.5</v>
          </cell>
          <cell r="D30">
            <v>14.6</v>
          </cell>
          <cell r="E30">
            <v>75.25</v>
          </cell>
          <cell r="F30">
            <v>93</v>
          </cell>
          <cell r="G30">
            <v>43</v>
          </cell>
          <cell r="H30">
            <v>10.08</v>
          </cell>
          <cell r="I30" t="str">
            <v>SO</v>
          </cell>
          <cell r="J30">
            <v>20.88</v>
          </cell>
          <cell r="K30">
            <v>0.2</v>
          </cell>
        </row>
        <row r="31">
          <cell r="B31">
            <v>21.349999999999998</v>
          </cell>
          <cell r="C31">
            <v>27.8</v>
          </cell>
          <cell r="D31">
            <v>18.100000000000001</v>
          </cell>
          <cell r="E31">
            <v>78.041666666666671</v>
          </cell>
          <cell r="F31">
            <v>94</v>
          </cell>
          <cell r="G31">
            <v>50</v>
          </cell>
          <cell r="H31">
            <v>12.96</v>
          </cell>
          <cell r="I31" t="str">
            <v>S</v>
          </cell>
          <cell r="J31">
            <v>33.840000000000003</v>
          </cell>
          <cell r="K31">
            <v>0</v>
          </cell>
        </row>
        <row r="32">
          <cell r="B32">
            <v>22.249999999999996</v>
          </cell>
          <cell r="C32">
            <v>30.6</v>
          </cell>
          <cell r="D32">
            <v>15.9</v>
          </cell>
          <cell r="E32">
            <v>74.5</v>
          </cell>
          <cell r="F32">
            <v>94</v>
          </cell>
          <cell r="G32">
            <v>44</v>
          </cell>
          <cell r="H32">
            <v>7.2</v>
          </cell>
          <cell r="I32" t="str">
            <v>S</v>
          </cell>
          <cell r="J32">
            <v>20.52</v>
          </cell>
          <cell r="K32">
            <v>0</v>
          </cell>
        </row>
        <row r="33">
          <cell r="B33">
            <v>18.279166666666665</v>
          </cell>
          <cell r="C33">
            <v>24.4</v>
          </cell>
          <cell r="D33">
            <v>16.899999999999999</v>
          </cell>
          <cell r="E33">
            <v>91.125</v>
          </cell>
          <cell r="F33">
            <v>96</v>
          </cell>
          <cell r="G33">
            <v>70</v>
          </cell>
          <cell r="H33">
            <v>13.32</v>
          </cell>
          <cell r="I33" t="str">
            <v>N</v>
          </cell>
          <cell r="J33">
            <v>33.840000000000003</v>
          </cell>
          <cell r="K33">
            <v>1.4</v>
          </cell>
        </row>
        <row r="34">
          <cell r="B34">
            <v>19.904166666666665</v>
          </cell>
          <cell r="C34">
            <v>27.1</v>
          </cell>
          <cell r="D34">
            <v>17</v>
          </cell>
          <cell r="E34">
            <v>86.041666666666671</v>
          </cell>
          <cell r="F34">
            <v>96</v>
          </cell>
          <cell r="G34">
            <v>61</v>
          </cell>
          <cell r="H34">
            <v>9.3600000000000012</v>
          </cell>
          <cell r="I34" t="str">
            <v>N</v>
          </cell>
          <cell r="J34">
            <v>27.720000000000002</v>
          </cell>
          <cell r="K34">
            <v>1.7999999999999998</v>
          </cell>
        </row>
        <row r="35">
          <cell r="B35">
            <v>20.712499999999999</v>
          </cell>
          <cell r="C35">
            <v>27.7</v>
          </cell>
          <cell r="D35">
            <v>18.2</v>
          </cell>
          <cell r="E35">
            <v>89.333333333333329</v>
          </cell>
          <cell r="F35">
            <v>96</v>
          </cell>
          <cell r="G35">
            <v>56</v>
          </cell>
          <cell r="H35">
            <v>9</v>
          </cell>
          <cell r="I35" t="str">
            <v>NE</v>
          </cell>
          <cell r="J35">
            <v>32.4</v>
          </cell>
          <cell r="K35">
            <v>58.400000000000006</v>
          </cell>
        </row>
        <row r="36">
          <cell r="I36" t="str">
            <v>S</v>
          </cell>
        </row>
      </sheetData>
      <sheetData sheetId="5">
        <row r="5">
          <cell r="B5">
            <v>21.195833333333333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16.799999999999997</v>
          </cell>
          <cell r="C5">
            <v>26.9</v>
          </cell>
          <cell r="D5">
            <v>8.6999999999999993</v>
          </cell>
          <cell r="E5">
            <v>64.791666666666671</v>
          </cell>
          <cell r="F5">
            <v>92</v>
          </cell>
          <cell r="G5">
            <v>26</v>
          </cell>
          <cell r="H5">
            <v>16.2</v>
          </cell>
          <cell r="I5" t="str">
            <v>SE</v>
          </cell>
          <cell r="J5">
            <v>27.36</v>
          </cell>
          <cell r="K5">
            <v>0</v>
          </cell>
        </row>
        <row r="6">
          <cell r="B6">
            <v>20.295833333333338</v>
          </cell>
          <cell r="C6">
            <v>31.6</v>
          </cell>
          <cell r="D6">
            <v>12.1</v>
          </cell>
          <cell r="E6">
            <v>70.208333333333329</v>
          </cell>
          <cell r="F6">
            <v>97</v>
          </cell>
          <cell r="G6">
            <v>30</v>
          </cell>
          <cell r="H6">
            <v>9</v>
          </cell>
          <cell r="I6" t="str">
            <v>SE</v>
          </cell>
          <cell r="J6">
            <v>16.559999999999999</v>
          </cell>
          <cell r="K6">
            <v>0</v>
          </cell>
        </row>
        <row r="7">
          <cell r="B7">
            <v>22.045833333333338</v>
          </cell>
          <cell r="C7">
            <v>31.8</v>
          </cell>
          <cell r="D7">
            <v>15.2</v>
          </cell>
          <cell r="E7">
            <v>74.625</v>
          </cell>
          <cell r="F7">
            <v>97</v>
          </cell>
          <cell r="G7">
            <v>36</v>
          </cell>
          <cell r="H7">
            <v>5.4</v>
          </cell>
          <cell r="I7" t="str">
            <v>SE</v>
          </cell>
          <cell r="J7">
            <v>15.120000000000001</v>
          </cell>
          <cell r="K7">
            <v>0.2</v>
          </cell>
        </row>
        <row r="8">
          <cell r="B8">
            <v>22.841666666666669</v>
          </cell>
          <cell r="C8">
            <v>32.299999999999997</v>
          </cell>
          <cell r="D8">
            <v>15.7</v>
          </cell>
          <cell r="E8">
            <v>71.541666666666671</v>
          </cell>
          <cell r="F8">
            <v>96</v>
          </cell>
          <cell r="G8">
            <v>36</v>
          </cell>
          <cell r="H8">
            <v>7.5600000000000005</v>
          </cell>
          <cell r="I8" t="str">
            <v>S</v>
          </cell>
          <cell r="J8">
            <v>17.64</v>
          </cell>
          <cell r="K8">
            <v>0.2</v>
          </cell>
        </row>
        <row r="9">
          <cell r="B9">
            <v>23.616666666666664</v>
          </cell>
          <cell r="C9">
            <v>34.5</v>
          </cell>
          <cell r="D9">
            <v>15.8</v>
          </cell>
          <cell r="E9">
            <v>73.333333333333329</v>
          </cell>
          <cell r="F9">
            <v>97</v>
          </cell>
          <cell r="G9">
            <v>28</v>
          </cell>
          <cell r="H9">
            <v>7.5600000000000005</v>
          </cell>
          <cell r="I9" t="str">
            <v>SE</v>
          </cell>
          <cell r="J9">
            <v>16.920000000000002</v>
          </cell>
          <cell r="K9">
            <v>0</v>
          </cell>
        </row>
        <row r="10">
          <cell r="B10">
            <v>22.658333333333335</v>
          </cell>
          <cell r="C10">
            <v>28.4</v>
          </cell>
          <cell r="D10">
            <v>18.7</v>
          </cell>
          <cell r="E10">
            <v>77.708333333333329</v>
          </cell>
          <cell r="F10">
            <v>95</v>
          </cell>
          <cell r="G10">
            <v>50</v>
          </cell>
          <cell r="H10">
            <v>11.16</v>
          </cell>
          <cell r="I10" t="str">
            <v>SE</v>
          </cell>
          <cell r="J10">
            <v>27.36</v>
          </cell>
          <cell r="K10">
            <v>0</v>
          </cell>
        </row>
        <row r="11">
          <cell r="B11">
            <v>25.008333333333336</v>
          </cell>
          <cell r="C11">
            <v>32.5</v>
          </cell>
          <cell r="D11">
            <v>19.600000000000001</v>
          </cell>
          <cell r="E11">
            <v>63.25</v>
          </cell>
          <cell r="F11">
            <v>84</v>
          </cell>
          <cell r="G11">
            <v>38</v>
          </cell>
          <cell r="H11">
            <v>16.920000000000002</v>
          </cell>
          <cell r="I11" t="str">
            <v>SE</v>
          </cell>
          <cell r="J11">
            <v>32.4</v>
          </cell>
          <cell r="K11">
            <v>0</v>
          </cell>
        </row>
        <row r="12">
          <cell r="B12">
            <v>25.250000000000004</v>
          </cell>
          <cell r="C12">
            <v>31.4</v>
          </cell>
          <cell r="D12">
            <v>19.399999999999999</v>
          </cell>
          <cell r="E12">
            <v>78.5</v>
          </cell>
          <cell r="F12">
            <v>97</v>
          </cell>
          <cell r="G12">
            <v>49</v>
          </cell>
          <cell r="H12">
            <v>8.64</v>
          </cell>
          <cell r="I12" t="str">
            <v>S</v>
          </cell>
          <cell r="J12">
            <v>17.64</v>
          </cell>
          <cell r="K12">
            <v>0</v>
          </cell>
        </row>
        <row r="13">
          <cell r="B13">
            <v>26.329166666666666</v>
          </cell>
          <cell r="C13">
            <v>34.200000000000003</v>
          </cell>
          <cell r="D13">
            <v>20</v>
          </cell>
          <cell r="E13">
            <v>74.708333333333329</v>
          </cell>
          <cell r="F13">
            <v>97</v>
          </cell>
          <cell r="G13">
            <v>44</v>
          </cell>
          <cell r="H13">
            <v>11.16</v>
          </cell>
          <cell r="I13" t="str">
            <v>NO</v>
          </cell>
          <cell r="J13">
            <v>29.52</v>
          </cell>
          <cell r="K13">
            <v>0</v>
          </cell>
        </row>
        <row r="14">
          <cell r="B14">
            <v>21.541666666666661</v>
          </cell>
          <cell r="C14">
            <v>23.9</v>
          </cell>
          <cell r="D14">
            <v>19.7</v>
          </cell>
          <cell r="E14">
            <v>92.375</v>
          </cell>
          <cell r="F14">
            <v>97</v>
          </cell>
          <cell r="G14">
            <v>81</v>
          </cell>
          <cell r="H14">
            <v>19.079999999999998</v>
          </cell>
          <cell r="I14" t="str">
            <v>SE</v>
          </cell>
          <cell r="J14">
            <v>33.119999999999997</v>
          </cell>
          <cell r="K14">
            <v>47.600000000000009</v>
          </cell>
        </row>
        <row r="15">
          <cell r="B15">
            <v>23.441666666666663</v>
          </cell>
          <cell r="C15">
            <v>28.7</v>
          </cell>
          <cell r="D15">
            <v>20.7</v>
          </cell>
          <cell r="E15">
            <v>88.333333333333329</v>
          </cell>
          <cell r="F15">
            <v>97</v>
          </cell>
          <cell r="G15">
            <v>65</v>
          </cell>
          <cell r="H15">
            <v>5.7600000000000007</v>
          </cell>
          <cell r="I15" t="str">
            <v>SE</v>
          </cell>
          <cell r="J15">
            <v>14.04</v>
          </cell>
          <cell r="K15">
            <v>2.6000000000000005</v>
          </cell>
        </row>
        <row r="16">
          <cell r="B16">
            <v>24.38333333333334</v>
          </cell>
          <cell r="C16">
            <v>31.2</v>
          </cell>
          <cell r="D16">
            <v>21.4</v>
          </cell>
          <cell r="E16">
            <v>86.416666666666671</v>
          </cell>
          <cell r="F16">
            <v>97</v>
          </cell>
          <cell r="G16">
            <v>56</v>
          </cell>
          <cell r="H16">
            <v>6.48</v>
          </cell>
          <cell r="I16" t="str">
            <v>S</v>
          </cell>
          <cell r="J16">
            <v>22.68</v>
          </cell>
          <cell r="K16">
            <v>1</v>
          </cell>
        </row>
        <row r="17">
          <cell r="B17">
            <v>24.079166666666669</v>
          </cell>
          <cell r="C17">
            <v>30.3</v>
          </cell>
          <cell r="D17">
            <v>21.4</v>
          </cell>
          <cell r="E17">
            <v>84.375</v>
          </cell>
          <cell r="F17">
            <v>96</v>
          </cell>
          <cell r="G17">
            <v>52</v>
          </cell>
          <cell r="H17">
            <v>6.12</v>
          </cell>
          <cell r="I17" t="str">
            <v>S</v>
          </cell>
          <cell r="J17">
            <v>14.76</v>
          </cell>
          <cell r="K17">
            <v>3.2000000000000006</v>
          </cell>
        </row>
        <row r="18">
          <cell r="B18">
            <v>24.979166666666668</v>
          </cell>
          <cell r="C18">
            <v>32.299999999999997</v>
          </cell>
          <cell r="D18">
            <v>20.7</v>
          </cell>
          <cell r="E18">
            <v>80.583333333333329</v>
          </cell>
          <cell r="F18">
            <v>96</v>
          </cell>
          <cell r="G18">
            <v>51</v>
          </cell>
          <cell r="H18">
            <v>6.84</v>
          </cell>
          <cell r="I18" t="str">
            <v>SE</v>
          </cell>
          <cell r="J18">
            <v>18.36</v>
          </cell>
          <cell r="K18">
            <v>0</v>
          </cell>
        </row>
        <row r="19">
          <cell r="B19">
            <v>26.154166666666665</v>
          </cell>
          <cell r="C19">
            <v>32.9</v>
          </cell>
          <cell r="D19">
            <v>20.6</v>
          </cell>
          <cell r="E19">
            <v>78.958333333333329</v>
          </cell>
          <cell r="F19">
            <v>97</v>
          </cell>
          <cell r="G19">
            <v>54</v>
          </cell>
          <cell r="H19">
            <v>12.24</v>
          </cell>
          <cell r="I19" t="str">
            <v>NO</v>
          </cell>
          <cell r="J19">
            <v>32.04</v>
          </cell>
          <cell r="K19">
            <v>0</v>
          </cell>
        </row>
        <row r="20">
          <cell r="B20">
            <v>22.375000000000004</v>
          </cell>
          <cell r="C20">
            <v>27.2</v>
          </cell>
          <cell r="D20">
            <v>19.399999999999999</v>
          </cell>
          <cell r="E20">
            <v>82.666666666666671</v>
          </cell>
          <cell r="F20">
            <v>95</v>
          </cell>
          <cell r="G20">
            <v>71</v>
          </cell>
          <cell r="H20">
            <v>10.8</v>
          </cell>
          <cell r="I20" t="str">
            <v>SO</v>
          </cell>
          <cell r="J20">
            <v>26.28</v>
          </cell>
          <cell r="K20">
            <v>0.2</v>
          </cell>
        </row>
        <row r="21">
          <cell r="B21">
            <v>18.899999999999999</v>
          </cell>
          <cell r="C21">
            <v>23.8</v>
          </cell>
          <cell r="D21">
            <v>16.100000000000001</v>
          </cell>
          <cell r="E21">
            <v>74.041666666666671</v>
          </cell>
          <cell r="F21">
            <v>88</v>
          </cell>
          <cell r="G21">
            <v>55</v>
          </cell>
          <cell r="H21">
            <v>15.48</v>
          </cell>
          <cell r="I21" t="str">
            <v>S</v>
          </cell>
          <cell r="J21">
            <v>24.12</v>
          </cell>
          <cell r="K21">
            <v>0</v>
          </cell>
        </row>
        <row r="22">
          <cell r="B22">
            <v>17.495833333333334</v>
          </cell>
          <cell r="C22">
            <v>19.600000000000001</v>
          </cell>
          <cell r="D22">
            <v>16.2</v>
          </cell>
          <cell r="E22">
            <v>85.583333333333329</v>
          </cell>
          <cell r="F22">
            <v>95</v>
          </cell>
          <cell r="G22">
            <v>72</v>
          </cell>
          <cell r="H22">
            <v>6.48</v>
          </cell>
          <cell r="I22" t="str">
            <v>S</v>
          </cell>
          <cell r="J22">
            <v>19.079999999999998</v>
          </cell>
          <cell r="K22">
            <v>0</v>
          </cell>
        </row>
        <row r="23">
          <cell r="B23">
            <v>19.579166666666669</v>
          </cell>
          <cell r="C23">
            <v>25.5</v>
          </cell>
          <cell r="D23">
            <v>15.6</v>
          </cell>
          <cell r="E23">
            <v>84.875</v>
          </cell>
          <cell r="F23">
            <v>97</v>
          </cell>
          <cell r="G23">
            <v>63</v>
          </cell>
          <cell r="H23">
            <v>7.5600000000000005</v>
          </cell>
          <cell r="I23" t="str">
            <v>S</v>
          </cell>
          <cell r="J23">
            <v>16.920000000000002</v>
          </cell>
          <cell r="K23">
            <v>0</v>
          </cell>
        </row>
        <row r="24">
          <cell r="B24">
            <v>24.108333333333334</v>
          </cell>
          <cell r="C24">
            <v>31.5</v>
          </cell>
          <cell r="D24">
            <v>18.600000000000001</v>
          </cell>
          <cell r="E24">
            <v>80.125</v>
          </cell>
          <cell r="F24">
            <v>97</v>
          </cell>
          <cell r="G24">
            <v>58</v>
          </cell>
          <cell r="H24">
            <v>10.08</v>
          </cell>
          <cell r="I24" t="str">
            <v>SE</v>
          </cell>
          <cell r="J24">
            <v>21.96</v>
          </cell>
          <cell r="K24">
            <v>0.2</v>
          </cell>
        </row>
        <row r="25">
          <cell r="B25">
            <v>21.087499999999995</v>
          </cell>
          <cell r="C25">
            <v>26</v>
          </cell>
          <cell r="D25">
            <v>17.899999999999999</v>
          </cell>
          <cell r="E25">
            <v>83.375</v>
          </cell>
          <cell r="F25">
            <v>92</v>
          </cell>
          <cell r="G25">
            <v>65</v>
          </cell>
          <cell r="H25">
            <v>6.84</v>
          </cell>
          <cell r="I25" t="str">
            <v>S</v>
          </cell>
          <cell r="J25">
            <v>24.48</v>
          </cell>
          <cell r="K25">
            <v>0</v>
          </cell>
        </row>
        <row r="26">
          <cell r="B26">
            <v>18.804166666666671</v>
          </cell>
          <cell r="C26">
            <v>21.5</v>
          </cell>
          <cell r="D26">
            <v>17</v>
          </cell>
          <cell r="E26">
            <v>81.125</v>
          </cell>
          <cell r="F26">
            <v>89</v>
          </cell>
          <cell r="G26">
            <v>72</v>
          </cell>
          <cell r="H26">
            <v>8.2799999999999994</v>
          </cell>
          <cell r="I26" t="str">
            <v>S</v>
          </cell>
          <cell r="J26">
            <v>22.68</v>
          </cell>
          <cell r="K26">
            <v>0</v>
          </cell>
        </row>
        <row r="27">
          <cell r="B27">
            <v>17.295833333333331</v>
          </cell>
          <cell r="C27">
            <v>22.3</v>
          </cell>
          <cell r="D27">
            <v>12.4</v>
          </cell>
          <cell r="E27">
            <v>72.625</v>
          </cell>
          <cell r="F27">
            <v>95</v>
          </cell>
          <cell r="G27">
            <v>45</v>
          </cell>
          <cell r="H27">
            <v>12.6</v>
          </cell>
          <cell r="I27" t="str">
            <v>S</v>
          </cell>
          <cell r="J27">
            <v>29.880000000000003</v>
          </cell>
          <cell r="K27">
            <v>0</v>
          </cell>
        </row>
        <row r="28">
          <cell r="B28">
            <v>17.166666666666671</v>
          </cell>
          <cell r="C28">
            <v>25.2</v>
          </cell>
          <cell r="D28">
            <v>12.1</v>
          </cell>
          <cell r="E28">
            <v>70.25</v>
          </cell>
          <cell r="F28">
            <v>91</v>
          </cell>
          <cell r="G28">
            <v>40</v>
          </cell>
          <cell r="H28">
            <v>11.520000000000001</v>
          </cell>
          <cell r="I28" t="str">
            <v>SE</v>
          </cell>
          <cell r="J28">
            <v>21.6</v>
          </cell>
          <cell r="K28">
            <v>0</v>
          </cell>
        </row>
        <row r="29">
          <cell r="B29">
            <v>21.466666666666672</v>
          </cell>
          <cell r="C29">
            <v>29.9</v>
          </cell>
          <cell r="D29">
            <v>16.3</v>
          </cell>
          <cell r="E29">
            <v>64</v>
          </cell>
          <cell r="F29">
            <v>88</v>
          </cell>
          <cell r="G29">
            <v>43</v>
          </cell>
          <cell r="H29">
            <v>13.68</v>
          </cell>
          <cell r="I29" t="str">
            <v>SE</v>
          </cell>
          <cell r="J29">
            <v>28.8</v>
          </cell>
          <cell r="K29">
            <v>0</v>
          </cell>
        </row>
        <row r="30">
          <cell r="B30">
            <v>21.112499999999997</v>
          </cell>
          <cell r="C30">
            <v>25.8</v>
          </cell>
          <cell r="D30">
            <v>18</v>
          </cell>
          <cell r="E30">
            <v>81.416666666666671</v>
          </cell>
          <cell r="F30">
            <v>95</v>
          </cell>
          <cell r="G30">
            <v>64</v>
          </cell>
          <cell r="H30">
            <v>6.48</v>
          </cell>
          <cell r="I30" t="str">
            <v>S</v>
          </cell>
          <cell r="J30">
            <v>15.840000000000002</v>
          </cell>
          <cell r="K30">
            <v>0</v>
          </cell>
        </row>
        <row r="31">
          <cell r="B31">
            <v>21.762499999999999</v>
          </cell>
          <cell r="C31">
            <v>27.4</v>
          </cell>
          <cell r="D31">
            <v>18.600000000000001</v>
          </cell>
          <cell r="E31">
            <v>85.625</v>
          </cell>
          <cell r="F31">
            <v>97</v>
          </cell>
          <cell r="G31">
            <v>63</v>
          </cell>
          <cell r="H31">
            <v>9.3600000000000012</v>
          </cell>
          <cell r="I31" t="str">
            <v>SE</v>
          </cell>
          <cell r="J31">
            <v>22.32</v>
          </cell>
          <cell r="K31">
            <v>10.599999999999998</v>
          </cell>
        </row>
        <row r="32">
          <cell r="B32">
            <v>18.995833333333334</v>
          </cell>
          <cell r="C32">
            <v>23.4</v>
          </cell>
          <cell r="D32">
            <v>16.899999999999999</v>
          </cell>
          <cell r="E32">
            <v>94</v>
          </cell>
          <cell r="F32">
            <v>98</v>
          </cell>
          <cell r="G32">
            <v>77</v>
          </cell>
          <cell r="H32">
            <v>8.2799999999999994</v>
          </cell>
          <cell r="I32" t="str">
            <v>S</v>
          </cell>
          <cell r="J32">
            <v>21.6</v>
          </cell>
          <cell r="K32">
            <v>28</v>
          </cell>
        </row>
        <row r="33">
          <cell r="B33">
            <v>17.404166666666669</v>
          </cell>
          <cell r="C33">
            <v>20.3</v>
          </cell>
          <cell r="D33">
            <v>15.4</v>
          </cell>
          <cell r="E33">
            <v>92.583333333333329</v>
          </cell>
          <cell r="F33">
            <v>98</v>
          </cell>
          <cell r="G33">
            <v>79</v>
          </cell>
          <cell r="H33">
            <v>5.7600000000000007</v>
          </cell>
          <cell r="I33" t="str">
            <v>S</v>
          </cell>
          <cell r="J33">
            <v>20.16</v>
          </cell>
          <cell r="K33">
            <v>32.200000000000003</v>
          </cell>
        </row>
        <row r="34">
          <cell r="B34">
            <v>19.874999999999996</v>
          </cell>
          <cell r="C34">
            <v>23.7</v>
          </cell>
          <cell r="D34">
            <v>18</v>
          </cell>
          <cell r="E34">
            <v>92.916666666666671</v>
          </cell>
          <cell r="F34">
            <v>97</v>
          </cell>
          <cell r="G34">
            <v>78</v>
          </cell>
          <cell r="H34">
            <v>7.5600000000000005</v>
          </cell>
          <cell r="I34" t="str">
            <v>NO</v>
          </cell>
          <cell r="J34">
            <v>16.920000000000002</v>
          </cell>
          <cell r="K34">
            <v>4.6000000000000005</v>
          </cell>
        </row>
        <row r="35">
          <cell r="B35">
            <v>20.233333333333334</v>
          </cell>
          <cell r="C35">
            <v>23.6</v>
          </cell>
          <cell r="D35">
            <v>18.399999999999999</v>
          </cell>
          <cell r="E35">
            <v>90.25</v>
          </cell>
          <cell r="F35">
            <v>98</v>
          </cell>
          <cell r="G35">
            <v>76</v>
          </cell>
          <cell r="H35">
            <v>3.9600000000000004</v>
          </cell>
          <cell r="I35" t="str">
            <v>S</v>
          </cell>
          <cell r="J35">
            <v>12.96</v>
          </cell>
          <cell r="K35">
            <v>0</v>
          </cell>
        </row>
        <row r="36">
          <cell r="I36" t="str">
            <v>S</v>
          </cell>
        </row>
      </sheetData>
      <sheetData sheetId="5">
        <row r="5">
          <cell r="B5">
            <v>21.424999999999997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16.891666666666666</v>
          </cell>
          <cell r="C5">
            <v>25.5</v>
          </cell>
          <cell r="D5">
            <v>10.3</v>
          </cell>
          <cell r="E5">
            <v>57.583333333333336</v>
          </cell>
          <cell r="F5">
            <v>80</v>
          </cell>
          <cell r="G5">
            <v>25</v>
          </cell>
          <cell r="H5">
            <v>20.16</v>
          </cell>
          <cell r="I5" t="str">
            <v>SE</v>
          </cell>
          <cell r="J5">
            <v>32.4</v>
          </cell>
          <cell r="K5">
            <v>0</v>
          </cell>
        </row>
        <row r="6">
          <cell r="B6">
            <v>19.066666666666666</v>
          </cell>
          <cell r="C6">
            <v>26.7</v>
          </cell>
          <cell r="D6">
            <v>13</v>
          </cell>
          <cell r="E6">
            <v>53.708333333333336</v>
          </cell>
          <cell r="F6">
            <v>78</v>
          </cell>
          <cell r="G6">
            <v>29</v>
          </cell>
          <cell r="H6">
            <v>21.240000000000002</v>
          </cell>
          <cell r="I6" t="str">
            <v>L</v>
          </cell>
          <cell r="J6">
            <v>34.92</v>
          </cell>
          <cell r="K6">
            <v>0</v>
          </cell>
        </row>
        <row r="7">
          <cell r="B7">
            <v>21.637500000000003</v>
          </cell>
          <cell r="C7">
            <v>30.8</v>
          </cell>
          <cell r="D7">
            <v>14.9</v>
          </cell>
          <cell r="E7">
            <v>55.291666666666664</v>
          </cell>
          <cell r="F7">
            <v>91</v>
          </cell>
          <cell r="G7">
            <v>22</v>
          </cell>
          <cell r="H7">
            <v>13.32</v>
          </cell>
          <cell r="I7" t="str">
            <v>SE</v>
          </cell>
          <cell r="J7">
            <v>29.52</v>
          </cell>
          <cell r="K7">
            <v>0</v>
          </cell>
        </row>
        <row r="8">
          <cell r="B8">
            <v>23.016666666666666</v>
          </cell>
          <cell r="C8">
            <v>30.3</v>
          </cell>
          <cell r="D8">
            <v>16.100000000000001</v>
          </cell>
          <cell r="E8">
            <v>58.291666666666664</v>
          </cell>
          <cell r="F8">
            <v>100</v>
          </cell>
          <cell r="G8">
            <v>31</v>
          </cell>
          <cell r="H8">
            <v>11.879999999999999</v>
          </cell>
          <cell r="I8" t="str">
            <v>SE</v>
          </cell>
          <cell r="J8">
            <v>22.68</v>
          </cell>
          <cell r="K8">
            <v>0</v>
          </cell>
        </row>
        <row r="9">
          <cell r="B9">
            <v>24.054166666666664</v>
          </cell>
          <cell r="C9">
            <v>31.9</v>
          </cell>
          <cell r="D9">
            <v>18.7</v>
          </cell>
          <cell r="E9">
            <v>59.958333333333336</v>
          </cell>
          <cell r="F9">
            <v>99</v>
          </cell>
          <cell r="G9">
            <v>31</v>
          </cell>
          <cell r="H9">
            <v>14.76</v>
          </cell>
          <cell r="I9" t="str">
            <v>L</v>
          </cell>
          <cell r="J9">
            <v>24.48</v>
          </cell>
          <cell r="K9">
            <v>0</v>
          </cell>
        </row>
        <row r="10">
          <cell r="B10">
            <v>22.470833333333331</v>
          </cell>
          <cell r="C10">
            <v>28.2</v>
          </cell>
          <cell r="D10">
            <v>19.7</v>
          </cell>
          <cell r="E10">
            <v>67.333333333333329</v>
          </cell>
          <cell r="F10">
            <v>83</v>
          </cell>
          <cell r="G10">
            <v>45</v>
          </cell>
          <cell r="H10">
            <v>18.36</v>
          </cell>
          <cell r="I10" t="str">
            <v>L</v>
          </cell>
          <cell r="J10">
            <v>32.76</v>
          </cell>
          <cell r="K10">
            <v>0</v>
          </cell>
        </row>
        <row r="11">
          <cell r="B11">
            <v>22.55</v>
          </cell>
          <cell r="C11">
            <v>28.3</v>
          </cell>
          <cell r="D11">
            <v>19</v>
          </cell>
          <cell r="E11">
            <v>75.583333333333329</v>
          </cell>
          <cell r="F11">
            <v>99</v>
          </cell>
          <cell r="G11">
            <v>45</v>
          </cell>
          <cell r="H11">
            <v>21.6</v>
          </cell>
          <cell r="I11" t="str">
            <v>SE</v>
          </cell>
          <cell r="J11">
            <v>35.28</v>
          </cell>
          <cell r="K11">
            <v>0.2</v>
          </cell>
        </row>
        <row r="12">
          <cell r="B12">
            <v>22.354166666666671</v>
          </cell>
          <cell r="C12">
            <v>27.4</v>
          </cell>
          <cell r="D12">
            <v>19.2</v>
          </cell>
          <cell r="E12">
            <v>79.666666666666671</v>
          </cell>
          <cell r="F12">
            <v>99</v>
          </cell>
          <cell r="G12">
            <v>55</v>
          </cell>
          <cell r="H12">
            <v>28.08</v>
          </cell>
          <cell r="I12" t="str">
            <v>SE</v>
          </cell>
          <cell r="J12">
            <v>42.84</v>
          </cell>
          <cell r="K12">
            <v>0</v>
          </cell>
        </row>
        <row r="13">
          <cell r="B13">
            <v>21.508333333333336</v>
          </cell>
          <cell r="C13">
            <v>27</v>
          </cell>
          <cell r="D13">
            <v>18.7</v>
          </cell>
          <cell r="E13">
            <v>80.083333333333329</v>
          </cell>
          <cell r="F13">
            <v>100</v>
          </cell>
          <cell r="G13">
            <v>58</v>
          </cell>
          <cell r="H13">
            <v>28.8</v>
          </cell>
          <cell r="I13" t="str">
            <v>SE</v>
          </cell>
          <cell r="J13">
            <v>48.6</v>
          </cell>
          <cell r="K13">
            <v>12</v>
          </cell>
        </row>
        <row r="14">
          <cell r="B14">
            <v>19.795833333333334</v>
          </cell>
          <cell r="C14">
            <v>24.8</v>
          </cell>
          <cell r="D14">
            <v>18</v>
          </cell>
          <cell r="E14">
            <v>93.666666666666671</v>
          </cell>
          <cell r="F14">
            <v>100</v>
          </cell>
          <cell r="G14">
            <v>68</v>
          </cell>
          <cell r="H14">
            <v>26.28</v>
          </cell>
          <cell r="I14" t="str">
            <v>NE</v>
          </cell>
          <cell r="J14">
            <v>40.680000000000007</v>
          </cell>
          <cell r="K14">
            <v>26.199999999999992</v>
          </cell>
        </row>
        <row r="15">
          <cell r="B15">
            <v>20.620833333333334</v>
          </cell>
          <cell r="C15">
            <v>24.6</v>
          </cell>
          <cell r="D15">
            <v>18.399999999999999</v>
          </cell>
          <cell r="E15">
            <v>91.583333333333329</v>
          </cell>
          <cell r="F15">
            <v>100</v>
          </cell>
          <cell r="G15">
            <v>76</v>
          </cell>
          <cell r="H15">
            <v>12.6</v>
          </cell>
          <cell r="I15" t="str">
            <v>NE</v>
          </cell>
          <cell r="J15">
            <v>19.8</v>
          </cell>
          <cell r="K15">
            <v>0</v>
          </cell>
        </row>
        <row r="16">
          <cell r="B16">
            <v>22.020833333333329</v>
          </cell>
          <cell r="C16">
            <v>25.3</v>
          </cell>
          <cell r="D16">
            <v>20.5</v>
          </cell>
          <cell r="E16">
            <v>93.818181818181813</v>
          </cell>
          <cell r="F16">
            <v>100</v>
          </cell>
          <cell r="G16">
            <v>80</v>
          </cell>
          <cell r="H16">
            <v>14.04</v>
          </cell>
          <cell r="I16" t="str">
            <v>SE</v>
          </cell>
          <cell r="J16">
            <v>24.48</v>
          </cell>
          <cell r="K16">
            <v>18</v>
          </cell>
        </row>
        <row r="17">
          <cell r="B17">
            <v>21.733333333333334</v>
          </cell>
          <cell r="C17">
            <v>24.8</v>
          </cell>
          <cell r="D17">
            <v>19.899999999999999</v>
          </cell>
          <cell r="E17">
            <v>83.933333333333337</v>
          </cell>
          <cell r="F17">
            <v>100</v>
          </cell>
          <cell r="G17">
            <v>66</v>
          </cell>
          <cell r="H17">
            <v>17.64</v>
          </cell>
          <cell r="I17" t="str">
            <v>SE</v>
          </cell>
          <cell r="J17">
            <v>29.880000000000003</v>
          </cell>
          <cell r="K17">
            <v>0.2</v>
          </cell>
        </row>
        <row r="18">
          <cell r="B18">
            <v>21.858333333333334</v>
          </cell>
          <cell r="C18">
            <v>28</v>
          </cell>
          <cell r="D18">
            <v>17.5</v>
          </cell>
          <cell r="E18">
            <v>78.875</v>
          </cell>
          <cell r="F18">
            <v>100</v>
          </cell>
          <cell r="G18">
            <v>49</v>
          </cell>
          <cell r="H18">
            <v>23.040000000000003</v>
          </cell>
          <cell r="I18" t="str">
            <v>L</v>
          </cell>
          <cell r="J18">
            <v>34.200000000000003</v>
          </cell>
          <cell r="K18">
            <v>0</v>
          </cell>
        </row>
        <row r="19">
          <cell r="B19">
            <v>23.825000000000003</v>
          </cell>
          <cell r="C19">
            <v>32</v>
          </cell>
          <cell r="D19">
            <v>18</v>
          </cell>
          <cell r="E19">
            <v>75.208333333333329</v>
          </cell>
          <cell r="F19">
            <v>100</v>
          </cell>
          <cell r="G19">
            <v>46</v>
          </cell>
          <cell r="H19">
            <v>19.440000000000001</v>
          </cell>
          <cell r="I19" t="str">
            <v>L</v>
          </cell>
          <cell r="J19">
            <v>32.04</v>
          </cell>
          <cell r="K19">
            <v>0</v>
          </cell>
        </row>
        <row r="20">
          <cell r="B20">
            <v>22.591666666666665</v>
          </cell>
          <cell r="C20">
            <v>26.8</v>
          </cell>
          <cell r="D20">
            <v>19.2</v>
          </cell>
          <cell r="E20">
            <v>82.041666666666671</v>
          </cell>
          <cell r="F20">
            <v>100</v>
          </cell>
          <cell r="G20">
            <v>64</v>
          </cell>
          <cell r="H20">
            <v>18.36</v>
          </cell>
          <cell r="I20" t="str">
            <v>SO</v>
          </cell>
          <cell r="J20">
            <v>31.319999999999997</v>
          </cell>
          <cell r="K20">
            <v>0</v>
          </cell>
        </row>
        <row r="21">
          <cell r="B21">
            <v>17.508333333333333</v>
          </cell>
          <cell r="C21">
            <v>24.8</v>
          </cell>
          <cell r="D21">
            <v>12.2</v>
          </cell>
          <cell r="E21">
            <v>78.208333333333329</v>
          </cell>
          <cell r="F21">
            <v>100</v>
          </cell>
          <cell r="G21">
            <v>42</v>
          </cell>
          <cell r="H21">
            <v>13.32</v>
          </cell>
          <cell r="I21" t="str">
            <v>O</v>
          </cell>
          <cell r="J21">
            <v>28.8</v>
          </cell>
          <cell r="K21">
            <v>0</v>
          </cell>
        </row>
        <row r="22">
          <cell r="B22">
            <v>16.775000000000002</v>
          </cell>
          <cell r="C22">
            <v>18.600000000000001</v>
          </cell>
          <cell r="D22">
            <v>14.8</v>
          </cell>
          <cell r="E22">
            <v>87.291666666666671</v>
          </cell>
          <cell r="F22">
            <v>100</v>
          </cell>
          <cell r="G22">
            <v>69</v>
          </cell>
          <cell r="H22">
            <v>19.440000000000001</v>
          </cell>
          <cell r="I22" t="str">
            <v>SO</v>
          </cell>
          <cell r="J22">
            <v>33.840000000000003</v>
          </cell>
          <cell r="K22">
            <v>2.4000000000000004</v>
          </cell>
        </row>
        <row r="23">
          <cell r="B23">
            <v>18.766666666666666</v>
          </cell>
          <cell r="C23">
            <v>23.9</v>
          </cell>
          <cell r="D23">
            <v>15.9</v>
          </cell>
          <cell r="E23">
            <v>86.285714285714292</v>
          </cell>
          <cell r="F23">
            <v>100</v>
          </cell>
          <cell r="G23">
            <v>68</v>
          </cell>
          <cell r="H23">
            <v>15.48</v>
          </cell>
          <cell r="I23" t="str">
            <v>SE</v>
          </cell>
          <cell r="J23">
            <v>22.32</v>
          </cell>
          <cell r="K23">
            <v>0.60000000000000009</v>
          </cell>
        </row>
        <row r="24">
          <cell r="B24">
            <v>22.679166666666671</v>
          </cell>
          <cell r="C24">
            <v>31.6</v>
          </cell>
          <cell r="D24">
            <v>18.100000000000001</v>
          </cell>
          <cell r="E24">
            <v>84</v>
          </cell>
          <cell r="F24">
            <v>100</v>
          </cell>
          <cell r="G24">
            <v>48</v>
          </cell>
          <cell r="H24">
            <v>21.240000000000002</v>
          </cell>
          <cell r="I24" t="str">
            <v>L</v>
          </cell>
          <cell r="J24">
            <v>41.76</v>
          </cell>
          <cell r="K24">
            <v>0</v>
          </cell>
        </row>
        <row r="25">
          <cell r="B25">
            <v>21.895833333333332</v>
          </cell>
          <cell r="C25">
            <v>24.6</v>
          </cell>
          <cell r="D25">
            <v>19.600000000000001</v>
          </cell>
          <cell r="E25">
            <v>95.652173913043484</v>
          </cell>
          <cell r="F25">
            <v>100</v>
          </cell>
          <cell r="G25">
            <v>78</v>
          </cell>
          <cell r="H25">
            <v>13.32</v>
          </cell>
          <cell r="I25" t="str">
            <v>SO</v>
          </cell>
          <cell r="J25">
            <v>21.240000000000002</v>
          </cell>
          <cell r="K25">
            <v>2.2000000000000002</v>
          </cell>
        </row>
        <row r="26">
          <cell r="B26">
            <v>18.799999999999997</v>
          </cell>
          <cell r="C26">
            <v>22.1</v>
          </cell>
          <cell r="D26">
            <v>15.9</v>
          </cell>
          <cell r="E26">
            <v>94.857142857142861</v>
          </cell>
          <cell r="F26">
            <v>100</v>
          </cell>
          <cell r="G26">
            <v>83</v>
          </cell>
          <cell r="H26">
            <v>19.440000000000001</v>
          </cell>
          <cell r="I26" t="str">
            <v>SO</v>
          </cell>
          <cell r="J26">
            <v>35.28</v>
          </cell>
          <cell r="K26">
            <v>8.6000000000000014</v>
          </cell>
        </row>
        <row r="27">
          <cell r="B27">
            <v>15.587499999999999</v>
          </cell>
          <cell r="C27">
            <v>20.5</v>
          </cell>
          <cell r="D27">
            <v>11.4</v>
          </cell>
          <cell r="E27">
            <v>81.75</v>
          </cell>
          <cell r="F27">
            <v>100</v>
          </cell>
          <cell r="G27">
            <v>44</v>
          </cell>
          <cell r="H27">
            <v>19.440000000000001</v>
          </cell>
          <cell r="I27" t="str">
            <v>SO</v>
          </cell>
          <cell r="J27">
            <v>33.840000000000003</v>
          </cell>
          <cell r="K27">
            <v>0.8</v>
          </cell>
        </row>
        <row r="28">
          <cell r="B28">
            <v>16.216666666666669</v>
          </cell>
          <cell r="C28">
            <v>22.8</v>
          </cell>
          <cell r="D28">
            <v>11.9</v>
          </cell>
          <cell r="E28">
            <v>67.416666666666671</v>
          </cell>
          <cell r="F28">
            <v>92</v>
          </cell>
          <cell r="G28">
            <v>34</v>
          </cell>
          <cell r="H28">
            <v>23.759999999999998</v>
          </cell>
          <cell r="I28" t="str">
            <v>L</v>
          </cell>
          <cell r="J28">
            <v>38.880000000000003</v>
          </cell>
          <cell r="K28">
            <v>0</v>
          </cell>
        </row>
        <row r="29">
          <cell r="B29">
            <v>18.316666666666666</v>
          </cell>
          <cell r="C29">
            <v>24.9</v>
          </cell>
          <cell r="D29">
            <v>14.1</v>
          </cell>
          <cell r="E29">
            <v>73.083333333333329</v>
          </cell>
          <cell r="F29">
            <v>95</v>
          </cell>
          <cell r="G29">
            <v>38</v>
          </cell>
          <cell r="H29">
            <v>21.6</v>
          </cell>
          <cell r="I29" t="str">
            <v>L</v>
          </cell>
          <cell r="J29">
            <v>38.159999999999997</v>
          </cell>
          <cell r="K29">
            <v>0</v>
          </cell>
        </row>
        <row r="30">
          <cell r="B30">
            <v>21.387499999999999</v>
          </cell>
          <cell r="C30">
            <v>30.4</v>
          </cell>
          <cell r="D30">
            <v>17.100000000000001</v>
          </cell>
          <cell r="E30">
            <v>76.166666666666671</v>
          </cell>
          <cell r="F30">
            <v>100</v>
          </cell>
          <cell r="G30">
            <v>41</v>
          </cell>
          <cell r="H30">
            <v>19.079999999999998</v>
          </cell>
          <cell r="I30" t="str">
            <v>SE</v>
          </cell>
          <cell r="J30">
            <v>30.240000000000002</v>
          </cell>
          <cell r="K30">
            <v>0</v>
          </cell>
        </row>
        <row r="31">
          <cell r="B31">
            <v>20.325000000000003</v>
          </cell>
          <cell r="C31">
            <v>25.2</v>
          </cell>
          <cell r="D31">
            <v>17.3</v>
          </cell>
          <cell r="E31">
            <v>88.541666666666671</v>
          </cell>
          <cell r="F31">
            <v>100</v>
          </cell>
          <cell r="G31">
            <v>64</v>
          </cell>
          <cell r="H31">
            <v>18.720000000000002</v>
          </cell>
          <cell r="I31" t="str">
            <v>S</v>
          </cell>
          <cell r="J31">
            <v>35.64</v>
          </cell>
          <cell r="K31">
            <v>18.600000000000001</v>
          </cell>
        </row>
        <row r="32">
          <cell r="B32">
            <v>20.358333333333338</v>
          </cell>
          <cell r="C32">
            <v>26.6</v>
          </cell>
          <cell r="D32">
            <v>17.100000000000001</v>
          </cell>
          <cell r="E32">
            <v>87.25</v>
          </cell>
          <cell r="F32">
            <v>100</v>
          </cell>
          <cell r="G32">
            <v>59</v>
          </cell>
          <cell r="H32">
            <v>23.400000000000002</v>
          </cell>
          <cell r="I32" t="str">
            <v>L</v>
          </cell>
          <cell r="J32">
            <v>39.96</v>
          </cell>
          <cell r="K32">
            <v>0.4</v>
          </cell>
        </row>
        <row r="33">
          <cell r="B33">
            <v>18.604166666666664</v>
          </cell>
          <cell r="C33">
            <v>21.8</v>
          </cell>
          <cell r="D33">
            <v>17</v>
          </cell>
          <cell r="E33">
            <v>94.1</v>
          </cell>
          <cell r="F33">
            <v>100</v>
          </cell>
          <cell r="G33">
            <v>75</v>
          </cell>
          <cell r="H33">
            <v>16.559999999999999</v>
          </cell>
          <cell r="I33" t="str">
            <v>NE</v>
          </cell>
          <cell r="J33">
            <v>37.080000000000005</v>
          </cell>
          <cell r="K33">
            <v>25.4</v>
          </cell>
        </row>
        <row r="34">
          <cell r="B34">
            <v>18.491666666666671</v>
          </cell>
          <cell r="C34">
            <v>20.399999999999999</v>
          </cell>
          <cell r="D34">
            <v>17.5</v>
          </cell>
          <cell r="E34">
            <v>99.352941176470594</v>
          </cell>
          <cell r="F34">
            <v>100</v>
          </cell>
          <cell r="G34">
            <v>85</v>
          </cell>
          <cell r="H34">
            <v>14.76</v>
          </cell>
          <cell r="I34" t="str">
            <v>L</v>
          </cell>
          <cell r="J34">
            <v>27</v>
          </cell>
          <cell r="K34">
            <v>16.2</v>
          </cell>
        </row>
        <row r="35">
          <cell r="B35">
            <v>19.754166666666666</v>
          </cell>
          <cell r="C35">
            <v>23.1</v>
          </cell>
          <cell r="D35">
            <v>17.600000000000001</v>
          </cell>
          <cell r="E35">
            <v>98.4</v>
          </cell>
          <cell r="F35">
            <v>100</v>
          </cell>
          <cell r="G35">
            <v>86</v>
          </cell>
          <cell r="H35">
            <v>10.44</v>
          </cell>
          <cell r="I35" t="str">
            <v>NE</v>
          </cell>
          <cell r="J35">
            <v>25.2</v>
          </cell>
          <cell r="K35">
            <v>1</v>
          </cell>
        </row>
        <row r="36">
          <cell r="I36" t="str">
            <v>SE</v>
          </cell>
        </row>
      </sheetData>
      <sheetData sheetId="5">
        <row r="5">
          <cell r="B5">
            <v>20.24583333333333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14.095833333333333</v>
          </cell>
          <cell r="C5">
            <v>26.7</v>
          </cell>
          <cell r="D5">
            <v>4.7</v>
          </cell>
          <cell r="E5">
            <v>71.666666666666671</v>
          </cell>
          <cell r="F5">
            <v>98</v>
          </cell>
          <cell r="G5">
            <v>25</v>
          </cell>
          <cell r="H5">
            <v>7.5600000000000005</v>
          </cell>
          <cell r="I5" t="str">
            <v>SO</v>
          </cell>
          <cell r="J5">
            <v>18</v>
          </cell>
          <cell r="K5">
            <v>0</v>
          </cell>
        </row>
        <row r="6">
          <cell r="B6">
            <v>18.354166666666668</v>
          </cell>
          <cell r="C6">
            <v>31</v>
          </cell>
          <cell r="D6">
            <v>9.6</v>
          </cell>
          <cell r="E6">
            <v>71.083333333333329</v>
          </cell>
          <cell r="F6">
            <v>97</v>
          </cell>
          <cell r="G6">
            <v>30</v>
          </cell>
          <cell r="H6">
            <v>9</v>
          </cell>
          <cell r="I6" t="str">
            <v>NE</v>
          </cell>
          <cell r="J6">
            <v>22.32</v>
          </cell>
          <cell r="K6">
            <v>0</v>
          </cell>
        </row>
        <row r="7">
          <cell r="B7">
            <v>20.487500000000001</v>
          </cell>
          <cell r="C7">
            <v>29.5</v>
          </cell>
          <cell r="D7">
            <v>14.8</v>
          </cell>
          <cell r="E7">
            <v>72.041666666666671</v>
          </cell>
          <cell r="F7">
            <v>96</v>
          </cell>
          <cell r="G7">
            <v>35</v>
          </cell>
          <cell r="H7">
            <v>16.2</v>
          </cell>
          <cell r="I7" t="str">
            <v>SO</v>
          </cell>
          <cell r="J7">
            <v>25.92</v>
          </cell>
          <cell r="K7">
            <v>0</v>
          </cell>
        </row>
        <row r="8">
          <cell r="B8">
            <v>20.541666666666668</v>
          </cell>
          <cell r="C8">
            <v>29.6</v>
          </cell>
          <cell r="D8">
            <v>13.9</v>
          </cell>
          <cell r="E8">
            <v>74.25</v>
          </cell>
          <cell r="F8">
            <v>96</v>
          </cell>
          <cell r="G8">
            <v>42</v>
          </cell>
          <cell r="H8">
            <v>6.84</v>
          </cell>
          <cell r="I8" t="str">
            <v>SO</v>
          </cell>
          <cell r="J8">
            <v>15.120000000000001</v>
          </cell>
          <cell r="K8">
            <v>0</v>
          </cell>
        </row>
        <row r="9">
          <cell r="B9">
            <v>21.804166666666664</v>
          </cell>
          <cell r="C9">
            <v>32.700000000000003</v>
          </cell>
          <cell r="D9">
            <v>13.8</v>
          </cell>
          <cell r="E9">
            <v>75</v>
          </cell>
          <cell r="F9">
            <v>97</v>
          </cell>
          <cell r="G9">
            <v>30</v>
          </cell>
          <cell r="H9">
            <v>16.920000000000002</v>
          </cell>
          <cell r="I9" t="str">
            <v>NE</v>
          </cell>
          <cell r="J9">
            <v>28.8</v>
          </cell>
          <cell r="K9">
            <v>0.2</v>
          </cell>
        </row>
        <row r="10">
          <cell r="B10">
            <v>19.895833333333336</v>
          </cell>
          <cell r="C10">
            <v>23.6</v>
          </cell>
          <cell r="D10">
            <v>18.3</v>
          </cell>
          <cell r="E10">
            <v>89.833333333333329</v>
          </cell>
          <cell r="F10">
            <v>95</v>
          </cell>
          <cell r="G10">
            <v>70</v>
          </cell>
          <cell r="H10">
            <v>9.7200000000000006</v>
          </cell>
          <cell r="I10" t="str">
            <v>NE</v>
          </cell>
          <cell r="J10">
            <v>37.800000000000004</v>
          </cell>
          <cell r="K10">
            <v>37.599999999999994</v>
          </cell>
        </row>
        <row r="11">
          <cell r="B11">
            <v>21.170833333333331</v>
          </cell>
          <cell r="C11">
            <v>28.3</v>
          </cell>
          <cell r="D11">
            <v>18.2</v>
          </cell>
          <cell r="E11">
            <v>86.25</v>
          </cell>
          <cell r="F11">
            <v>96</v>
          </cell>
          <cell r="G11">
            <v>59</v>
          </cell>
          <cell r="H11">
            <v>9.7200000000000006</v>
          </cell>
          <cell r="I11" t="str">
            <v>NE</v>
          </cell>
          <cell r="J11">
            <v>29.52</v>
          </cell>
          <cell r="K11">
            <v>13.2</v>
          </cell>
        </row>
        <row r="12">
          <cell r="B12">
            <v>23.195833333333329</v>
          </cell>
          <cell r="C12">
            <v>28.8</v>
          </cell>
          <cell r="D12">
            <v>19.5</v>
          </cell>
          <cell r="E12">
            <v>85.458333333333329</v>
          </cell>
          <cell r="F12">
            <v>96</v>
          </cell>
          <cell r="G12">
            <v>62</v>
          </cell>
          <cell r="H12">
            <v>8.2799999999999994</v>
          </cell>
          <cell r="I12" t="str">
            <v>SO</v>
          </cell>
          <cell r="J12">
            <v>17.28</v>
          </cell>
          <cell r="K12">
            <v>1.7999999999999998</v>
          </cell>
        </row>
        <row r="13">
          <cell r="B13">
            <v>21.958333333333332</v>
          </cell>
          <cell r="C13">
            <v>23.4</v>
          </cell>
          <cell r="D13">
            <v>20.9</v>
          </cell>
          <cell r="E13">
            <v>92.166666666666671</v>
          </cell>
          <cell r="F13">
            <v>96</v>
          </cell>
          <cell r="G13">
            <v>85</v>
          </cell>
          <cell r="H13">
            <v>7.9200000000000008</v>
          </cell>
          <cell r="I13" t="str">
            <v>NE</v>
          </cell>
          <cell r="J13">
            <v>23.400000000000002</v>
          </cell>
          <cell r="K13">
            <v>8.8000000000000007</v>
          </cell>
        </row>
        <row r="14">
          <cell r="B14">
            <v>21.337499999999995</v>
          </cell>
          <cell r="C14">
            <v>26.4</v>
          </cell>
          <cell r="D14">
            <v>18.100000000000001</v>
          </cell>
          <cell r="E14">
            <v>87.791666666666671</v>
          </cell>
          <cell r="F14">
            <v>95</v>
          </cell>
          <cell r="G14">
            <v>70</v>
          </cell>
          <cell r="H14">
            <v>14.04</v>
          </cell>
          <cell r="I14" t="str">
            <v>NE</v>
          </cell>
          <cell r="J14">
            <v>35.64</v>
          </cell>
          <cell r="K14">
            <v>23.4</v>
          </cell>
        </row>
        <row r="15">
          <cell r="B15">
            <v>21.549999999999997</v>
          </cell>
          <cell r="C15">
            <v>25.2</v>
          </cell>
          <cell r="D15">
            <v>19.7</v>
          </cell>
          <cell r="E15">
            <v>89.541666666666671</v>
          </cell>
          <cell r="F15">
            <v>96</v>
          </cell>
          <cell r="G15">
            <v>71</v>
          </cell>
          <cell r="H15">
            <v>9.3600000000000012</v>
          </cell>
          <cell r="I15" t="str">
            <v>SO</v>
          </cell>
          <cell r="J15">
            <v>19.8</v>
          </cell>
          <cell r="K15">
            <v>12.999999999999998</v>
          </cell>
        </row>
        <row r="16">
          <cell r="B16">
            <v>20.674999999999997</v>
          </cell>
          <cell r="C16">
            <v>23</v>
          </cell>
          <cell r="D16">
            <v>19.2</v>
          </cell>
          <cell r="E16">
            <v>92.458333333333329</v>
          </cell>
          <cell r="F16">
            <v>96</v>
          </cell>
          <cell r="G16">
            <v>80</v>
          </cell>
          <cell r="H16">
            <v>9.7200000000000006</v>
          </cell>
          <cell r="I16" t="str">
            <v>S</v>
          </cell>
          <cell r="J16">
            <v>18.36</v>
          </cell>
          <cell r="K16">
            <v>3</v>
          </cell>
        </row>
        <row r="17">
          <cell r="B17">
            <v>21.412499999999998</v>
          </cell>
          <cell r="C17">
            <v>25.3</v>
          </cell>
          <cell r="D17">
            <v>19.2</v>
          </cell>
          <cell r="E17">
            <v>87.541666666666671</v>
          </cell>
          <cell r="F17">
            <v>95</v>
          </cell>
          <cell r="G17">
            <v>70</v>
          </cell>
          <cell r="H17">
            <v>11.16</v>
          </cell>
          <cell r="I17" t="str">
            <v>SO</v>
          </cell>
          <cell r="J17">
            <v>20.88</v>
          </cell>
          <cell r="K17">
            <v>1</v>
          </cell>
        </row>
        <row r="18">
          <cell r="B18">
            <v>22.325000000000006</v>
          </cell>
          <cell r="C18">
            <v>29.9</v>
          </cell>
          <cell r="D18">
            <v>17.7</v>
          </cell>
          <cell r="E18">
            <v>83.083333333333329</v>
          </cell>
          <cell r="F18">
            <v>96</v>
          </cell>
          <cell r="G18">
            <v>56</v>
          </cell>
          <cell r="H18">
            <v>14.4</v>
          </cell>
          <cell r="I18" t="str">
            <v>NE</v>
          </cell>
          <cell r="J18">
            <v>30.96</v>
          </cell>
          <cell r="K18">
            <v>0.2</v>
          </cell>
        </row>
        <row r="19">
          <cell r="B19">
            <v>25.295833333333331</v>
          </cell>
          <cell r="C19">
            <v>32.4</v>
          </cell>
          <cell r="D19">
            <v>20.5</v>
          </cell>
          <cell r="E19">
            <v>75.666666666666671</v>
          </cell>
          <cell r="F19">
            <v>90</v>
          </cell>
          <cell r="G19">
            <v>51</v>
          </cell>
          <cell r="H19">
            <v>20.88</v>
          </cell>
          <cell r="I19" t="str">
            <v>NE</v>
          </cell>
          <cell r="J19">
            <v>39.96</v>
          </cell>
          <cell r="K19">
            <v>0</v>
          </cell>
        </row>
        <row r="20">
          <cell r="B20">
            <v>18.654166666666672</v>
          </cell>
          <cell r="C20">
            <v>26.3</v>
          </cell>
          <cell r="D20">
            <v>15.8</v>
          </cell>
          <cell r="E20">
            <v>83.583333333333329</v>
          </cell>
          <cell r="F20">
            <v>95</v>
          </cell>
          <cell r="G20">
            <v>69</v>
          </cell>
          <cell r="H20">
            <v>22.68</v>
          </cell>
          <cell r="I20" t="str">
            <v>S</v>
          </cell>
          <cell r="J20">
            <v>48.24</v>
          </cell>
          <cell r="K20">
            <v>10.6</v>
          </cell>
        </row>
        <row r="21">
          <cell r="B21">
            <v>14.300000000000004</v>
          </cell>
          <cell r="C21">
            <v>18.8</v>
          </cell>
          <cell r="D21">
            <v>10.5</v>
          </cell>
          <cell r="E21">
            <v>83.416666666666671</v>
          </cell>
          <cell r="F21">
            <v>97</v>
          </cell>
          <cell r="G21">
            <v>61</v>
          </cell>
          <cell r="H21">
            <v>6.48</v>
          </cell>
          <cell r="I21" t="str">
            <v>SO</v>
          </cell>
          <cell r="J21">
            <v>19.079999999999998</v>
          </cell>
          <cell r="K21">
            <v>0</v>
          </cell>
        </row>
        <row r="22">
          <cell r="B22">
            <v>15.170833333333333</v>
          </cell>
          <cell r="C22">
            <v>16.899999999999999</v>
          </cell>
          <cell r="D22">
            <v>13.9</v>
          </cell>
          <cell r="E22">
            <v>90.708333333333329</v>
          </cell>
          <cell r="F22">
            <v>96</v>
          </cell>
          <cell r="G22">
            <v>82</v>
          </cell>
          <cell r="H22">
            <v>8.2799999999999994</v>
          </cell>
          <cell r="I22" t="str">
            <v>S</v>
          </cell>
          <cell r="J22">
            <v>15.120000000000001</v>
          </cell>
          <cell r="K22">
            <v>7.6000000000000005</v>
          </cell>
        </row>
        <row r="23">
          <cell r="B23">
            <v>16.195833333333333</v>
          </cell>
          <cell r="C23">
            <v>23.7</v>
          </cell>
          <cell r="D23">
            <v>10.8</v>
          </cell>
          <cell r="E23">
            <v>87.75</v>
          </cell>
          <cell r="F23">
            <v>97</v>
          </cell>
          <cell r="G23">
            <v>66</v>
          </cell>
          <cell r="H23">
            <v>9.3600000000000012</v>
          </cell>
          <cell r="I23" t="str">
            <v>NE</v>
          </cell>
          <cell r="J23">
            <v>21.240000000000002</v>
          </cell>
          <cell r="K23">
            <v>0.2</v>
          </cell>
        </row>
        <row r="24">
          <cell r="B24">
            <v>19.608333333333331</v>
          </cell>
          <cell r="C24">
            <v>24.4</v>
          </cell>
          <cell r="D24">
            <v>17</v>
          </cell>
          <cell r="E24">
            <v>88.958333333333329</v>
          </cell>
          <cell r="F24">
            <v>94</v>
          </cell>
          <cell r="G24">
            <v>76</v>
          </cell>
          <cell r="H24">
            <v>16.2</v>
          </cell>
          <cell r="I24" t="str">
            <v>NE</v>
          </cell>
          <cell r="J24">
            <v>28.8</v>
          </cell>
          <cell r="K24">
            <v>0.2</v>
          </cell>
        </row>
        <row r="25">
          <cell r="B25">
            <v>18.087500000000002</v>
          </cell>
          <cell r="C25">
            <v>22</v>
          </cell>
          <cell r="D25">
            <v>15.7</v>
          </cell>
          <cell r="E25">
            <v>82.916666666666671</v>
          </cell>
          <cell r="F25">
            <v>95</v>
          </cell>
          <cell r="G25">
            <v>58</v>
          </cell>
          <cell r="H25">
            <v>8.2799999999999994</v>
          </cell>
          <cell r="I25" t="str">
            <v>SO</v>
          </cell>
          <cell r="J25">
            <v>25.92</v>
          </cell>
          <cell r="K25">
            <v>0</v>
          </cell>
        </row>
        <row r="26">
          <cell r="B26">
            <v>16.320833333333336</v>
          </cell>
          <cell r="C26">
            <v>19.100000000000001</v>
          </cell>
          <cell r="D26">
            <v>14.8</v>
          </cell>
          <cell r="E26">
            <v>83.75</v>
          </cell>
          <cell r="F26">
            <v>93</v>
          </cell>
          <cell r="G26">
            <v>69</v>
          </cell>
          <cell r="H26">
            <v>11.16</v>
          </cell>
          <cell r="I26" t="str">
            <v>SO</v>
          </cell>
          <cell r="J26">
            <v>28.8</v>
          </cell>
          <cell r="K26">
            <v>0.8</v>
          </cell>
        </row>
        <row r="27">
          <cell r="B27">
            <v>13.545833333333336</v>
          </cell>
          <cell r="C27">
            <v>20.2</v>
          </cell>
          <cell r="D27">
            <v>6.9</v>
          </cell>
          <cell r="E27">
            <v>78.916666666666671</v>
          </cell>
          <cell r="F27">
            <v>98</v>
          </cell>
          <cell r="G27">
            <v>47</v>
          </cell>
          <cell r="H27">
            <v>12.24</v>
          </cell>
          <cell r="I27" t="str">
            <v>S</v>
          </cell>
          <cell r="J27">
            <v>24.48</v>
          </cell>
          <cell r="K27">
            <v>0</v>
          </cell>
        </row>
        <row r="28">
          <cell r="B28">
            <v>14.004166666666668</v>
          </cell>
          <cell r="C28">
            <v>24.9</v>
          </cell>
          <cell r="D28">
            <v>6.6</v>
          </cell>
          <cell r="E28">
            <v>76.5</v>
          </cell>
          <cell r="F28">
            <v>98</v>
          </cell>
          <cell r="G28">
            <v>31</v>
          </cell>
          <cell r="H28">
            <v>9.7200000000000006</v>
          </cell>
          <cell r="I28" t="str">
            <v>NE</v>
          </cell>
          <cell r="J28">
            <v>18.36</v>
          </cell>
          <cell r="K28">
            <v>0</v>
          </cell>
        </row>
        <row r="29">
          <cell r="B29">
            <v>18.95</v>
          </cell>
          <cell r="C29">
            <v>27.7</v>
          </cell>
          <cell r="D29">
            <v>12.8</v>
          </cell>
          <cell r="E29">
            <v>72.875</v>
          </cell>
          <cell r="F29">
            <v>94</v>
          </cell>
          <cell r="G29">
            <v>46</v>
          </cell>
          <cell r="H29">
            <v>12.96</v>
          </cell>
          <cell r="I29" t="str">
            <v>NE</v>
          </cell>
          <cell r="J29">
            <v>25.56</v>
          </cell>
          <cell r="K29">
            <v>0</v>
          </cell>
        </row>
        <row r="30">
          <cell r="B30">
            <v>20.675000000000001</v>
          </cell>
          <cell r="C30">
            <v>26.3</v>
          </cell>
          <cell r="D30">
            <v>17.5</v>
          </cell>
          <cell r="E30">
            <v>79.375</v>
          </cell>
          <cell r="F30">
            <v>93</v>
          </cell>
          <cell r="G30">
            <v>59</v>
          </cell>
          <cell r="H30">
            <v>11.879999999999999</v>
          </cell>
          <cell r="I30" t="str">
            <v>NE</v>
          </cell>
          <cell r="J30">
            <v>34.56</v>
          </cell>
          <cell r="K30">
            <v>4.8</v>
          </cell>
        </row>
        <row r="31">
          <cell r="B31">
            <v>18.770833333333332</v>
          </cell>
          <cell r="C31">
            <v>21.4</v>
          </cell>
          <cell r="D31">
            <v>17.100000000000001</v>
          </cell>
          <cell r="E31">
            <v>90.291666666666671</v>
          </cell>
          <cell r="F31">
            <v>96</v>
          </cell>
          <cell r="G31">
            <v>78</v>
          </cell>
          <cell r="H31">
            <v>14.76</v>
          </cell>
          <cell r="I31" t="str">
            <v>SO</v>
          </cell>
          <cell r="J31">
            <v>30.240000000000002</v>
          </cell>
          <cell r="K31">
            <v>13.2</v>
          </cell>
        </row>
        <row r="32">
          <cell r="B32">
            <v>17.108333333333331</v>
          </cell>
          <cell r="C32">
            <v>18.2</v>
          </cell>
          <cell r="D32">
            <v>15</v>
          </cell>
          <cell r="E32">
            <v>94.625</v>
          </cell>
          <cell r="F32">
            <v>96</v>
          </cell>
          <cell r="G32">
            <v>93</v>
          </cell>
          <cell r="H32">
            <v>12.24</v>
          </cell>
          <cell r="I32" t="str">
            <v>SO</v>
          </cell>
          <cell r="J32">
            <v>27</v>
          </cell>
          <cell r="K32">
            <v>28.400000000000006</v>
          </cell>
        </row>
        <row r="33">
          <cell r="B33">
            <v>15.979166666666666</v>
          </cell>
          <cell r="C33">
            <v>20.100000000000001</v>
          </cell>
          <cell r="D33">
            <v>13.7</v>
          </cell>
          <cell r="E33">
            <v>89.75</v>
          </cell>
          <cell r="F33">
            <v>96</v>
          </cell>
          <cell r="G33">
            <v>72</v>
          </cell>
          <cell r="H33">
            <v>10.44</v>
          </cell>
          <cell r="I33" t="str">
            <v>SO</v>
          </cell>
          <cell r="J33">
            <v>19.8</v>
          </cell>
          <cell r="K33">
            <v>3.8000000000000007</v>
          </cell>
        </row>
        <row r="34">
          <cell r="B34">
            <v>16.995833333333334</v>
          </cell>
          <cell r="C34">
            <v>18.399999999999999</v>
          </cell>
          <cell r="D34">
            <v>16.3</v>
          </cell>
          <cell r="E34">
            <v>94.666666666666671</v>
          </cell>
          <cell r="F34">
            <v>96</v>
          </cell>
          <cell r="G34">
            <v>91</v>
          </cell>
          <cell r="H34">
            <v>9.3600000000000012</v>
          </cell>
          <cell r="I34" t="str">
            <v>SO</v>
          </cell>
          <cell r="J34">
            <v>19.8</v>
          </cell>
          <cell r="K34">
            <v>2.2000000000000002</v>
          </cell>
        </row>
        <row r="35">
          <cell r="B35">
            <v>16.816666666666666</v>
          </cell>
          <cell r="C35">
            <v>19.600000000000001</v>
          </cell>
          <cell r="D35">
            <v>15.3</v>
          </cell>
          <cell r="E35">
            <v>90.875</v>
          </cell>
          <cell r="F35">
            <v>96</v>
          </cell>
          <cell r="G35">
            <v>77</v>
          </cell>
          <cell r="H35">
            <v>8.64</v>
          </cell>
          <cell r="I35" t="str">
            <v>S</v>
          </cell>
          <cell r="J35">
            <v>19.079999999999998</v>
          </cell>
          <cell r="K35">
            <v>0.2</v>
          </cell>
        </row>
        <row r="36">
          <cell r="I36" t="str">
            <v>SO</v>
          </cell>
        </row>
      </sheetData>
      <sheetData sheetId="5">
        <row r="5">
          <cell r="B5">
            <v>17.391666666666666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17.079166666666662</v>
          </cell>
          <cell r="C5">
            <v>25.9</v>
          </cell>
          <cell r="D5">
            <v>9.9</v>
          </cell>
          <cell r="E5">
            <v>48</v>
          </cell>
          <cell r="F5">
            <v>67</v>
          </cell>
          <cell r="G5">
            <v>28</v>
          </cell>
          <cell r="H5">
            <v>24.840000000000003</v>
          </cell>
          <cell r="I5" t="str">
            <v>SE</v>
          </cell>
          <cell r="J5">
            <v>39.6</v>
          </cell>
          <cell r="K5">
            <v>0</v>
          </cell>
        </row>
        <row r="6">
          <cell r="B6">
            <v>21.620833333333337</v>
          </cell>
          <cell r="C6">
            <v>30.1</v>
          </cell>
          <cell r="D6">
            <v>15.6</v>
          </cell>
          <cell r="E6">
            <v>48.916666666666664</v>
          </cell>
          <cell r="F6">
            <v>66</v>
          </cell>
          <cell r="G6">
            <v>37</v>
          </cell>
          <cell r="H6">
            <v>23.400000000000002</v>
          </cell>
          <cell r="I6" t="str">
            <v>L</v>
          </cell>
          <cell r="J6">
            <v>38.159999999999997</v>
          </cell>
          <cell r="K6">
            <v>0</v>
          </cell>
        </row>
        <row r="7">
          <cell r="B7">
            <v>22.729166666666661</v>
          </cell>
          <cell r="C7">
            <v>29.7</v>
          </cell>
          <cell r="D7">
            <v>17.7</v>
          </cell>
          <cell r="E7">
            <v>54.833333333333336</v>
          </cell>
          <cell r="F7">
            <v>68</v>
          </cell>
          <cell r="G7">
            <v>42</v>
          </cell>
          <cell r="H7">
            <v>14.76</v>
          </cell>
          <cell r="I7" t="str">
            <v>L</v>
          </cell>
          <cell r="J7">
            <v>22.32</v>
          </cell>
          <cell r="K7">
            <v>0</v>
          </cell>
        </row>
        <row r="8">
          <cell r="B8">
            <v>22.683333333333334</v>
          </cell>
          <cell r="C8">
            <v>30.6</v>
          </cell>
          <cell r="D8">
            <v>16.2</v>
          </cell>
          <cell r="E8">
            <v>59.125</v>
          </cell>
          <cell r="F8">
            <v>77</v>
          </cell>
          <cell r="G8">
            <v>37</v>
          </cell>
          <cell r="H8">
            <v>15.840000000000002</v>
          </cell>
          <cell r="I8" t="str">
            <v>N</v>
          </cell>
          <cell r="J8">
            <v>31.680000000000003</v>
          </cell>
          <cell r="K8">
            <v>0</v>
          </cell>
        </row>
        <row r="9">
          <cell r="B9">
            <v>23.45</v>
          </cell>
          <cell r="C9">
            <v>31.7</v>
          </cell>
          <cell r="D9">
            <v>16.5</v>
          </cell>
          <cell r="E9">
            <v>56.375</v>
          </cell>
          <cell r="F9">
            <v>75</v>
          </cell>
          <cell r="G9">
            <v>32</v>
          </cell>
          <cell r="H9">
            <v>17.64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23.904166666666665</v>
          </cell>
          <cell r="C10">
            <v>29.7</v>
          </cell>
          <cell r="D10">
            <v>20.5</v>
          </cell>
          <cell r="E10">
            <v>52.333333333333336</v>
          </cell>
          <cell r="F10">
            <v>68</v>
          </cell>
          <cell r="G10">
            <v>39</v>
          </cell>
          <cell r="H10">
            <v>22.68</v>
          </cell>
          <cell r="I10" t="str">
            <v>L</v>
          </cell>
          <cell r="J10">
            <v>38.880000000000003</v>
          </cell>
          <cell r="K10">
            <v>0</v>
          </cell>
        </row>
        <row r="11">
          <cell r="B11">
            <v>23.420833333333331</v>
          </cell>
          <cell r="C11">
            <v>30.7</v>
          </cell>
          <cell r="D11">
            <v>19.600000000000001</v>
          </cell>
          <cell r="E11">
            <v>61</v>
          </cell>
          <cell r="F11">
            <v>72</v>
          </cell>
          <cell r="G11">
            <v>43</v>
          </cell>
          <cell r="H11">
            <v>29.52</v>
          </cell>
          <cell r="I11" t="str">
            <v>L</v>
          </cell>
          <cell r="J11">
            <v>45</v>
          </cell>
          <cell r="K11">
            <v>0</v>
          </cell>
        </row>
        <row r="12">
          <cell r="B12">
            <v>25.129166666666674</v>
          </cell>
          <cell r="C12">
            <v>30.7</v>
          </cell>
          <cell r="D12">
            <v>19.600000000000001</v>
          </cell>
          <cell r="E12">
            <v>61.75</v>
          </cell>
          <cell r="F12">
            <v>75</v>
          </cell>
          <cell r="G12">
            <v>43</v>
          </cell>
          <cell r="H12">
            <v>15.120000000000001</v>
          </cell>
          <cell r="I12" t="str">
            <v>L</v>
          </cell>
          <cell r="J12">
            <v>25.56</v>
          </cell>
          <cell r="K12">
            <v>0</v>
          </cell>
        </row>
        <row r="13">
          <cell r="B13">
            <v>23.945833333333326</v>
          </cell>
          <cell r="C13">
            <v>30.8</v>
          </cell>
          <cell r="D13">
            <v>19.8</v>
          </cell>
          <cell r="E13">
            <v>71.916666666666671</v>
          </cell>
          <cell r="F13">
            <v>82</v>
          </cell>
          <cell r="G13">
            <v>54</v>
          </cell>
          <cell r="H13">
            <v>17.64</v>
          </cell>
          <cell r="I13" t="str">
            <v>L</v>
          </cell>
          <cell r="J13">
            <v>39.6</v>
          </cell>
          <cell r="K13">
            <v>5</v>
          </cell>
        </row>
        <row r="14">
          <cell r="B14">
            <v>19.054166666666667</v>
          </cell>
          <cell r="C14">
            <v>21.5</v>
          </cell>
          <cell r="D14">
            <v>17.600000000000001</v>
          </cell>
          <cell r="E14">
            <v>88.166666666666671</v>
          </cell>
          <cell r="F14">
            <v>92</v>
          </cell>
          <cell r="G14">
            <v>79</v>
          </cell>
          <cell r="H14">
            <v>29.52</v>
          </cell>
          <cell r="I14" t="str">
            <v>L</v>
          </cell>
          <cell r="J14">
            <v>51.84</v>
          </cell>
          <cell r="K14">
            <v>81.8</v>
          </cell>
        </row>
        <row r="15">
          <cell r="B15">
            <v>21.3125</v>
          </cell>
          <cell r="C15">
            <v>26</v>
          </cell>
          <cell r="D15">
            <v>18.399999999999999</v>
          </cell>
          <cell r="E15">
            <v>85.166666666666671</v>
          </cell>
          <cell r="F15">
            <v>92</v>
          </cell>
          <cell r="G15">
            <v>72</v>
          </cell>
          <cell r="H15">
            <v>10.08</v>
          </cell>
          <cell r="I15" t="str">
            <v>N</v>
          </cell>
          <cell r="J15">
            <v>19.079999999999998</v>
          </cell>
          <cell r="K15">
            <v>56.000000000000007</v>
          </cell>
        </row>
        <row r="16">
          <cell r="B16">
            <v>22.750000000000004</v>
          </cell>
          <cell r="C16">
            <v>27.8</v>
          </cell>
          <cell r="D16">
            <v>19.899999999999999</v>
          </cell>
          <cell r="E16">
            <v>82.125</v>
          </cell>
          <cell r="F16">
            <v>88</v>
          </cell>
          <cell r="G16">
            <v>70</v>
          </cell>
          <cell r="H16">
            <v>15.840000000000002</v>
          </cell>
          <cell r="I16" t="str">
            <v>L</v>
          </cell>
          <cell r="J16">
            <v>25.56</v>
          </cell>
          <cell r="K16">
            <v>1.2000000000000002</v>
          </cell>
        </row>
        <row r="17">
          <cell r="B17">
            <v>21.849999999999998</v>
          </cell>
          <cell r="C17">
            <v>27.3</v>
          </cell>
          <cell r="D17">
            <v>18.2</v>
          </cell>
          <cell r="E17">
            <v>82.208333333333329</v>
          </cell>
          <cell r="F17">
            <v>89</v>
          </cell>
          <cell r="G17">
            <v>67</v>
          </cell>
          <cell r="H17">
            <v>12.96</v>
          </cell>
          <cell r="I17" t="str">
            <v>L</v>
          </cell>
          <cell r="J17">
            <v>23.400000000000002</v>
          </cell>
          <cell r="K17">
            <v>14.600000000000001</v>
          </cell>
        </row>
        <row r="18">
          <cell r="B18">
            <v>23.508333333333336</v>
          </cell>
          <cell r="C18">
            <v>30.1</v>
          </cell>
          <cell r="D18">
            <v>19.7</v>
          </cell>
          <cell r="E18">
            <v>74.375</v>
          </cell>
          <cell r="F18">
            <v>85</v>
          </cell>
          <cell r="G18">
            <v>55</v>
          </cell>
          <cell r="H18">
            <v>21.6</v>
          </cell>
          <cell r="I18" t="str">
            <v>L</v>
          </cell>
          <cell r="J18">
            <v>33.840000000000003</v>
          </cell>
          <cell r="K18">
            <v>0</v>
          </cell>
        </row>
        <row r="19">
          <cell r="B19">
            <v>25.083333333333332</v>
          </cell>
          <cell r="C19">
            <v>30.7</v>
          </cell>
          <cell r="D19">
            <v>21.1</v>
          </cell>
          <cell r="E19">
            <v>69</v>
          </cell>
          <cell r="F19">
            <v>78</v>
          </cell>
          <cell r="G19">
            <v>53</v>
          </cell>
          <cell r="H19">
            <v>23.400000000000002</v>
          </cell>
          <cell r="I19" t="str">
            <v>L</v>
          </cell>
          <cell r="J19">
            <v>46.440000000000005</v>
          </cell>
          <cell r="K19">
            <v>0</v>
          </cell>
        </row>
        <row r="20">
          <cell r="B20">
            <v>21.541666666666668</v>
          </cell>
          <cell r="C20">
            <v>25.1</v>
          </cell>
          <cell r="D20">
            <v>16.8</v>
          </cell>
          <cell r="E20">
            <v>85.25</v>
          </cell>
          <cell r="F20">
            <v>90</v>
          </cell>
          <cell r="G20">
            <v>73</v>
          </cell>
          <cell r="H20">
            <v>13.32</v>
          </cell>
          <cell r="I20" t="str">
            <v>N</v>
          </cell>
          <cell r="J20">
            <v>26.28</v>
          </cell>
          <cell r="K20">
            <v>0.4</v>
          </cell>
        </row>
        <row r="21">
          <cell r="B21">
            <v>17.066666666666666</v>
          </cell>
          <cell r="C21">
            <v>22.8</v>
          </cell>
          <cell r="D21">
            <v>12.9</v>
          </cell>
          <cell r="E21">
            <v>78.916666666666671</v>
          </cell>
          <cell r="F21">
            <v>89</v>
          </cell>
          <cell r="G21">
            <v>64</v>
          </cell>
          <cell r="H21">
            <v>18</v>
          </cell>
          <cell r="I21" t="str">
            <v>L</v>
          </cell>
          <cell r="J21">
            <v>29.880000000000003</v>
          </cell>
          <cell r="K21">
            <v>0.2</v>
          </cell>
        </row>
        <row r="22">
          <cell r="B22">
            <v>15.937500000000002</v>
          </cell>
          <cell r="C22">
            <v>18.399999999999999</v>
          </cell>
          <cell r="D22">
            <v>14.2</v>
          </cell>
          <cell r="E22">
            <v>84.041666666666671</v>
          </cell>
          <cell r="F22">
            <v>92</v>
          </cell>
          <cell r="G22">
            <v>78</v>
          </cell>
          <cell r="H22">
            <v>19.8</v>
          </cell>
          <cell r="I22" t="str">
            <v>NE</v>
          </cell>
          <cell r="J22">
            <v>30.96</v>
          </cell>
          <cell r="K22">
            <v>0.2</v>
          </cell>
        </row>
        <row r="23">
          <cell r="B23">
            <v>18.779166666666665</v>
          </cell>
          <cell r="C23">
            <v>25.3</v>
          </cell>
          <cell r="D23">
            <v>15</v>
          </cell>
          <cell r="E23">
            <v>84.166666666666671</v>
          </cell>
          <cell r="F23">
            <v>92</v>
          </cell>
          <cell r="G23">
            <v>68</v>
          </cell>
          <cell r="H23">
            <v>12.24</v>
          </cell>
          <cell r="I23" t="str">
            <v>L</v>
          </cell>
          <cell r="J23">
            <v>22.68</v>
          </cell>
          <cell r="K23">
            <v>0</v>
          </cell>
        </row>
        <row r="24">
          <cell r="B24">
            <v>23.762500000000003</v>
          </cell>
          <cell r="C24">
            <v>29.6</v>
          </cell>
          <cell r="D24">
            <v>19.8</v>
          </cell>
          <cell r="E24">
            <v>75.25</v>
          </cell>
          <cell r="F24">
            <v>85</v>
          </cell>
          <cell r="G24">
            <v>59</v>
          </cell>
          <cell r="H24">
            <v>23.759999999999998</v>
          </cell>
          <cell r="I24" t="str">
            <v>L</v>
          </cell>
          <cell r="J24">
            <v>38.159999999999997</v>
          </cell>
          <cell r="K24">
            <v>0.2</v>
          </cell>
        </row>
        <row r="25">
          <cell r="B25">
            <v>21.708333333333332</v>
          </cell>
          <cell r="C25">
            <v>25.1</v>
          </cell>
          <cell r="D25">
            <v>19.2</v>
          </cell>
          <cell r="E25">
            <v>83.5</v>
          </cell>
          <cell r="F25">
            <v>91</v>
          </cell>
          <cell r="G25">
            <v>74</v>
          </cell>
          <cell r="H25">
            <v>13.32</v>
          </cell>
          <cell r="I25" t="str">
            <v>N</v>
          </cell>
          <cell r="J25">
            <v>22.68</v>
          </cell>
          <cell r="K25">
            <v>0</v>
          </cell>
        </row>
        <row r="26">
          <cell r="B26">
            <v>18.008333333333333</v>
          </cell>
          <cell r="C26">
            <v>21</v>
          </cell>
          <cell r="D26">
            <v>15.3</v>
          </cell>
          <cell r="E26">
            <v>87.833333333333329</v>
          </cell>
          <cell r="F26">
            <v>91</v>
          </cell>
          <cell r="G26">
            <v>81</v>
          </cell>
          <cell r="H26">
            <v>13.68</v>
          </cell>
          <cell r="I26" t="str">
            <v>N</v>
          </cell>
          <cell r="J26">
            <v>25.2</v>
          </cell>
          <cell r="K26">
            <v>0</v>
          </cell>
        </row>
        <row r="27">
          <cell r="B27">
            <v>15.145833333333334</v>
          </cell>
          <cell r="C27">
            <v>20.5</v>
          </cell>
          <cell r="D27">
            <v>11.2</v>
          </cell>
          <cell r="E27">
            <v>74.916666666666671</v>
          </cell>
          <cell r="F27">
            <v>88</v>
          </cell>
          <cell r="G27">
            <v>51</v>
          </cell>
          <cell r="H27">
            <v>19.440000000000001</v>
          </cell>
          <cell r="I27" t="str">
            <v>N</v>
          </cell>
          <cell r="J27">
            <v>34.200000000000003</v>
          </cell>
          <cell r="K27">
            <v>0</v>
          </cell>
        </row>
        <row r="28">
          <cell r="B28">
            <v>16.629166666666666</v>
          </cell>
          <cell r="C28">
            <v>24.1</v>
          </cell>
          <cell r="D28">
            <v>11.1</v>
          </cell>
          <cell r="E28">
            <v>61.875</v>
          </cell>
          <cell r="F28">
            <v>77</v>
          </cell>
          <cell r="G28">
            <v>40</v>
          </cell>
          <cell r="H28">
            <v>22.68</v>
          </cell>
          <cell r="I28" t="str">
            <v>SE</v>
          </cell>
          <cell r="J28">
            <v>38.880000000000003</v>
          </cell>
          <cell r="K28">
            <v>0</v>
          </cell>
        </row>
        <row r="29">
          <cell r="B29">
            <v>20.516666666666669</v>
          </cell>
          <cell r="C29">
            <v>28.6</v>
          </cell>
          <cell r="D29">
            <v>15.2</v>
          </cell>
          <cell r="E29">
            <v>59.25</v>
          </cell>
          <cell r="F29">
            <v>70</v>
          </cell>
          <cell r="G29">
            <v>49</v>
          </cell>
          <cell r="H29">
            <v>25.2</v>
          </cell>
          <cell r="I29" t="str">
            <v>L</v>
          </cell>
          <cell r="J29">
            <v>43.56</v>
          </cell>
          <cell r="K29">
            <v>0</v>
          </cell>
        </row>
        <row r="30">
          <cell r="B30">
            <v>21.875</v>
          </cell>
          <cell r="C30">
            <v>28.5</v>
          </cell>
          <cell r="D30">
            <v>18.7</v>
          </cell>
          <cell r="E30">
            <v>65.125</v>
          </cell>
          <cell r="F30">
            <v>77</v>
          </cell>
          <cell r="G30">
            <v>49</v>
          </cell>
          <cell r="H30">
            <v>21.96</v>
          </cell>
          <cell r="I30" t="str">
            <v>L</v>
          </cell>
          <cell r="J30">
            <v>37.080000000000005</v>
          </cell>
          <cell r="K30">
            <v>0</v>
          </cell>
        </row>
        <row r="31">
          <cell r="B31">
            <v>20.645833333333332</v>
          </cell>
          <cell r="C31">
            <v>26.4</v>
          </cell>
          <cell r="D31">
            <v>16.8</v>
          </cell>
          <cell r="E31">
            <v>79.291666666666671</v>
          </cell>
          <cell r="F31">
            <v>88</v>
          </cell>
          <cell r="G31">
            <v>59</v>
          </cell>
          <cell r="H31">
            <v>23.040000000000003</v>
          </cell>
          <cell r="I31" t="str">
            <v>L</v>
          </cell>
          <cell r="J31">
            <v>49.680000000000007</v>
          </cell>
          <cell r="K31">
            <v>12.6</v>
          </cell>
        </row>
        <row r="32">
          <cell r="B32">
            <v>19.454166666666669</v>
          </cell>
          <cell r="C32">
            <v>25.2</v>
          </cell>
          <cell r="D32">
            <v>17</v>
          </cell>
          <cell r="E32">
            <v>82.875</v>
          </cell>
          <cell r="F32">
            <v>88</v>
          </cell>
          <cell r="G32">
            <v>69</v>
          </cell>
          <cell r="H32">
            <v>24.48</v>
          </cell>
          <cell r="I32" t="str">
            <v>SE</v>
          </cell>
          <cell r="J32">
            <v>37.440000000000005</v>
          </cell>
          <cell r="K32">
            <v>1</v>
          </cell>
        </row>
        <row r="33">
          <cell r="B33">
            <v>17.525000000000002</v>
          </cell>
          <cell r="C33">
            <v>22</v>
          </cell>
          <cell r="D33">
            <v>15.5</v>
          </cell>
          <cell r="E33">
            <v>88.291666666666671</v>
          </cell>
          <cell r="F33">
            <v>93</v>
          </cell>
          <cell r="G33">
            <v>77</v>
          </cell>
          <cell r="H33">
            <v>12.96</v>
          </cell>
          <cell r="I33" t="str">
            <v>N</v>
          </cell>
          <cell r="J33">
            <v>26.28</v>
          </cell>
          <cell r="K33">
            <v>33.200000000000003</v>
          </cell>
        </row>
        <row r="34">
          <cell r="B34">
            <v>19.087500000000002</v>
          </cell>
          <cell r="C34">
            <v>23.2</v>
          </cell>
          <cell r="D34">
            <v>16.8</v>
          </cell>
          <cell r="E34">
            <v>87.875</v>
          </cell>
          <cell r="F34">
            <v>93</v>
          </cell>
          <cell r="G34">
            <v>79</v>
          </cell>
          <cell r="H34">
            <v>12.24</v>
          </cell>
          <cell r="I34" t="str">
            <v>N</v>
          </cell>
          <cell r="J34">
            <v>29.880000000000003</v>
          </cell>
          <cell r="K34">
            <v>0.2</v>
          </cell>
        </row>
        <row r="35">
          <cell r="B35">
            <v>19.795833333333331</v>
          </cell>
          <cell r="C35">
            <v>24.9</v>
          </cell>
          <cell r="D35">
            <v>16.2</v>
          </cell>
          <cell r="E35">
            <v>86</v>
          </cell>
          <cell r="F35">
            <v>94</v>
          </cell>
          <cell r="G35">
            <v>72</v>
          </cell>
          <cell r="H35">
            <v>14.04</v>
          </cell>
          <cell r="I35" t="str">
            <v>N</v>
          </cell>
          <cell r="J35">
            <v>26.64</v>
          </cell>
          <cell r="K35">
            <v>0.2</v>
          </cell>
        </row>
        <row r="36">
          <cell r="I36" t="str">
            <v>L</v>
          </cell>
        </row>
      </sheetData>
      <sheetData sheetId="5">
        <row r="5">
          <cell r="B5">
            <v>20.829166666666669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17.995833333333334</v>
          </cell>
          <cell r="C5">
            <v>27.1</v>
          </cell>
          <cell r="D5">
            <v>9.9</v>
          </cell>
          <cell r="E5">
            <v>59.5</v>
          </cell>
          <cell r="F5">
            <v>91</v>
          </cell>
          <cell r="G5">
            <v>21</v>
          </cell>
          <cell r="H5">
            <v>10.08</v>
          </cell>
          <cell r="I5" t="str">
            <v>O</v>
          </cell>
          <cell r="J5">
            <v>24.840000000000003</v>
          </cell>
          <cell r="K5">
            <v>0.6</v>
          </cell>
        </row>
        <row r="6">
          <cell r="B6">
            <v>20.395833333333332</v>
          </cell>
          <cell r="C6">
            <v>29.8</v>
          </cell>
          <cell r="D6">
            <v>13.6</v>
          </cell>
          <cell r="E6">
            <v>58.541666666666664</v>
          </cell>
          <cell r="F6">
            <v>85</v>
          </cell>
          <cell r="G6">
            <v>27</v>
          </cell>
          <cell r="H6">
            <v>0.72000000000000008</v>
          </cell>
          <cell r="I6" t="str">
            <v>SO</v>
          </cell>
          <cell r="J6">
            <v>20.52</v>
          </cell>
          <cell r="K6">
            <v>0.2</v>
          </cell>
        </row>
        <row r="7">
          <cell r="B7">
            <v>21.037500000000001</v>
          </cell>
          <cell r="C7">
            <v>31.6</v>
          </cell>
          <cell r="D7">
            <v>12</v>
          </cell>
          <cell r="E7">
            <v>58.666666666666664</v>
          </cell>
          <cell r="F7">
            <v>87</v>
          </cell>
          <cell r="G7">
            <v>26</v>
          </cell>
          <cell r="H7">
            <v>0.72000000000000008</v>
          </cell>
          <cell r="I7" t="str">
            <v>O</v>
          </cell>
          <cell r="J7">
            <v>20.16</v>
          </cell>
          <cell r="K7">
            <v>0.2</v>
          </cell>
        </row>
        <row r="8">
          <cell r="B8">
            <v>21.258333333333329</v>
          </cell>
          <cell r="C8">
            <v>30.9</v>
          </cell>
          <cell r="D8">
            <v>12.7</v>
          </cell>
          <cell r="E8">
            <v>61.375</v>
          </cell>
          <cell r="F8">
            <v>90</v>
          </cell>
          <cell r="G8">
            <v>24</v>
          </cell>
          <cell r="H8">
            <v>6.48</v>
          </cell>
          <cell r="I8" t="str">
            <v>O</v>
          </cell>
          <cell r="J8">
            <v>20.52</v>
          </cell>
          <cell r="K8">
            <v>0</v>
          </cell>
        </row>
        <row r="9">
          <cell r="B9">
            <v>21.787499999999998</v>
          </cell>
          <cell r="C9">
            <v>32.1</v>
          </cell>
          <cell r="D9">
            <v>13.2</v>
          </cell>
          <cell r="E9">
            <v>60.208333333333336</v>
          </cell>
          <cell r="F9">
            <v>91</v>
          </cell>
          <cell r="G9">
            <v>23</v>
          </cell>
          <cell r="H9">
            <v>0.36000000000000004</v>
          </cell>
          <cell r="I9" t="str">
            <v>O</v>
          </cell>
          <cell r="J9">
            <v>18</v>
          </cell>
          <cell r="K9">
            <v>0</v>
          </cell>
        </row>
        <row r="10">
          <cell r="B10">
            <v>23.166666666666668</v>
          </cell>
          <cell r="C10">
            <v>32.700000000000003</v>
          </cell>
          <cell r="D10">
            <v>14.5</v>
          </cell>
          <cell r="E10">
            <v>56.916666666666664</v>
          </cell>
          <cell r="F10">
            <v>86</v>
          </cell>
          <cell r="G10">
            <v>25</v>
          </cell>
          <cell r="H10">
            <v>2.16</v>
          </cell>
          <cell r="I10" t="str">
            <v>SO</v>
          </cell>
          <cell r="J10">
            <v>24.48</v>
          </cell>
          <cell r="K10">
            <v>0</v>
          </cell>
        </row>
        <row r="11">
          <cell r="B11">
            <v>23.175000000000001</v>
          </cell>
          <cell r="C11">
            <v>32</v>
          </cell>
          <cell r="D11">
            <v>15.8</v>
          </cell>
          <cell r="E11">
            <v>62.416666666666664</v>
          </cell>
          <cell r="F11">
            <v>89</v>
          </cell>
          <cell r="G11">
            <v>30</v>
          </cell>
          <cell r="H11">
            <v>2.8800000000000003</v>
          </cell>
          <cell r="I11" t="str">
            <v>L</v>
          </cell>
          <cell r="J11">
            <v>21.96</v>
          </cell>
          <cell r="K11">
            <v>0</v>
          </cell>
        </row>
        <row r="12">
          <cell r="B12">
            <v>23.091666666666665</v>
          </cell>
          <cell r="C12">
            <v>33.5</v>
          </cell>
          <cell r="D12">
            <v>17</v>
          </cell>
          <cell r="E12">
            <v>68.083333333333329</v>
          </cell>
          <cell r="F12">
            <v>95</v>
          </cell>
          <cell r="G12">
            <v>31</v>
          </cell>
          <cell r="H12">
            <v>13.32</v>
          </cell>
          <cell r="I12" t="str">
            <v>SO</v>
          </cell>
          <cell r="J12">
            <v>76.319999999999993</v>
          </cell>
          <cell r="K12">
            <v>0</v>
          </cell>
        </row>
        <row r="13">
          <cell r="B13">
            <v>25.008333333333336</v>
          </cell>
          <cell r="C13">
            <v>32.6</v>
          </cell>
          <cell r="D13">
            <v>19.2</v>
          </cell>
          <cell r="E13">
            <v>69.125</v>
          </cell>
          <cell r="F13">
            <v>95</v>
          </cell>
          <cell r="G13">
            <v>35</v>
          </cell>
          <cell r="H13">
            <v>9.3600000000000012</v>
          </cell>
          <cell r="I13" t="str">
            <v>O</v>
          </cell>
          <cell r="J13">
            <v>34.92</v>
          </cell>
          <cell r="K13">
            <v>0</v>
          </cell>
        </row>
        <row r="14">
          <cell r="B14">
            <v>20.295833333333334</v>
          </cell>
          <cell r="C14">
            <v>25.5</v>
          </cell>
          <cell r="D14">
            <v>18.100000000000001</v>
          </cell>
          <cell r="E14">
            <v>86.083333333333329</v>
          </cell>
          <cell r="F14">
            <v>96</v>
          </cell>
          <cell r="G14">
            <v>67</v>
          </cell>
          <cell r="H14">
            <v>21.240000000000002</v>
          </cell>
          <cell r="I14" t="str">
            <v>L</v>
          </cell>
          <cell r="J14">
            <v>36.72</v>
          </cell>
          <cell r="K14">
            <v>0</v>
          </cell>
        </row>
        <row r="15">
          <cell r="B15">
            <v>20.958333333333336</v>
          </cell>
          <cell r="C15">
            <v>28</v>
          </cell>
          <cell r="D15">
            <v>16.5</v>
          </cell>
          <cell r="E15">
            <v>81.041666666666671</v>
          </cell>
          <cell r="F15">
            <v>99</v>
          </cell>
          <cell r="G15">
            <v>48</v>
          </cell>
          <cell r="H15">
            <v>9.3600000000000012</v>
          </cell>
          <cell r="I15" t="str">
            <v>L</v>
          </cell>
          <cell r="J15">
            <v>25.2</v>
          </cell>
          <cell r="K15">
            <v>0</v>
          </cell>
        </row>
        <row r="16">
          <cell r="B16">
            <v>24.204166666666666</v>
          </cell>
          <cell r="C16">
            <v>29.9</v>
          </cell>
          <cell r="D16">
            <v>20.3</v>
          </cell>
          <cell r="E16">
            <v>70.75</v>
          </cell>
          <cell r="F16">
            <v>89</v>
          </cell>
          <cell r="G16">
            <v>46</v>
          </cell>
          <cell r="H16">
            <v>10.44</v>
          </cell>
          <cell r="I16" t="str">
            <v>L</v>
          </cell>
          <cell r="J16">
            <v>22.32</v>
          </cell>
          <cell r="K16">
            <v>0.2</v>
          </cell>
        </row>
        <row r="17">
          <cell r="B17">
            <v>22.729166666666671</v>
          </cell>
          <cell r="C17">
            <v>28.5</v>
          </cell>
          <cell r="D17">
            <v>19.399999999999999</v>
          </cell>
          <cell r="E17">
            <v>83.125</v>
          </cell>
          <cell r="F17">
            <v>96</v>
          </cell>
          <cell r="G17">
            <v>57</v>
          </cell>
          <cell r="H17">
            <v>6.84</v>
          </cell>
          <cell r="I17" t="str">
            <v>L</v>
          </cell>
          <cell r="J17">
            <v>29.880000000000003</v>
          </cell>
          <cell r="K17">
            <v>0</v>
          </cell>
        </row>
        <row r="18">
          <cell r="B18">
            <v>23.245833333333337</v>
          </cell>
          <cell r="C18">
            <v>30.4</v>
          </cell>
          <cell r="D18">
            <v>18.399999999999999</v>
          </cell>
          <cell r="E18">
            <v>75.416666666666671</v>
          </cell>
          <cell r="F18">
            <v>96</v>
          </cell>
          <cell r="G18">
            <v>45</v>
          </cell>
          <cell r="H18">
            <v>9.3600000000000012</v>
          </cell>
          <cell r="I18" t="str">
            <v>SE</v>
          </cell>
          <cell r="J18">
            <v>19.079999999999998</v>
          </cell>
          <cell r="K18">
            <v>0</v>
          </cell>
        </row>
        <row r="19">
          <cell r="B19">
            <v>24.358333333333331</v>
          </cell>
          <cell r="C19">
            <v>33</v>
          </cell>
          <cell r="D19">
            <v>17.8</v>
          </cell>
          <cell r="E19">
            <v>71.916666666666671</v>
          </cell>
          <cell r="F19">
            <v>95</v>
          </cell>
          <cell r="G19">
            <v>39</v>
          </cell>
          <cell r="H19">
            <v>1.8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24.387499999999999</v>
          </cell>
          <cell r="C20">
            <v>32.200000000000003</v>
          </cell>
          <cell r="D20">
            <v>20.7</v>
          </cell>
          <cell r="E20">
            <v>76.583333333333329</v>
          </cell>
          <cell r="F20">
            <v>91</v>
          </cell>
          <cell r="G20">
            <v>42</v>
          </cell>
          <cell r="H20">
            <v>13.32</v>
          </cell>
          <cell r="I20" t="str">
            <v>O</v>
          </cell>
          <cell r="J20">
            <v>43.2</v>
          </cell>
          <cell r="K20">
            <v>0</v>
          </cell>
        </row>
        <row r="21">
          <cell r="B21">
            <v>22.358333333333334</v>
          </cell>
          <cell r="C21">
            <v>27.9</v>
          </cell>
          <cell r="D21">
            <v>19</v>
          </cell>
          <cell r="E21">
            <v>81.166666666666671</v>
          </cell>
          <cell r="F21">
            <v>92</v>
          </cell>
          <cell r="G21">
            <v>56</v>
          </cell>
          <cell r="H21">
            <v>8.2799999999999994</v>
          </cell>
          <cell r="I21" t="str">
            <v>SO</v>
          </cell>
          <cell r="J21">
            <v>15.840000000000002</v>
          </cell>
          <cell r="K21">
            <v>0.2</v>
          </cell>
        </row>
        <row r="22">
          <cell r="B22">
            <v>22.170833333333331</v>
          </cell>
          <cell r="C22">
            <v>29</v>
          </cell>
          <cell r="D22">
            <v>17.600000000000001</v>
          </cell>
          <cell r="E22">
            <v>81.083333333333329</v>
          </cell>
          <cell r="F22">
            <v>97</v>
          </cell>
          <cell r="G22">
            <v>55</v>
          </cell>
          <cell r="H22">
            <v>0.72000000000000008</v>
          </cell>
          <cell r="I22" t="str">
            <v>S</v>
          </cell>
          <cell r="J22">
            <v>19.440000000000001</v>
          </cell>
          <cell r="K22">
            <v>0</v>
          </cell>
        </row>
        <row r="23">
          <cell r="B23">
            <v>22.375</v>
          </cell>
          <cell r="C23">
            <v>28.9</v>
          </cell>
          <cell r="D23">
            <v>18.399999999999999</v>
          </cell>
          <cell r="E23">
            <v>76.458333333333329</v>
          </cell>
          <cell r="F23">
            <v>91</v>
          </cell>
          <cell r="G23">
            <v>54</v>
          </cell>
          <cell r="H23">
            <v>2.52</v>
          </cell>
          <cell r="I23" t="str">
            <v>L</v>
          </cell>
          <cell r="J23">
            <v>20.16</v>
          </cell>
          <cell r="K23">
            <v>0</v>
          </cell>
        </row>
        <row r="24">
          <cell r="B24">
            <v>24.816666666666659</v>
          </cell>
          <cell r="C24">
            <v>32.200000000000003</v>
          </cell>
          <cell r="D24">
            <v>20</v>
          </cell>
          <cell r="E24">
            <v>73</v>
          </cell>
          <cell r="F24">
            <v>94</v>
          </cell>
          <cell r="G24">
            <v>42</v>
          </cell>
          <cell r="H24">
            <v>10.44</v>
          </cell>
          <cell r="I24" t="str">
            <v>L</v>
          </cell>
          <cell r="J24">
            <v>26.28</v>
          </cell>
          <cell r="K24">
            <v>0</v>
          </cell>
        </row>
        <row r="25">
          <cell r="B25">
            <v>22.241666666666671</v>
          </cell>
          <cell r="C25">
            <v>26.3</v>
          </cell>
          <cell r="D25">
            <v>19.399999999999999</v>
          </cell>
          <cell r="E25">
            <v>84.875</v>
          </cell>
          <cell r="F25">
            <v>97</v>
          </cell>
          <cell r="G25">
            <v>68</v>
          </cell>
          <cell r="H25">
            <v>15.840000000000002</v>
          </cell>
          <cell r="I25" t="str">
            <v>SO</v>
          </cell>
          <cell r="J25">
            <v>33.480000000000004</v>
          </cell>
          <cell r="K25">
            <v>0.2</v>
          </cell>
        </row>
        <row r="26">
          <cell r="B26">
            <v>21.262499999999999</v>
          </cell>
          <cell r="C26">
            <v>31.3</v>
          </cell>
          <cell r="D26">
            <v>16.7</v>
          </cell>
          <cell r="E26">
            <v>85.833333333333329</v>
          </cell>
          <cell r="F26">
            <v>100</v>
          </cell>
          <cell r="G26">
            <v>46</v>
          </cell>
          <cell r="H26">
            <v>8.2799999999999994</v>
          </cell>
          <cell r="I26" t="str">
            <v>O</v>
          </cell>
          <cell r="J26">
            <v>81.72</v>
          </cell>
          <cell r="K26">
            <v>0.4</v>
          </cell>
        </row>
        <row r="27">
          <cell r="B27">
            <v>17.520833333333336</v>
          </cell>
          <cell r="C27">
            <v>21.8</v>
          </cell>
          <cell r="D27">
            <v>15.6</v>
          </cell>
          <cell r="E27">
            <v>77.041666666666671</v>
          </cell>
          <cell r="F27">
            <v>98</v>
          </cell>
          <cell r="G27">
            <v>58</v>
          </cell>
          <cell r="H27">
            <v>11.520000000000001</v>
          </cell>
          <cell r="I27" t="str">
            <v>SO</v>
          </cell>
          <cell r="J27">
            <v>26.28</v>
          </cell>
          <cell r="K27">
            <v>0.2</v>
          </cell>
        </row>
        <row r="28">
          <cell r="B28">
            <v>17.162499999999998</v>
          </cell>
          <cell r="C28">
            <v>24.7</v>
          </cell>
          <cell r="D28">
            <v>11.8</v>
          </cell>
          <cell r="E28">
            <v>75.208333333333329</v>
          </cell>
          <cell r="F28">
            <v>97</v>
          </cell>
          <cell r="G28">
            <v>45</v>
          </cell>
          <cell r="H28">
            <v>4.32</v>
          </cell>
          <cell r="I28" t="str">
            <v>NO</v>
          </cell>
          <cell r="J28">
            <v>24.840000000000003</v>
          </cell>
          <cell r="K28">
            <v>0</v>
          </cell>
        </row>
        <row r="29">
          <cell r="B29">
            <v>18.670833333333338</v>
          </cell>
          <cell r="C29">
            <v>27.1</v>
          </cell>
          <cell r="D29">
            <v>11.8</v>
          </cell>
          <cell r="E29">
            <v>67.125</v>
          </cell>
          <cell r="F29">
            <v>90</v>
          </cell>
          <cell r="G29">
            <v>35</v>
          </cell>
          <cell r="H29">
            <v>0</v>
          </cell>
          <cell r="I29" t="str">
            <v>L</v>
          </cell>
          <cell r="J29">
            <v>18.36</v>
          </cell>
          <cell r="K29">
            <v>0.2</v>
          </cell>
        </row>
        <row r="30">
          <cell r="B30">
            <v>20.799999999999997</v>
          </cell>
          <cell r="C30">
            <v>29.8</v>
          </cell>
          <cell r="D30">
            <v>13.6</v>
          </cell>
          <cell r="E30">
            <v>68.875</v>
          </cell>
          <cell r="F30">
            <v>92</v>
          </cell>
          <cell r="G30">
            <v>35</v>
          </cell>
          <cell r="H30">
            <v>0</v>
          </cell>
          <cell r="I30" t="str">
            <v>SO</v>
          </cell>
          <cell r="J30">
            <v>19.440000000000001</v>
          </cell>
          <cell r="K30">
            <v>0</v>
          </cell>
        </row>
        <row r="31">
          <cell r="B31">
            <v>19.929166666666664</v>
          </cell>
          <cell r="C31">
            <v>27</v>
          </cell>
          <cell r="D31">
            <v>14.1</v>
          </cell>
          <cell r="E31">
            <v>75.958333333333329</v>
          </cell>
          <cell r="F31">
            <v>92</v>
          </cell>
          <cell r="G31">
            <v>50</v>
          </cell>
          <cell r="H31">
            <v>1.8</v>
          </cell>
          <cell r="I31" t="str">
            <v>O</v>
          </cell>
          <cell r="J31">
            <v>27</v>
          </cell>
          <cell r="K31">
            <v>0.2</v>
          </cell>
        </row>
        <row r="32">
          <cell r="B32">
            <v>21.745833333333334</v>
          </cell>
          <cell r="C32">
            <v>30.4</v>
          </cell>
          <cell r="D32">
            <v>15.7</v>
          </cell>
          <cell r="E32">
            <v>72.75</v>
          </cell>
          <cell r="F32">
            <v>96</v>
          </cell>
          <cell r="G32">
            <v>35</v>
          </cell>
          <cell r="H32">
            <v>0.36000000000000004</v>
          </cell>
          <cell r="I32" t="str">
            <v>O</v>
          </cell>
          <cell r="J32">
            <v>16.559999999999999</v>
          </cell>
          <cell r="K32">
            <v>0</v>
          </cell>
        </row>
        <row r="33">
          <cell r="B33">
            <v>18.766666666666666</v>
          </cell>
          <cell r="C33">
            <v>23.5</v>
          </cell>
          <cell r="D33">
            <v>16.100000000000001</v>
          </cell>
          <cell r="E33">
            <v>85.541666666666671</v>
          </cell>
          <cell r="F33">
            <v>97</v>
          </cell>
          <cell r="G33">
            <v>67</v>
          </cell>
          <cell r="H33">
            <v>23.040000000000003</v>
          </cell>
          <cell r="I33" t="str">
            <v>L</v>
          </cell>
          <cell r="J33">
            <v>45</v>
          </cell>
          <cell r="K33">
            <v>0.2</v>
          </cell>
        </row>
        <row r="34">
          <cell r="B34">
            <v>20.433333333333334</v>
          </cell>
          <cell r="C34">
            <v>30.1</v>
          </cell>
          <cell r="D34">
            <v>14.1</v>
          </cell>
          <cell r="E34">
            <v>79.625</v>
          </cell>
          <cell r="F34">
            <v>97</v>
          </cell>
          <cell r="G34">
            <v>43</v>
          </cell>
          <cell r="H34">
            <v>2.16</v>
          </cell>
          <cell r="I34" t="str">
            <v>SO</v>
          </cell>
          <cell r="J34">
            <v>33.480000000000004</v>
          </cell>
          <cell r="K34">
            <v>0.2</v>
          </cell>
        </row>
        <row r="35">
          <cell r="B35">
            <v>20.091666666666665</v>
          </cell>
          <cell r="C35">
            <v>22.8</v>
          </cell>
          <cell r="D35">
            <v>18</v>
          </cell>
          <cell r="E35">
            <v>93.416666666666671</v>
          </cell>
          <cell r="F35">
            <v>98</v>
          </cell>
          <cell r="G35">
            <v>78</v>
          </cell>
          <cell r="H35">
            <v>4.6800000000000006</v>
          </cell>
          <cell r="I35" t="str">
            <v>L</v>
          </cell>
          <cell r="J35">
            <v>20.16</v>
          </cell>
          <cell r="K35">
            <v>0.4</v>
          </cell>
        </row>
        <row r="36">
          <cell r="I36" t="str">
            <v>L</v>
          </cell>
        </row>
      </sheetData>
      <sheetData sheetId="5">
        <row r="5">
          <cell r="B5">
            <v>20.708333333333336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17.391666666666669</v>
          </cell>
          <cell r="C5">
            <v>24.9</v>
          </cell>
          <cell r="D5">
            <v>11.1</v>
          </cell>
          <cell r="E5">
            <v>51.541666666666664</v>
          </cell>
          <cell r="F5">
            <v>72</v>
          </cell>
          <cell r="G5">
            <v>32</v>
          </cell>
          <cell r="H5">
            <v>15.48</v>
          </cell>
          <cell r="I5" t="str">
            <v>N</v>
          </cell>
          <cell r="J5">
            <v>27.720000000000002</v>
          </cell>
          <cell r="K5">
            <v>0</v>
          </cell>
        </row>
        <row r="6">
          <cell r="B6">
            <v>20.233333333333334</v>
          </cell>
          <cell r="C6">
            <v>27</v>
          </cell>
          <cell r="D6">
            <v>13.5</v>
          </cell>
          <cell r="E6">
            <v>51.375</v>
          </cell>
          <cell r="F6">
            <v>71</v>
          </cell>
          <cell r="G6">
            <v>35</v>
          </cell>
          <cell r="H6">
            <v>13.68</v>
          </cell>
          <cell r="I6" t="str">
            <v>NO</v>
          </cell>
          <cell r="J6">
            <v>24.840000000000003</v>
          </cell>
          <cell r="K6">
            <v>0</v>
          </cell>
        </row>
        <row r="7">
          <cell r="B7">
            <v>21.5625</v>
          </cell>
          <cell r="C7">
            <v>28.6</v>
          </cell>
          <cell r="D7">
            <v>15.5</v>
          </cell>
          <cell r="E7">
            <v>50.125</v>
          </cell>
          <cell r="F7">
            <v>67</v>
          </cell>
          <cell r="G7">
            <v>31</v>
          </cell>
          <cell r="H7">
            <v>10.44</v>
          </cell>
          <cell r="I7" t="str">
            <v>NO</v>
          </cell>
          <cell r="J7">
            <v>23.040000000000003</v>
          </cell>
          <cell r="K7">
            <v>0</v>
          </cell>
        </row>
        <row r="8">
          <cell r="B8">
            <v>22.262499999999999</v>
          </cell>
          <cell r="C8">
            <v>28</v>
          </cell>
          <cell r="D8">
            <v>15.7</v>
          </cell>
          <cell r="E8">
            <v>47.75</v>
          </cell>
          <cell r="F8">
            <v>70</v>
          </cell>
          <cell r="G8">
            <v>29</v>
          </cell>
          <cell r="H8">
            <v>14.04</v>
          </cell>
          <cell r="I8" t="str">
            <v>NO</v>
          </cell>
          <cell r="J8">
            <v>25.92</v>
          </cell>
          <cell r="K8">
            <v>0</v>
          </cell>
        </row>
        <row r="9">
          <cell r="B9">
            <v>22.775000000000002</v>
          </cell>
          <cell r="C9">
            <v>29.2</v>
          </cell>
          <cell r="D9">
            <v>17.100000000000001</v>
          </cell>
          <cell r="E9">
            <v>47.666666666666664</v>
          </cell>
          <cell r="F9">
            <v>68</v>
          </cell>
          <cell r="G9">
            <v>24</v>
          </cell>
          <cell r="H9">
            <v>16.2</v>
          </cell>
          <cell r="I9" t="str">
            <v>NO</v>
          </cell>
          <cell r="J9">
            <v>27.720000000000002</v>
          </cell>
          <cell r="K9">
            <v>0</v>
          </cell>
        </row>
        <row r="10">
          <cell r="B10">
            <v>22.962500000000002</v>
          </cell>
          <cell r="C10">
            <v>30.5</v>
          </cell>
          <cell r="D10">
            <v>15.9</v>
          </cell>
          <cell r="E10">
            <v>48.916666666666664</v>
          </cell>
          <cell r="F10">
            <v>72</v>
          </cell>
          <cell r="G10">
            <v>24</v>
          </cell>
          <cell r="H10">
            <v>15.840000000000002</v>
          </cell>
          <cell r="I10" t="str">
            <v>NO</v>
          </cell>
          <cell r="J10">
            <v>30.240000000000002</v>
          </cell>
          <cell r="K10">
            <v>0</v>
          </cell>
        </row>
        <row r="11">
          <cell r="B11">
            <v>22.420833333333331</v>
          </cell>
          <cell r="C11">
            <v>30</v>
          </cell>
          <cell r="D11">
            <v>16</v>
          </cell>
          <cell r="E11">
            <v>61.666666666666664</v>
          </cell>
          <cell r="F11">
            <v>95</v>
          </cell>
          <cell r="G11">
            <v>31</v>
          </cell>
          <cell r="H11">
            <v>14.04</v>
          </cell>
          <cell r="I11" t="str">
            <v>N</v>
          </cell>
          <cell r="J11">
            <v>26.64</v>
          </cell>
          <cell r="K11">
            <v>0</v>
          </cell>
        </row>
        <row r="12">
          <cell r="B12">
            <v>23.841666666666665</v>
          </cell>
          <cell r="C12">
            <v>30.8</v>
          </cell>
          <cell r="D12">
            <v>18.399999999999999</v>
          </cell>
          <cell r="E12">
            <v>56.375</v>
          </cell>
          <cell r="F12">
            <v>85</v>
          </cell>
          <cell r="G12">
            <v>34</v>
          </cell>
          <cell r="H12">
            <v>15.48</v>
          </cell>
          <cell r="I12" t="str">
            <v>O</v>
          </cell>
          <cell r="J12">
            <v>34.92</v>
          </cell>
          <cell r="K12">
            <v>0</v>
          </cell>
        </row>
        <row r="13">
          <cell r="B13">
            <v>23.258333333333336</v>
          </cell>
          <cell r="C13">
            <v>30.1</v>
          </cell>
          <cell r="D13">
            <v>18.7</v>
          </cell>
          <cell r="E13">
            <v>69.208333333333329</v>
          </cell>
          <cell r="F13">
            <v>86</v>
          </cell>
          <cell r="G13">
            <v>35</v>
          </cell>
          <cell r="H13">
            <v>13.68</v>
          </cell>
          <cell r="I13" t="str">
            <v>O</v>
          </cell>
          <cell r="J13">
            <v>29.16</v>
          </cell>
          <cell r="K13">
            <v>0</v>
          </cell>
        </row>
        <row r="14">
          <cell r="B14">
            <v>18.420833333333331</v>
          </cell>
          <cell r="C14">
            <v>23</v>
          </cell>
          <cell r="D14">
            <v>15.8</v>
          </cell>
          <cell r="E14">
            <v>91.375</v>
          </cell>
          <cell r="F14">
            <v>95</v>
          </cell>
          <cell r="G14">
            <v>71</v>
          </cell>
          <cell r="H14">
            <v>19.8</v>
          </cell>
          <cell r="I14" t="str">
            <v>NO</v>
          </cell>
          <cell r="J14">
            <v>43.92</v>
          </cell>
          <cell r="K14">
            <v>10.200000000000001</v>
          </cell>
        </row>
        <row r="15">
          <cell r="B15">
            <v>20.016666666666669</v>
          </cell>
          <cell r="C15">
            <v>26.3</v>
          </cell>
          <cell r="D15">
            <v>15.1</v>
          </cell>
          <cell r="E15">
            <v>76.625</v>
          </cell>
          <cell r="F15">
            <v>95</v>
          </cell>
          <cell r="G15">
            <v>55</v>
          </cell>
          <cell r="H15">
            <v>19.079999999999998</v>
          </cell>
          <cell r="I15" t="str">
            <v>O</v>
          </cell>
          <cell r="J15">
            <v>30.240000000000002</v>
          </cell>
          <cell r="K15">
            <v>0</v>
          </cell>
        </row>
        <row r="16">
          <cell r="B16">
            <v>22.612499999999997</v>
          </cell>
          <cell r="C16">
            <v>28.2</v>
          </cell>
          <cell r="D16">
            <v>18.600000000000001</v>
          </cell>
          <cell r="E16">
            <v>71.416666666666671</v>
          </cell>
          <cell r="F16">
            <v>91</v>
          </cell>
          <cell r="G16">
            <v>52</v>
          </cell>
          <cell r="H16">
            <v>15.840000000000002</v>
          </cell>
          <cell r="I16" t="str">
            <v>NO</v>
          </cell>
          <cell r="J16">
            <v>28.8</v>
          </cell>
          <cell r="K16">
            <v>4.4000000000000004</v>
          </cell>
        </row>
        <row r="17">
          <cell r="B17">
            <v>21.06666666666667</v>
          </cell>
          <cell r="C17">
            <v>26.8</v>
          </cell>
          <cell r="D17">
            <v>18.3</v>
          </cell>
          <cell r="E17">
            <v>87</v>
          </cell>
          <cell r="F17">
            <v>96</v>
          </cell>
          <cell r="G17">
            <v>59</v>
          </cell>
          <cell r="H17">
            <v>13.68</v>
          </cell>
          <cell r="I17" t="str">
            <v>N</v>
          </cell>
          <cell r="J17">
            <v>33.119999999999997</v>
          </cell>
          <cell r="K17">
            <v>0</v>
          </cell>
        </row>
        <row r="18">
          <cell r="B18">
            <v>22.120833333333334</v>
          </cell>
          <cell r="C18">
            <v>28</v>
          </cell>
          <cell r="D18">
            <v>17.5</v>
          </cell>
          <cell r="E18">
            <v>78.666666666666671</v>
          </cell>
          <cell r="F18">
            <v>94</v>
          </cell>
          <cell r="G18">
            <v>52</v>
          </cell>
          <cell r="H18">
            <v>15.120000000000001</v>
          </cell>
          <cell r="I18" t="str">
            <v>NO</v>
          </cell>
          <cell r="J18">
            <v>25.92</v>
          </cell>
          <cell r="K18">
            <v>0</v>
          </cell>
        </row>
        <row r="19">
          <cell r="B19">
            <v>23.558333333333337</v>
          </cell>
          <cell r="C19">
            <v>30.8</v>
          </cell>
          <cell r="D19">
            <v>18.2</v>
          </cell>
          <cell r="E19">
            <v>68.333333333333329</v>
          </cell>
          <cell r="F19">
            <v>87</v>
          </cell>
          <cell r="G19">
            <v>36</v>
          </cell>
          <cell r="H19">
            <v>15.840000000000002</v>
          </cell>
          <cell r="I19" t="str">
            <v>O</v>
          </cell>
          <cell r="J19">
            <v>34.200000000000003</v>
          </cell>
          <cell r="K19">
            <v>0</v>
          </cell>
        </row>
        <row r="20">
          <cell r="B20">
            <v>23.683333333333334</v>
          </cell>
          <cell r="C20">
            <v>28.4</v>
          </cell>
          <cell r="D20">
            <v>20.2</v>
          </cell>
          <cell r="E20">
            <v>73.416666666666671</v>
          </cell>
          <cell r="F20">
            <v>87</v>
          </cell>
          <cell r="G20">
            <v>55</v>
          </cell>
          <cell r="H20">
            <v>21.240000000000002</v>
          </cell>
          <cell r="I20" t="str">
            <v>SE</v>
          </cell>
          <cell r="J20">
            <v>40.680000000000007</v>
          </cell>
          <cell r="K20">
            <v>0</v>
          </cell>
        </row>
        <row r="21">
          <cell r="B21">
            <v>20.454166666666666</v>
          </cell>
          <cell r="C21">
            <v>25.8</v>
          </cell>
          <cell r="D21">
            <v>16.7</v>
          </cell>
          <cell r="E21">
            <v>86.25</v>
          </cell>
          <cell r="F21">
            <v>96</v>
          </cell>
          <cell r="G21">
            <v>63</v>
          </cell>
          <cell r="H21">
            <v>10.44</v>
          </cell>
          <cell r="I21" t="str">
            <v>NE</v>
          </cell>
          <cell r="J21">
            <v>23.400000000000002</v>
          </cell>
          <cell r="K21">
            <v>0</v>
          </cell>
        </row>
        <row r="22">
          <cell r="B22">
            <v>20.462499999999995</v>
          </cell>
          <cell r="C22">
            <v>26.3</v>
          </cell>
          <cell r="D22">
            <v>17.600000000000001</v>
          </cell>
          <cell r="E22">
            <v>85.666666666666671</v>
          </cell>
          <cell r="F22">
            <v>95</v>
          </cell>
          <cell r="G22">
            <v>63</v>
          </cell>
          <cell r="H22">
            <v>11.520000000000001</v>
          </cell>
          <cell r="I22" t="str">
            <v>O</v>
          </cell>
          <cell r="J22">
            <v>24.12</v>
          </cell>
          <cell r="K22">
            <v>0</v>
          </cell>
        </row>
        <row r="23">
          <cell r="B23">
            <v>19.933333333333334</v>
          </cell>
          <cell r="C23">
            <v>26.3</v>
          </cell>
          <cell r="D23">
            <v>16.399999999999999</v>
          </cell>
          <cell r="E23">
            <v>86.5</v>
          </cell>
          <cell r="F23">
            <v>96</v>
          </cell>
          <cell r="G23">
            <v>60</v>
          </cell>
          <cell r="H23">
            <v>12.96</v>
          </cell>
          <cell r="I23" t="str">
            <v>O</v>
          </cell>
          <cell r="J23">
            <v>25.92</v>
          </cell>
          <cell r="K23">
            <v>0</v>
          </cell>
        </row>
        <row r="24">
          <cell r="B24">
            <v>23.333333333333332</v>
          </cell>
          <cell r="C24">
            <v>29.9</v>
          </cell>
          <cell r="D24">
            <v>18.8</v>
          </cell>
          <cell r="E24">
            <v>74.5</v>
          </cell>
          <cell r="F24">
            <v>92</v>
          </cell>
          <cell r="G24">
            <v>46</v>
          </cell>
          <cell r="H24">
            <v>16.2</v>
          </cell>
          <cell r="I24" t="str">
            <v>NO</v>
          </cell>
          <cell r="J24">
            <v>31.680000000000003</v>
          </cell>
          <cell r="K24">
            <v>0</v>
          </cell>
        </row>
        <row r="25">
          <cell r="B25">
            <v>21.229166666666664</v>
          </cell>
          <cell r="C25">
            <v>25.5</v>
          </cell>
          <cell r="D25">
            <v>18.399999999999999</v>
          </cell>
          <cell r="E25">
            <v>84.375</v>
          </cell>
          <cell r="F25">
            <v>94</v>
          </cell>
          <cell r="G25">
            <v>66</v>
          </cell>
          <cell r="H25">
            <v>14.76</v>
          </cell>
          <cell r="I25" t="str">
            <v>L</v>
          </cell>
          <cell r="J25">
            <v>27.720000000000002</v>
          </cell>
          <cell r="K25">
            <v>0</v>
          </cell>
        </row>
        <row r="26">
          <cell r="B26">
            <v>21.329166666666666</v>
          </cell>
          <cell r="C26">
            <v>28.4</v>
          </cell>
          <cell r="D26">
            <v>16.899999999999999</v>
          </cell>
          <cell r="E26">
            <v>79.166666666666671</v>
          </cell>
          <cell r="F26">
            <v>96</v>
          </cell>
          <cell r="G26">
            <v>55</v>
          </cell>
          <cell r="H26">
            <v>17.28</v>
          </cell>
          <cell r="I26" t="str">
            <v>SO</v>
          </cell>
          <cell r="J26">
            <v>32.76</v>
          </cell>
          <cell r="K26">
            <v>0</v>
          </cell>
        </row>
        <row r="27">
          <cell r="B27">
            <v>14.883333333333333</v>
          </cell>
          <cell r="C27">
            <v>19.5</v>
          </cell>
          <cell r="D27">
            <v>12.8</v>
          </cell>
          <cell r="E27">
            <v>86.125</v>
          </cell>
          <cell r="F27">
            <v>96</v>
          </cell>
          <cell r="G27">
            <v>65</v>
          </cell>
          <cell r="H27">
            <v>14.04</v>
          </cell>
          <cell r="I27" t="str">
            <v>N</v>
          </cell>
          <cell r="J27">
            <v>31.319999999999997</v>
          </cell>
          <cell r="K27">
            <v>0</v>
          </cell>
        </row>
        <row r="28">
          <cell r="B28">
            <v>15.954166666666667</v>
          </cell>
          <cell r="C28">
            <v>23.4</v>
          </cell>
          <cell r="D28">
            <v>11.1</v>
          </cell>
          <cell r="E28">
            <v>73.666666666666671</v>
          </cell>
          <cell r="F28">
            <v>89</v>
          </cell>
          <cell r="G28">
            <v>53</v>
          </cell>
          <cell r="H28">
            <v>20.52</v>
          </cell>
          <cell r="I28" t="str">
            <v>NO</v>
          </cell>
          <cell r="J28">
            <v>32.76</v>
          </cell>
          <cell r="K28">
            <v>0</v>
          </cell>
        </row>
        <row r="29">
          <cell r="B29">
            <v>18.879166666666666</v>
          </cell>
          <cell r="C29">
            <v>26.8</v>
          </cell>
          <cell r="D29">
            <v>13</v>
          </cell>
          <cell r="E29">
            <v>62.375</v>
          </cell>
          <cell r="F29">
            <v>84</v>
          </cell>
          <cell r="G29">
            <v>41</v>
          </cell>
          <cell r="H29">
            <v>16.2</v>
          </cell>
          <cell r="I29" t="str">
            <v>NO</v>
          </cell>
          <cell r="J29">
            <v>27.720000000000002</v>
          </cell>
          <cell r="K29">
            <v>0</v>
          </cell>
        </row>
        <row r="30">
          <cell r="B30">
            <v>21.433333333333334</v>
          </cell>
          <cell r="C30">
            <v>28</v>
          </cell>
          <cell r="D30">
            <v>15.5</v>
          </cell>
          <cell r="E30">
            <v>59.125</v>
          </cell>
          <cell r="F30">
            <v>73</v>
          </cell>
          <cell r="G30">
            <v>39</v>
          </cell>
          <cell r="H30">
            <v>13.68</v>
          </cell>
          <cell r="I30" t="str">
            <v>NO</v>
          </cell>
          <cell r="J30">
            <v>24.840000000000003</v>
          </cell>
          <cell r="K30">
            <v>0</v>
          </cell>
        </row>
        <row r="31">
          <cell r="B31">
            <v>20.120833333333334</v>
          </cell>
          <cell r="C31">
            <v>24.1</v>
          </cell>
          <cell r="D31">
            <v>16.600000000000001</v>
          </cell>
          <cell r="E31">
            <v>71.875</v>
          </cell>
          <cell r="F31">
            <v>94</v>
          </cell>
          <cell r="G31">
            <v>54</v>
          </cell>
          <cell r="H31">
            <v>14.76</v>
          </cell>
          <cell r="I31" t="str">
            <v>NO</v>
          </cell>
          <cell r="J31">
            <v>33.840000000000003</v>
          </cell>
          <cell r="K31">
            <v>0</v>
          </cell>
        </row>
        <row r="32">
          <cell r="B32">
            <v>20.866666666666664</v>
          </cell>
          <cell r="C32">
            <v>27.6</v>
          </cell>
          <cell r="D32">
            <v>15.7</v>
          </cell>
          <cell r="E32">
            <v>72</v>
          </cell>
          <cell r="F32">
            <v>92</v>
          </cell>
          <cell r="G32">
            <v>41</v>
          </cell>
          <cell r="H32">
            <v>17.64</v>
          </cell>
          <cell r="I32" t="str">
            <v>NO</v>
          </cell>
          <cell r="J32">
            <v>36.36</v>
          </cell>
          <cell r="K32">
            <v>0</v>
          </cell>
        </row>
        <row r="33">
          <cell r="B33">
            <v>17.395833333333325</v>
          </cell>
          <cell r="C33">
            <v>21.1</v>
          </cell>
          <cell r="D33">
            <v>14.9</v>
          </cell>
          <cell r="E33">
            <v>86.708333333333329</v>
          </cell>
          <cell r="F33">
            <v>96</v>
          </cell>
          <cell r="G33">
            <v>71</v>
          </cell>
          <cell r="H33">
            <v>19.440000000000001</v>
          </cell>
          <cell r="I33" t="str">
            <v>O</v>
          </cell>
          <cell r="J33">
            <v>34.200000000000003</v>
          </cell>
          <cell r="K33">
            <v>2.8</v>
          </cell>
        </row>
        <row r="34">
          <cell r="B34">
            <v>20.037500000000001</v>
          </cell>
          <cell r="C34">
            <v>27.6</v>
          </cell>
          <cell r="D34">
            <v>14.9</v>
          </cell>
          <cell r="E34">
            <v>76.833333333333329</v>
          </cell>
          <cell r="F34">
            <v>96</v>
          </cell>
          <cell r="G34">
            <v>49</v>
          </cell>
          <cell r="H34">
            <v>21.240000000000002</v>
          </cell>
          <cell r="I34" t="str">
            <v>O</v>
          </cell>
          <cell r="J34">
            <v>36</v>
          </cell>
          <cell r="K34">
            <v>0</v>
          </cell>
        </row>
        <row r="35">
          <cell r="B35">
            <v>20.124999999999996</v>
          </cell>
          <cell r="C35">
            <v>25.5</v>
          </cell>
          <cell r="D35">
            <v>17.7</v>
          </cell>
          <cell r="E35">
            <v>89.375</v>
          </cell>
          <cell r="F35">
            <v>95</v>
          </cell>
          <cell r="G35">
            <v>66</v>
          </cell>
          <cell r="H35">
            <v>9.3600000000000012</v>
          </cell>
          <cell r="I35" t="str">
            <v>N</v>
          </cell>
          <cell r="J35">
            <v>20.52</v>
          </cell>
          <cell r="K35">
            <v>15</v>
          </cell>
        </row>
        <row r="36">
          <cell r="I36" t="str">
            <v>NO</v>
          </cell>
        </row>
      </sheetData>
      <sheetData sheetId="5">
        <row r="5">
          <cell r="B5">
            <v>20.12083333333333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">
          <cell r="B5">
            <v>19.424999999999997</v>
          </cell>
          <cell r="C5">
            <v>25.3</v>
          </cell>
          <cell r="D5">
            <v>13.8</v>
          </cell>
          <cell r="E5">
            <v>54.875</v>
          </cell>
          <cell r="F5">
            <v>88</v>
          </cell>
          <cell r="G5">
            <v>33</v>
          </cell>
          <cell r="H5">
            <v>11.16</v>
          </cell>
          <cell r="I5" t="str">
            <v>SO</v>
          </cell>
          <cell r="J5">
            <v>23.400000000000002</v>
          </cell>
          <cell r="K5">
            <v>0</v>
          </cell>
        </row>
        <row r="6">
          <cell r="B6">
            <v>23.11666666666666</v>
          </cell>
          <cell r="C6">
            <v>30.4</v>
          </cell>
          <cell r="D6">
            <v>17.100000000000001</v>
          </cell>
          <cell r="E6">
            <v>58.958333333333336</v>
          </cell>
          <cell r="F6">
            <v>91</v>
          </cell>
          <cell r="G6">
            <v>35</v>
          </cell>
          <cell r="H6">
            <v>12.6</v>
          </cell>
          <cell r="I6" t="str">
            <v>L</v>
          </cell>
          <cell r="J6">
            <v>18.36</v>
          </cell>
          <cell r="K6">
            <v>0</v>
          </cell>
        </row>
        <row r="7">
          <cell r="B7">
            <v>24.858333333333334</v>
          </cell>
          <cell r="C7">
            <v>31.7</v>
          </cell>
          <cell r="D7">
            <v>19.5</v>
          </cell>
          <cell r="E7">
            <v>64.291666666666671</v>
          </cell>
          <cell r="F7">
            <v>92</v>
          </cell>
          <cell r="G7">
            <v>38</v>
          </cell>
          <cell r="H7">
            <v>12.6</v>
          </cell>
          <cell r="I7" t="str">
            <v>SO</v>
          </cell>
          <cell r="J7">
            <v>27.36</v>
          </cell>
          <cell r="K7">
            <v>0</v>
          </cell>
        </row>
        <row r="8">
          <cell r="B8">
            <v>24.766666666666666</v>
          </cell>
          <cell r="C8">
            <v>30.3</v>
          </cell>
          <cell r="D8">
            <v>19</v>
          </cell>
          <cell r="E8">
            <v>57.625</v>
          </cell>
          <cell r="F8">
            <v>87</v>
          </cell>
          <cell r="G8">
            <v>44</v>
          </cell>
          <cell r="H8">
            <v>12.96</v>
          </cell>
          <cell r="I8" t="str">
            <v>S</v>
          </cell>
          <cell r="J8">
            <v>35.28</v>
          </cell>
          <cell r="K8">
            <v>0</v>
          </cell>
        </row>
        <row r="9">
          <cell r="B9">
            <v>25.804166666666664</v>
          </cell>
          <cell r="C9">
            <v>32.6</v>
          </cell>
          <cell r="D9">
            <v>20.9</v>
          </cell>
          <cell r="E9">
            <v>66.875</v>
          </cell>
          <cell r="F9">
            <v>91</v>
          </cell>
          <cell r="G9">
            <v>36</v>
          </cell>
          <cell r="H9">
            <v>13.32</v>
          </cell>
          <cell r="I9" t="str">
            <v>L</v>
          </cell>
          <cell r="J9">
            <v>28.08</v>
          </cell>
          <cell r="K9">
            <v>0</v>
          </cell>
        </row>
        <row r="10">
          <cell r="B10">
            <v>26.591666666666672</v>
          </cell>
          <cell r="C10">
            <v>31.5</v>
          </cell>
          <cell r="D10">
            <v>22.6</v>
          </cell>
          <cell r="E10">
            <v>67.958333333333329</v>
          </cell>
          <cell r="F10">
            <v>88</v>
          </cell>
          <cell r="G10">
            <v>48</v>
          </cell>
          <cell r="H10">
            <v>11.520000000000001</v>
          </cell>
          <cell r="I10" t="str">
            <v>L</v>
          </cell>
          <cell r="J10">
            <v>17.28</v>
          </cell>
          <cell r="K10">
            <v>0</v>
          </cell>
        </row>
        <row r="11">
          <cell r="B11">
            <v>24.429166666666664</v>
          </cell>
          <cell r="C11">
            <v>28.6</v>
          </cell>
          <cell r="D11">
            <v>21.1</v>
          </cell>
          <cell r="E11">
            <v>74.333333333333329</v>
          </cell>
          <cell r="F11">
            <v>89</v>
          </cell>
          <cell r="G11">
            <v>57</v>
          </cell>
          <cell r="H11">
            <v>12.96</v>
          </cell>
          <cell r="I11" t="str">
            <v>SO</v>
          </cell>
          <cell r="J11">
            <v>24.840000000000003</v>
          </cell>
          <cell r="K11">
            <v>1</v>
          </cell>
        </row>
        <row r="12">
          <cell r="B12">
            <v>24.987499999999997</v>
          </cell>
          <cell r="C12">
            <v>29.8</v>
          </cell>
          <cell r="D12">
            <v>21.9</v>
          </cell>
          <cell r="E12">
            <v>77.125</v>
          </cell>
          <cell r="F12">
            <v>90</v>
          </cell>
          <cell r="G12">
            <v>58</v>
          </cell>
          <cell r="H12">
            <v>11.16</v>
          </cell>
          <cell r="I12" t="str">
            <v>S</v>
          </cell>
          <cell r="J12">
            <v>24.12</v>
          </cell>
          <cell r="K12">
            <v>0</v>
          </cell>
        </row>
        <row r="13">
          <cell r="B13">
            <v>27.233333333333334</v>
          </cell>
          <cell r="C13">
            <v>34.299999999999997</v>
          </cell>
          <cell r="D13">
            <v>23.1</v>
          </cell>
          <cell r="E13">
            <v>75.666666666666671</v>
          </cell>
          <cell r="F13">
            <v>93</v>
          </cell>
          <cell r="G13">
            <v>44</v>
          </cell>
          <cell r="H13">
            <v>8.64</v>
          </cell>
          <cell r="I13" t="str">
            <v>L</v>
          </cell>
          <cell r="J13">
            <v>28.44</v>
          </cell>
          <cell r="K13">
            <v>0</v>
          </cell>
        </row>
        <row r="14">
          <cell r="B14">
            <v>24.737500000000001</v>
          </cell>
          <cell r="C14">
            <v>28.1</v>
          </cell>
          <cell r="D14">
            <v>23</v>
          </cell>
          <cell r="E14">
            <v>83.833333333333329</v>
          </cell>
          <cell r="F14">
            <v>92</v>
          </cell>
          <cell r="G14">
            <v>74</v>
          </cell>
          <cell r="H14">
            <v>14.4</v>
          </cell>
          <cell r="I14" t="str">
            <v>L</v>
          </cell>
          <cell r="J14">
            <v>34.200000000000003</v>
          </cell>
          <cell r="K14">
            <v>4.8000000000000007</v>
          </cell>
        </row>
        <row r="15">
          <cell r="B15">
            <v>23.808333333333326</v>
          </cell>
          <cell r="C15">
            <v>27.4</v>
          </cell>
          <cell r="D15">
            <v>22.2</v>
          </cell>
          <cell r="E15">
            <v>84.208333333333329</v>
          </cell>
          <cell r="F15">
            <v>92</v>
          </cell>
          <cell r="G15">
            <v>69</v>
          </cell>
          <cell r="H15">
            <v>10.8</v>
          </cell>
          <cell r="I15" t="str">
            <v>S</v>
          </cell>
          <cell r="J15">
            <v>28.8</v>
          </cell>
          <cell r="K15">
            <v>2.4</v>
          </cell>
        </row>
        <row r="16">
          <cell r="B16">
            <v>24.104166666666668</v>
          </cell>
          <cell r="C16">
            <v>29.4</v>
          </cell>
          <cell r="D16">
            <v>21.8</v>
          </cell>
          <cell r="E16">
            <v>82.458333333333329</v>
          </cell>
          <cell r="F16">
            <v>92</v>
          </cell>
          <cell r="G16">
            <v>62</v>
          </cell>
          <cell r="H16">
            <v>16.559999999999999</v>
          </cell>
          <cell r="I16" t="str">
            <v>SO</v>
          </cell>
          <cell r="J16">
            <v>34.200000000000003</v>
          </cell>
          <cell r="K16">
            <v>0</v>
          </cell>
        </row>
        <row r="17">
          <cell r="B17">
            <v>23.512500000000003</v>
          </cell>
          <cell r="C17">
            <v>26.9</v>
          </cell>
          <cell r="D17">
            <v>22.1</v>
          </cell>
          <cell r="E17">
            <v>81.041666666666671</v>
          </cell>
          <cell r="F17">
            <v>87</v>
          </cell>
          <cell r="G17">
            <v>69</v>
          </cell>
          <cell r="H17">
            <v>12.96</v>
          </cell>
          <cell r="I17" t="str">
            <v>SO</v>
          </cell>
          <cell r="J17">
            <v>33.119999999999997</v>
          </cell>
          <cell r="K17">
            <v>0</v>
          </cell>
        </row>
        <row r="18">
          <cell r="B18">
            <v>24.483333333333334</v>
          </cell>
          <cell r="C18">
            <v>31</v>
          </cell>
          <cell r="D18">
            <v>20.6</v>
          </cell>
          <cell r="E18">
            <v>77.208333333333329</v>
          </cell>
          <cell r="F18">
            <v>89</v>
          </cell>
          <cell r="G18">
            <v>56</v>
          </cell>
          <cell r="H18">
            <v>12.96</v>
          </cell>
          <cell r="I18" t="str">
            <v>S</v>
          </cell>
          <cell r="J18">
            <v>30.96</v>
          </cell>
          <cell r="K18">
            <v>0</v>
          </cell>
        </row>
        <row r="19">
          <cell r="B19">
            <v>27.833333333333332</v>
          </cell>
          <cell r="C19">
            <v>34.4</v>
          </cell>
          <cell r="D19">
            <v>23.8</v>
          </cell>
          <cell r="E19">
            <v>72.791666666666671</v>
          </cell>
          <cell r="F19">
            <v>92</v>
          </cell>
          <cell r="G19">
            <v>47</v>
          </cell>
          <cell r="H19">
            <v>13.32</v>
          </cell>
          <cell r="I19" t="str">
            <v>L</v>
          </cell>
          <cell r="J19">
            <v>33.119999999999997</v>
          </cell>
          <cell r="K19">
            <v>0</v>
          </cell>
        </row>
        <row r="20">
          <cell r="B20">
            <v>22.662500000000005</v>
          </cell>
          <cell r="C20">
            <v>27.8</v>
          </cell>
          <cell r="D20">
            <v>19.100000000000001</v>
          </cell>
          <cell r="E20">
            <v>76.958333333333329</v>
          </cell>
          <cell r="F20">
            <v>89</v>
          </cell>
          <cell r="G20">
            <v>68</v>
          </cell>
          <cell r="H20">
            <v>21.6</v>
          </cell>
          <cell r="I20" t="str">
            <v>SO</v>
          </cell>
          <cell r="J20">
            <v>49.680000000000007</v>
          </cell>
          <cell r="K20">
            <v>0</v>
          </cell>
        </row>
        <row r="21">
          <cell r="B21">
            <v>18.750000000000004</v>
          </cell>
          <cell r="C21">
            <v>20.3</v>
          </cell>
          <cell r="D21">
            <v>17.5</v>
          </cell>
          <cell r="E21">
            <v>75.916666666666671</v>
          </cell>
          <cell r="F21">
            <v>83</v>
          </cell>
          <cell r="G21">
            <v>66</v>
          </cell>
          <cell r="H21">
            <v>10.8</v>
          </cell>
          <cell r="I21" t="str">
            <v>SO</v>
          </cell>
          <cell r="J21">
            <v>24.48</v>
          </cell>
          <cell r="K21">
            <v>0</v>
          </cell>
        </row>
        <row r="22">
          <cell r="B22">
            <v>17.458333333333332</v>
          </cell>
          <cell r="C22">
            <v>18.8</v>
          </cell>
          <cell r="D22">
            <v>16.3</v>
          </cell>
          <cell r="E22">
            <v>77.791666666666671</v>
          </cell>
          <cell r="F22">
            <v>84</v>
          </cell>
          <cell r="G22">
            <v>72</v>
          </cell>
          <cell r="H22">
            <v>16.2</v>
          </cell>
          <cell r="I22" t="str">
            <v>SO</v>
          </cell>
          <cell r="J22">
            <v>36.36</v>
          </cell>
          <cell r="K22">
            <v>0</v>
          </cell>
        </row>
        <row r="23">
          <cell r="B23">
            <v>19.041666666666668</v>
          </cell>
          <cell r="C23">
            <v>23.6</v>
          </cell>
          <cell r="D23">
            <v>16.100000000000001</v>
          </cell>
          <cell r="E23">
            <v>76.875</v>
          </cell>
          <cell r="F23">
            <v>84</v>
          </cell>
          <cell r="G23">
            <v>64</v>
          </cell>
          <cell r="H23">
            <v>7.5600000000000005</v>
          </cell>
          <cell r="I23" t="str">
            <v>L</v>
          </cell>
          <cell r="J23">
            <v>23.040000000000003</v>
          </cell>
          <cell r="K23">
            <v>0</v>
          </cell>
        </row>
        <row r="24">
          <cell r="B24">
            <v>23.179166666666664</v>
          </cell>
          <cell r="C24">
            <v>29.8</v>
          </cell>
          <cell r="D24">
            <v>20</v>
          </cell>
          <cell r="E24">
            <v>77.916666666666671</v>
          </cell>
          <cell r="F24">
            <v>91</v>
          </cell>
          <cell r="G24">
            <v>59</v>
          </cell>
          <cell r="H24">
            <v>18.720000000000002</v>
          </cell>
          <cell r="I24" t="str">
            <v>NO</v>
          </cell>
          <cell r="J24">
            <v>42.480000000000004</v>
          </cell>
          <cell r="K24">
            <v>0</v>
          </cell>
        </row>
        <row r="25">
          <cell r="B25">
            <v>20.641666666666669</v>
          </cell>
          <cell r="C25">
            <v>25.3</v>
          </cell>
          <cell r="D25">
            <v>18.2</v>
          </cell>
          <cell r="E25">
            <v>74.333333333333329</v>
          </cell>
          <cell r="F25">
            <v>86</v>
          </cell>
          <cell r="G25">
            <v>53</v>
          </cell>
          <cell r="H25">
            <v>19.440000000000001</v>
          </cell>
          <cell r="I25" t="str">
            <v>SO</v>
          </cell>
          <cell r="J25">
            <v>47.88</v>
          </cell>
          <cell r="K25">
            <v>0</v>
          </cell>
        </row>
        <row r="26">
          <cell r="B26">
            <v>20.525000000000002</v>
          </cell>
          <cell r="C26">
            <v>21.9</v>
          </cell>
          <cell r="D26">
            <v>18.5</v>
          </cell>
          <cell r="E26">
            <v>62.916666666666664</v>
          </cell>
          <cell r="F26">
            <v>73</v>
          </cell>
          <cell r="G26">
            <v>51</v>
          </cell>
          <cell r="H26">
            <v>17.28</v>
          </cell>
          <cell r="I26" t="str">
            <v>S</v>
          </cell>
          <cell r="J26">
            <v>37.080000000000005</v>
          </cell>
          <cell r="K26">
            <v>0</v>
          </cell>
        </row>
        <row r="27">
          <cell r="B27">
            <v>19.037499999999994</v>
          </cell>
          <cell r="C27">
            <v>23.5</v>
          </cell>
          <cell r="D27">
            <v>16.600000000000001</v>
          </cell>
          <cell r="E27">
            <v>59.791666666666664</v>
          </cell>
          <cell r="F27">
            <v>78</v>
          </cell>
          <cell r="G27">
            <v>45</v>
          </cell>
          <cell r="H27">
            <v>14.4</v>
          </cell>
          <cell r="I27" t="str">
            <v>S</v>
          </cell>
          <cell r="J27">
            <v>33.119999999999997</v>
          </cell>
          <cell r="K27">
            <v>0</v>
          </cell>
        </row>
        <row r="28">
          <cell r="B28">
            <v>19.529166666666665</v>
          </cell>
          <cell r="C28">
            <v>23.7</v>
          </cell>
          <cell r="D28">
            <v>16.399999999999999</v>
          </cell>
          <cell r="E28">
            <v>59.666666666666664</v>
          </cell>
          <cell r="F28">
            <v>79</v>
          </cell>
          <cell r="G28">
            <v>49</v>
          </cell>
          <cell r="H28">
            <v>12.6</v>
          </cell>
          <cell r="I28" t="str">
            <v>S</v>
          </cell>
          <cell r="J28">
            <v>19.8</v>
          </cell>
          <cell r="K28">
            <v>0</v>
          </cell>
        </row>
        <row r="29">
          <cell r="B29">
            <v>22.270833333333332</v>
          </cell>
          <cell r="C29">
            <v>28.7</v>
          </cell>
          <cell r="D29">
            <v>17.2</v>
          </cell>
          <cell r="E29">
            <v>65.375</v>
          </cell>
          <cell r="F29">
            <v>87</v>
          </cell>
          <cell r="G29">
            <v>48</v>
          </cell>
          <cell r="H29">
            <v>14.76</v>
          </cell>
          <cell r="I29" t="str">
            <v>L</v>
          </cell>
          <cell r="J29">
            <v>26.64</v>
          </cell>
          <cell r="K29">
            <v>0</v>
          </cell>
        </row>
        <row r="30">
          <cell r="B30">
            <v>24.5625</v>
          </cell>
          <cell r="C30">
            <v>29.7</v>
          </cell>
          <cell r="D30">
            <v>20.8</v>
          </cell>
          <cell r="E30">
            <v>70.125</v>
          </cell>
          <cell r="F30">
            <v>90</v>
          </cell>
          <cell r="G30">
            <v>52</v>
          </cell>
          <cell r="H30">
            <v>11.879999999999999</v>
          </cell>
          <cell r="I30" t="str">
            <v>SE</v>
          </cell>
          <cell r="J30">
            <v>27.36</v>
          </cell>
          <cell r="K30">
            <v>0</v>
          </cell>
        </row>
        <row r="31">
          <cell r="B31">
            <v>20.562499999999996</v>
          </cell>
          <cell r="C31">
            <v>24.6</v>
          </cell>
          <cell r="D31">
            <v>18.899999999999999</v>
          </cell>
          <cell r="E31">
            <v>83.625</v>
          </cell>
          <cell r="F31">
            <v>89</v>
          </cell>
          <cell r="G31">
            <v>73</v>
          </cell>
          <cell r="H31">
            <v>15.840000000000002</v>
          </cell>
          <cell r="I31" t="str">
            <v>SO</v>
          </cell>
          <cell r="J31">
            <v>33.119999999999997</v>
          </cell>
          <cell r="K31">
            <v>0</v>
          </cell>
        </row>
        <row r="32">
          <cell r="B32">
            <v>18.05833333333333</v>
          </cell>
          <cell r="C32">
            <v>19</v>
          </cell>
          <cell r="D32">
            <v>16.899999999999999</v>
          </cell>
          <cell r="E32">
            <v>85.5</v>
          </cell>
          <cell r="F32">
            <v>90</v>
          </cell>
          <cell r="G32">
            <v>77</v>
          </cell>
          <cell r="H32">
            <v>16.559999999999999</v>
          </cell>
          <cell r="I32" t="str">
            <v>SO</v>
          </cell>
          <cell r="J32">
            <v>43.2</v>
          </cell>
          <cell r="K32">
            <v>1.4</v>
          </cell>
        </row>
        <row r="33">
          <cell r="B33">
            <v>18.024999999999999</v>
          </cell>
          <cell r="C33">
            <v>21.6</v>
          </cell>
          <cell r="D33">
            <v>16.2</v>
          </cell>
          <cell r="E33">
            <v>80.75</v>
          </cell>
          <cell r="F33">
            <v>86</v>
          </cell>
          <cell r="G33">
            <v>67</v>
          </cell>
          <cell r="H33">
            <v>11.16</v>
          </cell>
          <cell r="I33" t="str">
            <v>SO</v>
          </cell>
          <cell r="J33">
            <v>28.8</v>
          </cell>
          <cell r="K33">
            <v>0</v>
          </cell>
        </row>
        <row r="34">
          <cell r="B34">
            <v>21.675000000000001</v>
          </cell>
          <cell r="C34">
            <v>26</v>
          </cell>
          <cell r="D34">
            <v>19</v>
          </cell>
          <cell r="E34">
            <v>79.083333333333329</v>
          </cell>
          <cell r="F34">
            <v>89</v>
          </cell>
          <cell r="G34">
            <v>65</v>
          </cell>
          <cell r="H34">
            <v>11.520000000000001</v>
          </cell>
          <cell r="I34" t="str">
            <v>SE</v>
          </cell>
          <cell r="J34">
            <v>23.759999999999998</v>
          </cell>
          <cell r="K34">
            <v>0</v>
          </cell>
        </row>
        <row r="35">
          <cell r="B35">
            <v>19.854166666666671</v>
          </cell>
          <cell r="C35">
            <v>23.4</v>
          </cell>
          <cell r="D35">
            <v>17.8</v>
          </cell>
          <cell r="E35">
            <v>80.5</v>
          </cell>
          <cell r="F35">
            <v>89</v>
          </cell>
          <cell r="G35">
            <v>70</v>
          </cell>
          <cell r="H35">
            <v>16.920000000000002</v>
          </cell>
          <cell r="I35" t="str">
            <v>SO</v>
          </cell>
          <cell r="J35">
            <v>35.28</v>
          </cell>
          <cell r="K35">
            <v>0</v>
          </cell>
        </row>
        <row r="36">
          <cell r="I36" t="str">
            <v>SO</v>
          </cell>
        </row>
      </sheetData>
      <sheetData sheetId="5">
        <row r="5">
          <cell r="B5">
            <v>21.841666666666669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inmet.gov.br/sonabra/maps/automaticas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abSelected="1" zoomScale="90" zoomScaleNormal="90" workbookViewId="0">
      <selection activeCell="AJ23" sqref="AJ23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9" bestFit="1" customWidth="1"/>
    <col min="34" max="34" width="9.140625" style="1"/>
  </cols>
  <sheetData>
    <row r="1" spans="1:35" ht="20.100000000000001" customHeight="1" x14ac:dyDescent="0.2">
      <c r="A1" s="132" t="s">
        <v>22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5" s="4" customFormat="1" ht="20.100000000000001" customHeight="1" x14ac:dyDescent="0.2">
      <c r="A2" s="135" t="s">
        <v>21</v>
      </c>
      <c r="B2" s="130" t="s">
        <v>135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5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83" t="s">
        <v>40</v>
      </c>
      <c r="AH3" s="8"/>
    </row>
    <row r="4" spans="1:35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83" t="s">
        <v>39</v>
      </c>
      <c r="AH4" s="8"/>
    </row>
    <row r="5" spans="1:35" s="5" customFormat="1" ht="20.100000000000001" customHeight="1" x14ac:dyDescent="0.2">
      <c r="A5" s="84" t="s">
        <v>47</v>
      </c>
      <c r="B5" s="15">
        <f>[1]Maio!$B$5</f>
        <v>16.162500000000005</v>
      </c>
      <c r="C5" s="15">
        <f>[1]Maio!$B$6</f>
        <v>18.079166666666662</v>
      </c>
      <c r="D5" s="15">
        <f>[1]Maio!$B$7</f>
        <v>19.708333333333332</v>
      </c>
      <c r="E5" s="15">
        <f>[1]Maio!$B$8</f>
        <v>21.112500000000001</v>
      </c>
      <c r="F5" s="15">
        <f>[1]Maio!$B$9</f>
        <v>21.941666666666663</v>
      </c>
      <c r="G5" s="15">
        <f>[1]Maio!$B$10</f>
        <v>22.266666666666666</v>
      </c>
      <c r="H5" s="15">
        <f>[1]Maio!$B$11</f>
        <v>23.404166666666665</v>
      </c>
      <c r="I5" s="15">
        <f>[1]Maio!$B$12</f>
        <v>23.099999999999998</v>
      </c>
      <c r="J5" s="15">
        <f>[1]Maio!$B$13</f>
        <v>23.370833333333326</v>
      </c>
      <c r="K5" s="15">
        <f>[1]Maio!$B$14</f>
        <v>19.349999999999998</v>
      </c>
      <c r="L5" s="15">
        <f>[1]Maio!$B$15</f>
        <v>21.595833333333331</v>
      </c>
      <c r="M5" s="15">
        <f>[1]Maio!$B$16</f>
        <v>22.395833333333332</v>
      </c>
      <c r="N5" s="15">
        <f>[1]Maio!$B$17</f>
        <v>22.174999999999997</v>
      </c>
      <c r="O5" s="15">
        <f>[1]Maio!$B$18</f>
        <v>22.329166666666662</v>
      </c>
      <c r="P5" s="15">
        <f>[1]Maio!$B$19</f>
        <v>24.112499999999997</v>
      </c>
      <c r="Q5" s="15">
        <f>[1]Maio!$B$20</f>
        <v>23.704166666666669</v>
      </c>
      <c r="R5" s="15">
        <f>[1]Maio!$B$21</f>
        <v>19.654166666666669</v>
      </c>
      <c r="S5" s="15">
        <f>[1]Maio!$B$22</f>
        <v>18.337500000000002</v>
      </c>
      <c r="T5" s="15">
        <f>[1]Maio!$B$23</f>
        <v>20.737500000000001</v>
      </c>
      <c r="U5" s="15">
        <f>[1]Maio!$B$24</f>
        <v>23.562499999999996</v>
      </c>
      <c r="V5" s="15">
        <f>[1]Maio!$B$25</f>
        <v>21.945833333333336</v>
      </c>
      <c r="W5" s="15">
        <f>[1]Maio!$B$26</f>
        <v>19.487499999999997</v>
      </c>
      <c r="X5" s="15">
        <f>[1]Maio!$B$27</f>
        <v>17.254166666666663</v>
      </c>
      <c r="Y5" s="15">
        <f>[1]Maio!$B$28</f>
        <v>15.454166666666667</v>
      </c>
      <c r="Z5" s="15">
        <f>[1]Maio!$B$29</f>
        <v>17.408333333333335</v>
      </c>
      <c r="AA5" s="15">
        <f>[1]Maio!$B$30</f>
        <v>20.249999999999996</v>
      </c>
      <c r="AB5" s="15">
        <f>[1]Maio!$B$31</f>
        <v>21.408333333333335</v>
      </c>
      <c r="AC5" s="15">
        <f>[1]Maio!$B$32</f>
        <v>21.158333333333331</v>
      </c>
      <c r="AD5" s="15">
        <f>[1]Maio!$B$33</f>
        <v>18.770833333333332</v>
      </c>
      <c r="AE5" s="15">
        <f>[1]Maio!$B$34</f>
        <v>20.633333333333336</v>
      </c>
      <c r="AF5" s="15">
        <f>[1]Maio!$B$35</f>
        <v>21.595833333333331</v>
      </c>
      <c r="AG5" s="85">
        <f>AVERAGE(B5:AF5)</f>
        <v>20.724731182795697</v>
      </c>
      <c r="AH5" s="8"/>
    </row>
    <row r="6" spans="1:35" ht="17.100000000000001" customHeight="1" x14ac:dyDescent="0.2">
      <c r="A6" s="84" t="s">
        <v>0</v>
      </c>
      <c r="B6" s="15">
        <f>[2]Maio!$B$5</f>
        <v>13.049999999999999</v>
      </c>
      <c r="C6" s="15">
        <f>[2]Maio!$B$6</f>
        <v>16.266666666666666</v>
      </c>
      <c r="D6" s="15">
        <f>[2]Maio!$B$7</f>
        <v>19.399999999999995</v>
      </c>
      <c r="E6" s="15">
        <f>[2]Maio!$B$8</f>
        <v>19.208333333333332</v>
      </c>
      <c r="F6" s="15">
        <f>[2]Maio!$B$9</f>
        <v>21.175000000000001</v>
      </c>
      <c r="G6" s="15">
        <f>[2]Maio!$B$10</f>
        <v>19.125</v>
      </c>
      <c r="H6" s="15">
        <f>[2]Maio!$B$11</f>
        <v>19.125000000000004</v>
      </c>
      <c r="I6" s="15">
        <f>[2]Maio!$B$12</f>
        <v>18.847619047619041</v>
      </c>
      <c r="J6" s="15" t="str">
        <f>[2]Maio!$B$13</f>
        <v>*</v>
      </c>
      <c r="K6" s="15">
        <f>[2]Maio!$B$14</f>
        <v>20.854545454545455</v>
      </c>
      <c r="L6" s="15">
        <f>[2]Maio!$B$15</f>
        <v>21.485714285714288</v>
      </c>
      <c r="M6" s="15">
        <f>[2]Maio!$B$16</f>
        <v>21.578571428571429</v>
      </c>
      <c r="N6" s="15">
        <f>[2]Maio!$B$17</f>
        <v>21.116666666666664</v>
      </c>
      <c r="O6" s="15">
        <f>[2]Maio!$B$18</f>
        <v>21.479999999999997</v>
      </c>
      <c r="P6" s="15">
        <f>[2]Maio!$B$19</f>
        <v>21.733333333333334</v>
      </c>
      <c r="Q6" s="15">
        <f>[2]Maio!$B$20</f>
        <v>17.55</v>
      </c>
      <c r="R6" s="15">
        <f>[2]Maio!$B$21</f>
        <v>15.052631578947372</v>
      </c>
      <c r="S6" s="15">
        <f>[2]Maio!$B$22</f>
        <v>14.445833333333335</v>
      </c>
      <c r="T6" s="15">
        <f>[2]Maio!$B$23</f>
        <v>16.833333333333332</v>
      </c>
      <c r="U6" s="15">
        <f>[2]Maio!$B$24</f>
        <v>19.607142857142858</v>
      </c>
      <c r="V6" s="15">
        <f>[2]Maio!$B$25</f>
        <v>18.758333333333336</v>
      </c>
      <c r="W6" s="15">
        <f>[2]Maio!$B$26</f>
        <v>16</v>
      </c>
      <c r="X6" s="15">
        <f>[2]Maio!$B$27</f>
        <v>14.623076923076923</v>
      </c>
      <c r="Y6" s="15">
        <f>[2]Maio!$B$28</f>
        <v>12.037500000000001</v>
      </c>
      <c r="Z6" s="15">
        <f>[2]Maio!$B$29</f>
        <v>14.533333333333337</v>
      </c>
      <c r="AA6" s="15">
        <f>[2]Maio!$B$30</f>
        <v>17.554166666666664</v>
      </c>
      <c r="AB6" s="15">
        <f>[2]Maio!$B$31</f>
        <v>18.945833333333333</v>
      </c>
      <c r="AC6" s="15">
        <f>[2]Maio!$B$32</f>
        <v>16.713636363636365</v>
      </c>
      <c r="AD6" s="15">
        <f>[2]Maio!$B$33</f>
        <v>18.116666666666667</v>
      </c>
      <c r="AE6" s="15">
        <f>[2]Maio!$B$34</f>
        <v>16.833333333333332</v>
      </c>
      <c r="AF6" s="15">
        <f>[2]Maio!$B$35</f>
        <v>16</v>
      </c>
      <c r="AG6" s="86">
        <f>AVERAGE(B6:AF6)</f>
        <v>17.935042375752904</v>
      </c>
    </row>
    <row r="7" spans="1:35" ht="17.100000000000001" customHeight="1" x14ac:dyDescent="0.2">
      <c r="A7" s="84" t="s">
        <v>1</v>
      </c>
      <c r="B7" s="15">
        <f>[3]Maio!$B$5</f>
        <v>16.799999999999997</v>
      </c>
      <c r="C7" s="15">
        <f>[3]Maio!$B$6</f>
        <v>20.295833333333338</v>
      </c>
      <c r="D7" s="15">
        <f>[3]Maio!$B$7</f>
        <v>22.045833333333338</v>
      </c>
      <c r="E7" s="15">
        <f>[3]Maio!$B$8</f>
        <v>22.841666666666669</v>
      </c>
      <c r="F7" s="15">
        <f>[3]Maio!$B$9</f>
        <v>23.616666666666664</v>
      </c>
      <c r="G7" s="15">
        <f>[3]Maio!$B$10</f>
        <v>22.658333333333335</v>
      </c>
      <c r="H7" s="15">
        <f>[3]Maio!$B$11</f>
        <v>25.008333333333336</v>
      </c>
      <c r="I7" s="15">
        <f>[3]Maio!$B$12</f>
        <v>25.250000000000004</v>
      </c>
      <c r="J7" s="15">
        <f>[3]Maio!$B$13</f>
        <v>26.329166666666666</v>
      </c>
      <c r="K7" s="15">
        <f>[3]Maio!$B$14</f>
        <v>21.541666666666661</v>
      </c>
      <c r="L7" s="15">
        <f>[3]Maio!$B$15</f>
        <v>23.441666666666663</v>
      </c>
      <c r="M7" s="15">
        <f>[3]Maio!$B$16</f>
        <v>24.38333333333334</v>
      </c>
      <c r="N7" s="15">
        <f>[3]Maio!$B$17</f>
        <v>24.079166666666669</v>
      </c>
      <c r="O7" s="15">
        <f>[3]Maio!$B$18</f>
        <v>24.979166666666668</v>
      </c>
      <c r="P7" s="15">
        <f>[3]Maio!$B$19</f>
        <v>26.154166666666665</v>
      </c>
      <c r="Q7" s="15">
        <f>[3]Maio!$B$20</f>
        <v>22.375000000000004</v>
      </c>
      <c r="R7" s="15">
        <f>[3]Maio!$B$21</f>
        <v>18.899999999999999</v>
      </c>
      <c r="S7" s="15">
        <f>[3]Maio!$B$22</f>
        <v>17.495833333333334</v>
      </c>
      <c r="T7" s="15">
        <f>[3]Maio!$B$23</f>
        <v>19.579166666666669</v>
      </c>
      <c r="U7" s="15">
        <f>[3]Maio!$B$24</f>
        <v>24.108333333333334</v>
      </c>
      <c r="V7" s="15">
        <f>[3]Maio!$B$25</f>
        <v>21.087499999999995</v>
      </c>
      <c r="W7" s="15">
        <f>[3]Maio!$B$26</f>
        <v>18.804166666666671</v>
      </c>
      <c r="X7" s="15">
        <f>[3]Maio!$B$27</f>
        <v>17.295833333333331</v>
      </c>
      <c r="Y7" s="15">
        <f>[3]Maio!$B$28</f>
        <v>17.166666666666671</v>
      </c>
      <c r="Z7" s="15">
        <f>[3]Maio!$B$29</f>
        <v>21.466666666666672</v>
      </c>
      <c r="AA7" s="15">
        <f>[3]Maio!$B$30</f>
        <v>21.112499999999997</v>
      </c>
      <c r="AB7" s="15">
        <f>[3]Maio!$B$31</f>
        <v>21.762499999999999</v>
      </c>
      <c r="AC7" s="15">
        <f>[3]Maio!$B$32</f>
        <v>18.995833333333334</v>
      </c>
      <c r="AD7" s="15">
        <f>[3]Maio!$B$33</f>
        <v>17.404166666666669</v>
      </c>
      <c r="AE7" s="15">
        <f>[3]Maio!$B$34</f>
        <v>19.874999999999996</v>
      </c>
      <c r="AF7" s="15">
        <f>[3]Maio!$B$35</f>
        <v>20.233333333333334</v>
      </c>
      <c r="AG7" s="86">
        <f t="shared" ref="AG7:AG18" si="1">AVERAGE(B7:AF7)</f>
        <v>21.518951612903226</v>
      </c>
    </row>
    <row r="8" spans="1:35" ht="17.100000000000001" customHeight="1" x14ac:dyDescent="0.2">
      <c r="A8" s="84" t="s">
        <v>76</v>
      </c>
      <c r="B8" s="15">
        <f>[4]Maio!$B$5</f>
        <v>16.891666666666666</v>
      </c>
      <c r="C8" s="15">
        <f>[4]Maio!$B$6</f>
        <v>19.066666666666666</v>
      </c>
      <c r="D8" s="15">
        <f>[4]Maio!$B$7</f>
        <v>21.637500000000003</v>
      </c>
      <c r="E8" s="15">
        <f>[4]Maio!$B$8</f>
        <v>23.016666666666666</v>
      </c>
      <c r="F8" s="15">
        <f>[4]Maio!$B$9</f>
        <v>24.054166666666664</v>
      </c>
      <c r="G8" s="15">
        <f>[4]Maio!$B$10</f>
        <v>22.470833333333331</v>
      </c>
      <c r="H8" s="15">
        <f>[4]Maio!$B$11</f>
        <v>22.55</v>
      </c>
      <c r="I8" s="15">
        <f>[4]Maio!$B$12</f>
        <v>22.354166666666671</v>
      </c>
      <c r="J8" s="15">
        <f>[4]Maio!$B$13</f>
        <v>21.508333333333336</v>
      </c>
      <c r="K8" s="15">
        <f>[4]Maio!$B$14</f>
        <v>19.795833333333334</v>
      </c>
      <c r="L8" s="15">
        <f>[4]Maio!$B$15</f>
        <v>20.620833333333334</v>
      </c>
      <c r="M8" s="15">
        <f>[4]Maio!$B$16</f>
        <v>22.020833333333329</v>
      </c>
      <c r="N8" s="15">
        <f>[4]Maio!$B$17</f>
        <v>21.733333333333334</v>
      </c>
      <c r="O8" s="15">
        <f>[4]Maio!$B$18</f>
        <v>21.858333333333334</v>
      </c>
      <c r="P8" s="15">
        <f>[4]Maio!$B$19</f>
        <v>23.825000000000003</v>
      </c>
      <c r="Q8" s="15">
        <f>[4]Maio!$B$20</f>
        <v>22.591666666666665</v>
      </c>
      <c r="R8" s="15">
        <f>[4]Maio!$B$21</f>
        <v>17.508333333333333</v>
      </c>
      <c r="S8" s="15">
        <f>[4]Maio!$B$22</f>
        <v>16.775000000000002</v>
      </c>
      <c r="T8" s="15">
        <f>[4]Maio!$B$23</f>
        <v>18.766666666666666</v>
      </c>
      <c r="U8" s="15">
        <f>[4]Maio!$B$24</f>
        <v>22.679166666666671</v>
      </c>
      <c r="V8" s="15">
        <f>[4]Maio!$B$25</f>
        <v>21.895833333333332</v>
      </c>
      <c r="W8" s="15">
        <f>[4]Maio!$B$26</f>
        <v>18.799999999999997</v>
      </c>
      <c r="X8" s="15">
        <f>[4]Maio!$B$27</f>
        <v>15.587499999999999</v>
      </c>
      <c r="Y8" s="15">
        <f>[4]Maio!$B$28</f>
        <v>16.216666666666669</v>
      </c>
      <c r="Z8" s="15">
        <f>[4]Maio!$B$29</f>
        <v>18.316666666666666</v>
      </c>
      <c r="AA8" s="15">
        <f>[4]Maio!$B$30</f>
        <v>21.387499999999999</v>
      </c>
      <c r="AB8" s="15">
        <f>[4]Maio!$B$31</f>
        <v>20.325000000000003</v>
      </c>
      <c r="AC8" s="15">
        <f>[4]Maio!$B$32</f>
        <v>20.358333333333338</v>
      </c>
      <c r="AD8" s="15">
        <f>[4]Maio!$B$33</f>
        <v>18.604166666666664</v>
      </c>
      <c r="AE8" s="15">
        <f>[4]Maio!$B$34</f>
        <v>18.491666666666671</v>
      </c>
      <c r="AF8" s="15">
        <f>[4]Maio!$B$35</f>
        <v>19.754166666666666</v>
      </c>
      <c r="AG8" s="87">
        <f>AVERAGE(B8:AF8)</f>
        <v>20.36975806451613</v>
      </c>
    </row>
    <row r="9" spans="1:35" ht="17.100000000000001" customHeight="1" x14ac:dyDescent="0.2">
      <c r="A9" s="84" t="s">
        <v>48</v>
      </c>
      <c r="B9" s="15">
        <f>[5]Maio!$B$5</f>
        <v>14.095833333333333</v>
      </c>
      <c r="C9" s="15">
        <f>[5]Maio!$B$6</f>
        <v>18.354166666666668</v>
      </c>
      <c r="D9" s="15">
        <f>[5]Maio!$B$7</f>
        <v>20.487500000000001</v>
      </c>
      <c r="E9" s="15">
        <f>[5]Maio!$B$8</f>
        <v>20.541666666666668</v>
      </c>
      <c r="F9" s="15">
        <f>[5]Maio!$B$9</f>
        <v>21.804166666666664</v>
      </c>
      <c r="G9" s="15">
        <f>[5]Maio!$B$10</f>
        <v>19.895833333333336</v>
      </c>
      <c r="H9" s="15">
        <f>[5]Maio!$B$11</f>
        <v>21.170833333333331</v>
      </c>
      <c r="I9" s="15">
        <f>[5]Maio!$B$12</f>
        <v>23.195833333333329</v>
      </c>
      <c r="J9" s="15">
        <f>[5]Maio!$B$13</f>
        <v>21.958333333333332</v>
      </c>
      <c r="K9" s="15">
        <f>[5]Maio!$B$14</f>
        <v>21.337499999999995</v>
      </c>
      <c r="L9" s="15">
        <f>[5]Maio!$B$15</f>
        <v>21.549999999999997</v>
      </c>
      <c r="M9" s="15">
        <f>[5]Maio!$B$16</f>
        <v>20.674999999999997</v>
      </c>
      <c r="N9" s="15">
        <f>[5]Maio!$B$17</f>
        <v>21.412499999999998</v>
      </c>
      <c r="O9" s="15">
        <f>[5]Maio!$B$18</f>
        <v>22.325000000000006</v>
      </c>
      <c r="P9" s="15">
        <f>[5]Maio!$B$19</f>
        <v>25.295833333333331</v>
      </c>
      <c r="Q9" s="15">
        <f>[5]Maio!$B$20</f>
        <v>18.654166666666672</v>
      </c>
      <c r="R9" s="15">
        <f>[5]Maio!$B$21</f>
        <v>14.300000000000004</v>
      </c>
      <c r="S9" s="15">
        <f>[5]Maio!$B$22</f>
        <v>15.170833333333333</v>
      </c>
      <c r="T9" s="15">
        <f>[5]Maio!$B$23</f>
        <v>16.195833333333333</v>
      </c>
      <c r="U9" s="15">
        <f>[5]Maio!$B$24</f>
        <v>19.608333333333331</v>
      </c>
      <c r="V9" s="15">
        <f>[5]Maio!$B$25</f>
        <v>18.087500000000002</v>
      </c>
      <c r="W9" s="15">
        <f>[5]Maio!$B$26</f>
        <v>16.320833333333336</v>
      </c>
      <c r="X9" s="15">
        <f>[5]Maio!$B$27</f>
        <v>13.545833333333336</v>
      </c>
      <c r="Y9" s="15">
        <f>[5]Maio!$B$28</f>
        <v>14.004166666666668</v>
      </c>
      <c r="Z9" s="15">
        <f>[5]Maio!$B$29</f>
        <v>18.95</v>
      </c>
      <c r="AA9" s="15">
        <f>[5]Maio!$B$30</f>
        <v>20.675000000000001</v>
      </c>
      <c r="AB9" s="15">
        <f>[5]Maio!$B$31</f>
        <v>18.770833333333332</v>
      </c>
      <c r="AC9" s="15">
        <f>[5]Maio!$B$32</f>
        <v>17.108333333333331</v>
      </c>
      <c r="AD9" s="15">
        <f>[5]Maio!$B$33</f>
        <v>15.979166666666666</v>
      </c>
      <c r="AE9" s="15">
        <f>[5]Maio!$B$34</f>
        <v>16.995833333333334</v>
      </c>
      <c r="AF9" s="15">
        <f>[5]Maio!$B$35</f>
        <v>16.816666666666666</v>
      </c>
      <c r="AG9" s="86">
        <f t="shared" si="1"/>
        <v>18.880107526881723</v>
      </c>
    </row>
    <row r="10" spans="1:35" ht="17.100000000000001" customHeight="1" x14ac:dyDescent="0.2">
      <c r="A10" s="84" t="s">
        <v>2</v>
      </c>
      <c r="B10" s="15">
        <f>[6]Maio!$B$5</f>
        <v>17.079166666666662</v>
      </c>
      <c r="C10" s="15">
        <f>[6]Maio!$B$6</f>
        <v>21.620833333333337</v>
      </c>
      <c r="D10" s="15">
        <f>[6]Maio!$B$7</f>
        <v>22.729166666666661</v>
      </c>
      <c r="E10" s="15">
        <f>[6]Maio!$B$8</f>
        <v>22.683333333333334</v>
      </c>
      <c r="F10" s="15">
        <f>[6]Maio!$B$9</f>
        <v>23.45</v>
      </c>
      <c r="G10" s="15">
        <f>[6]Maio!$B$10</f>
        <v>23.904166666666665</v>
      </c>
      <c r="H10" s="15">
        <f>[6]Maio!$B$11</f>
        <v>23.420833333333331</v>
      </c>
      <c r="I10" s="15">
        <f>[6]Maio!$B$12</f>
        <v>25.129166666666674</v>
      </c>
      <c r="J10" s="15">
        <f>[6]Maio!$B$13</f>
        <v>23.945833333333326</v>
      </c>
      <c r="K10" s="15">
        <f>[6]Maio!$B$14</f>
        <v>19.054166666666667</v>
      </c>
      <c r="L10" s="15">
        <f>[6]Maio!$B$15</f>
        <v>21.3125</v>
      </c>
      <c r="M10" s="15">
        <f>[6]Maio!$B$16</f>
        <v>22.750000000000004</v>
      </c>
      <c r="N10" s="15">
        <f>[6]Maio!$B$17</f>
        <v>21.849999999999998</v>
      </c>
      <c r="O10" s="15">
        <f>[6]Maio!$B$18</f>
        <v>23.508333333333336</v>
      </c>
      <c r="P10" s="15">
        <f>[6]Maio!$B$19</f>
        <v>25.083333333333332</v>
      </c>
      <c r="Q10" s="15">
        <f>[6]Maio!$B$20</f>
        <v>21.541666666666668</v>
      </c>
      <c r="R10" s="15">
        <f>[6]Maio!$B$21</f>
        <v>17.066666666666666</v>
      </c>
      <c r="S10" s="15">
        <f>[6]Maio!$B$22</f>
        <v>15.937500000000002</v>
      </c>
      <c r="T10" s="15">
        <f>[6]Maio!$B$23</f>
        <v>18.779166666666665</v>
      </c>
      <c r="U10" s="15">
        <f>[6]Maio!$B$24</f>
        <v>23.762500000000003</v>
      </c>
      <c r="V10" s="15">
        <f>[6]Maio!$B$25</f>
        <v>21.708333333333332</v>
      </c>
      <c r="W10" s="15">
        <f>[6]Maio!$B$26</f>
        <v>18.008333333333333</v>
      </c>
      <c r="X10" s="15">
        <f>[6]Maio!$B$27</f>
        <v>15.145833333333334</v>
      </c>
      <c r="Y10" s="15">
        <f>[6]Maio!$B$28</f>
        <v>16.629166666666666</v>
      </c>
      <c r="Z10" s="15">
        <f>[6]Maio!$B$29</f>
        <v>20.516666666666669</v>
      </c>
      <c r="AA10" s="15">
        <f>[6]Maio!$B$30</f>
        <v>21.875</v>
      </c>
      <c r="AB10" s="15">
        <f>[6]Maio!$B$31</f>
        <v>20.645833333333332</v>
      </c>
      <c r="AC10" s="15">
        <f>[6]Maio!$B$32</f>
        <v>19.454166666666669</v>
      </c>
      <c r="AD10" s="15">
        <f>[6]Maio!$B$33</f>
        <v>17.525000000000002</v>
      </c>
      <c r="AE10" s="15">
        <f>[6]Maio!$B$34</f>
        <v>19.087500000000002</v>
      </c>
      <c r="AF10" s="15">
        <f>[6]Maio!$B$35</f>
        <v>19.795833333333331</v>
      </c>
      <c r="AG10" s="86">
        <f t="shared" si="1"/>
        <v>20.806451612903221</v>
      </c>
    </row>
    <row r="11" spans="1:35" ht="17.100000000000001" customHeight="1" x14ac:dyDescent="0.2">
      <c r="A11" s="84" t="s">
        <v>3</v>
      </c>
      <c r="B11" s="15">
        <f>[7]Maio!$B$5</f>
        <v>17.995833333333334</v>
      </c>
      <c r="C11" s="15">
        <f>[7]Maio!$B$6</f>
        <v>20.395833333333332</v>
      </c>
      <c r="D11" s="15">
        <f>[7]Maio!$B$7</f>
        <v>21.037500000000001</v>
      </c>
      <c r="E11" s="15">
        <f>[7]Maio!$B$8</f>
        <v>21.258333333333329</v>
      </c>
      <c r="F11" s="15">
        <f>[7]Maio!$B$9</f>
        <v>21.787499999999998</v>
      </c>
      <c r="G11" s="15">
        <f>[7]Maio!$B$10</f>
        <v>23.166666666666668</v>
      </c>
      <c r="H11" s="15">
        <f>[7]Maio!$B$11</f>
        <v>23.175000000000001</v>
      </c>
      <c r="I11" s="15">
        <f>[7]Maio!$B$12</f>
        <v>23.091666666666665</v>
      </c>
      <c r="J11" s="15">
        <f>[7]Maio!$B$13</f>
        <v>25.008333333333336</v>
      </c>
      <c r="K11" s="15">
        <f>[7]Maio!$B$14</f>
        <v>20.295833333333334</v>
      </c>
      <c r="L11" s="15">
        <f>[7]Maio!$B$15</f>
        <v>20.958333333333336</v>
      </c>
      <c r="M11" s="15">
        <f>[7]Maio!$B$16</f>
        <v>24.204166666666666</v>
      </c>
      <c r="N11" s="15">
        <f>[7]Maio!$B$17</f>
        <v>22.729166666666671</v>
      </c>
      <c r="O11" s="15">
        <f>[7]Maio!$B$18</f>
        <v>23.245833333333337</v>
      </c>
      <c r="P11" s="15">
        <f>[7]Maio!$B$19</f>
        <v>24.358333333333331</v>
      </c>
      <c r="Q11" s="15">
        <f>[7]Maio!$B$20</f>
        <v>24.387499999999999</v>
      </c>
      <c r="R11" s="15">
        <f>[7]Maio!$B$21</f>
        <v>22.358333333333334</v>
      </c>
      <c r="S11" s="15">
        <f>[7]Maio!$B$22</f>
        <v>22.170833333333331</v>
      </c>
      <c r="T11" s="15">
        <f>[7]Maio!$B$23</f>
        <v>22.375</v>
      </c>
      <c r="U11" s="15">
        <f>[7]Maio!$B$24</f>
        <v>24.816666666666659</v>
      </c>
      <c r="V11" s="15">
        <f>[7]Maio!$B$25</f>
        <v>22.241666666666671</v>
      </c>
      <c r="W11" s="15">
        <f>[7]Maio!$B$26</f>
        <v>21.262499999999999</v>
      </c>
      <c r="X11" s="15">
        <f>[7]Maio!$B$27</f>
        <v>17.520833333333336</v>
      </c>
      <c r="Y11" s="15">
        <f>[7]Maio!$B$28</f>
        <v>17.162499999999998</v>
      </c>
      <c r="Z11" s="15">
        <f>[7]Maio!$B$29</f>
        <v>18.670833333333338</v>
      </c>
      <c r="AA11" s="15">
        <f>[7]Maio!$B$30</f>
        <v>20.799999999999997</v>
      </c>
      <c r="AB11" s="15">
        <f>[7]Maio!$B$31</f>
        <v>19.929166666666664</v>
      </c>
      <c r="AC11" s="15">
        <f>[7]Maio!$B$32</f>
        <v>21.745833333333334</v>
      </c>
      <c r="AD11" s="15">
        <f>[7]Maio!$B$33</f>
        <v>18.766666666666666</v>
      </c>
      <c r="AE11" s="15">
        <f>[7]Maio!$B$34</f>
        <v>20.433333333333334</v>
      </c>
      <c r="AF11" s="15">
        <f>[7]Maio!$B$35</f>
        <v>20.091666666666665</v>
      </c>
      <c r="AG11" s="86">
        <f>AVERAGE(B11:AF11)</f>
        <v>21.530376344086019</v>
      </c>
    </row>
    <row r="12" spans="1:35" ht="17.100000000000001" customHeight="1" x14ac:dyDescent="0.2">
      <c r="A12" s="84" t="s">
        <v>4</v>
      </c>
      <c r="B12" s="15">
        <f>[8]Maio!$B$5</f>
        <v>17.391666666666669</v>
      </c>
      <c r="C12" s="15">
        <f>[8]Maio!$B$6</f>
        <v>20.233333333333334</v>
      </c>
      <c r="D12" s="15">
        <f>[8]Maio!$B$7</f>
        <v>21.5625</v>
      </c>
      <c r="E12" s="15">
        <f>[8]Maio!$B$8</f>
        <v>22.262499999999999</v>
      </c>
      <c r="F12" s="15">
        <f>[8]Maio!$B$9</f>
        <v>22.775000000000002</v>
      </c>
      <c r="G12" s="15">
        <f>[8]Maio!$B$10</f>
        <v>22.962500000000002</v>
      </c>
      <c r="H12" s="15">
        <f>[8]Maio!$B$11</f>
        <v>22.420833333333331</v>
      </c>
      <c r="I12" s="15">
        <f>[8]Maio!$B$12</f>
        <v>23.841666666666665</v>
      </c>
      <c r="J12" s="15">
        <f>[8]Maio!$B$13</f>
        <v>23.258333333333336</v>
      </c>
      <c r="K12" s="15">
        <f>[8]Maio!$B$14</f>
        <v>18.420833333333331</v>
      </c>
      <c r="L12" s="15">
        <f>[8]Maio!$B$15</f>
        <v>20.016666666666669</v>
      </c>
      <c r="M12" s="15">
        <f>[8]Maio!$B$16</f>
        <v>22.612499999999997</v>
      </c>
      <c r="N12" s="15">
        <f>[8]Maio!$B$17</f>
        <v>21.06666666666667</v>
      </c>
      <c r="O12" s="15">
        <f>[8]Maio!$B$18</f>
        <v>22.120833333333334</v>
      </c>
      <c r="P12" s="15">
        <f>[8]Maio!$B$19</f>
        <v>23.558333333333337</v>
      </c>
      <c r="Q12" s="15">
        <f>[8]Maio!$B$20</f>
        <v>23.683333333333334</v>
      </c>
      <c r="R12" s="15">
        <f>[8]Maio!$B$21</f>
        <v>20.454166666666666</v>
      </c>
      <c r="S12" s="15">
        <f>[8]Maio!$B$22</f>
        <v>20.462499999999995</v>
      </c>
      <c r="T12" s="15">
        <f>[8]Maio!$B$23</f>
        <v>19.933333333333334</v>
      </c>
      <c r="U12" s="15">
        <f>[8]Maio!$B$24</f>
        <v>23.333333333333332</v>
      </c>
      <c r="V12" s="15">
        <f>[8]Maio!$B$25</f>
        <v>21.229166666666664</v>
      </c>
      <c r="W12" s="15">
        <f>[8]Maio!$B$26</f>
        <v>21.329166666666666</v>
      </c>
      <c r="X12" s="15">
        <f>[8]Maio!$B$27</f>
        <v>14.883333333333333</v>
      </c>
      <c r="Y12" s="15">
        <f>[8]Maio!$B$28</f>
        <v>15.954166666666667</v>
      </c>
      <c r="Z12" s="15">
        <f>[8]Maio!$B$29</f>
        <v>18.879166666666666</v>
      </c>
      <c r="AA12" s="15">
        <f>[8]Maio!$B$30</f>
        <v>21.433333333333334</v>
      </c>
      <c r="AB12" s="15">
        <f>[8]Maio!$B$31</f>
        <v>20.120833333333334</v>
      </c>
      <c r="AC12" s="15">
        <f>[8]Maio!$B$32</f>
        <v>20.866666666666664</v>
      </c>
      <c r="AD12" s="15">
        <f>[8]Maio!$B$33</f>
        <v>17.395833333333325</v>
      </c>
      <c r="AE12" s="15">
        <f>[8]Maio!$B$34</f>
        <v>20.037500000000001</v>
      </c>
      <c r="AF12" s="15">
        <f>[8]Maio!$B$35</f>
        <v>20.124999999999996</v>
      </c>
      <c r="AG12" s="86">
        <f t="shared" si="1"/>
        <v>20.794354838709673</v>
      </c>
    </row>
    <row r="13" spans="1:35" ht="17.100000000000001" customHeight="1" x14ac:dyDescent="0.2">
      <c r="A13" s="84" t="s">
        <v>5</v>
      </c>
      <c r="B13" s="15">
        <f>[9]Maio!$B$5</f>
        <v>19.424999999999997</v>
      </c>
      <c r="C13" s="15">
        <f>[9]Maio!$B$6</f>
        <v>23.11666666666666</v>
      </c>
      <c r="D13" s="15">
        <f>[9]Maio!$B$7</f>
        <v>24.858333333333334</v>
      </c>
      <c r="E13" s="15">
        <f>[9]Maio!$B$8</f>
        <v>24.766666666666666</v>
      </c>
      <c r="F13" s="15">
        <f>[9]Maio!$B$9</f>
        <v>25.804166666666664</v>
      </c>
      <c r="G13" s="15">
        <f>[9]Maio!$B$10</f>
        <v>26.591666666666672</v>
      </c>
      <c r="H13" s="15">
        <f>[9]Maio!$B$11</f>
        <v>24.429166666666664</v>
      </c>
      <c r="I13" s="15">
        <f>[9]Maio!$B$12</f>
        <v>24.987499999999997</v>
      </c>
      <c r="J13" s="15">
        <f>[9]Maio!$B$13</f>
        <v>27.233333333333334</v>
      </c>
      <c r="K13" s="15">
        <f>[9]Maio!$B$14</f>
        <v>24.737500000000001</v>
      </c>
      <c r="L13" s="15">
        <f>[9]Maio!$B$15</f>
        <v>23.808333333333326</v>
      </c>
      <c r="M13" s="15">
        <f>[9]Maio!$B$16</f>
        <v>24.104166666666668</v>
      </c>
      <c r="N13" s="15">
        <f>[9]Maio!$B$17</f>
        <v>23.512500000000003</v>
      </c>
      <c r="O13" s="15">
        <f>[9]Maio!$B$18</f>
        <v>24.483333333333334</v>
      </c>
      <c r="P13" s="15">
        <f>[9]Maio!$B$19</f>
        <v>27.833333333333332</v>
      </c>
      <c r="Q13" s="15">
        <f>[9]Maio!$B$20</f>
        <v>22.662500000000005</v>
      </c>
      <c r="R13" s="15">
        <f>[9]Maio!$B$21</f>
        <v>18.750000000000004</v>
      </c>
      <c r="S13" s="15">
        <f>[9]Maio!$B$22</f>
        <v>17.458333333333332</v>
      </c>
      <c r="T13" s="15">
        <f>[9]Maio!$B$23</f>
        <v>19.041666666666668</v>
      </c>
      <c r="U13" s="15">
        <f>[9]Maio!$B$24</f>
        <v>23.179166666666664</v>
      </c>
      <c r="V13" s="15">
        <f>[9]Maio!$B$25</f>
        <v>20.641666666666669</v>
      </c>
      <c r="W13" s="15">
        <f>[9]Maio!$B$26</f>
        <v>20.525000000000002</v>
      </c>
      <c r="X13" s="15">
        <f>[9]Maio!$B$27</f>
        <v>19.037499999999994</v>
      </c>
      <c r="Y13" s="15">
        <f>[9]Maio!$B$28</f>
        <v>19.529166666666665</v>
      </c>
      <c r="Z13" s="15">
        <f>[9]Maio!$B$29</f>
        <v>22.270833333333332</v>
      </c>
      <c r="AA13" s="15">
        <f>[9]Maio!$B$30</f>
        <v>24.5625</v>
      </c>
      <c r="AB13" s="15">
        <f>[9]Maio!$B$31</f>
        <v>20.562499999999996</v>
      </c>
      <c r="AC13" s="15">
        <f>[9]Maio!$B$32</f>
        <v>18.05833333333333</v>
      </c>
      <c r="AD13" s="15">
        <f>[9]Maio!$B$33</f>
        <v>18.024999999999999</v>
      </c>
      <c r="AE13" s="15">
        <f>[9]Maio!$B$34</f>
        <v>21.675000000000001</v>
      </c>
      <c r="AF13" s="15">
        <f>[9]Maio!$B$35</f>
        <v>19.854166666666671</v>
      </c>
      <c r="AG13" s="86">
        <f>AVERAGE(B13:AF13)</f>
        <v>22.436290322580643</v>
      </c>
    </row>
    <row r="14" spans="1:35" ht="17.100000000000001" customHeight="1" x14ac:dyDescent="0.2">
      <c r="A14" s="84" t="s">
        <v>50</v>
      </c>
      <c r="B14" s="15">
        <f>[10]Maio!$B$5</f>
        <v>18.504166666666666</v>
      </c>
      <c r="C14" s="15">
        <f>[10]Maio!$B$6</f>
        <v>21.158333333333335</v>
      </c>
      <c r="D14" s="15">
        <f>[10]Maio!$B$7</f>
        <v>21.849999999999998</v>
      </c>
      <c r="E14" s="15">
        <f>[10]Maio!$B$8</f>
        <v>21.900000000000006</v>
      </c>
      <c r="F14" s="15">
        <f>[10]Maio!$B$9</f>
        <v>22.570833333333329</v>
      </c>
      <c r="G14" s="15">
        <f>[10]Maio!$B$10</f>
        <v>23.654166666666665</v>
      </c>
      <c r="H14" s="15">
        <f>[10]Maio!$B$11</f>
        <v>22.908333333333331</v>
      </c>
      <c r="I14" s="15">
        <f>[10]Maio!$B$12</f>
        <v>23.504166666666663</v>
      </c>
      <c r="J14" s="15">
        <f>[10]Maio!$B$13</f>
        <v>23.366666666666664</v>
      </c>
      <c r="K14" s="15">
        <f>[10]Maio!$B$14</f>
        <v>19.462500000000006</v>
      </c>
      <c r="L14" s="15">
        <f>[10]Maio!$B$15</f>
        <v>21.354166666666671</v>
      </c>
      <c r="M14" s="15">
        <f>[10]Maio!$B$16</f>
        <v>23.341666666666665</v>
      </c>
      <c r="N14" s="15">
        <f>[10]Maio!$B$17</f>
        <v>22.775000000000002</v>
      </c>
      <c r="O14" s="15">
        <f>[10]Maio!$B$18</f>
        <v>23.545833333333331</v>
      </c>
      <c r="P14" s="15">
        <f>[10]Maio!$B$19</f>
        <v>24.5</v>
      </c>
      <c r="Q14" s="15">
        <f>[10]Maio!$B$20</f>
        <v>23.049999999999997</v>
      </c>
      <c r="R14" s="15">
        <f>[10]Maio!$B$21</f>
        <v>21.433333333333337</v>
      </c>
      <c r="S14" s="15">
        <f>[10]Maio!$B$22</f>
        <v>21.266666666666669</v>
      </c>
      <c r="T14" s="15">
        <f>[10]Maio!$B$23</f>
        <v>21.691666666666666</v>
      </c>
      <c r="U14" s="15">
        <f>[10]Maio!$B$24</f>
        <v>24.400000000000002</v>
      </c>
      <c r="V14" s="15">
        <f>[10]Maio!$B$25</f>
        <v>22.054166666666664</v>
      </c>
      <c r="W14" s="15">
        <f>[10]Maio!$B$26</f>
        <v>21.087500000000002</v>
      </c>
      <c r="X14" s="15">
        <f>[10]Maio!$B$27</f>
        <v>17.354166666666668</v>
      </c>
      <c r="Y14" s="15">
        <f>[10]Maio!$B$28</f>
        <v>17.962500000000002</v>
      </c>
      <c r="Z14" s="15">
        <f>[10]Maio!$B$29</f>
        <v>20.270833333333332</v>
      </c>
      <c r="AA14" s="15">
        <f>[10]Maio!$B$30</f>
        <v>22.195833333333336</v>
      </c>
      <c r="AB14" s="15">
        <f>[10]Maio!$B$31</f>
        <v>21.312499999999996</v>
      </c>
      <c r="AC14" s="15">
        <f>[10]Maio!$B$32</f>
        <v>21.041666666666664</v>
      </c>
      <c r="AD14" s="15">
        <f>[10]Maio!$B$33</f>
        <v>18.995833333333334</v>
      </c>
      <c r="AE14" s="15">
        <f>[10]Maio!$B$34</f>
        <v>21.037500000000001</v>
      </c>
      <c r="AF14" s="15">
        <f>[10]Maio!$B$35</f>
        <v>21.154166666666669</v>
      </c>
      <c r="AG14" s="86">
        <f>AVERAGE(B14:AF14)</f>
        <v>21.635618279569893</v>
      </c>
      <c r="AI14" s="18" t="s">
        <v>54</v>
      </c>
    </row>
    <row r="15" spans="1:35" ht="17.100000000000001" customHeight="1" x14ac:dyDescent="0.2">
      <c r="A15" s="84" t="s">
        <v>6</v>
      </c>
      <c r="B15" s="15">
        <f>[11]Maio!$B$5</f>
        <v>18.583333333333332</v>
      </c>
      <c r="C15" s="15">
        <f>[11]Maio!$B$6</f>
        <v>20.995833333333334</v>
      </c>
      <c r="D15" s="15">
        <f>[11]Maio!$B$7</f>
        <v>22.391666666666669</v>
      </c>
      <c r="E15" s="15">
        <f>[11]Maio!$B$8</f>
        <v>22.991666666666664</v>
      </c>
      <c r="F15" s="15">
        <f>[11]Maio!$B$9</f>
        <v>22.729166666666668</v>
      </c>
      <c r="G15" s="15">
        <f>[11]Maio!$B$10</f>
        <v>23.520833333333332</v>
      </c>
      <c r="H15" s="15">
        <f>[11]Maio!$B$11</f>
        <v>24.812500000000004</v>
      </c>
      <c r="I15" s="15">
        <f>[11]Maio!$B$12</f>
        <v>24.591666666666665</v>
      </c>
      <c r="J15" s="15">
        <f>[11]Maio!$B$13</f>
        <v>23.833333333333329</v>
      </c>
      <c r="K15" s="15">
        <f>[11]Maio!$B$14</f>
        <v>21.687499999999996</v>
      </c>
      <c r="L15" s="15">
        <f>[11]Maio!$B$15</f>
        <v>22.920833333333334</v>
      </c>
      <c r="M15" s="15">
        <f>[11]Maio!$B$16</f>
        <v>24.962500000000006</v>
      </c>
      <c r="N15" s="15">
        <f>[11]Maio!$B$17</f>
        <v>24.75</v>
      </c>
      <c r="O15" s="15">
        <f>[11]Maio!$B$18</f>
        <v>25.049999999999997</v>
      </c>
      <c r="P15" s="15">
        <f>[11]Maio!$B$19</f>
        <v>25.716666666666669</v>
      </c>
      <c r="Q15" s="15">
        <f>[11]Maio!$B$20</f>
        <v>25.470833333333342</v>
      </c>
      <c r="R15" s="15">
        <f>[11]Maio!$B$21</f>
        <v>22.508333333333329</v>
      </c>
      <c r="S15" s="15">
        <f>[11]Maio!$B$22</f>
        <v>21.254166666666666</v>
      </c>
      <c r="T15" s="15">
        <f>[11]Maio!$B$23</f>
        <v>22.037499999999998</v>
      </c>
      <c r="U15" s="15">
        <f>[11]Maio!$B$24</f>
        <v>25.120833333333334</v>
      </c>
      <c r="V15" s="15">
        <f>[11]Maio!$B$25</f>
        <v>24.650000000000002</v>
      </c>
      <c r="W15" s="15">
        <f>[11]Maio!$B$26</f>
        <v>22.383333333333336</v>
      </c>
      <c r="X15" s="15">
        <f>[11]Maio!$B$27</f>
        <v>20.112499999999997</v>
      </c>
      <c r="Y15" s="15">
        <f>[11]Maio!$B$28</f>
        <v>19.004166666666666</v>
      </c>
      <c r="Z15" s="15">
        <f>[11]Maio!$B$29</f>
        <v>21.237500000000001</v>
      </c>
      <c r="AA15" s="15">
        <f>[11]Maio!$B$30</f>
        <v>23.254166666666666</v>
      </c>
      <c r="AB15" s="15">
        <f>[11]Maio!$B$31</f>
        <v>23.433333333333326</v>
      </c>
      <c r="AC15" s="15">
        <f>[11]Maio!$B$32</f>
        <v>21.549999999999994</v>
      </c>
      <c r="AD15" s="15">
        <f>[11]Maio!$B$33</f>
        <v>21.408333333333335</v>
      </c>
      <c r="AE15" s="15">
        <f>[11]Maio!$B$34</f>
        <v>21.683333333333334</v>
      </c>
      <c r="AF15" s="15">
        <f>[11]Maio!$B$35</f>
        <v>22.591666666666669</v>
      </c>
      <c r="AG15" s="86">
        <f>AVERAGE(B15:AF15)</f>
        <v>22.814112903225805</v>
      </c>
    </row>
    <row r="16" spans="1:35" ht="17.100000000000001" customHeight="1" x14ac:dyDescent="0.2">
      <c r="A16" s="84" t="s">
        <v>7</v>
      </c>
      <c r="B16" s="15">
        <f>[12]Maio!$B$5</f>
        <v>14.191666666666668</v>
      </c>
      <c r="C16" s="15">
        <f>[12]Maio!$B$6</f>
        <v>19.387499999999999</v>
      </c>
      <c r="D16" s="15">
        <f>[12]Maio!$B$7</f>
        <v>21.391666666666669</v>
      </c>
      <c r="E16" s="15">
        <f>[12]Maio!$B$8</f>
        <v>21.0625</v>
      </c>
      <c r="F16" s="15">
        <f>[12]Maio!$B$9</f>
        <v>23.854166666666671</v>
      </c>
      <c r="G16" s="15">
        <f>[12]Maio!$B$10</f>
        <v>20.175000000000001</v>
      </c>
      <c r="H16" s="15">
        <f>[12]Maio!$B$11</f>
        <v>19.941666666666666</v>
      </c>
      <c r="I16" s="15">
        <f>[12]Maio!$B$12</f>
        <v>21.041666666666664</v>
      </c>
      <c r="J16" s="15">
        <f>[12]Maio!$B$13</f>
        <v>19.545833333333334</v>
      </c>
      <c r="K16" s="15">
        <f>[12]Maio!$B$14</f>
        <v>18.770833333333332</v>
      </c>
      <c r="L16" s="15">
        <f>[12]Maio!$B$15</f>
        <v>20.854166666666668</v>
      </c>
      <c r="M16" s="15">
        <f>[12]Maio!$B$16</f>
        <v>20.541666666666668</v>
      </c>
      <c r="N16" s="15">
        <f>[12]Maio!$B$17</f>
        <v>20.604166666666661</v>
      </c>
      <c r="O16" s="15">
        <f>[12]Maio!$B$18</f>
        <v>20.666666666666661</v>
      </c>
      <c r="P16" s="15">
        <f>[12]Maio!$B$19</f>
        <v>23.066666666666666</v>
      </c>
      <c r="Q16" s="15">
        <f>[12]Maio!$B$20</f>
        <v>18.516666666666669</v>
      </c>
      <c r="R16" s="15">
        <f>[12]Maio!$B$21</f>
        <v>14.091666666666667</v>
      </c>
      <c r="S16" s="15">
        <f>[12]Maio!$B$22</f>
        <v>14</v>
      </c>
      <c r="T16" s="15">
        <f>[12]Maio!$B$23</f>
        <v>15.208333333333334</v>
      </c>
      <c r="U16" s="15">
        <f>[12]Maio!$B$24</f>
        <v>20.716666666666672</v>
      </c>
      <c r="V16" s="15">
        <f>[12]Maio!$B$25</f>
        <v>18.345833333333335</v>
      </c>
      <c r="W16" s="15">
        <f>[12]Maio!$B$26</f>
        <v>15.550000000000002</v>
      </c>
      <c r="X16" s="15">
        <f>[12]Maio!$B$27</f>
        <v>12.804166666666665</v>
      </c>
      <c r="Y16" s="15">
        <f>[12]Maio!$B$28</f>
        <v>13.870833333333332</v>
      </c>
      <c r="Z16" s="15">
        <f>[12]Maio!$B$29</f>
        <v>16.508333333333336</v>
      </c>
      <c r="AA16" s="15">
        <f>[12]Maio!$B$30</f>
        <v>19.179166666666664</v>
      </c>
      <c r="AB16" s="15">
        <f>[12]Maio!$B$31</f>
        <v>19.266666666666669</v>
      </c>
      <c r="AC16" s="15">
        <f>[12]Maio!$B$32</f>
        <v>17.554166666666667</v>
      </c>
      <c r="AD16" s="15">
        <f>[12]Maio!$B$33</f>
        <v>16.908333333333339</v>
      </c>
      <c r="AE16" s="15">
        <f>[12]Maio!$B$34</f>
        <v>18.133333333333333</v>
      </c>
      <c r="AF16" s="15">
        <f>[12]Maio!$B$35</f>
        <v>16.408333333333335</v>
      </c>
      <c r="AG16" s="86">
        <f t="shared" si="1"/>
        <v>18.456720430107524</v>
      </c>
    </row>
    <row r="17" spans="1:33" ht="17.100000000000001" customHeight="1" x14ac:dyDescent="0.2">
      <c r="A17" s="84" t="s">
        <v>8</v>
      </c>
      <c r="B17" s="15">
        <f>[13]Maio!$B$5</f>
        <v>14.104166666666666</v>
      </c>
      <c r="C17" s="15">
        <f>[13]Maio!$B$6</f>
        <v>17.220833333333335</v>
      </c>
      <c r="D17" s="15">
        <f>[13]Maio!$B$7</f>
        <v>20.108333333333338</v>
      </c>
      <c r="E17" s="15">
        <f>[13]Maio!$B$8</f>
        <v>20.25</v>
      </c>
      <c r="F17" s="15">
        <f>[13]Maio!$B$9</f>
        <v>21.733333333333334</v>
      </c>
      <c r="G17" s="15">
        <f>[13]Maio!$B$10</f>
        <v>19.437499999999996</v>
      </c>
      <c r="H17" s="15">
        <f>[13]Maio!$B$11</f>
        <v>19.516666666666662</v>
      </c>
      <c r="I17" s="15">
        <f>[13]Maio!$B$12</f>
        <v>18.733333333333331</v>
      </c>
      <c r="J17" s="15">
        <f>[13]Maio!$B$13</f>
        <v>18.291666666666668</v>
      </c>
      <c r="K17" s="15">
        <f>[13]Maio!$B$14</f>
        <v>18.249999999999996</v>
      </c>
      <c r="L17" s="15">
        <f>[13]Maio!$B$15</f>
        <v>20.179166666666671</v>
      </c>
      <c r="M17" s="15">
        <f>[13]Maio!$B$16</f>
        <v>20.887500000000003</v>
      </c>
      <c r="N17" s="15">
        <f>[13]Maio!$B$17</f>
        <v>20.766666666666666</v>
      </c>
      <c r="O17" s="15">
        <f>[13]Maio!$B$18</f>
        <v>21.634999999999998</v>
      </c>
      <c r="P17" s="15">
        <f>[13]Maio!$B$19</f>
        <v>25.270000000000003</v>
      </c>
      <c r="Q17" s="15">
        <f>[13]Maio!$B$20</f>
        <v>18.433333333333334</v>
      </c>
      <c r="R17" s="15">
        <f>[13]Maio!$B$21</f>
        <v>16.600000000000001</v>
      </c>
      <c r="S17" s="15">
        <f>[13]Maio!$B$22</f>
        <v>15.850000000000001</v>
      </c>
      <c r="T17" s="15">
        <f>[13]Maio!$B$23</f>
        <v>15.133333333333333</v>
      </c>
      <c r="U17" s="15">
        <f>[13]Maio!$B$24</f>
        <v>21.975000000000001</v>
      </c>
      <c r="V17" s="15">
        <f>[13]Maio!$B$25</f>
        <v>18.880000000000003</v>
      </c>
      <c r="W17" s="15" t="str">
        <f>[13]Maio!$B$26</f>
        <v>*</v>
      </c>
      <c r="X17" s="15">
        <f>[13]Maio!$B$27</f>
        <v>15.62</v>
      </c>
      <c r="Y17" s="15">
        <f>[13]Maio!$B$28</f>
        <v>17.277777777777779</v>
      </c>
      <c r="Z17" s="15">
        <f>[13]Maio!$B$29</f>
        <v>18.119999999999997</v>
      </c>
      <c r="AA17" s="15">
        <f>[13]Maio!$B$30</f>
        <v>22.6</v>
      </c>
      <c r="AB17" s="15">
        <f>[13]Maio!$B$31</f>
        <v>21.7</v>
      </c>
      <c r="AC17" s="15" t="str">
        <f>[13]Maio!$B$32</f>
        <v>*</v>
      </c>
      <c r="AD17" s="15">
        <f>[13]Maio!$B$33</f>
        <v>19.48</v>
      </c>
      <c r="AE17" s="15" t="str">
        <f>[13]Maio!$B$34</f>
        <v>*</v>
      </c>
      <c r="AF17" s="15">
        <f>[13]Maio!$B$35</f>
        <v>16.7</v>
      </c>
      <c r="AG17" s="86">
        <f>AVERAGE(B17:AF17)</f>
        <v>19.098343253968256</v>
      </c>
    </row>
    <row r="18" spans="1:33" ht="17.100000000000001" customHeight="1" x14ac:dyDescent="0.2">
      <c r="A18" s="84" t="s">
        <v>9</v>
      </c>
      <c r="B18" s="15">
        <f>[14]Maio!$B$5</f>
        <v>15.850000000000001</v>
      </c>
      <c r="C18" s="15">
        <f>[14]Maio!$B$6</f>
        <v>19.333333333333332</v>
      </c>
      <c r="D18" s="15">
        <f>[14]Maio!$B$7</f>
        <v>21.720833333333331</v>
      </c>
      <c r="E18" s="15">
        <f>[14]Maio!$B$8</f>
        <v>22.995833333333334</v>
      </c>
      <c r="F18" s="15">
        <f>[14]Maio!$B$9</f>
        <v>24.320833333333336</v>
      </c>
      <c r="G18" s="15">
        <f>[14]Maio!$B$10</f>
        <v>20.679166666666671</v>
      </c>
      <c r="H18" s="15">
        <f>[14]Maio!$B$11</f>
        <v>20.883333333333333</v>
      </c>
      <c r="I18" s="15">
        <f>[14]Maio!$B$12</f>
        <v>21.099999999999998</v>
      </c>
      <c r="J18" s="15">
        <f>[14]Maio!$B$13</f>
        <v>20.124999999999996</v>
      </c>
      <c r="K18" s="15">
        <f>[14]Maio!$B$14</f>
        <v>19.416666666666661</v>
      </c>
      <c r="L18" s="15">
        <f>[14]Maio!$B$15</f>
        <v>21.129166666666666</v>
      </c>
      <c r="M18" s="15">
        <f>[14]Maio!$B$16</f>
        <v>20.916666666666661</v>
      </c>
      <c r="N18" s="15">
        <f>[14]Maio!$B$17</f>
        <v>21.237499999999997</v>
      </c>
      <c r="O18" s="15">
        <f>[14]Maio!$B$18</f>
        <v>21.933333333333334</v>
      </c>
      <c r="P18" s="15">
        <f>[14]Maio!$B$19</f>
        <v>23.470833333333331</v>
      </c>
      <c r="Q18" s="15">
        <f>[14]Maio!$B$20</f>
        <v>20.629166666666666</v>
      </c>
      <c r="R18" s="15">
        <f>[14]Maio!$B$21</f>
        <v>15.654166666666667</v>
      </c>
      <c r="S18" s="15">
        <f>[14]Maio!$B$22</f>
        <v>14.845833333333333</v>
      </c>
      <c r="T18" s="15">
        <f>[14]Maio!$B$23</f>
        <v>16.152173913043477</v>
      </c>
      <c r="U18" s="15">
        <f>[14]Maio!$B$24</f>
        <v>23.776923076923079</v>
      </c>
      <c r="V18" s="15">
        <f>[14]Maio!$B$25</f>
        <v>19.695833333333336</v>
      </c>
      <c r="W18" s="15">
        <f>[14]Maio!$B$26</f>
        <v>16.569565217391304</v>
      </c>
      <c r="X18" s="15">
        <f>[14]Maio!$B$27</f>
        <v>15.746153846153844</v>
      </c>
      <c r="Y18" s="15">
        <f>[14]Maio!$B$28</f>
        <v>14.850000000000001</v>
      </c>
      <c r="Z18" s="15">
        <f>[14]Maio!$B$29</f>
        <v>17.087499999999999</v>
      </c>
      <c r="AA18" s="15">
        <f>[14]Maio!$B$30</f>
        <v>20.245833333333334</v>
      </c>
      <c r="AB18" s="15">
        <f>[14]Maio!$B$31</f>
        <v>19.637499999999999</v>
      </c>
      <c r="AC18" s="15">
        <f>[14]Maio!$B$32</f>
        <v>18.416666666666668</v>
      </c>
      <c r="AD18" s="15">
        <f>[14]Maio!$B$33</f>
        <v>19.11428571428571</v>
      </c>
      <c r="AE18" s="15">
        <f>[14]Maio!$B$34</f>
        <v>19.605882352941173</v>
      </c>
      <c r="AF18" s="15">
        <f>[14]Maio!$B$35</f>
        <v>17.933333333333334</v>
      </c>
      <c r="AG18" s="86">
        <f t="shared" si="1"/>
        <v>19.518494111421674</v>
      </c>
    </row>
    <row r="19" spans="1:33" ht="17.100000000000001" customHeight="1" x14ac:dyDescent="0.2">
      <c r="A19" s="84" t="s">
        <v>49</v>
      </c>
      <c r="B19" s="15">
        <f>[15]Maio!$B$5</f>
        <v>23</v>
      </c>
      <c r="C19" s="15">
        <f>[15]Maio!$B$6</f>
        <v>27.75</v>
      </c>
      <c r="D19" s="15">
        <f>[15]Maio!$B$7</f>
        <v>27.533333333333331</v>
      </c>
      <c r="E19" s="15">
        <f>[15]Maio!$B$8</f>
        <v>28.8</v>
      </c>
      <c r="F19" s="15">
        <f>[15]Maio!$B$9</f>
        <v>31.066666666666666</v>
      </c>
      <c r="G19" s="15" t="str">
        <f>[15]Maio!$B$10</f>
        <v>*</v>
      </c>
      <c r="H19" s="15">
        <f>[15]Maio!$B$11</f>
        <v>23.7</v>
      </c>
      <c r="I19" s="15">
        <f>[15]Maio!$B$12</f>
        <v>27.728571428571431</v>
      </c>
      <c r="J19" s="15">
        <f>[15]Maio!$B$13</f>
        <v>23.8</v>
      </c>
      <c r="K19" s="15">
        <f>[15]Maio!$B$14</f>
        <v>25.15</v>
      </c>
      <c r="L19" s="15">
        <f>[15]Maio!$B$15</f>
        <v>24.1</v>
      </c>
      <c r="M19" s="15" t="str">
        <f>[15]Maio!$B$16</f>
        <v>*</v>
      </c>
      <c r="N19" s="15">
        <f>[15]Maio!$B$17</f>
        <v>26.633333333333336</v>
      </c>
      <c r="O19" s="15">
        <f>[15]Maio!$B$18</f>
        <v>28.060000000000002</v>
      </c>
      <c r="P19" s="15">
        <f>[15]Maio!$B$19</f>
        <v>29.466666666666669</v>
      </c>
      <c r="Q19" s="15">
        <f>[15]Maio!$B$20</f>
        <v>20</v>
      </c>
      <c r="R19" s="15">
        <f>[15]Maio!$B$21</f>
        <v>17.64</v>
      </c>
      <c r="S19" s="15" t="str">
        <f>[15]Maio!$B$22</f>
        <v>*</v>
      </c>
      <c r="T19" s="15" t="str">
        <f>[15]Maio!$B$23</f>
        <v>*</v>
      </c>
      <c r="U19" s="15">
        <f>[15]Maio!$B$24</f>
        <v>26.133333333333336</v>
      </c>
      <c r="V19" s="15">
        <f>[15]Maio!$B$25</f>
        <v>19.98</v>
      </c>
      <c r="W19" s="15" t="str">
        <f>[15]Maio!$B$26</f>
        <v>*</v>
      </c>
      <c r="X19" s="15">
        <f>[15]Maio!$B$27</f>
        <v>18.962499999999999</v>
      </c>
      <c r="Y19" s="15">
        <f>[15]Maio!$B$28</f>
        <v>22.100000000000005</v>
      </c>
      <c r="Z19" s="15">
        <f>[15]Maio!$B$29</f>
        <v>25.024999999999995</v>
      </c>
      <c r="AA19" s="15">
        <f>[15]Maio!$B$30</f>
        <v>23.919999999999998</v>
      </c>
      <c r="AB19" s="15">
        <f>[15]Maio!$B$31</f>
        <v>22.933333333333334</v>
      </c>
      <c r="AC19" s="15" t="str">
        <f>[15]Maio!$B$32</f>
        <v>*</v>
      </c>
      <c r="AD19" s="15">
        <f>[15]Maio!$B$33</f>
        <v>17.75</v>
      </c>
      <c r="AE19" s="15">
        <f>[15]Maio!$B$34</f>
        <v>20.399999999999999</v>
      </c>
      <c r="AF19" s="15">
        <f>[15]Maio!$B$35</f>
        <v>19.099999999999998</v>
      </c>
      <c r="AG19" s="86">
        <f>AVERAGE(B19:AF19)</f>
        <v>24.02930952380952</v>
      </c>
    </row>
    <row r="20" spans="1:33" ht="17.100000000000001" customHeight="1" x14ac:dyDescent="0.2">
      <c r="A20" s="84" t="s">
        <v>10</v>
      </c>
      <c r="B20" s="15">
        <f>[16]Maio!$B$5</f>
        <v>14.091666666666667</v>
      </c>
      <c r="C20" s="15">
        <f>[16]Maio!$B$6</f>
        <v>18.150000000000002</v>
      </c>
      <c r="D20" s="15">
        <f>[16]Maio!$B$7</f>
        <v>20.045833333333331</v>
      </c>
      <c r="E20" s="15">
        <f>[16]Maio!$B$8</f>
        <v>21.195833333333333</v>
      </c>
      <c r="F20" s="15">
        <f>[16]Maio!$B$9</f>
        <v>22.941666666666663</v>
      </c>
      <c r="G20" s="15">
        <f>[16]Maio!$B$10</f>
        <v>20.066666666666666</v>
      </c>
      <c r="H20" s="15">
        <f>[16]Maio!$B$11</f>
        <v>19.329166666666673</v>
      </c>
      <c r="I20" s="15">
        <f>[16]Maio!$B$12</f>
        <v>19.8</v>
      </c>
      <c r="J20" s="15">
        <f>[16]Maio!$B$13</f>
        <v>18.541666666666668</v>
      </c>
      <c r="K20" s="15">
        <f>[16]Maio!$B$14</f>
        <v>18.9375</v>
      </c>
      <c r="L20" s="15">
        <f>[16]Maio!$B$15</f>
        <v>20.662499999999998</v>
      </c>
      <c r="M20" s="15">
        <f>[16]Maio!$B$16</f>
        <v>20.912500000000001</v>
      </c>
      <c r="N20" s="15">
        <f>[16]Maio!$B$17</f>
        <v>20.412500000000001</v>
      </c>
      <c r="O20" s="15">
        <f>[16]Maio!$B$18</f>
        <v>20.766666666666666</v>
      </c>
      <c r="P20" s="15">
        <f>[16]Maio!$B$19</f>
        <v>23.295833333333331</v>
      </c>
      <c r="Q20" s="15">
        <f>[16]Maio!$B$20</f>
        <v>18.912499999999994</v>
      </c>
      <c r="R20" s="15">
        <f>[16]Maio!$B$21</f>
        <v>14.458333333333334</v>
      </c>
      <c r="S20" s="15">
        <f>[16]Maio!$B$22</f>
        <v>14.795833333333334</v>
      </c>
      <c r="T20" s="15">
        <f>[16]Maio!$B$23</f>
        <v>15.729166666666666</v>
      </c>
      <c r="U20" s="15">
        <f>[16]Maio!$B$24</f>
        <v>20.537499999999998</v>
      </c>
      <c r="V20" s="15">
        <f>[16]Maio!$B$25</f>
        <v>18.045833333333334</v>
      </c>
      <c r="W20" s="15">
        <f>[16]Maio!$B$26</f>
        <v>15.495833333333335</v>
      </c>
      <c r="X20" s="15">
        <f>[16]Maio!$B$27</f>
        <v>13.274999999999999</v>
      </c>
      <c r="Y20" s="15">
        <f>[16]Maio!$B$28</f>
        <v>13.091666666666667</v>
      </c>
      <c r="Z20" s="15">
        <f>[16]Maio!$B$29</f>
        <v>16.645833333333329</v>
      </c>
      <c r="AA20" s="15">
        <f>[16]Maio!$B$30</f>
        <v>19.512499999999999</v>
      </c>
      <c r="AB20" s="15">
        <f>[16]Maio!$B$31</f>
        <v>19.262499999999999</v>
      </c>
      <c r="AC20" s="15">
        <f>[16]Maio!$B$32</f>
        <v>16.987500000000001</v>
      </c>
      <c r="AD20" s="15">
        <f>[16]Maio!$B$33</f>
        <v>17.349999999999998</v>
      </c>
      <c r="AE20" s="15">
        <f>[16]Maio!$B$34</f>
        <v>17.970833333333335</v>
      </c>
      <c r="AF20" s="15">
        <f>[16]Maio!$B$35</f>
        <v>16.087499999999999</v>
      </c>
      <c r="AG20" s="86">
        <f>AVERAGE(B20:AF20)</f>
        <v>18.300268817204298</v>
      </c>
    </row>
    <row r="21" spans="1:33" ht="17.100000000000001" customHeight="1" x14ac:dyDescent="0.2">
      <c r="A21" s="84" t="s">
        <v>11</v>
      </c>
      <c r="B21" s="15">
        <f>[17]Maio!$B$5</f>
        <v>14.608333333333327</v>
      </c>
      <c r="C21" s="15">
        <f>[17]Maio!$B$6</f>
        <v>17.262500000000003</v>
      </c>
      <c r="D21" s="15">
        <f>[17]Maio!$B$7</f>
        <v>19.562499999999996</v>
      </c>
      <c r="E21" s="15">
        <f>[17]Maio!$B$8</f>
        <v>21.570833333333329</v>
      </c>
      <c r="F21" s="15">
        <f>[17]Maio!$B$9</f>
        <v>21.508333333333336</v>
      </c>
      <c r="G21" s="15">
        <f>[17]Maio!$B$10</f>
        <v>19.49583333333333</v>
      </c>
      <c r="H21" s="15">
        <f>[17]Maio!$B$11</f>
        <v>20.737500000000001</v>
      </c>
      <c r="I21" s="15">
        <f>[17]Maio!$B$12</f>
        <v>22.754166666666674</v>
      </c>
      <c r="J21" s="15">
        <f>[17]Maio!$B$13</f>
        <v>20.933333333333334</v>
      </c>
      <c r="K21" s="15">
        <f>[17]Maio!$B$14</f>
        <v>19.833333333333336</v>
      </c>
      <c r="L21" s="15">
        <f>[17]Maio!$B$15</f>
        <v>21.337499999999995</v>
      </c>
      <c r="M21" s="15">
        <f>[17]Maio!$B$16</f>
        <v>21.520833333333332</v>
      </c>
      <c r="N21" s="15">
        <f>[17]Maio!$B$17</f>
        <v>21.933333333333334</v>
      </c>
      <c r="O21" s="15">
        <f>[17]Maio!$B$18</f>
        <v>21.658333333333331</v>
      </c>
      <c r="P21" s="15">
        <f>[17]Maio!$B$19</f>
        <v>23.425000000000001</v>
      </c>
      <c r="Q21" s="15">
        <f>[17]Maio!$B$20</f>
        <v>19.616666666666664</v>
      </c>
      <c r="R21" s="15">
        <f>[17]Maio!$B$21</f>
        <v>15.229166666666666</v>
      </c>
      <c r="S21" s="15">
        <f>[17]Maio!$B$22</f>
        <v>14.745833333333335</v>
      </c>
      <c r="T21" s="15">
        <f>[17]Maio!$B$23</f>
        <v>16.041666666666668</v>
      </c>
      <c r="U21" s="15">
        <f>[17]Maio!$B$24</f>
        <v>21.754166666666663</v>
      </c>
      <c r="V21" s="15">
        <f>[17]Maio!$B$25</f>
        <v>19.441666666666663</v>
      </c>
      <c r="W21" s="15">
        <f>[17]Maio!$B$26</f>
        <v>17.108333333333331</v>
      </c>
      <c r="X21" s="15">
        <f>[17]Maio!$B$27</f>
        <v>14.366666666666665</v>
      </c>
      <c r="Y21" s="15">
        <f>[17]Maio!$B$28</f>
        <v>14.004166666666665</v>
      </c>
      <c r="Z21" s="15">
        <f>[17]Maio!$B$29</f>
        <v>17.108333333333338</v>
      </c>
      <c r="AA21" s="15">
        <f>[17]Maio!$B$30</f>
        <v>18.670833333333338</v>
      </c>
      <c r="AB21" s="15">
        <f>[17]Maio!$B$31</f>
        <v>19.612500000000001</v>
      </c>
      <c r="AC21" s="15">
        <f>[17]Maio!$B$32</f>
        <v>17.708333333333339</v>
      </c>
      <c r="AD21" s="15">
        <f>[17]Maio!$B$33</f>
        <v>17.491666666666671</v>
      </c>
      <c r="AE21" s="15">
        <f>[17]Maio!$B$34</f>
        <v>18.912499999999998</v>
      </c>
      <c r="AF21" s="15">
        <f>[17]Maio!$B$35</f>
        <v>18.050000000000008</v>
      </c>
      <c r="AG21" s="86">
        <f t="shared" ref="AG21:AG29" si="2">AVERAGE(B21:AF21)</f>
        <v>18.967876344086026</v>
      </c>
    </row>
    <row r="22" spans="1:33" ht="17.100000000000001" customHeight="1" x14ac:dyDescent="0.2">
      <c r="A22" s="84" t="s">
        <v>12</v>
      </c>
      <c r="B22" s="15">
        <f>[18]Maio!$B$5</f>
        <v>16.808333333333334</v>
      </c>
      <c r="C22" s="15">
        <f>[18]Maio!$B$6</f>
        <v>20.087500000000002</v>
      </c>
      <c r="D22" s="15">
        <f>[18]Maio!$B$7</f>
        <v>22.816666666666666</v>
      </c>
      <c r="E22" s="15">
        <f>[18]Maio!$B$8</f>
        <v>23.691666666666666</v>
      </c>
      <c r="F22" s="15">
        <f>[18]Maio!$B$9</f>
        <v>23.812500000000004</v>
      </c>
      <c r="G22" s="15">
        <f>[18]Maio!$B$10</f>
        <v>23.029166666666672</v>
      </c>
      <c r="H22" s="15">
        <f>[18]Maio!$B$11</f>
        <v>23.608333333333338</v>
      </c>
      <c r="I22" s="15">
        <f>[18]Maio!$B$12</f>
        <v>25.412499999999998</v>
      </c>
      <c r="J22" s="15">
        <f>[18]Maio!$B$13</f>
        <v>25.391666666666666</v>
      </c>
      <c r="K22" s="15">
        <f>[18]Maio!$B$14</f>
        <v>21.970833333333331</v>
      </c>
      <c r="L22" s="15">
        <f>[18]Maio!$B$15</f>
        <v>23.25</v>
      </c>
      <c r="M22" s="15">
        <f>[18]Maio!$B$16</f>
        <v>23.854166666666671</v>
      </c>
      <c r="N22" s="15">
        <f>[18]Maio!$B$17</f>
        <v>23.474999999999998</v>
      </c>
      <c r="O22" s="15">
        <f>[18]Maio!$B$18</f>
        <v>24.604166666666661</v>
      </c>
      <c r="P22" s="15">
        <f>[18]Maio!$B$19</f>
        <v>25.604166666666668</v>
      </c>
      <c r="Q22" s="15">
        <f>[18]Maio!$B$20</f>
        <v>22.329166666666669</v>
      </c>
      <c r="R22" s="15">
        <f>[18]Maio!$B$21</f>
        <v>18.008333333333333</v>
      </c>
      <c r="S22" s="15">
        <f>[18]Maio!$B$22</f>
        <v>17.137499999999999</v>
      </c>
      <c r="T22" s="15">
        <f>[18]Maio!$B$23</f>
        <v>18.708333333333332</v>
      </c>
      <c r="U22" s="15">
        <f>[18]Maio!$B$24</f>
        <v>23.245833333333334</v>
      </c>
      <c r="V22" s="15">
        <f>[18]Maio!$B$25</f>
        <v>20.887499999999999</v>
      </c>
      <c r="W22" s="15">
        <f>[18]Maio!$B$26</f>
        <v>19.237500000000001</v>
      </c>
      <c r="X22" s="15">
        <f>[18]Maio!$B$27</f>
        <v>17.366666666666664</v>
      </c>
      <c r="Y22" s="15">
        <f>[18]Maio!$B$28</f>
        <v>16.574999999999999</v>
      </c>
      <c r="Z22" s="15">
        <f>[18]Maio!$B$29</f>
        <v>20.725000000000001</v>
      </c>
      <c r="AA22" s="15">
        <f>[18]Maio!$B$30</f>
        <v>21.029166666666669</v>
      </c>
      <c r="AB22" s="15">
        <f>[18]Maio!$B$31</f>
        <v>21.279166666666665</v>
      </c>
      <c r="AC22" s="15">
        <f>[18]Maio!$B$32</f>
        <v>18.854166666666668</v>
      </c>
      <c r="AD22" s="15">
        <f>[18]Maio!$B$33</f>
        <v>17.441666666666666</v>
      </c>
      <c r="AE22" s="15">
        <f>[18]Maio!$B$34</f>
        <v>19.400000000000002</v>
      </c>
      <c r="AF22" s="15">
        <f>[18]Maio!$B$35</f>
        <v>20.204166666666666</v>
      </c>
      <c r="AG22" s="86">
        <f>AVERAGE(B22:AF22)</f>
        <v>21.285349462365595</v>
      </c>
    </row>
    <row r="23" spans="1:33" ht="17.100000000000001" customHeight="1" x14ac:dyDescent="0.2">
      <c r="A23" s="84" t="s">
        <v>13</v>
      </c>
      <c r="B23" s="15">
        <f>[19]Maio!$B$5</f>
        <v>17.387499999999999</v>
      </c>
      <c r="C23" s="15">
        <f>[19]Maio!$B$6</f>
        <v>20.804166666666664</v>
      </c>
      <c r="D23" s="15">
        <f>[19]Maio!$B$7</f>
        <v>23.07083333333334</v>
      </c>
      <c r="E23" s="15">
        <f>[19]Maio!$B$8</f>
        <v>23.645833333333339</v>
      </c>
      <c r="F23" s="15">
        <f>[19]Maio!$B$9</f>
        <v>24.016666666666666</v>
      </c>
      <c r="G23" s="15">
        <f>[19]Maio!$B$10</f>
        <v>24.633333333333329</v>
      </c>
      <c r="H23" s="15">
        <f>[19]Maio!$B$11</f>
        <v>24.804166666666671</v>
      </c>
      <c r="I23" s="15">
        <f>[19]Maio!$B$12</f>
        <v>24.612499999999997</v>
      </c>
      <c r="J23" s="15">
        <f>[19]Maio!$B$13</f>
        <v>25.479166666666668</v>
      </c>
      <c r="K23" s="15">
        <f>[19]Maio!$B$14</f>
        <v>23.9375</v>
      </c>
      <c r="L23" s="15">
        <f>[19]Maio!$B$15</f>
        <v>24.2</v>
      </c>
      <c r="M23" s="15">
        <f>[19]Maio!$B$16</f>
        <v>25.42916666666666</v>
      </c>
      <c r="N23" s="15">
        <f>[19]Maio!$B$17</f>
        <v>24.975000000000009</v>
      </c>
      <c r="O23" s="15">
        <f>[19]Maio!$B$18</f>
        <v>24.883333333333326</v>
      </c>
      <c r="P23" s="15">
        <f>[19]Maio!$B$19</f>
        <v>26.270833333333329</v>
      </c>
      <c r="Q23" s="15">
        <f>[19]Maio!$B$20</f>
        <v>23.008333333333336</v>
      </c>
      <c r="R23" s="15">
        <f>[19]Maio!$B$21</f>
        <v>19.645833333333332</v>
      </c>
      <c r="S23" s="15">
        <f>[19]Maio!$B$22</f>
        <v>18.320833333333336</v>
      </c>
      <c r="T23" s="15">
        <f>[19]Maio!$B$23</f>
        <v>19.679166666666667</v>
      </c>
      <c r="U23" s="15">
        <f>[19]Maio!$B$24</f>
        <v>23.391666666666666</v>
      </c>
      <c r="V23" s="15">
        <f>[19]Maio!$B$25</f>
        <v>20.654166666666665</v>
      </c>
      <c r="W23" s="15">
        <f>[19]Maio!$B$26</f>
        <v>20.283333333333335</v>
      </c>
      <c r="X23" s="15">
        <f>[19]Maio!$B$27</f>
        <v>18.216666666666665</v>
      </c>
      <c r="Y23" s="15">
        <f>[19]Maio!$B$28</f>
        <v>17.866666666666667</v>
      </c>
      <c r="Z23" s="15">
        <f>[19]Maio!$B$29</f>
        <v>20.375</v>
      </c>
      <c r="AA23" s="15">
        <f>[19]Maio!$B$30</f>
        <v>22.345833333333331</v>
      </c>
      <c r="AB23" s="15">
        <f>[19]Maio!$B$31</f>
        <v>22.179166666666671</v>
      </c>
      <c r="AC23" s="15">
        <f>[19]Maio!$B$32</f>
        <v>19.041666666666668</v>
      </c>
      <c r="AD23" s="15">
        <f>[19]Maio!$B$33</f>
        <v>18.279166666666665</v>
      </c>
      <c r="AE23" s="15">
        <f>[19]Maio!$B$34</f>
        <v>20.970833333333331</v>
      </c>
      <c r="AF23" s="15">
        <f>[19]Maio!$B$35</f>
        <v>20.770833333333339</v>
      </c>
      <c r="AG23" s="86">
        <f>AVERAGE(B23:AF23)</f>
        <v>22.038037634408603</v>
      </c>
    </row>
    <row r="24" spans="1:33" ht="17.100000000000001" customHeight="1" x14ac:dyDescent="0.2">
      <c r="A24" s="84" t="s">
        <v>14</v>
      </c>
      <c r="B24" s="15">
        <f>[20]Maio!$B$5</f>
        <v>17.812500000000004</v>
      </c>
      <c r="C24" s="15">
        <f>[20]Maio!$B$6</f>
        <v>19.604166666666668</v>
      </c>
      <c r="D24" s="15">
        <f>[20]Maio!$B$7</f>
        <v>20.316666666666666</v>
      </c>
      <c r="E24" s="15">
        <f>[20]Maio!$B$8</f>
        <v>21.529166666666665</v>
      </c>
      <c r="F24" s="15">
        <f>[20]Maio!$B$9</f>
        <v>22.216666666666672</v>
      </c>
      <c r="G24" s="15">
        <f>[20]Maio!$B$10</f>
        <v>22.966666666666669</v>
      </c>
      <c r="H24" s="15">
        <f>[20]Maio!$B$11</f>
        <v>23.995833333333337</v>
      </c>
      <c r="I24" s="15">
        <f>[20]Maio!$B$12</f>
        <v>24.5</v>
      </c>
      <c r="J24" s="15">
        <f>[20]Maio!$B$13</f>
        <v>26.324999999999999</v>
      </c>
      <c r="K24" s="15">
        <f>[20]Maio!$B$14</f>
        <v>20.204166666666666</v>
      </c>
      <c r="L24" s="15">
        <f>[20]Maio!$B$15</f>
        <v>21.849999999999998</v>
      </c>
      <c r="M24" s="15">
        <f>[20]Maio!$B$16</f>
        <v>23.508333333333329</v>
      </c>
      <c r="N24" s="15">
        <f>[20]Maio!$B$17</f>
        <v>22.354166666666668</v>
      </c>
      <c r="O24" s="15">
        <f>[20]Maio!$B$18</f>
        <v>22.816666666666663</v>
      </c>
      <c r="P24" s="15">
        <f>[20]Maio!$B$19</f>
        <v>24.25</v>
      </c>
      <c r="Q24" s="15">
        <f>[20]Maio!$B$20</f>
        <v>25.208333333333329</v>
      </c>
      <c r="R24" s="15">
        <f>[20]Maio!$B$21</f>
        <v>21.524999999999995</v>
      </c>
      <c r="S24" s="15">
        <f>[20]Maio!$B$22</f>
        <v>20.758333333333329</v>
      </c>
      <c r="T24" s="15">
        <f>[20]Maio!$B$23</f>
        <v>21.870833333333334</v>
      </c>
      <c r="U24" s="15">
        <f>[20]Maio!$B$24</f>
        <v>24.779166666666665</v>
      </c>
      <c r="V24" s="15">
        <f>[20]Maio!$B$25</f>
        <v>21.837500000000006</v>
      </c>
      <c r="W24" s="15">
        <f>[20]Maio!$B$26</f>
        <v>21.262499999999999</v>
      </c>
      <c r="X24" s="15">
        <f>[20]Maio!$B$27</f>
        <v>17.162499999999998</v>
      </c>
      <c r="Y24" s="15">
        <f>[20]Maio!$B$28</f>
        <v>16.774999999999995</v>
      </c>
      <c r="Z24" s="15">
        <f>[20]Maio!$B$29</f>
        <v>18.258333333333336</v>
      </c>
      <c r="AA24" s="15">
        <f>[20]Maio!$B$30</f>
        <v>21.175000000000004</v>
      </c>
      <c r="AB24" s="15">
        <f>[20]Maio!$B$31</f>
        <v>20.170833333333334</v>
      </c>
      <c r="AC24" s="15">
        <f>[20]Maio!$B$32</f>
        <v>21.599999999999998</v>
      </c>
      <c r="AD24" s="15">
        <f>[20]Maio!$B$33</f>
        <v>18.891666666666669</v>
      </c>
      <c r="AE24" s="15">
        <f>[20]Maio!$B$34</f>
        <v>19.854166666666668</v>
      </c>
      <c r="AF24" s="15">
        <f>[20]Maio!$B$35</f>
        <v>20.522727272727277</v>
      </c>
      <c r="AG24" s="86">
        <f>AVERAGE(B24:AF24)</f>
        <v>21.480706256109478</v>
      </c>
    </row>
    <row r="25" spans="1:33" ht="17.100000000000001" customHeight="1" x14ac:dyDescent="0.2">
      <c r="A25" s="84" t="s">
        <v>15</v>
      </c>
      <c r="B25" s="15">
        <f>[21]Maio!$B$5</f>
        <v>13.770833333333334</v>
      </c>
      <c r="C25" s="15">
        <f>[21]Maio!$B$6</f>
        <v>16.870833333333341</v>
      </c>
      <c r="D25" s="15">
        <f>[21]Maio!$B$7</f>
        <v>19.970833333333335</v>
      </c>
      <c r="E25" s="15">
        <f>[21]Maio!$B$8</f>
        <v>20.712500000000002</v>
      </c>
      <c r="F25" s="15">
        <f>[21]Maio!$B$9</f>
        <v>21.891666666666662</v>
      </c>
      <c r="G25" s="15">
        <f>[21]Maio!$B$10</f>
        <v>18.225000000000001</v>
      </c>
      <c r="H25" s="15">
        <f>[21]Maio!$B$11</f>
        <v>17.870833333333334</v>
      </c>
      <c r="I25" s="15">
        <f>[21]Maio!$B$12</f>
        <v>19.220833333333331</v>
      </c>
      <c r="J25" s="15">
        <f>[21]Maio!$B$13</f>
        <v>17.766666666666659</v>
      </c>
      <c r="K25" s="15">
        <f>[21]Maio!$B$14</f>
        <v>19.095833333333335</v>
      </c>
      <c r="L25" s="15">
        <f>[21]Maio!$B$15</f>
        <v>19.816666666666666</v>
      </c>
      <c r="M25" s="15">
        <f>[21]Maio!$B$16</f>
        <v>19.683333333333334</v>
      </c>
      <c r="N25" s="15">
        <f>[21]Maio!$B$17</f>
        <v>19.683333333333334</v>
      </c>
      <c r="O25" s="15">
        <f>[21]Maio!$B$18</f>
        <v>19.837499999999999</v>
      </c>
      <c r="P25" s="15">
        <f>[21]Maio!$B$19</f>
        <v>21.783333333333331</v>
      </c>
      <c r="Q25" s="15">
        <f>[21]Maio!$B$20</f>
        <v>16.033333333333328</v>
      </c>
      <c r="R25" s="15">
        <f>[21]Maio!$B$21</f>
        <v>12.708333333333336</v>
      </c>
      <c r="S25" s="15">
        <f>[21]Maio!$B$22</f>
        <v>12.91666666666667</v>
      </c>
      <c r="T25" s="15">
        <f>[21]Maio!$B$23</f>
        <v>13.804166666666667</v>
      </c>
      <c r="U25" s="15">
        <f>[21]Maio!$B$24</f>
        <v>17.987500000000001</v>
      </c>
      <c r="V25" s="15">
        <f>[21]Maio!$B$25</f>
        <v>15.350000000000001</v>
      </c>
      <c r="W25" s="15">
        <f>[21]Maio!$B$26</f>
        <v>13.425000000000002</v>
      </c>
      <c r="X25" s="15">
        <f>[21]Maio!$B$27</f>
        <v>11.733333333333333</v>
      </c>
      <c r="Y25" s="15">
        <f>[21]Maio!$B$28</f>
        <v>12.645833333333334</v>
      </c>
      <c r="Z25" s="15">
        <f>[21]Maio!$B$29</f>
        <v>15.250000000000002</v>
      </c>
      <c r="AA25" s="15">
        <f>[21]Maio!$B$30</f>
        <v>17.429166666666664</v>
      </c>
      <c r="AB25" s="15">
        <f>[21]Maio!$B$31</f>
        <v>17.512499999999999</v>
      </c>
      <c r="AC25" s="15">
        <f>[21]Maio!$B$32</f>
        <v>15.72916666666667</v>
      </c>
      <c r="AD25" s="15">
        <f>[21]Maio!$B$33</f>
        <v>14.716666666666669</v>
      </c>
      <c r="AE25" s="15">
        <f>[21]Maio!$B$34</f>
        <v>15.854166666666664</v>
      </c>
      <c r="AF25" s="15">
        <f>[21]Maio!$B$35</f>
        <v>14.199999999999998</v>
      </c>
      <c r="AG25" s="86">
        <f t="shared" si="2"/>
        <v>16.886962365591401</v>
      </c>
    </row>
    <row r="26" spans="1:33" ht="17.100000000000001" customHeight="1" x14ac:dyDescent="0.2">
      <c r="A26" s="84" t="s">
        <v>16</v>
      </c>
      <c r="B26" s="15">
        <f>[22]Maio!$B$5</f>
        <v>15.975</v>
      </c>
      <c r="C26" s="15">
        <f>[22]Maio!$B$6</f>
        <v>19.195833333333329</v>
      </c>
      <c r="D26" s="15">
        <f>[22]Maio!$B$7</f>
        <v>21.608333333333334</v>
      </c>
      <c r="E26" s="15">
        <f>[22]Maio!$B$8</f>
        <v>21.574999999999999</v>
      </c>
      <c r="F26" s="15">
        <f>[22]Maio!$B$9</f>
        <v>23.766666666666666</v>
      </c>
      <c r="G26" s="15">
        <f>[22]Maio!$B$10</f>
        <v>21.537500000000005</v>
      </c>
      <c r="H26" s="15">
        <f>[22]Maio!$B$11</f>
        <v>21.491666666666671</v>
      </c>
      <c r="I26" s="15">
        <f>[22]Maio!$B$12</f>
        <v>23.295833333333334</v>
      </c>
      <c r="J26" s="15">
        <f>[22]Maio!$B$13</f>
        <v>23.604166666666668</v>
      </c>
      <c r="K26" s="15">
        <f>[22]Maio!$B$14</f>
        <v>22.583333333333339</v>
      </c>
      <c r="L26" s="15">
        <f>[22]Maio!$B$15</f>
        <v>21.754166666666674</v>
      </c>
      <c r="M26" s="15">
        <f>[22]Maio!$B$16</f>
        <v>21.308333333333334</v>
      </c>
      <c r="N26" s="15">
        <f>[22]Maio!$B$17</f>
        <v>20.37083333333333</v>
      </c>
      <c r="O26" s="15">
        <f>[22]Maio!$B$18</f>
        <v>22.349999999999998</v>
      </c>
      <c r="P26" s="15">
        <f>[22]Maio!$B$19</f>
        <v>26.212500000000002</v>
      </c>
      <c r="Q26" s="15">
        <f>[22]Maio!$B$20</f>
        <v>19.487500000000004</v>
      </c>
      <c r="R26" s="15">
        <f>[22]Maio!$B$21</f>
        <v>15.695833333333333</v>
      </c>
      <c r="S26" s="15">
        <f>[22]Maio!$B$22</f>
        <v>15.620833333333335</v>
      </c>
      <c r="T26" s="15">
        <f>[22]Maio!$B$23</f>
        <v>17.370833333333334</v>
      </c>
      <c r="U26" s="15">
        <f>[22]Maio!$B$24</f>
        <v>17.766666666666666</v>
      </c>
      <c r="V26" s="15">
        <f>[22]Maio!$B$25</f>
        <v>18.695833333333333</v>
      </c>
      <c r="W26" s="15">
        <f>[22]Maio!$B$26</f>
        <v>17.162499999999998</v>
      </c>
      <c r="X26" s="15">
        <f>[22]Maio!$B$27</f>
        <v>15.0625</v>
      </c>
      <c r="Y26" s="15">
        <f>[22]Maio!$B$28</f>
        <v>15.720833333333333</v>
      </c>
      <c r="Z26" s="15">
        <f>[22]Maio!$B$29</f>
        <v>20.045833333333331</v>
      </c>
      <c r="AA26" s="15">
        <f>[22]Maio!$B$30</f>
        <v>22.141666666666669</v>
      </c>
      <c r="AB26" s="15">
        <f>[22]Maio!$B$31</f>
        <v>18.766666666666669</v>
      </c>
      <c r="AC26" s="15">
        <f>[22]Maio!$B$32</f>
        <v>16.766666666666666</v>
      </c>
      <c r="AD26" s="15">
        <f>[22]Maio!$B$33</f>
        <v>15.891666666666666</v>
      </c>
      <c r="AE26" s="15">
        <f>[22]Maio!$B$34</f>
        <v>16.354166666666664</v>
      </c>
      <c r="AF26" s="15">
        <f>[22]Maio!$B$35</f>
        <v>17.795833333333338</v>
      </c>
      <c r="AG26" s="86">
        <f>AVERAGE(B26:AF26)</f>
        <v>19.579838709677421</v>
      </c>
    </row>
    <row r="27" spans="1:33" ht="17.100000000000001" customHeight="1" x14ac:dyDescent="0.2">
      <c r="A27" s="84" t="s">
        <v>17</v>
      </c>
      <c r="B27" s="15">
        <f>[23]Maio!$B$5</f>
        <v>14.345833333333331</v>
      </c>
      <c r="C27" s="15">
        <f>[23]Maio!$B$6</f>
        <v>17.558333333333334</v>
      </c>
      <c r="D27" s="15">
        <f>[23]Maio!$B$7</f>
        <v>19.55</v>
      </c>
      <c r="E27" s="15">
        <f>[23]Maio!$B$8</f>
        <v>20.587499999999999</v>
      </c>
      <c r="F27" s="15">
        <f>[23]Maio!$B$9</f>
        <v>21.775000000000002</v>
      </c>
      <c r="G27" s="15">
        <f>[23]Maio!$B$10</f>
        <v>20.50416666666667</v>
      </c>
      <c r="H27" s="15">
        <f>[23]Maio!$B$11</f>
        <v>20.862500000000001</v>
      </c>
      <c r="I27" s="15">
        <f>[23]Maio!$B$12</f>
        <v>22.475000000000005</v>
      </c>
      <c r="J27" s="15">
        <f>[23]Maio!$B$13</f>
        <v>21.399999999999995</v>
      </c>
      <c r="K27" s="15">
        <f>[23]Maio!$B$14</f>
        <v>20.350000000000005</v>
      </c>
      <c r="L27" s="15">
        <f>[23]Maio!$B$15</f>
        <v>21.704166666666666</v>
      </c>
      <c r="M27" s="15">
        <f>[23]Maio!$B$16</f>
        <v>21.679166666666664</v>
      </c>
      <c r="N27" s="15">
        <f>[23]Maio!$B$17</f>
        <v>22.129166666666666</v>
      </c>
      <c r="O27" s="15">
        <f>[23]Maio!$B$18</f>
        <v>21.399999999999995</v>
      </c>
      <c r="P27" s="15">
        <f>[23]Maio!$B$19</f>
        <v>23.787499999999998</v>
      </c>
      <c r="Q27" s="15">
        <f>[23]Maio!$B$20</f>
        <v>20.145833333333332</v>
      </c>
      <c r="R27" s="15">
        <f>[23]Maio!$B$21</f>
        <v>15.737499999999999</v>
      </c>
      <c r="S27" s="15">
        <f>[23]Maio!$B$22</f>
        <v>15.191666666666665</v>
      </c>
      <c r="T27" s="15">
        <f>[23]Maio!$B$23</f>
        <v>16.541666666666668</v>
      </c>
      <c r="U27" s="15">
        <f>[23]Maio!$B$24</f>
        <v>22.187500000000004</v>
      </c>
      <c r="V27" s="15">
        <f>[23]Maio!$B$25</f>
        <v>20.520833333333332</v>
      </c>
      <c r="W27" s="15">
        <f>[23]Maio!$B$26</f>
        <v>17.395833333333332</v>
      </c>
      <c r="X27" s="15">
        <f>[23]Maio!$B$27</f>
        <v>14.383333333333335</v>
      </c>
      <c r="Y27" s="15">
        <f>[23]Maio!$B$28</f>
        <v>14.191666666666668</v>
      </c>
      <c r="Z27" s="15">
        <f>[23]Maio!$B$29</f>
        <v>17.237500000000001</v>
      </c>
      <c r="AA27" s="15">
        <f>[23]Maio!$B$30</f>
        <v>19.141666666666666</v>
      </c>
      <c r="AB27" s="15">
        <f>[23]Maio!$B$31</f>
        <v>20.024999999999995</v>
      </c>
      <c r="AC27" s="15">
        <f>[23]Maio!$B$32</f>
        <v>18.037500000000001</v>
      </c>
      <c r="AD27" s="15">
        <f>[23]Maio!$B$33</f>
        <v>18.141666666666669</v>
      </c>
      <c r="AE27" s="15">
        <f>[23]Maio!$B$34</f>
        <v>19.654166666666672</v>
      </c>
      <c r="AF27" s="15">
        <f>[23]Maio!$B$35</f>
        <v>18.483333333333338</v>
      </c>
      <c r="AG27" s="86">
        <f t="shared" si="2"/>
        <v>19.262096774193548</v>
      </c>
    </row>
    <row r="28" spans="1:33" ht="17.100000000000001" customHeight="1" x14ac:dyDescent="0.2">
      <c r="A28" s="84" t="s">
        <v>18</v>
      </c>
      <c r="B28" s="15">
        <f>[24]Maio!$B$5</f>
        <v>16.783333333333331</v>
      </c>
      <c r="C28" s="15">
        <f>[24]Maio!$B$6</f>
        <v>20.408333333333331</v>
      </c>
      <c r="D28" s="15">
        <f>[24]Maio!$B$7</f>
        <v>21.804166666666671</v>
      </c>
      <c r="E28" s="15">
        <f>[24]Maio!$B$8</f>
        <v>21.329166666666666</v>
      </c>
      <c r="F28" s="15">
        <f>[24]Maio!$B$9</f>
        <v>21.854166666666668</v>
      </c>
      <c r="G28" s="15">
        <f>[24]Maio!$B$10</f>
        <v>22.733333333333334</v>
      </c>
      <c r="H28" s="15">
        <f>[24]Maio!$B$11</f>
        <v>22.712500000000002</v>
      </c>
      <c r="I28" s="15">
        <f>[24]Maio!$B$12</f>
        <v>23.754166666666666</v>
      </c>
      <c r="J28" s="15">
        <f>[24]Maio!$B$13</f>
        <v>22.862500000000001</v>
      </c>
      <c r="K28" s="15">
        <f>[24]Maio!$B$14</f>
        <v>18.995833333333334</v>
      </c>
      <c r="L28" s="15">
        <f>[24]Maio!$B$15</f>
        <v>20.929166666666664</v>
      </c>
      <c r="M28" s="15">
        <f>[24]Maio!$B$16</f>
        <v>22.212500000000002</v>
      </c>
      <c r="N28" s="15">
        <f>[24]Maio!$B$17</f>
        <v>22.291666666666668</v>
      </c>
      <c r="O28" s="15">
        <f>[24]Maio!$B$18</f>
        <v>22.645833333333332</v>
      </c>
      <c r="P28" s="15">
        <f>[24]Maio!$B$19</f>
        <v>23.491666666666664</v>
      </c>
      <c r="Q28" s="15">
        <f>[24]Maio!$B$20</f>
        <v>22.970833333333328</v>
      </c>
      <c r="R28" s="15">
        <f>[24]Maio!$B$21</f>
        <v>18.087499999999999</v>
      </c>
      <c r="S28" s="15">
        <f>[24]Maio!$B$22</f>
        <v>18.379166666666666</v>
      </c>
      <c r="T28" s="15">
        <f>[24]Maio!$B$23</f>
        <v>19.562500000000004</v>
      </c>
      <c r="U28" s="15">
        <f>[24]Maio!$B$24</f>
        <v>23.183333333333334</v>
      </c>
      <c r="V28" s="15">
        <f>[24]Maio!$B$25</f>
        <v>22.129166666666663</v>
      </c>
      <c r="W28" s="15">
        <f>[24]Maio!$B$26</f>
        <v>18.841666666666665</v>
      </c>
      <c r="X28" s="15">
        <f>[24]Maio!$B$27</f>
        <v>16.087500000000002</v>
      </c>
      <c r="Y28" s="15">
        <f>[24]Maio!$B$28</f>
        <v>16.45</v>
      </c>
      <c r="Z28" s="15">
        <f>[24]Maio!$B$29</f>
        <v>19.391666666666669</v>
      </c>
      <c r="AA28" s="15">
        <f>[24]Maio!$B$30</f>
        <v>21.637500000000003</v>
      </c>
      <c r="AB28" s="15">
        <f>[24]Maio!$B$31</f>
        <v>20.458333333333332</v>
      </c>
      <c r="AC28" s="15">
        <f>[24]Maio!$B$32</f>
        <v>20.087500000000002</v>
      </c>
      <c r="AD28" s="15">
        <f>[24]Maio!$B$33</f>
        <v>18.462499999999999</v>
      </c>
      <c r="AE28" s="15">
        <f>[24]Maio!$B$34</f>
        <v>19.866666666666667</v>
      </c>
      <c r="AF28" s="15">
        <f>[24]Maio!$B$35</f>
        <v>20.641666666666669</v>
      </c>
      <c r="AG28" s="86">
        <f>AVERAGE(B28:AF28)</f>
        <v>20.678897849462363</v>
      </c>
    </row>
    <row r="29" spans="1:33" ht="17.100000000000001" customHeight="1" x14ac:dyDescent="0.2">
      <c r="A29" s="84" t="s">
        <v>19</v>
      </c>
      <c r="B29" s="15">
        <f>[25]Maio!$B$5</f>
        <v>13.779166666666669</v>
      </c>
      <c r="C29" s="15">
        <f>[25]Maio!$B$6</f>
        <v>17.858333333333334</v>
      </c>
      <c r="D29" s="15">
        <f>[25]Maio!$B$7</f>
        <v>19.675000000000001</v>
      </c>
      <c r="E29" s="15">
        <f>[25]Maio!$B$8</f>
        <v>19.875000000000004</v>
      </c>
      <c r="F29" s="15">
        <f>[25]Maio!$B$9</f>
        <v>21.512500000000003</v>
      </c>
      <c r="G29" s="15">
        <f>[25]Maio!$B$10</f>
        <v>18.758333333333336</v>
      </c>
      <c r="H29" s="15">
        <f>[25]Maio!$B$11</f>
        <v>19.183333333333334</v>
      </c>
      <c r="I29" s="15">
        <f>[25]Maio!$B$12</f>
        <v>18.887499999999999</v>
      </c>
      <c r="J29" s="15">
        <f>[25]Maio!$B$13</f>
        <v>17.849999999999998</v>
      </c>
      <c r="K29" s="15">
        <f>[25]Maio!$B$14</f>
        <v>17.270833333333336</v>
      </c>
      <c r="L29" s="15">
        <f>[25]Maio!$B$15</f>
        <v>19.0625</v>
      </c>
      <c r="M29" s="15">
        <f>[25]Maio!$B$16</f>
        <v>20.233333333333334</v>
      </c>
      <c r="N29" s="15">
        <f>[25]Maio!$B$17</f>
        <v>17.933333333333334</v>
      </c>
      <c r="O29" s="15">
        <f>[25]Maio!$B$18</f>
        <v>20.329166666666669</v>
      </c>
      <c r="P29" s="15">
        <f>[25]Maio!$B$19</f>
        <v>21.987500000000001</v>
      </c>
      <c r="Q29" s="15">
        <f>[25]Maio!$B$20</f>
        <v>16.45</v>
      </c>
      <c r="R29" s="15">
        <f>[25]Maio!$B$21</f>
        <v>13.275</v>
      </c>
      <c r="S29" s="15">
        <f>[25]Maio!$B$22</f>
        <v>14.875000000000002</v>
      </c>
      <c r="T29" s="15">
        <f>[25]Maio!$B$23</f>
        <v>14.841666666666667</v>
      </c>
      <c r="U29" s="15">
        <f>[25]Maio!$B$24</f>
        <v>17.862500000000001</v>
      </c>
      <c r="V29" s="15">
        <f>[25]Maio!$B$25</f>
        <v>15.974999999999996</v>
      </c>
      <c r="W29" s="15">
        <f>[25]Maio!$B$26</f>
        <v>13.804166666666667</v>
      </c>
      <c r="X29" s="15">
        <f>[25]Maio!$B$27</f>
        <v>11.612500000000002</v>
      </c>
      <c r="Y29" s="15">
        <f>[25]Maio!$B$28</f>
        <v>12.783333333333333</v>
      </c>
      <c r="Z29" s="15">
        <f>[25]Maio!$B$29</f>
        <v>15.824999999999998</v>
      </c>
      <c r="AA29" s="15">
        <f>[25]Maio!$B$30</f>
        <v>18.070833333333329</v>
      </c>
      <c r="AB29" s="15">
        <f>[25]Maio!$B$31</f>
        <v>17.662499999999998</v>
      </c>
      <c r="AC29" s="15">
        <f>[25]Maio!$B$32</f>
        <v>16.141666666666669</v>
      </c>
      <c r="AD29" s="15">
        <f>[25]Maio!$B$33</f>
        <v>15.283333333333331</v>
      </c>
      <c r="AE29" s="15">
        <f>[25]Maio!$B$34</f>
        <v>14.841666666666663</v>
      </c>
      <c r="AF29" s="15">
        <f>[25]Maio!$B$35</f>
        <v>15.604166666666666</v>
      </c>
      <c r="AG29" s="86">
        <f t="shared" si="2"/>
        <v>17.06787634408602</v>
      </c>
    </row>
    <row r="30" spans="1:33" ht="17.100000000000001" customHeight="1" x14ac:dyDescent="0.2">
      <c r="A30" s="84" t="s">
        <v>31</v>
      </c>
      <c r="B30" s="15">
        <f>[26]Maio!$B$5</f>
        <v>14.925000000000002</v>
      </c>
      <c r="C30" s="15">
        <f>[26]Maio!$B$6</f>
        <v>19.845833333333331</v>
      </c>
      <c r="D30" s="15">
        <f>[26]Maio!$B$7</f>
        <v>21.8125</v>
      </c>
      <c r="E30" s="15">
        <f>[26]Maio!$B$8</f>
        <v>21.933333333333337</v>
      </c>
      <c r="F30" s="15">
        <f>[26]Maio!$B$9</f>
        <v>23.091666666666669</v>
      </c>
      <c r="G30" s="15">
        <f>[26]Maio!$B$10</f>
        <v>22.195833333333329</v>
      </c>
      <c r="H30" s="15">
        <f>[26]Maio!$B$11</f>
        <v>22.145833333333332</v>
      </c>
      <c r="I30" s="15">
        <f>[26]Maio!$B$12</f>
        <v>22.779166666666672</v>
      </c>
      <c r="J30" s="15">
        <f>[26]Maio!$B$13</f>
        <v>23.337500000000006</v>
      </c>
      <c r="K30" s="15">
        <f>[26]Maio!$B$14</f>
        <v>19.629166666666663</v>
      </c>
      <c r="L30" s="15">
        <f>[26]Maio!$B$15</f>
        <v>21.775000000000002</v>
      </c>
      <c r="M30" s="15">
        <f>[26]Maio!$B$16</f>
        <v>22.412499999999998</v>
      </c>
      <c r="N30" s="15">
        <f>[26]Maio!$B$17</f>
        <v>22.029166666666669</v>
      </c>
      <c r="O30" s="15">
        <f>[26]Maio!$B$18</f>
        <v>22.375000000000004</v>
      </c>
      <c r="P30" s="15">
        <f>[26]Maio!$B$19</f>
        <v>24.762499999999999</v>
      </c>
      <c r="Q30" s="15">
        <f>[26]Maio!$B$20</f>
        <v>20.533333333333335</v>
      </c>
      <c r="R30" s="15">
        <f>[26]Maio!$B$21</f>
        <v>15.933333333333332</v>
      </c>
      <c r="S30" s="15">
        <f>[26]Maio!$B$22</f>
        <v>14.970833333333331</v>
      </c>
      <c r="T30" s="15">
        <f>[26]Maio!$B$23</f>
        <v>17.187499999999996</v>
      </c>
      <c r="U30" s="15">
        <f>[26]Maio!$B$24</f>
        <v>22.154166666666669</v>
      </c>
      <c r="V30" s="15">
        <f>[26]Maio!$B$25</f>
        <v>20.491666666666667</v>
      </c>
      <c r="W30" s="15">
        <f>[26]Maio!$B$26</f>
        <v>17.570833333333336</v>
      </c>
      <c r="X30" s="15">
        <f>[26]Maio!$B$27</f>
        <v>14.066666666666665</v>
      </c>
      <c r="Y30" s="15">
        <f>[26]Maio!$B$28</f>
        <v>14.15</v>
      </c>
      <c r="Z30" s="15">
        <f>[26]Maio!$B$29</f>
        <v>19.225000000000001</v>
      </c>
      <c r="AA30" s="15">
        <f>[26]Maio!$B$30</f>
        <v>19.825000000000006</v>
      </c>
      <c r="AB30" s="15">
        <f>[26]Maio!$B$31</f>
        <v>19.966666666666672</v>
      </c>
      <c r="AC30" s="15">
        <f>[26]Maio!$B$32</f>
        <v>17.820833333333333</v>
      </c>
      <c r="AD30" s="15">
        <f>[26]Maio!$B$33</f>
        <v>16.783333333333328</v>
      </c>
      <c r="AE30" s="15">
        <f>[26]Maio!$B$34</f>
        <v>18.266666666666666</v>
      </c>
      <c r="AF30" s="15">
        <f>[26]Maio!$B$35</f>
        <v>19.075000000000003</v>
      </c>
      <c r="AG30" s="86">
        <f>AVERAGE(B30:AF30)</f>
        <v>19.77647849462366</v>
      </c>
    </row>
    <row r="31" spans="1:33" ht="17.100000000000001" customHeight="1" x14ac:dyDescent="0.2">
      <c r="A31" s="84" t="s">
        <v>51</v>
      </c>
      <c r="B31" s="15">
        <f>[27]Maio!$B$5</f>
        <v>19.033333333333335</v>
      </c>
      <c r="C31" s="15">
        <f>[27]Maio!$B$6</f>
        <v>23.208333333333332</v>
      </c>
      <c r="D31" s="15">
        <f>[27]Maio!$B$7</f>
        <v>23.916666666666668</v>
      </c>
      <c r="E31" s="15">
        <f>[27]Maio!$B$8</f>
        <v>24.241666666666664</v>
      </c>
      <c r="F31" s="15">
        <f>[27]Maio!$B$9</f>
        <v>25.087500000000002</v>
      </c>
      <c r="G31" s="15">
        <f>[27]Maio!$B$10</f>
        <v>25.795833333333331</v>
      </c>
      <c r="H31" s="15">
        <f>[27]Maio!$B$11</f>
        <v>25.670833333333331</v>
      </c>
      <c r="I31" s="15">
        <f>[27]Maio!$B$12</f>
        <v>26.258333333333329</v>
      </c>
      <c r="J31" s="15">
        <f>[27]Maio!$B$13</f>
        <v>25.166666666666668</v>
      </c>
      <c r="K31" s="15">
        <f>[27]Maio!$B$14</f>
        <v>22.125</v>
      </c>
      <c r="L31" s="15">
        <f>[27]Maio!$B$15</f>
        <v>23.520833333333332</v>
      </c>
      <c r="M31" s="15">
        <f>[27]Maio!$B$16</f>
        <v>24.350000000000005</v>
      </c>
      <c r="N31" s="15">
        <f>[27]Maio!$B$17</f>
        <v>24.412499999999998</v>
      </c>
      <c r="O31" s="15">
        <f>[27]Maio!$B$18</f>
        <v>25.033333333333335</v>
      </c>
      <c r="P31" s="15">
        <f>[27]Maio!$B$19</f>
        <v>26.366666666666674</v>
      </c>
      <c r="Q31" s="15">
        <f>[27]Maio!$B$20</f>
        <v>24.649999999999995</v>
      </c>
      <c r="R31" s="15">
        <f>[27]Maio!$B$21</f>
        <v>21.670833333333334</v>
      </c>
      <c r="S31" s="15">
        <f>[27]Maio!$B$22</f>
        <v>20.387499999999999</v>
      </c>
      <c r="T31" s="15">
        <f>[27]Maio!$B$23</f>
        <v>21.412499999999998</v>
      </c>
      <c r="U31" s="15">
        <f>[27]Maio!$B$24</f>
        <v>25.224999999999994</v>
      </c>
      <c r="V31" s="15">
        <f>[27]Maio!$B$25</f>
        <v>23.724999999999994</v>
      </c>
      <c r="W31" s="15">
        <f>[27]Maio!$B$26</f>
        <v>21.316666666666663</v>
      </c>
      <c r="X31" s="15">
        <f>[27]Maio!$B$27</f>
        <v>18.891666666666666</v>
      </c>
      <c r="Y31" s="15">
        <f>[27]Maio!$B$28</f>
        <v>19.716666666666665</v>
      </c>
      <c r="Z31" s="15">
        <f>[27]Maio!$B$29</f>
        <v>22.887500000000003</v>
      </c>
      <c r="AA31" s="15">
        <f>[27]Maio!$B$30</f>
        <v>25.229166666666661</v>
      </c>
      <c r="AB31" s="15">
        <f>[27]Maio!$B$31</f>
        <v>23.562500000000004</v>
      </c>
      <c r="AC31" s="15">
        <f>[27]Maio!$B$32</f>
        <v>21.387500000000003</v>
      </c>
      <c r="AD31" s="15">
        <f>[27]Maio!$B$33</f>
        <v>19.920833333333334</v>
      </c>
      <c r="AE31" s="15">
        <f>[27]Maio!$B$34</f>
        <v>22.087500000000002</v>
      </c>
      <c r="AF31" s="15">
        <f>[27]Maio!$B$35</f>
        <v>22.570833333333336</v>
      </c>
      <c r="AG31" s="86">
        <f>AVERAGE(B31:AF31)</f>
        <v>23.188037634408605</v>
      </c>
    </row>
    <row r="32" spans="1:33" ht="17.100000000000001" customHeight="1" x14ac:dyDescent="0.2">
      <c r="A32" s="84" t="s">
        <v>20</v>
      </c>
      <c r="B32" s="15">
        <f>[28]Maio!$B$5</f>
        <v>18.354166666666664</v>
      </c>
      <c r="C32" s="15">
        <f>[28]Maio!$B$6</f>
        <v>19.212500000000002</v>
      </c>
      <c r="D32" s="15">
        <f>[28]Maio!$B$7</f>
        <v>20.45</v>
      </c>
      <c r="E32" s="15">
        <f>[28]Maio!$B$8</f>
        <v>22.299999999999997</v>
      </c>
      <c r="F32" s="15">
        <f>[28]Maio!$B$9</f>
        <v>23.349999999999998</v>
      </c>
      <c r="G32" s="15">
        <f>[28]Maio!$B$10</f>
        <v>23.45</v>
      </c>
      <c r="H32" s="15">
        <f>[28]Maio!$B$11</f>
        <v>24.529166666666669</v>
      </c>
      <c r="I32" s="15">
        <f>[28]Maio!$B$12</f>
        <v>24.087500000000002</v>
      </c>
      <c r="J32" s="15">
        <f>[28]Maio!$B$13</f>
        <v>24.166666666666661</v>
      </c>
      <c r="K32" s="15">
        <f>[28]Maio!$B$14</f>
        <v>18.991304347826087</v>
      </c>
      <c r="L32" s="15">
        <f>[28]Maio!$B$15</f>
        <v>20.545833333333334</v>
      </c>
      <c r="M32" s="15">
        <f>[28]Maio!$B$16</f>
        <v>22.495833333333334</v>
      </c>
      <c r="N32" s="15">
        <f>[28]Maio!$B$17</f>
        <v>22.799999999999997</v>
      </c>
      <c r="O32" s="15">
        <f>[28]Maio!$B$18</f>
        <v>22.416666666666668</v>
      </c>
      <c r="P32" s="15">
        <f>[28]Maio!$B$19</f>
        <v>23.875</v>
      </c>
      <c r="Q32" s="15">
        <f>[28]Maio!$B$20</f>
        <v>24.304166666666664</v>
      </c>
      <c r="R32" s="15">
        <f>[28]Maio!$B$21</f>
        <v>20.537499999999998</v>
      </c>
      <c r="S32" s="15">
        <f>[28]Maio!$B$22</f>
        <v>19.416666666666668</v>
      </c>
      <c r="T32" s="15">
        <f>[28]Maio!$B$23</f>
        <v>21.733333333333334</v>
      </c>
      <c r="U32" s="15">
        <f>[28]Maio!$B$24</f>
        <v>23.770833333333329</v>
      </c>
      <c r="V32" s="15">
        <f>[28]Maio!$B$25</f>
        <v>22.320833333333336</v>
      </c>
      <c r="W32" s="15">
        <f>[28]Maio!$B$26</f>
        <v>21.012500000000003</v>
      </c>
      <c r="X32" s="15">
        <f>[28]Maio!$B$27</f>
        <v>17.149999999999995</v>
      </c>
      <c r="Y32" s="15">
        <f>[28]Maio!$B$28</f>
        <v>16.554166666666664</v>
      </c>
      <c r="Z32" s="15">
        <f>[28]Maio!$B$29</f>
        <v>17.795833333333338</v>
      </c>
      <c r="AA32" s="15">
        <f>[28]Maio!$B$30</f>
        <v>20.962500000000002</v>
      </c>
      <c r="AB32" s="15">
        <f>[28]Maio!$B$31</f>
        <v>21.349999999999998</v>
      </c>
      <c r="AC32" s="15">
        <f>[28]Maio!$B$32</f>
        <v>22.249999999999996</v>
      </c>
      <c r="AD32" s="15">
        <f>[28]Maio!$B$33</f>
        <v>18.279166666666665</v>
      </c>
      <c r="AE32" s="15">
        <f>[28]Maio!$B$34</f>
        <v>19.904166666666665</v>
      </c>
      <c r="AF32" s="15">
        <f>[28]Maio!$B$35</f>
        <v>20.712499999999999</v>
      </c>
      <c r="AG32" s="86">
        <f>AVERAGE(B32:AF32)</f>
        <v>21.260606591865358</v>
      </c>
    </row>
    <row r="33" spans="1:35" s="5" customFormat="1" ht="17.100000000000001" customHeight="1" x14ac:dyDescent="0.2">
      <c r="A33" s="88" t="s">
        <v>34</v>
      </c>
      <c r="B33" s="19">
        <f t="shared" ref="B33:AG33" si="3">AVERAGE(B5:B32)</f>
        <v>16.457142857142859</v>
      </c>
      <c r="C33" s="19">
        <f t="shared" si="3"/>
        <v>19.762202380952377</v>
      </c>
      <c r="D33" s="19">
        <f t="shared" si="3"/>
        <v>21.537946428571427</v>
      </c>
      <c r="E33" s="19">
        <f t="shared" si="3"/>
        <v>22.138541666666661</v>
      </c>
      <c r="F33" s="19">
        <f t="shared" si="3"/>
        <v>23.196726190476191</v>
      </c>
      <c r="G33" s="19">
        <f t="shared" si="3"/>
        <v>21.996296296296304</v>
      </c>
      <c r="H33" s="19">
        <f t="shared" si="3"/>
        <v>22.264583333333338</v>
      </c>
      <c r="I33" s="19">
        <f t="shared" si="3"/>
        <v>23.011947278911574</v>
      </c>
      <c r="J33" s="19">
        <f t="shared" si="3"/>
        <v>22.755555555555549</v>
      </c>
      <c r="K33" s="19">
        <f t="shared" si="3"/>
        <v>20.430357731037077</v>
      </c>
      <c r="L33" s="19">
        <f t="shared" si="3"/>
        <v>21.633418367346941</v>
      </c>
      <c r="M33" s="19">
        <f t="shared" si="3"/>
        <v>22.406459435626104</v>
      </c>
      <c r="N33" s="19">
        <f t="shared" si="3"/>
        <v>22.187202380952382</v>
      </c>
      <c r="O33" s="19">
        <f t="shared" si="3"/>
        <v>22.797767857142851</v>
      </c>
      <c r="P33" s="19">
        <f t="shared" si="3"/>
        <v>24.591339285714291</v>
      </c>
      <c r="Q33" s="19">
        <f t="shared" si="3"/>
        <v>21.31785714285714</v>
      </c>
      <c r="R33" s="19">
        <f t="shared" si="3"/>
        <v>17.660153508771927</v>
      </c>
      <c r="S33" s="19">
        <f t="shared" si="3"/>
        <v>17.147685185185189</v>
      </c>
      <c r="T33" s="19">
        <f t="shared" si="3"/>
        <v>18.40548174986581</v>
      </c>
      <c r="U33" s="19">
        <f t="shared" si="3"/>
        <v>22.52234759288331</v>
      </c>
      <c r="V33" s="19">
        <f t="shared" si="3"/>
        <v>20.402738095238099</v>
      </c>
      <c r="W33" s="19">
        <f t="shared" si="3"/>
        <v>18.463252508361204</v>
      </c>
      <c r="X33" s="19">
        <f t="shared" si="3"/>
        <v>15.88815705128205</v>
      </c>
      <c r="Y33" s="19">
        <f t="shared" si="3"/>
        <v>16.062301587301583</v>
      </c>
      <c r="Z33" s="19">
        <f t="shared" si="3"/>
        <v>18.929732142857144</v>
      </c>
      <c r="AA33" s="19">
        <f t="shared" si="3"/>
        <v>21.007708333333333</v>
      </c>
      <c r="AB33" s="19">
        <f t="shared" si="3"/>
        <v>20.448660714285715</v>
      </c>
      <c r="AC33" s="19">
        <f t="shared" si="3"/>
        <v>19.055171911421912</v>
      </c>
      <c r="AD33" s="19">
        <f t="shared" si="3"/>
        <v>17.899200680272102</v>
      </c>
      <c r="AE33" s="19">
        <f t="shared" si="3"/>
        <v>19.217038852578071</v>
      </c>
      <c r="AF33" s="19">
        <f t="shared" si="3"/>
        <v>19.031168831168827</v>
      </c>
      <c r="AG33" s="86">
        <f t="shared" si="3"/>
        <v>20.368631987904081</v>
      </c>
      <c r="AH33" s="8"/>
    </row>
    <row r="34" spans="1:35" x14ac:dyDescent="0.2">
      <c r="A34" s="8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71"/>
      <c r="AE34" s="72"/>
      <c r="AF34" s="73"/>
      <c r="AG34" s="90"/>
      <c r="AH34"/>
    </row>
    <row r="35" spans="1:35" x14ac:dyDescent="0.2">
      <c r="A35" s="91"/>
      <c r="B35" s="70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92"/>
      <c r="AH35" s="2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100"/>
      <c r="AH36" s="2"/>
      <c r="AI36" s="2"/>
    </row>
    <row r="37" spans="1:35" ht="13.5" thickBot="1" x14ac:dyDescent="0.25">
      <c r="A37" s="101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103"/>
      <c r="AH37" s="30"/>
      <c r="AI37" s="2"/>
    </row>
    <row r="38" spans="1:35" x14ac:dyDescent="0.2">
      <c r="G38" s="9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</row>
    <row r="42" spans="1:35" x14ac:dyDescent="0.2">
      <c r="P42" s="2" t="s">
        <v>54</v>
      </c>
    </row>
  </sheetData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4"/>
  <sheetViews>
    <sheetView topLeftCell="A22" zoomScale="90" zoomScaleNormal="90" workbookViewId="0">
      <selection activeCell="O48" sqref="O48"/>
    </sheetView>
  </sheetViews>
  <sheetFormatPr defaultRowHeight="12.75" x14ac:dyDescent="0.2"/>
  <cols>
    <col min="1" max="1" width="18.7109375" style="2" customWidth="1"/>
    <col min="2" max="2" width="6" style="2" customWidth="1"/>
    <col min="3" max="3" width="5.7109375" style="2" customWidth="1"/>
    <col min="4" max="4" width="5.42578125" style="2" customWidth="1"/>
    <col min="5" max="5" width="6" style="2" customWidth="1"/>
    <col min="6" max="6" width="5.7109375" style="2" customWidth="1"/>
    <col min="7" max="7" width="6.140625" style="2" customWidth="1"/>
    <col min="8" max="8" width="5.7109375" style="2" customWidth="1"/>
    <col min="9" max="9" width="6.42578125" style="2" customWidth="1"/>
    <col min="10" max="10" width="6.140625" style="2" customWidth="1"/>
    <col min="11" max="11" width="6" style="2" customWidth="1"/>
    <col min="12" max="12" width="6.85546875" style="2" customWidth="1"/>
    <col min="13" max="14" width="6.28515625" style="2" customWidth="1"/>
    <col min="15" max="15" width="5.5703125" style="2" customWidth="1"/>
    <col min="16" max="17" width="6" style="2" customWidth="1"/>
    <col min="18" max="18" width="5.85546875" style="2" customWidth="1"/>
    <col min="19" max="19" width="6.140625" style="2" customWidth="1"/>
    <col min="20" max="20" width="5.5703125" style="2" customWidth="1"/>
    <col min="21" max="21" width="5.42578125" style="2" customWidth="1"/>
    <col min="22" max="22" width="5.5703125" style="2" customWidth="1"/>
    <col min="23" max="24" width="6.140625" style="2" customWidth="1"/>
    <col min="25" max="25" width="6.28515625" style="2" customWidth="1"/>
    <col min="26" max="26" width="6.140625" style="2" customWidth="1"/>
    <col min="27" max="28" width="6" style="2" customWidth="1"/>
    <col min="29" max="29" width="6.140625" style="2" customWidth="1"/>
    <col min="30" max="31" width="6.5703125" style="2" customWidth="1"/>
    <col min="32" max="32" width="6.7109375" style="2" customWidth="1"/>
    <col min="33" max="33" width="8.28515625" style="9" customWidth="1"/>
    <col min="34" max="34" width="7.85546875" style="1" customWidth="1"/>
    <col min="35" max="35" width="15.28515625" style="13" customWidth="1"/>
  </cols>
  <sheetData>
    <row r="1" spans="1:35" ht="20.100000000000001" customHeight="1" x14ac:dyDescent="0.2">
      <c r="A1" s="132" t="s">
        <v>30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24"/>
    </row>
    <row r="2" spans="1:35" s="4" customFormat="1" ht="20.100000000000001" customHeight="1" x14ac:dyDescent="0.2">
      <c r="A2" s="135" t="s">
        <v>21</v>
      </c>
      <c r="B2" s="136" t="s">
        <v>135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46"/>
      <c r="AI2" s="125" t="s">
        <v>45</v>
      </c>
    </row>
    <row r="3" spans="1:35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44</v>
      </c>
      <c r="AH3" s="27" t="s">
        <v>41</v>
      </c>
      <c r="AI3" s="125" t="s">
        <v>46</v>
      </c>
    </row>
    <row r="4" spans="1:35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39</v>
      </c>
      <c r="AH4" s="27" t="s">
        <v>39</v>
      </c>
      <c r="AI4" s="126"/>
    </row>
    <row r="5" spans="1:35" s="5" customFormat="1" ht="20.100000000000001" customHeight="1" x14ac:dyDescent="0.2">
      <c r="A5" s="84" t="s">
        <v>47</v>
      </c>
      <c r="B5" s="15">
        <f>[1]Maio!$K$5</f>
        <v>0</v>
      </c>
      <c r="C5" s="15">
        <f>[1]Maio!$K$6</f>
        <v>0</v>
      </c>
      <c r="D5" s="15">
        <f>[1]Maio!$K$7</f>
        <v>0</v>
      </c>
      <c r="E5" s="15">
        <f>[1]Maio!$K$8</f>
        <v>0</v>
      </c>
      <c r="F5" s="15">
        <f>[1]Maio!$K$9</f>
        <v>0</v>
      </c>
      <c r="G5" s="15">
        <f>[1]Maio!$K$10</f>
        <v>0</v>
      </c>
      <c r="H5" s="15">
        <f>[1]Maio!$K$11</f>
        <v>0</v>
      </c>
      <c r="I5" s="15">
        <f>[1]Maio!$K$12</f>
        <v>0</v>
      </c>
      <c r="J5" s="15">
        <f>[1]Maio!$K$13</f>
        <v>3.8000000000000003</v>
      </c>
      <c r="K5" s="15">
        <f>[1]Maio!$K$14</f>
        <v>46.999999999999993</v>
      </c>
      <c r="L5" s="15">
        <f>[1]Maio!$K$15</f>
        <v>47.000000000000007</v>
      </c>
      <c r="M5" s="15">
        <f>[1]Maio!$K$16</f>
        <v>4.5999999999999996</v>
      </c>
      <c r="N5" s="15">
        <f>[1]Maio!$K$17</f>
        <v>9.9999999999999982</v>
      </c>
      <c r="O5" s="15">
        <f>[1]Maio!$K$18</f>
        <v>0</v>
      </c>
      <c r="P5" s="15">
        <f>[1]Maio!$K$19</f>
        <v>0</v>
      </c>
      <c r="Q5" s="15">
        <f>[1]Maio!$K$20</f>
        <v>0</v>
      </c>
      <c r="R5" s="15">
        <f>[1]Maio!$K$21</f>
        <v>0</v>
      </c>
      <c r="S5" s="15">
        <f>[1]Maio!$K$22</f>
        <v>0</v>
      </c>
      <c r="T5" s="15">
        <f>[1]Maio!$K$23</f>
        <v>0</v>
      </c>
      <c r="U5" s="15">
        <f>[1]Maio!$K$24</f>
        <v>2.2000000000000002</v>
      </c>
      <c r="V5" s="15">
        <f>[1]Maio!$K$25</f>
        <v>0</v>
      </c>
      <c r="W5" s="15">
        <f>[1]Maio!$K$26</f>
        <v>0</v>
      </c>
      <c r="X5" s="15">
        <f>[1]Maio!$K$27</f>
        <v>0.8</v>
      </c>
      <c r="Y5" s="15">
        <f>[1]Maio!$K$28</f>
        <v>0</v>
      </c>
      <c r="Z5" s="15">
        <f>[1]Maio!$K$29</f>
        <v>0</v>
      </c>
      <c r="AA5" s="15">
        <f>[1]Maio!$K$30</f>
        <v>0</v>
      </c>
      <c r="AB5" s="15">
        <f>[1]Maio!$K$31</f>
        <v>0.4</v>
      </c>
      <c r="AC5" s="15">
        <f>[1]Maio!$K$32</f>
        <v>32.200000000000003</v>
      </c>
      <c r="AD5" s="15">
        <f>[1]Maio!$K$33</f>
        <v>39</v>
      </c>
      <c r="AE5" s="15">
        <f>[1]Maio!$K$34</f>
        <v>9.1999999999999993</v>
      </c>
      <c r="AF5" s="15">
        <f>[1]Maio!$K$35</f>
        <v>2.4000000000000004</v>
      </c>
      <c r="AG5" s="21">
        <f>SUM(B5:AF5)</f>
        <v>198.6</v>
      </c>
      <c r="AH5" s="28">
        <f>MAX(B5:AF5)</f>
        <v>47.000000000000007</v>
      </c>
      <c r="AI5" s="127">
        <f t="shared" ref="AI5:AI31" si="1">COUNTIF(B5:AF5,"=0,0")</f>
        <v>19</v>
      </c>
    </row>
    <row r="6" spans="1:35" ht="17.100000000000001" customHeight="1" x14ac:dyDescent="0.2">
      <c r="A6" s="84" t="s">
        <v>0</v>
      </c>
      <c r="B6" s="15">
        <f>[2]Maio!$K$5</f>
        <v>0</v>
      </c>
      <c r="C6" s="15">
        <f>[2]Maio!$K$6</f>
        <v>0</v>
      </c>
      <c r="D6" s="15">
        <f>[2]Maio!$K$7</f>
        <v>0</v>
      </c>
      <c r="E6" s="15">
        <f>[2]Maio!$K$8</f>
        <v>0</v>
      </c>
      <c r="F6" s="15">
        <f>[2]Maio!$K$9</f>
        <v>0</v>
      </c>
      <c r="G6" s="15">
        <f>[2]Maio!$K$10</f>
        <v>23</v>
      </c>
      <c r="H6" s="15">
        <f>[2]Maio!$K$11</f>
        <v>10.599999999999998</v>
      </c>
      <c r="I6" s="15">
        <f>[2]Maio!$K$12</f>
        <v>74.800000000000011</v>
      </c>
      <c r="J6" s="15" t="str">
        <f>[2]Maio!$K$13</f>
        <v>*</v>
      </c>
      <c r="K6" s="15">
        <f>[2]Maio!$K$14</f>
        <v>12.600000000000001</v>
      </c>
      <c r="L6" s="15">
        <f>[2]Maio!$K$15</f>
        <v>0</v>
      </c>
      <c r="M6" s="15">
        <f>[2]Maio!$K$16</f>
        <v>0.4</v>
      </c>
      <c r="N6" s="15">
        <f>[2]Maio!$K$17</f>
        <v>0</v>
      </c>
      <c r="O6" s="15">
        <f>[2]Maio!$K$18</f>
        <v>0</v>
      </c>
      <c r="P6" s="15">
        <f>[2]Maio!$K$19</f>
        <v>1</v>
      </c>
      <c r="Q6" s="15">
        <f>[2]Maio!$K$20</f>
        <v>6.8000000000000007</v>
      </c>
      <c r="R6" s="15">
        <f>[2]Maio!$K$21</f>
        <v>0</v>
      </c>
      <c r="S6" s="15">
        <f>[2]Maio!$K$22</f>
        <v>1.4</v>
      </c>
      <c r="T6" s="15">
        <f>[2]Maio!$K$23</f>
        <v>0</v>
      </c>
      <c r="U6" s="15">
        <f>[2]Maio!$K$24</f>
        <v>0.4</v>
      </c>
      <c r="V6" s="15">
        <f>[2]Maio!$K$25</f>
        <v>0</v>
      </c>
      <c r="W6" s="15">
        <f>[2]Maio!$K$26</f>
        <v>0</v>
      </c>
      <c r="X6" s="15">
        <f>[2]Maio!$K$27</f>
        <v>0</v>
      </c>
      <c r="Y6" s="15">
        <f>[2]Maio!$K$28</f>
        <v>0</v>
      </c>
      <c r="Z6" s="15">
        <f>[2]Maio!$K$29</f>
        <v>0</v>
      </c>
      <c r="AA6" s="15">
        <f>[2]Maio!$K$30</f>
        <v>21.6</v>
      </c>
      <c r="AB6" s="15">
        <f>[2]Maio!$K$31</f>
        <v>53.4</v>
      </c>
      <c r="AC6" s="15">
        <f>[2]Maio!$K$32</f>
        <v>45.4</v>
      </c>
      <c r="AD6" s="15">
        <f>[2]Maio!$K$33</f>
        <v>0.2</v>
      </c>
      <c r="AE6" s="15">
        <f>[2]Maio!$K$34</f>
        <v>0</v>
      </c>
      <c r="AF6" s="15">
        <f>[2]Maio!$K$35</f>
        <v>0</v>
      </c>
      <c r="AG6" s="22">
        <f t="shared" ref="AG6:AG17" si="2">SUM(B6:AF6)</f>
        <v>251.60000000000002</v>
      </c>
      <c r="AH6" s="24">
        <f>MAX(B6:AF6)</f>
        <v>74.800000000000011</v>
      </c>
      <c r="AI6" s="127">
        <f t="shared" si="1"/>
        <v>17</v>
      </c>
    </row>
    <row r="7" spans="1:35" ht="17.100000000000001" customHeight="1" x14ac:dyDescent="0.2">
      <c r="A7" s="84" t="s">
        <v>1</v>
      </c>
      <c r="B7" s="15">
        <f>[3]Maio!$K$5</f>
        <v>0</v>
      </c>
      <c r="C7" s="15">
        <f>[3]Maio!$K$6</f>
        <v>0</v>
      </c>
      <c r="D7" s="15">
        <f>[3]Maio!$K$7</f>
        <v>0.2</v>
      </c>
      <c r="E7" s="15">
        <f>[3]Maio!$K$8</f>
        <v>0.2</v>
      </c>
      <c r="F7" s="15">
        <f>[3]Maio!$K$9</f>
        <v>0</v>
      </c>
      <c r="G7" s="15">
        <f>[3]Maio!$K$10</f>
        <v>0</v>
      </c>
      <c r="H7" s="15">
        <f>[3]Maio!$K$11</f>
        <v>0</v>
      </c>
      <c r="I7" s="15">
        <f>[3]Maio!$K$12</f>
        <v>0</v>
      </c>
      <c r="J7" s="15">
        <f>[3]Maio!$K$13</f>
        <v>0</v>
      </c>
      <c r="K7" s="15">
        <f>[3]Maio!$K$14</f>
        <v>47.600000000000009</v>
      </c>
      <c r="L7" s="15">
        <f>[3]Maio!$K$15</f>
        <v>2.6000000000000005</v>
      </c>
      <c r="M7" s="15">
        <f>[3]Maio!$K$16</f>
        <v>1</v>
      </c>
      <c r="N7" s="15">
        <f>[3]Maio!$K$17</f>
        <v>3.2000000000000006</v>
      </c>
      <c r="O7" s="15">
        <f>[3]Maio!$K$18</f>
        <v>0</v>
      </c>
      <c r="P7" s="15">
        <f>[3]Maio!$K$19</f>
        <v>0</v>
      </c>
      <c r="Q7" s="15">
        <f>[3]Maio!$K$20</f>
        <v>0.2</v>
      </c>
      <c r="R7" s="15">
        <f>[3]Maio!$K$21</f>
        <v>0</v>
      </c>
      <c r="S7" s="15">
        <f>[3]Maio!$K$22</f>
        <v>0</v>
      </c>
      <c r="T7" s="15">
        <f>[3]Maio!$K$23</f>
        <v>0</v>
      </c>
      <c r="U7" s="15">
        <f>[3]Maio!$K$24</f>
        <v>0.2</v>
      </c>
      <c r="V7" s="15">
        <f>[3]Maio!$K$25</f>
        <v>0</v>
      </c>
      <c r="W7" s="15">
        <f>[3]Maio!$K$26</f>
        <v>0</v>
      </c>
      <c r="X7" s="15">
        <f>[3]Maio!$K$27</f>
        <v>0</v>
      </c>
      <c r="Y7" s="15">
        <f>[3]Maio!$K$28</f>
        <v>0</v>
      </c>
      <c r="Z7" s="15">
        <f>[3]Maio!$K$29</f>
        <v>0</v>
      </c>
      <c r="AA7" s="15">
        <f>[3]Maio!$K$30</f>
        <v>0</v>
      </c>
      <c r="AB7" s="15">
        <f>[3]Maio!$K$31</f>
        <v>10.599999999999998</v>
      </c>
      <c r="AC7" s="15">
        <f>[3]Maio!$K$32</f>
        <v>28</v>
      </c>
      <c r="AD7" s="15">
        <f>[3]Maio!$K$33</f>
        <v>32.200000000000003</v>
      </c>
      <c r="AE7" s="15">
        <f>[3]Maio!$K$34</f>
        <v>4.6000000000000005</v>
      </c>
      <c r="AF7" s="15">
        <f>[3]Maio!$K$35</f>
        <v>0</v>
      </c>
      <c r="AG7" s="22">
        <f t="shared" si="2"/>
        <v>130.60000000000002</v>
      </c>
      <c r="AH7" s="24">
        <f t="shared" ref="AH7:AH17" si="3">MAX(B7:AF7)</f>
        <v>47.600000000000009</v>
      </c>
      <c r="AI7" s="127">
        <f t="shared" si="1"/>
        <v>19</v>
      </c>
    </row>
    <row r="8" spans="1:35" ht="17.100000000000001" customHeight="1" x14ac:dyDescent="0.2">
      <c r="A8" s="84" t="s">
        <v>76</v>
      </c>
      <c r="B8" s="15">
        <f>[4]Maio!$K$5</f>
        <v>0</v>
      </c>
      <c r="C8" s="15">
        <f>[4]Maio!$K$6</f>
        <v>0</v>
      </c>
      <c r="D8" s="15">
        <f>[4]Maio!$K$7</f>
        <v>0</v>
      </c>
      <c r="E8" s="15">
        <f>[4]Maio!$K$8</f>
        <v>0</v>
      </c>
      <c r="F8" s="15">
        <f>[4]Maio!$K$9</f>
        <v>0</v>
      </c>
      <c r="G8" s="15">
        <f>[4]Maio!$K$10</f>
        <v>0</v>
      </c>
      <c r="H8" s="15">
        <f>[4]Maio!$K$11</f>
        <v>0.2</v>
      </c>
      <c r="I8" s="15">
        <f>[4]Maio!$K$12</f>
        <v>0</v>
      </c>
      <c r="J8" s="15">
        <f>[4]Maio!$K$13</f>
        <v>12</v>
      </c>
      <c r="K8" s="15">
        <f>[4]Maio!$K$14</f>
        <v>26.199999999999992</v>
      </c>
      <c r="L8" s="15">
        <f>[4]Maio!$K$15</f>
        <v>0</v>
      </c>
      <c r="M8" s="15">
        <f>[4]Maio!$K$16</f>
        <v>18</v>
      </c>
      <c r="N8" s="15">
        <f>[4]Maio!$K$17</f>
        <v>0.2</v>
      </c>
      <c r="O8" s="15">
        <f>[4]Maio!$K$18</f>
        <v>0</v>
      </c>
      <c r="P8" s="15">
        <f>[4]Maio!$K$19</f>
        <v>0</v>
      </c>
      <c r="Q8" s="15">
        <f>[4]Maio!$K$20</f>
        <v>0</v>
      </c>
      <c r="R8" s="15">
        <f>[4]Maio!$K$21</f>
        <v>0</v>
      </c>
      <c r="S8" s="15">
        <f>[4]Maio!$K$22</f>
        <v>2.4000000000000004</v>
      </c>
      <c r="T8" s="15">
        <f>[4]Maio!$K$23</f>
        <v>0.60000000000000009</v>
      </c>
      <c r="U8" s="15">
        <f>[4]Maio!$K$24</f>
        <v>0</v>
      </c>
      <c r="V8" s="15">
        <f>[4]Maio!$K$25</f>
        <v>2.2000000000000002</v>
      </c>
      <c r="W8" s="15">
        <f>[4]Maio!$K$26</f>
        <v>8.6000000000000014</v>
      </c>
      <c r="X8" s="15">
        <f>[4]Maio!$K$27</f>
        <v>0.8</v>
      </c>
      <c r="Y8" s="15">
        <f>[4]Maio!$K$28</f>
        <v>0</v>
      </c>
      <c r="Z8" s="15">
        <f>[4]Maio!$K$29</f>
        <v>0</v>
      </c>
      <c r="AA8" s="15">
        <f>[4]Maio!$K$30</f>
        <v>0</v>
      </c>
      <c r="AB8" s="15">
        <f>[4]Maio!$K$31</f>
        <v>18.600000000000001</v>
      </c>
      <c r="AC8" s="15">
        <f>[4]Maio!$K$32</f>
        <v>0.4</v>
      </c>
      <c r="AD8" s="15">
        <f>[4]Maio!$K$33</f>
        <v>25.4</v>
      </c>
      <c r="AE8" s="15">
        <f>[4]Maio!$K$34</f>
        <v>16.2</v>
      </c>
      <c r="AF8" s="15">
        <f>[4]Maio!$K$35</f>
        <v>1</v>
      </c>
      <c r="AG8" s="22">
        <f t="shared" si="2"/>
        <v>132.80000000000001</v>
      </c>
      <c r="AH8" s="24">
        <f t="shared" si="3"/>
        <v>26.199999999999992</v>
      </c>
      <c r="AI8" s="127">
        <f t="shared" si="1"/>
        <v>16</v>
      </c>
    </row>
    <row r="9" spans="1:35" ht="17.100000000000001" customHeight="1" x14ac:dyDescent="0.2">
      <c r="A9" s="84" t="s">
        <v>48</v>
      </c>
      <c r="B9" s="15">
        <f>[5]Maio!$K$5</f>
        <v>0</v>
      </c>
      <c r="C9" s="15">
        <f>[5]Maio!$K$6</f>
        <v>0</v>
      </c>
      <c r="D9" s="15">
        <f>[5]Maio!$K$7</f>
        <v>0</v>
      </c>
      <c r="E9" s="15">
        <f>[5]Maio!$K$8</f>
        <v>0</v>
      </c>
      <c r="F9" s="15">
        <f>[5]Maio!$K$9</f>
        <v>0.2</v>
      </c>
      <c r="G9" s="15">
        <f>[5]Maio!$K$10</f>
        <v>37.599999999999994</v>
      </c>
      <c r="H9" s="15">
        <f>[5]Maio!$K$11</f>
        <v>13.2</v>
      </c>
      <c r="I9" s="15">
        <f>[5]Maio!$K$12</f>
        <v>1.7999999999999998</v>
      </c>
      <c r="J9" s="15">
        <f>[5]Maio!$K$13</f>
        <v>8.8000000000000007</v>
      </c>
      <c r="K9" s="15">
        <f>[5]Maio!$K$14</f>
        <v>23.4</v>
      </c>
      <c r="L9" s="15">
        <f>[5]Maio!$K$15</f>
        <v>12.999999999999998</v>
      </c>
      <c r="M9" s="15">
        <f>[5]Maio!$K$16</f>
        <v>3</v>
      </c>
      <c r="N9" s="15">
        <f>[5]Maio!$K$17</f>
        <v>1</v>
      </c>
      <c r="O9" s="15">
        <f>[5]Maio!$K$18</f>
        <v>0.2</v>
      </c>
      <c r="P9" s="15">
        <f>[5]Maio!$K$19</f>
        <v>0</v>
      </c>
      <c r="Q9" s="15">
        <f>[5]Maio!$K$20</f>
        <v>10.6</v>
      </c>
      <c r="R9" s="15">
        <f>[5]Maio!$K$21</f>
        <v>0</v>
      </c>
      <c r="S9" s="15">
        <f>[5]Maio!$K$22</f>
        <v>7.6000000000000005</v>
      </c>
      <c r="T9" s="15">
        <f>[5]Maio!$K$23</f>
        <v>0.2</v>
      </c>
      <c r="U9" s="15">
        <f>[5]Maio!$K$24</f>
        <v>0.2</v>
      </c>
      <c r="V9" s="15">
        <f>[5]Maio!$K$25</f>
        <v>0</v>
      </c>
      <c r="W9" s="15">
        <f>[5]Maio!$K$26</f>
        <v>0.8</v>
      </c>
      <c r="X9" s="15">
        <f>[5]Maio!$K$27</f>
        <v>0</v>
      </c>
      <c r="Y9" s="15">
        <f>[5]Maio!$K$28</f>
        <v>0</v>
      </c>
      <c r="Z9" s="15">
        <f>[5]Maio!$K$29</f>
        <v>0</v>
      </c>
      <c r="AA9" s="15">
        <f>[5]Maio!$K$30</f>
        <v>4.8</v>
      </c>
      <c r="AB9" s="15">
        <f>[5]Maio!$K$31</f>
        <v>13.2</v>
      </c>
      <c r="AC9" s="15">
        <f>[5]Maio!$K$32</f>
        <v>28.400000000000006</v>
      </c>
      <c r="AD9" s="15">
        <f>[5]Maio!$K$33</f>
        <v>3.8000000000000007</v>
      </c>
      <c r="AE9" s="15">
        <f>[5]Maio!$K$34</f>
        <v>2.2000000000000002</v>
      </c>
      <c r="AF9" s="15">
        <f>[5]Maio!$K$35</f>
        <v>0.2</v>
      </c>
      <c r="AG9" s="22">
        <f t="shared" ref="AG9" si="4">SUM(B9:AF9)</f>
        <v>174.2</v>
      </c>
      <c r="AH9" s="24">
        <f t="shared" ref="AH9" si="5">MAX(B9:AF9)</f>
        <v>37.599999999999994</v>
      </c>
      <c r="AI9" s="127">
        <f t="shared" si="1"/>
        <v>10</v>
      </c>
    </row>
    <row r="10" spans="1:35" ht="17.100000000000001" customHeight="1" x14ac:dyDescent="0.2">
      <c r="A10" s="84" t="s">
        <v>2</v>
      </c>
      <c r="B10" s="15">
        <f>[6]Maio!$K$5</f>
        <v>0</v>
      </c>
      <c r="C10" s="15">
        <f>[6]Maio!$K$6</f>
        <v>0</v>
      </c>
      <c r="D10" s="15">
        <f>[6]Maio!$K$7</f>
        <v>0</v>
      </c>
      <c r="E10" s="15">
        <f>[6]Maio!$K$8</f>
        <v>0</v>
      </c>
      <c r="F10" s="15">
        <f>[6]Maio!$K$9</f>
        <v>0</v>
      </c>
      <c r="G10" s="15">
        <f>[6]Maio!$K$10</f>
        <v>0</v>
      </c>
      <c r="H10" s="15">
        <f>[6]Maio!$K$11</f>
        <v>0</v>
      </c>
      <c r="I10" s="15">
        <f>[6]Maio!$K$12</f>
        <v>0</v>
      </c>
      <c r="J10" s="15">
        <f>[6]Maio!$K$13</f>
        <v>5</v>
      </c>
      <c r="K10" s="15">
        <f>[6]Maio!$K$14</f>
        <v>81.8</v>
      </c>
      <c r="L10" s="15">
        <f>[6]Maio!$K$15</f>
        <v>56.000000000000007</v>
      </c>
      <c r="M10" s="15">
        <f>[6]Maio!$K$16</f>
        <v>1.2000000000000002</v>
      </c>
      <c r="N10" s="15">
        <f>[6]Maio!$K$17</f>
        <v>14.600000000000001</v>
      </c>
      <c r="O10" s="15">
        <f>[6]Maio!$K$18</f>
        <v>0</v>
      </c>
      <c r="P10" s="15">
        <f>[6]Maio!$K$19</f>
        <v>0</v>
      </c>
      <c r="Q10" s="15">
        <f>[6]Maio!$K$20</f>
        <v>0.4</v>
      </c>
      <c r="R10" s="15">
        <f>[6]Maio!$K$21</f>
        <v>0.2</v>
      </c>
      <c r="S10" s="15">
        <f>[6]Maio!$K$22</f>
        <v>0.2</v>
      </c>
      <c r="T10" s="15">
        <f>[6]Maio!$K$23</f>
        <v>0</v>
      </c>
      <c r="U10" s="15">
        <f>[6]Maio!$K$24</f>
        <v>0.2</v>
      </c>
      <c r="V10" s="15">
        <f>[6]Maio!$K$25</f>
        <v>0</v>
      </c>
      <c r="W10" s="15">
        <f>[6]Maio!$K$26</f>
        <v>0</v>
      </c>
      <c r="X10" s="15">
        <f>[6]Maio!$K$27</f>
        <v>0</v>
      </c>
      <c r="Y10" s="15">
        <f>[6]Maio!$K$28</f>
        <v>0</v>
      </c>
      <c r="Z10" s="15">
        <f>[6]Maio!$K$29</f>
        <v>0</v>
      </c>
      <c r="AA10" s="15">
        <f>[6]Maio!$K$30</f>
        <v>0</v>
      </c>
      <c r="AB10" s="15">
        <f>[6]Maio!$K$31</f>
        <v>12.6</v>
      </c>
      <c r="AC10" s="15">
        <f>[6]Maio!$K$32</f>
        <v>1</v>
      </c>
      <c r="AD10" s="15">
        <f>[6]Maio!$K$33</f>
        <v>33.200000000000003</v>
      </c>
      <c r="AE10" s="15">
        <f>[6]Maio!$K$34</f>
        <v>0.2</v>
      </c>
      <c r="AF10" s="15">
        <f>[6]Maio!$K$35</f>
        <v>0.2</v>
      </c>
      <c r="AG10" s="22">
        <f t="shared" si="2"/>
        <v>206.79999999999995</v>
      </c>
      <c r="AH10" s="24">
        <f t="shared" si="3"/>
        <v>81.8</v>
      </c>
      <c r="AI10" s="127">
        <f t="shared" si="1"/>
        <v>17</v>
      </c>
    </row>
    <row r="11" spans="1:35" ht="17.100000000000001" customHeight="1" x14ac:dyDescent="0.2">
      <c r="A11" s="84" t="s">
        <v>3</v>
      </c>
      <c r="B11" s="15">
        <f>[7]Maio!$K$5</f>
        <v>0.6</v>
      </c>
      <c r="C11" s="15">
        <f>[7]Maio!$K$6</f>
        <v>0.2</v>
      </c>
      <c r="D11" s="15">
        <f>[7]Maio!$K$7</f>
        <v>0.2</v>
      </c>
      <c r="E11" s="15">
        <f>[7]Maio!$K$8</f>
        <v>0</v>
      </c>
      <c r="F11" s="15">
        <f>[7]Maio!$K$9</f>
        <v>0</v>
      </c>
      <c r="G11" s="15">
        <f>[7]Maio!$K$10</f>
        <v>0</v>
      </c>
      <c r="H11" s="15">
        <f>[7]Maio!$K$11</f>
        <v>0</v>
      </c>
      <c r="I11" s="15">
        <f>[7]Maio!$K$12</f>
        <v>0</v>
      </c>
      <c r="J11" s="15">
        <f>[7]Maio!$K$13</f>
        <v>0</v>
      </c>
      <c r="K11" s="15">
        <f>[7]Maio!$K$14</f>
        <v>0</v>
      </c>
      <c r="L11" s="15">
        <f>[7]Maio!$K$15</f>
        <v>0</v>
      </c>
      <c r="M11" s="15">
        <f>[7]Maio!$K$16</f>
        <v>0.2</v>
      </c>
      <c r="N11" s="15">
        <f>[7]Maio!$K$17</f>
        <v>0</v>
      </c>
      <c r="O11" s="15">
        <f>[7]Maio!$K$18</f>
        <v>0</v>
      </c>
      <c r="P11" s="15">
        <f>[7]Maio!$K$19</f>
        <v>0</v>
      </c>
      <c r="Q11" s="15">
        <f>[7]Maio!$K$20</f>
        <v>0</v>
      </c>
      <c r="R11" s="15">
        <f>[7]Maio!$K$21</f>
        <v>0.2</v>
      </c>
      <c r="S11" s="15">
        <f>[7]Maio!$K$22</f>
        <v>0</v>
      </c>
      <c r="T11" s="15">
        <f>[7]Maio!$K$23</f>
        <v>0</v>
      </c>
      <c r="U11" s="15">
        <f>[7]Maio!$K$24</f>
        <v>0</v>
      </c>
      <c r="V11" s="15">
        <f>[7]Maio!$K$25</f>
        <v>0.2</v>
      </c>
      <c r="W11" s="15">
        <f>[7]Maio!$K$26</f>
        <v>0.4</v>
      </c>
      <c r="X11" s="15">
        <f>[7]Maio!$K$27</f>
        <v>0.2</v>
      </c>
      <c r="Y11" s="15">
        <f>[7]Maio!$K$28</f>
        <v>0</v>
      </c>
      <c r="Z11" s="15">
        <f>[7]Maio!$K$29</f>
        <v>0.2</v>
      </c>
      <c r="AA11" s="15">
        <f>[7]Maio!$K$30</f>
        <v>0</v>
      </c>
      <c r="AB11" s="15">
        <f>[7]Maio!$K$31</f>
        <v>0.2</v>
      </c>
      <c r="AC11" s="15">
        <f>[7]Maio!$K$32</f>
        <v>0</v>
      </c>
      <c r="AD11" s="15">
        <f>[7]Maio!$K$33</f>
        <v>0.2</v>
      </c>
      <c r="AE11" s="15">
        <f>[7]Maio!$K$34</f>
        <v>0.2</v>
      </c>
      <c r="AF11" s="15">
        <f>[7]Maio!$K$35</f>
        <v>0.4</v>
      </c>
      <c r="AG11" s="22">
        <f t="shared" si="2"/>
        <v>3.4000000000000008</v>
      </c>
      <c r="AH11" s="24">
        <f t="shared" si="3"/>
        <v>0.6</v>
      </c>
      <c r="AI11" s="127" t="s">
        <v>136</v>
      </c>
    </row>
    <row r="12" spans="1:35" ht="17.100000000000001" customHeight="1" x14ac:dyDescent="0.2">
      <c r="A12" s="84" t="s">
        <v>4</v>
      </c>
      <c r="B12" s="15">
        <f>[8]Maio!$K$5</f>
        <v>0</v>
      </c>
      <c r="C12" s="15">
        <f>[8]Maio!$K$6</f>
        <v>0</v>
      </c>
      <c r="D12" s="15">
        <f>[8]Maio!$K$7</f>
        <v>0</v>
      </c>
      <c r="E12" s="15">
        <f>[8]Maio!$K$8</f>
        <v>0</v>
      </c>
      <c r="F12" s="15">
        <f>[8]Maio!$K$9</f>
        <v>0</v>
      </c>
      <c r="G12" s="15">
        <f>[8]Maio!$K$10</f>
        <v>0</v>
      </c>
      <c r="H12" s="15">
        <f>[8]Maio!$K$11</f>
        <v>0</v>
      </c>
      <c r="I12" s="15">
        <f>[8]Maio!$K$12</f>
        <v>0</v>
      </c>
      <c r="J12" s="15">
        <f>[8]Maio!$K$13</f>
        <v>0</v>
      </c>
      <c r="K12" s="15">
        <f>[8]Maio!$K$14</f>
        <v>10.200000000000001</v>
      </c>
      <c r="L12" s="15">
        <f>[8]Maio!$K$15</f>
        <v>0</v>
      </c>
      <c r="M12" s="15">
        <f>[8]Maio!$K$16</f>
        <v>4.4000000000000004</v>
      </c>
      <c r="N12" s="15">
        <f>[8]Maio!$K$17</f>
        <v>0</v>
      </c>
      <c r="O12" s="15">
        <f>[8]Maio!$K$18</f>
        <v>0</v>
      </c>
      <c r="P12" s="15">
        <f>[8]Maio!$K$19</f>
        <v>0</v>
      </c>
      <c r="Q12" s="15">
        <f>[8]Maio!$K$20</f>
        <v>0</v>
      </c>
      <c r="R12" s="15">
        <f>[8]Maio!$K$21</f>
        <v>0</v>
      </c>
      <c r="S12" s="15">
        <f>[8]Maio!$K$22</f>
        <v>0</v>
      </c>
      <c r="T12" s="15">
        <f>[8]Maio!$K$23</f>
        <v>0</v>
      </c>
      <c r="U12" s="15">
        <f>[8]Maio!$K$24</f>
        <v>0</v>
      </c>
      <c r="V12" s="15">
        <f>[8]Maio!$K$25</f>
        <v>0</v>
      </c>
      <c r="W12" s="15">
        <f>[8]Maio!$K$26</f>
        <v>0</v>
      </c>
      <c r="X12" s="15">
        <f>[8]Maio!$K$27</f>
        <v>0</v>
      </c>
      <c r="Y12" s="15">
        <f>[8]Maio!$K$28</f>
        <v>0</v>
      </c>
      <c r="Z12" s="15">
        <f>[8]Maio!$K$29</f>
        <v>0</v>
      </c>
      <c r="AA12" s="15">
        <f>[8]Maio!$K$30</f>
        <v>0</v>
      </c>
      <c r="AB12" s="15">
        <f>[8]Maio!$K$31</f>
        <v>0</v>
      </c>
      <c r="AC12" s="15">
        <f>[8]Maio!$K$32</f>
        <v>0</v>
      </c>
      <c r="AD12" s="15">
        <f>[8]Maio!$K$33</f>
        <v>2.8</v>
      </c>
      <c r="AE12" s="15">
        <f>[8]Maio!$K$34</f>
        <v>0</v>
      </c>
      <c r="AF12" s="15">
        <f>[8]Maio!$K$35</f>
        <v>15</v>
      </c>
      <c r="AG12" s="22">
        <f t="shared" si="2"/>
        <v>32.400000000000006</v>
      </c>
      <c r="AH12" s="24">
        <f t="shared" si="3"/>
        <v>15</v>
      </c>
      <c r="AI12" s="127">
        <f t="shared" si="1"/>
        <v>27</v>
      </c>
    </row>
    <row r="13" spans="1:35" ht="17.100000000000001" customHeight="1" x14ac:dyDescent="0.2">
      <c r="A13" s="84" t="s">
        <v>5</v>
      </c>
      <c r="B13" s="15">
        <f>[9]Maio!$K$5</f>
        <v>0</v>
      </c>
      <c r="C13" s="15">
        <f>[9]Maio!$K$6</f>
        <v>0</v>
      </c>
      <c r="D13" s="15">
        <f>[9]Maio!$K$7</f>
        <v>0</v>
      </c>
      <c r="E13" s="15">
        <f>[9]Maio!$K$8</f>
        <v>0</v>
      </c>
      <c r="F13" s="15">
        <f>[9]Maio!$K$9</f>
        <v>0</v>
      </c>
      <c r="G13" s="15">
        <f>[9]Maio!$K$10</f>
        <v>0</v>
      </c>
      <c r="H13" s="15">
        <f>[9]Maio!$K$11</f>
        <v>1</v>
      </c>
      <c r="I13" s="15">
        <f>[9]Maio!$K$12</f>
        <v>0</v>
      </c>
      <c r="J13" s="15">
        <f>[9]Maio!$K$13</f>
        <v>0</v>
      </c>
      <c r="K13" s="15">
        <f>[9]Maio!$K$14</f>
        <v>4.8000000000000007</v>
      </c>
      <c r="L13" s="15">
        <f>[9]Maio!$K$15</f>
        <v>2.4</v>
      </c>
      <c r="M13" s="15">
        <f>[9]Maio!$K$16</f>
        <v>0</v>
      </c>
      <c r="N13" s="15">
        <f>[9]Maio!$K$17</f>
        <v>0</v>
      </c>
      <c r="O13" s="15">
        <f>[9]Maio!$K$18</f>
        <v>0</v>
      </c>
      <c r="P13" s="15">
        <f>[9]Maio!$K$19</f>
        <v>0</v>
      </c>
      <c r="Q13" s="15">
        <f>[9]Maio!$K$20</f>
        <v>0</v>
      </c>
      <c r="R13" s="15">
        <f>[9]Maio!$K$21</f>
        <v>0</v>
      </c>
      <c r="S13" s="15">
        <f>[9]Maio!$K$22</f>
        <v>0</v>
      </c>
      <c r="T13" s="15">
        <f>[9]Maio!$K$23</f>
        <v>0</v>
      </c>
      <c r="U13" s="15">
        <f>[9]Maio!$K$24</f>
        <v>0</v>
      </c>
      <c r="V13" s="15">
        <f>[9]Maio!$K$25</f>
        <v>0</v>
      </c>
      <c r="W13" s="15">
        <f>[9]Maio!$K$26</f>
        <v>0</v>
      </c>
      <c r="X13" s="15">
        <f>[9]Maio!$K$27</f>
        <v>0</v>
      </c>
      <c r="Y13" s="15">
        <f>[9]Maio!$K$28</f>
        <v>0</v>
      </c>
      <c r="Z13" s="15">
        <f>[9]Maio!$K$29</f>
        <v>0</v>
      </c>
      <c r="AA13" s="15">
        <f>[9]Maio!$K$30</f>
        <v>0</v>
      </c>
      <c r="AB13" s="15">
        <f>[9]Maio!$K$31</f>
        <v>0</v>
      </c>
      <c r="AC13" s="15">
        <f>[9]Maio!$K$32</f>
        <v>1.4</v>
      </c>
      <c r="AD13" s="15">
        <f>[9]Maio!$K$33</f>
        <v>0</v>
      </c>
      <c r="AE13" s="15">
        <f>[9]Maio!$K$34</f>
        <v>0</v>
      </c>
      <c r="AF13" s="15">
        <f>[9]Maio!$K$35</f>
        <v>0</v>
      </c>
      <c r="AG13" s="22">
        <f t="shared" si="2"/>
        <v>9.6000000000000014</v>
      </c>
      <c r="AH13" s="24">
        <f t="shared" si="3"/>
        <v>4.8000000000000007</v>
      </c>
      <c r="AI13" s="127">
        <f t="shared" si="1"/>
        <v>27</v>
      </c>
    </row>
    <row r="14" spans="1:35" ht="17.100000000000001" customHeight="1" x14ac:dyDescent="0.2">
      <c r="A14" s="84" t="s">
        <v>50</v>
      </c>
      <c r="B14" s="15">
        <f>[10]Maio!$K$5</f>
        <v>0</v>
      </c>
      <c r="C14" s="15">
        <f>[10]Maio!$K$6</f>
        <v>0</v>
      </c>
      <c r="D14" s="15">
        <f>[10]Maio!$K$7</f>
        <v>0</v>
      </c>
      <c r="E14" s="15">
        <f>[10]Maio!$K$8</f>
        <v>0</v>
      </c>
      <c r="F14" s="15">
        <f>[10]Maio!$K$9</f>
        <v>0</v>
      </c>
      <c r="G14" s="15">
        <f>[10]Maio!$K$10</f>
        <v>0</v>
      </c>
      <c r="H14" s="15">
        <f>[10]Maio!$K$11</f>
        <v>0</v>
      </c>
      <c r="I14" s="15">
        <f>[10]Maio!$K$12</f>
        <v>1.2</v>
      </c>
      <c r="J14" s="15">
        <f>[10]Maio!$K$13</f>
        <v>0</v>
      </c>
      <c r="K14" s="15">
        <f>[10]Maio!$K$14</f>
        <v>22.2</v>
      </c>
      <c r="L14" s="15">
        <f>[10]Maio!$K$15</f>
        <v>0</v>
      </c>
      <c r="M14" s="15">
        <f>[10]Maio!$K$16</f>
        <v>0</v>
      </c>
      <c r="N14" s="15">
        <f>[10]Maio!$K$17</f>
        <v>0</v>
      </c>
      <c r="O14" s="15">
        <f>[10]Maio!$K$18</f>
        <v>0</v>
      </c>
      <c r="P14" s="15">
        <f>[10]Maio!$K$19</f>
        <v>0</v>
      </c>
      <c r="Q14" s="15">
        <f>[10]Maio!$K$20</f>
        <v>0</v>
      </c>
      <c r="R14" s="15">
        <f>[10]Maio!$K$21</f>
        <v>0</v>
      </c>
      <c r="S14" s="15">
        <f>[10]Maio!$K$22</f>
        <v>0</v>
      </c>
      <c r="T14" s="15">
        <f>[10]Maio!$K$23</f>
        <v>0</v>
      </c>
      <c r="U14" s="15">
        <f>[10]Maio!$K$24</f>
        <v>0</v>
      </c>
      <c r="V14" s="15">
        <f>[10]Maio!$K$25</f>
        <v>7.4</v>
      </c>
      <c r="W14" s="15">
        <f>[10]Maio!$K$26</f>
        <v>0.6</v>
      </c>
      <c r="X14" s="15">
        <f>[10]Maio!$K$27</f>
        <v>0</v>
      </c>
      <c r="Y14" s="15">
        <f>[10]Maio!$K$28</f>
        <v>0</v>
      </c>
      <c r="Z14" s="15">
        <f>[10]Maio!$K$29</f>
        <v>0</v>
      </c>
      <c r="AA14" s="15">
        <f>[10]Maio!$K$30</f>
        <v>0</v>
      </c>
      <c r="AB14" s="15">
        <f>[10]Maio!$K$31</f>
        <v>0</v>
      </c>
      <c r="AC14" s="15">
        <f>[10]Maio!$K$32</f>
        <v>1.4</v>
      </c>
      <c r="AD14" s="15">
        <f>[10]Maio!$K$33</f>
        <v>3.2</v>
      </c>
      <c r="AE14" s="15">
        <f>[10]Maio!$K$34</f>
        <v>0</v>
      </c>
      <c r="AF14" s="15">
        <f>[10]Maio!$K$35</f>
        <v>5</v>
      </c>
      <c r="AG14" s="22">
        <f>SUM(B14:AF14)</f>
        <v>41</v>
      </c>
      <c r="AH14" s="24">
        <f>MAX(B14:AF14)</f>
        <v>22.2</v>
      </c>
      <c r="AI14" s="127">
        <f t="shared" si="1"/>
        <v>24</v>
      </c>
    </row>
    <row r="15" spans="1:35" ht="17.100000000000001" customHeight="1" x14ac:dyDescent="0.2">
      <c r="A15" s="84" t="s">
        <v>6</v>
      </c>
      <c r="B15" s="15">
        <f>[11]Maio!$K$5</f>
        <v>0</v>
      </c>
      <c r="C15" s="15">
        <f>[11]Maio!$K$6</f>
        <v>0</v>
      </c>
      <c r="D15" s="15">
        <f>[11]Maio!$K$7</f>
        <v>0</v>
      </c>
      <c r="E15" s="15">
        <f>[11]Maio!$K$8</f>
        <v>0</v>
      </c>
      <c r="F15" s="15">
        <f>[11]Maio!$K$9</f>
        <v>0</v>
      </c>
      <c r="G15" s="15">
        <f>[11]Maio!$K$10</f>
        <v>0</v>
      </c>
      <c r="H15" s="15">
        <f>[11]Maio!$K$11</f>
        <v>0</v>
      </c>
      <c r="I15" s="15">
        <f>[11]Maio!$K$12</f>
        <v>0</v>
      </c>
      <c r="J15" s="15">
        <f>[11]Maio!$K$13</f>
        <v>12</v>
      </c>
      <c r="K15" s="15">
        <f>[11]Maio!$K$14</f>
        <v>27.8</v>
      </c>
      <c r="L15" s="15">
        <f>[11]Maio!$K$15</f>
        <v>0</v>
      </c>
      <c r="M15" s="15">
        <f>[11]Maio!$K$16</f>
        <v>0</v>
      </c>
      <c r="N15" s="15">
        <f>[11]Maio!$K$17</f>
        <v>0</v>
      </c>
      <c r="O15" s="15">
        <f>[11]Maio!$K$18</f>
        <v>0</v>
      </c>
      <c r="P15" s="15">
        <f>[11]Maio!$K$19</f>
        <v>0</v>
      </c>
      <c r="Q15" s="15">
        <f>[11]Maio!$K$20</f>
        <v>0</v>
      </c>
      <c r="R15" s="15">
        <f>[11]Maio!$K$21</f>
        <v>0</v>
      </c>
      <c r="S15" s="15">
        <f>[11]Maio!$K$22</f>
        <v>0</v>
      </c>
      <c r="T15" s="15">
        <f>[11]Maio!$K$23</f>
        <v>0</v>
      </c>
      <c r="U15" s="15">
        <f>[11]Maio!$K$24</f>
        <v>0</v>
      </c>
      <c r="V15" s="15">
        <f>[11]Maio!$K$25</f>
        <v>0</v>
      </c>
      <c r="W15" s="15">
        <f>[11]Maio!$K$26</f>
        <v>0</v>
      </c>
      <c r="X15" s="15">
        <f>[11]Maio!$K$27</f>
        <v>0</v>
      </c>
      <c r="Y15" s="15">
        <f>[11]Maio!$K$28</f>
        <v>0</v>
      </c>
      <c r="Z15" s="15">
        <f>[11]Maio!$K$29</f>
        <v>0</v>
      </c>
      <c r="AA15" s="15">
        <f>[11]Maio!$K$30</f>
        <v>0</v>
      </c>
      <c r="AB15" s="15">
        <f>[11]Maio!$K$31</f>
        <v>0</v>
      </c>
      <c r="AC15" s="15">
        <f>[11]Maio!$K$32</f>
        <v>0</v>
      </c>
      <c r="AD15" s="15">
        <f>[11]Maio!$K$33</f>
        <v>0.4</v>
      </c>
      <c r="AE15" s="15">
        <f>[11]Maio!$K$34</f>
        <v>2.6</v>
      </c>
      <c r="AF15" s="15">
        <f>[11]Maio!$K$35</f>
        <v>3.6</v>
      </c>
      <c r="AG15" s="22">
        <f t="shared" si="2"/>
        <v>46.4</v>
      </c>
      <c r="AH15" s="24">
        <f t="shared" si="3"/>
        <v>27.8</v>
      </c>
      <c r="AI15" s="127">
        <f t="shared" si="1"/>
        <v>26</v>
      </c>
    </row>
    <row r="16" spans="1:35" ht="17.100000000000001" customHeight="1" x14ac:dyDescent="0.2">
      <c r="A16" s="84" t="s">
        <v>7</v>
      </c>
      <c r="B16" s="15">
        <f>[12]Maio!$K$5</f>
        <v>0</v>
      </c>
      <c r="C16" s="15">
        <f>[12]Maio!$K$6</f>
        <v>0</v>
      </c>
      <c r="D16" s="15">
        <f>[12]Maio!$K$7</f>
        <v>0</v>
      </c>
      <c r="E16" s="15">
        <f>[12]Maio!$K$8</f>
        <v>0</v>
      </c>
      <c r="F16" s="15">
        <f>[12]Maio!$K$9</f>
        <v>0</v>
      </c>
      <c r="G16" s="15">
        <f>[12]Maio!$K$10</f>
        <v>17.2</v>
      </c>
      <c r="H16" s="15">
        <f>[12]Maio!$K$11</f>
        <v>2.2000000000000002</v>
      </c>
      <c r="I16" s="15">
        <f>[12]Maio!$K$12</f>
        <v>10.4</v>
      </c>
      <c r="J16" s="15">
        <f>[12]Maio!$K$13</f>
        <v>27.8</v>
      </c>
      <c r="K16" s="15">
        <f>[12]Maio!$K$14</f>
        <v>16.399999999999999</v>
      </c>
      <c r="L16" s="15">
        <f>[12]Maio!$K$15</f>
        <v>2.4</v>
      </c>
      <c r="M16" s="15">
        <f>[12]Maio!$K$16</f>
        <v>11.4</v>
      </c>
      <c r="N16" s="15">
        <f>[12]Maio!$K$17</f>
        <v>0</v>
      </c>
      <c r="O16" s="15">
        <f>[12]Maio!$K$18</f>
        <v>0.2</v>
      </c>
      <c r="P16" s="15">
        <f>[12]Maio!$K$19</f>
        <v>7.8</v>
      </c>
      <c r="Q16" s="15">
        <f>[12]Maio!$K$20</f>
        <v>3.6</v>
      </c>
      <c r="R16" s="15">
        <f>[12]Maio!$K$21</f>
        <v>5.2</v>
      </c>
      <c r="S16" s="15">
        <f>[12]Maio!$K$22</f>
        <v>9.4</v>
      </c>
      <c r="T16" s="15">
        <f>[12]Maio!$K$23</f>
        <v>0.2</v>
      </c>
      <c r="U16" s="15">
        <f>[12]Maio!$K$24</f>
        <v>0.2</v>
      </c>
      <c r="V16" s="15">
        <f>[12]Maio!$K$25</f>
        <v>0</v>
      </c>
      <c r="W16" s="15">
        <f>[12]Maio!$K$26</f>
        <v>2</v>
      </c>
      <c r="X16" s="15">
        <f>[12]Maio!$K$27</f>
        <v>0</v>
      </c>
      <c r="Y16" s="15">
        <f>[12]Maio!$K$28</f>
        <v>0</v>
      </c>
      <c r="Z16" s="15">
        <f>[12]Maio!$K$29</f>
        <v>0</v>
      </c>
      <c r="AA16" s="15">
        <f>[12]Maio!$K$30</f>
        <v>1</v>
      </c>
      <c r="AB16" s="15">
        <f>[12]Maio!$K$31</f>
        <v>4.4000000000000004</v>
      </c>
      <c r="AC16" s="15">
        <f>[12]Maio!$K$32</f>
        <v>47</v>
      </c>
      <c r="AD16" s="15">
        <f>[12]Maio!$K$33</f>
        <v>0.2</v>
      </c>
      <c r="AE16" s="15">
        <f>[12]Maio!$K$34</f>
        <v>1.8</v>
      </c>
      <c r="AF16" s="15">
        <f>[12]Maio!$K$35</f>
        <v>0.4</v>
      </c>
      <c r="AG16" s="22">
        <f t="shared" si="2"/>
        <v>171.20000000000002</v>
      </c>
      <c r="AH16" s="24">
        <f t="shared" si="3"/>
        <v>47</v>
      </c>
      <c r="AI16" s="127">
        <f t="shared" si="1"/>
        <v>10</v>
      </c>
    </row>
    <row r="17" spans="1:37" ht="17.100000000000001" customHeight="1" x14ac:dyDescent="0.2">
      <c r="A17" s="84" t="s">
        <v>8</v>
      </c>
      <c r="B17" s="15">
        <f>[13]Maio!$K$5</f>
        <v>0</v>
      </c>
      <c r="C17" s="15">
        <f>[13]Maio!$K$6</f>
        <v>0</v>
      </c>
      <c r="D17" s="15">
        <f>[13]Maio!$K$7</f>
        <v>0</v>
      </c>
      <c r="E17" s="15">
        <f>[13]Maio!$K$8</f>
        <v>0</v>
      </c>
      <c r="F17" s="15">
        <f>[13]Maio!$K$9</f>
        <v>0</v>
      </c>
      <c r="G17" s="15">
        <f>[13]Maio!$K$10</f>
        <v>9</v>
      </c>
      <c r="H17" s="15">
        <f>[13]Maio!$K$11</f>
        <v>11.399999999999997</v>
      </c>
      <c r="I17" s="15">
        <f>[13]Maio!$K$12</f>
        <v>4.2000000000000011</v>
      </c>
      <c r="J17" s="15">
        <f>[13]Maio!$K$13</f>
        <v>6.400000000000003</v>
      </c>
      <c r="K17" s="15">
        <f>[13]Maio!$K$14</f>
        <v>7.4000000000000021</v>
      </c>
      <c r="L17" s="15">
        <f>[13]Maio!$K$15</f>
        <v>9.2000000000000028</v>
      </c>
      <c r="M17" s="15">
        <f>[13]Maio!$K$16</f>
        <v>7.2000000000000028</v>
      </c>
      <c r="N17" s="15">
        <f>[13]Maio!$K$17</f>
        <v>8.6000000000000032</v>
      </c>
      <c r="O17" s="15">
        <f>[13]Maio!$K$18</f>
        <v>4.8000000000000016</v>
      </c>
      <c r="P17" s="15">
        <f>[13]Maio!$K$19</f>
        <v>0.60000000000000009</v>
      </c>
      <c r="Q17" s="15">
        <f>[13]Maio!$K$20</f>
        <v>0</v>
      </c>
      <c r="R17" s="15">
        <f>[13]Maio!$K$21</f>
        <v>0.2</v>
      </c>
      <c r="S17" s="15">
        <f>[13]Maio!$K$22</f>
        <v>0</v>
      </c>
      <c r="T17" s="15">
        <f>[13]Maio!$K$23</f>
        <v>0</v>
      </c>
      <c r="U17" s="15">
        <f>[13]Maio!$K$24</f>
        <v>0</v>
      </c>
      <c r="V17" s="15">
        <f>[13]Maio!$K$25</f>
        <v>0.4</v>
      </c>
      <c r="W17" s="15" t="str">
        <f>[13]Maio!$K$26</f>
        <v>*</v>
      </c>
      <c r="X17" s="15">
        <f>[13]Maio!$K$27</f>
        <v>0.60000000000000009</v>
      </c>
      <c r="Y17" s="15">
        <f>[13]Maio!$K$28</f>
        <v>0</v>
      </c>
      <c r="Z17" s="15">
        <f>[13]Maio!$K$29</f>
        <v>0</v>
      </c>
      <c r="AA17" s="15">
        <f>[13]Maio!$K$30</f>
        <v>0</v>
      </c>
      <c r="AB17" s="15">
        <f>[13]Maio!$K$31</f>
        <v>0.60000000000000009</v>
      </c>
      <c r="AC17" s="15" t="str">
        <f>[13]Maio!$K$32</f>
        <v>*</v>
      </c>
      <c r="AD17" s="15">
        <f>[13]Maio!$K$33</f>
        <v>0</v>
      </c>
      <c r="AE17" s="15" t="str">
        <f>[13]Maio!$K$34</f>
        <v>*</v>
      </c>
      <c r="AF17" s="15">
        <f>[13]Maio!$K$35</f>
        <v>0</v>
      </c>
      <c r="AG17" s="22">
        <f t="shared" si="2"/>
        <v>70.600000000000009</v>
      </c>
      <c r="AH17" s="24">
        <f t="shared" si="3"/>
        <v>11.399999999999997</v>
      </c>
      <c r="AI17" s="127">
        <f t="shared" si="1"/>
        <v>14</v>
      </c>
      <c r="AK17" s="18" t="s">
        <v>54</v>
      </c>
    </row>
    <row r="18" spans="1:37" ht="17.100000000000001" customHeight="1" x14ac:dyDescent="0.2">
      <c r="A18" s="84" t="s">
        <v>9</v>
      </c>
      <c r="B18" s="15" t="str">
        <f>[14]Maio!$K$5</f>
        <v>*</v>
      </c>
      <c r="C18" s="15" t="str">
        <f>[14]Maio!$K$6</f>
        <v>*</v>
      </c>
      <c r="D18" s="15" t="str">
        <f>[14]Maio!$K$7</f>
        <v>*</v>
      </c>
      <c r="E18" s="15" t="str">
        <f>[14]Maio!$K$8</f>
        <v>*</v>
      </c>
      <c r="F18" s="15" t="str">
        <f>[14]Maio!$K$9</f>
        <v>*</v>
      </c>
      <c r="G18" s="15" t="str">
        <f>[14]Maio!$K$10</f>
        <v>*</v>
      </c>
      <c r="H18" s="15" t="str">
        <f>[14]Maio!$K$11</f>
        <v>*</v>
      </c>
      <c r="I18" s="15" t="str">
        <f>[14]Maio!$K$12</f>
        <v>*</v>
      </c>
      <c r="J18" s="15" t="str">
        <f>[14]Maio!$K$13</f>
        <v>*</v>
      </c>
      <c r="K18" s="15" t="str">
        <f>[14]Maio!$K$14</f>
        <v>*</v>
      </c>
      <c r="L18" s="15" t="str">
        <f>[14]Maio!$K$15</f>
        <v>*</v>
      </c>
      <c r="M18" s="15" t="str">
        <f>[14]Maio!$K$16</f>
        <v>*</v>
      </c>
      <c r="N18" s="15" t="str">
        <f>[14]Maio!$K$17</f>
        <v>*</v>
      </c>
      <c r="O18" s="15" t="str">
        <f>[14]Maio!$K$18</f>
        <v>*</v>
      </c>
      <c r="P18" s="15" t="str">
        <f>[14]Maio!$K$19</f>
        <v>*</v>
      </c>
      <c r="Q18" s="15" t="str">
        <f>[14]Maio!$K$20</f>
        <v>*</v>
      </c>
      <c r="R18" s="15" t="str">
        <f>[14]Maio!$K$21</f>
        <v>*</v>
      </c>
      <c r="S18" s="15" t="str">
        <f>[14]Maio!$K$22</f>
        <v>*</v>
      </c>
      <c r="T18" s="15" t="str">
        <f>[14]Maio!$K$23</f>
        <v>*</v>
      </c>
      <c r="U18" s="15" t="str">
        <f>[14]Maio!$K$24</f>
        <v>*</v>
      </c>
      <c r="V18" s="15" t="str">
        <f>[14]Maio!$K$25</f>
        <v>*</v>
      </c>
      <c r="W18" s="15" t="str">
        <f>[14]Maio!$K$26</f>
        <v>*</v>
      </c>
      <c r="X18" s="15" t="str">
        <f>[14]Maio!$K$27</f>
        <v>*</v>
      </c>
      <c r="Y18" s="15" t="str">
        <f>[14]Maio!$K$28</f>
        <v>*</v>
      </c>
      <c r="Z18" s="15" t="str">
        <f>[14]Maio!$K$29</f>
        <v>*</v>
      </c>
      <c r="AA18" s="15" t="str">
        <f>[14]Maio!$K$30</f>
        <v>*</v>
      </c>
      <c r="AB18" s="15" t="str">
        <f>[14]Maio!$K$31</f>
        <v>*</v>
      </c>
      <c r="AC18" s="15" t="str">
        <f>[14]Maio!$K$32</f>
        <v>*</v>
      </c>
      <c r="AD18" s="15" t="str">
        <f>[14]Maio!$K$33</f>
        <v>*</v>
      </c>
      <c r="AE18" s="15" t="str">
        <f>[14]Maio!$K$34</f>
        <v>*</v>
      </c>
      <c r="AF18" s="15" t="str">
        <f>[14]Maio!$K$35</f>
        <v>*</v>
      </c>
      <c r="AG18" s="22" t="s">
        <v>136</v>
      </c>
      <c r="AH18" s="24" t="s">
        <v>136</v>
      </c>
      <c r="AI18" s="127" t="s">
        <v>136</v>
      </c>
      <c r="AJ18" s="18" t="s">
        <v>54</v>
      </c>
      <c r="AK18" s="18" t="s">
        <v>54</v>
      </c>
    </row>
    <row r="19" spans="1:37" ht="17.100000000000001" customHeight="1" x14ac:dyDescent="0.2">
      <c r="A19" s="84" t="s">
        <v>49</v>
      </c>
      <c r="B19" s="15" t="str">
        <f>[15]Maio!$K$5</f>
        <v>*</v>
      </c>
      <c r="C19" s="15" t="str">
        <f>[15]Maio!$K$6</f>
        <v>*</v>
      </c>
      <c r="D19" s="15" t="str">
        <f>[15]Maio!$K$7</f>
        <v>*</v>
      </c>
      <c r="E19" s="15" t="str">
        <f>[15]Maio!$K$8</f>
        <v>*</v>
      </c>
      <c r="F19" s="15" t="str">
        <f>[15]Maio!$K$9</f>
        <v>*</v>
      </c>
      <c r="G19" s="15" t="str">
        <f>[15]Maio!$K$10</f>
        <v>*</v>
      </c>
      <c r="H19" s="15" t="str">
        <f>[15]Maio!$K$11</f>
        <v>*</v>
      </c>
      <c r="I19" s="15" t="str">
        <f>[15]Maio!$K$12</f>
        <v>*</v>
      </c>
      <c r="J19" s="15" t="str">
        <f>[15]Maio!$K$13</f>
        <v>*</v>
      </c>
      <c r="K19" s="15" t="str">
        <f>[15]Maio!$K$14</f>
        <v>*</v>
      </c>
      <c r="L19" s="15" t="str">
        <f>[15]Maio!$K$15</f>
        <v>*</v>
      </c>
      <c r="M19" s="15" t="str">
        <f>[15]Maio!$K$16</f>
        <v>*</v>
      </c>
      <c r="N19" s="15" t="str">
        <f>[15]Maio!$K$17</f>
        <v>*</v>
      </c>
      <c r="O19" s="15" t="str">
        <f>[15]Maio!$K$18</f>
        <v>*</v>
      </c>
      <c r="P19" s="15" t="str">
        <f>[15]Maio!$K$19</f>
        <v>*</v>
      </c>
      <c r="Q19" s="15" t="str">
        <f>[15]Maio!$K$20</f>
        <v>*</v>
      </c>
      <c r="R19" s="15" t="str">
        <f>[15]Maio!$K$21</f>
        <v>*</v>
      </c>
      <c r="S19" s="15" t="str">
        <f>[15]Maio!$K$22</f>
        <v>*</v>
      </c>
      <c r="T19" s="15" t="str">
        <f>[15]Maio!$K$23</f>
        <v>*</v>
      </c>
      <c r="U19" s="15" t="str">
        <f>[15]Maio!$K$24</f>
        <v>*</v>
      </c>
      <c r="V19" s="15" t="str">
        <f>[15]Maio!$K$25</f>
        <v>*</v>
      </c>
      <c r="W19" s="15" t="str">
        <f>[15]Maio!$K$26</f>
        <v>*</v>
      </c>
      <c r="X19" s="15" t="str">
        <f>[15]Maio!$K$27</f>
        <v>*</v>
      </c>
      <c r="Y19" s="15" t="str">
        <f>[15]Maio!$K$28</f>
        <v>*</v>
      </c>
      <c r="Z19" s="15" t="str">
        <f>[15]Maio!$K$29</f>
        <v>*</v>
      </c>
      <c r="AA19" s="15" t="str">
        <f>[15]Maio!$K$30</f>
        <v>*</v>
      </c>
      <c r="AB19" s="15" t="str">
        <f>[15]Maio!$K$31</f>
        <v>*</v>
      </c>
      <c r="AC19" s="15" t="str">
        <f>[15]Maio!$K$32</f>
        <v>*</v>
      </c>
      <c r="AD19" s="15" t="str">
        <f>[15]Maio!$K$33</f>
        <v>*</v>
      </c>
      <c r="AE19" s="15" t="str">
        <f>[15]Maio!$K$34</f>
        <v>*</v>
      </c>
      <c r="AF19" s="15" t="str">
        <f>[15]Maio!$K$35</f>
        <v>*</v>
      </c>
      <c r="AG19" s="22" t="s">
        <v>136</v>
      </c>
      <c r="AH19" s="24" t="s">
        <v>136</v>
      </c>
      <c r="AI19" s="127" t="s">
        <v>136</v>
      </c>
    </row>
    <row r="20" spans="1:37" ht="17.100000000000001" customHeight="1" x14ac:dyDescent="0.2">
      <c r="A20" s="84" t="s">
        <v>10</v>
      </c>
      <c r="B20" s="15" t="str">
        <f>[16]Maio!$K$5</f>
        <v>*</v>
      </c>
      <c r="C20" s="15" t="str">
        <f>[16]Maio!$K$6</f>
        <v>*</v>
      </c>
      <c r="D20" s="15" t="str">
        <f>[16]Maio!$K$7</f>
        <v>*</v>
      </c>
      <c r="E20" s="15" t="str">
        <f>[16]Maio!$K$8</f>
        <v>*</v>
      </c>
      <c r="F20" s="15" t="str">
        <f>[16]Maio!$K$9</f>
        <v>*</v>
      </c>
      <c r="G20" s="15" t="str">
        <f>[16]Maio!$K$10</f>
        <v>*</v>
      </c>
      <c r="H20" s="15" t="str">
        <f>[16]Maio!$K$11</f>
        <v>*</v>
      </c>
      <c r="I20" s="15" t="str">
        <f>[16]Maio!$K$12</f>
        <v>*</v>
      </c>
      <c r="J20" s="15">
        <f>[16]Maio!$K$13</f>
        <v>0.2</v>
      </c>
      <c r="K20" s="15" t="str">
        <f>[16]Maio!$K$14</f>
        <v>*</v>
      </c>
      <c r="L20" s="15">
        <f>[16]Maio!$K$15</f>
        <v>0</v>
      </c>
      <c r="M20" s="15">
        <f>[16]Maio!$K$16</f>
        <v>70.399999999999977</v>
      </c>
      <c r="N20" s="15">
        <f>[16]Maio!$K$17</f>
        <v>0.4</v>
      </c>
      <c r="O20" s="15">
        <f>[16]Maio!$K$18</f>
        <v>0</v>
      </c>
      <c r="P20" s="15">
        <f>[16]Maio!$K$19</f>
        <v>0</v>
      </c>
      <c r="Q20" s="15">
        <f>[16]Maio!$K$20</f>
        <v>0</v>
      </c>
      <c r="R20" s="15">
        <f>[16]Maio!$K$21</f>
        <v>0</v>
      </c>
      <c r="S20" s="15">
        <f>[16]Maio!$K$22</f>
        <v>5.6000000000000014</v>
      </c>
      <c r="T20" s="15">
        <f>[16]Maio!$K$23</f>
        <v>0.8</v>
      </c>
      <c r="U20" s="15">
        <f>[16]Maio!$K$24</f>
        <v>0.4</v>
      </c>
      <c r="V20" s="15">
        <f>[16]Maio!$K$25</f>
        <v>18.399999999999999</v>
      </c>
      <c r="W20" s="15">
        <f>[16]Maio!$K$26</f>
        <v>4.2</v>
      </c>
      <c r="X20" s="15">
        <f>[16]Maio!$K$27</f>
        <v>0.2</v>
      </c>
      <c r="Y20" s="15">
        <f>[16]Maio!$K$28</f>
        <v>0</v>
      </c>
      <c r="Z20" s="15">
        <f>[16]Maio!$K$29</f>
        <v>0</v>
      </c>
      <c r="AA20" s="15">
        <f>[16]Maio!$K$30</f>
        <v>1.4</v>
      </c>
      <c r="AB20" s="15">
        <f>[16]Maio!$K$31</f>
        <v>27.8</v>
      </c>
      <c r="AC20" s="15">
        <f>[16]Maio!$K$32</f>
        <v>3.4</v>
      </c>
      <c r="AD20" s="15">
        <f>[16]Maio!$K$33</f>
        <v>7.0000000000000036</v>
      </c>
      <c r="AE20" s="15">
        <f>[16]Maio!$K$34</f>
        <v>8.2000000000000028</v>
      </c>
      <c r="AF20" s="15">
        <f>[16]Maio!$K$35</f>
        <v>8.2000000000000028</v>
      </c>
      <c r="AG20" s="22">
        <f t="shared" ref="AG20" si="6">SUM(B20:AF20)</f>
        <v>156.60000000000002</v>
      </c>
      <c r="AH20" s="24">
        <f t="shared" ref="AH20" si="7">MAX(B20:AF20)</f>
        <v>70.399999999999977</v>
      </c>
      <c r="AI20" s="127" t="s">
        <v>136</v>
      </c>
      <c r="AJ20" s="18" t="s">
        <v>54</v>
      </c>
    </row>
    <row r="21" spans="1:37" ht="17.100000000000001" customHeight="1" x14ac:dyDescent="0.2">
      <c r="A21" s="84" t="s">
        <v>11</v>
      </c>
      <c r="B21" s="15">
        <f>[17]Maio!$K$5</f>
        <v>0</v>
      </c>
      <c r="C21" s="15">
        <f>[17]Maio!$K$6</f>
        <v>0</v>
      </c>
      <c r="D21" s="15">
        <f>[17]Maio!$K$7</f>
        <v>0</v>
      </c>
      <c r="E21" s="15">
        <f>[17]Maio!$K$8</f>
        <v>0</v>
      </c>
      <c r="F21" s="15">
        <f>[17]Maio!$K$9</f>
        <v>0</v>
      </c>
      <c r="G21" s="15">
        <f>[17]Maio!$K$10</f>
        <v>0.8</v>
      </c>
      <c r="H21" s="15">
        <f>[17]Maio!$K$11</f>
        <v>1.2</v>
      </c>
      <c r="I21" s="15">
        <f>[17]Maio!$K$12</f>
        <v>0</v>
      </c>
      <c r="J21" s="15">
        <f>[17]Maio!$K$13</f>
        <v>3.4</v>
      </c>
      <c r="K21" s="15">
        <f>[17]Maio!$K$14</f>
        <v>30.4</v>
      </c>
      <c r="L21" s="15">
        <f>[17]Maio!$K$15</f>
        <v>0</v>
      </c>
      <c r="M21" s="15">
        <f>[17]Maio!$K$16</f>
        <v>2.2000000000000002</v>
      </c>
      <c r="N21" s="15">
        <f>[17]Maio!$K$17</f>
        <v>0.4</v>
      </c>
      <c r="O21" s="15">
        <f>[17]Maio!$K$18</f>
        <v>0</v>
      </c>
      <c r="P21" s="15">
        <f>[17]Maio!$K$19</f>
        <v>0</v>
      </c>
      <c r="Q21" s="15">
        <f>[17]Maio!$K$20</f>
        <v>9.9999999999999982</v>
      </c>
      <c r="R21" s="15">
        <f>[17]Maio!$K$21</f>
        <v>0</v>
      </c>
      <c r="S21" s="15">
        <f>[17]Maio!$K$22</f>
        <v>2.4</v>
      </c>
      <c r="T21" s="15">
        <f>[17]Maio!$K$23</f>
        <v>0</v>
      </c>
      <c r="U21" s="15">
        <f>[17]Maio!$K$24</f>
        <v>0</v>
      </c>
      <c r="V21" s="15">
        <f>[17]Maio!$K$25</f>
        <v>0</v>
      </c>
      <c r="W21" s="15">
        <f>[17]Maio!$K$26</f>
        <v>2.2000000000000002</v>
      </c>
      <c r="X21" s="15">
        <f>[17]Maio!$K$27</f>
        <v>0</v>
      </c>
      <c r="Y21" s="15">
        <f>[17]Maio!$K$28</f>
        <v>0</v>
      </c>
      <c r="Z21" s="15">
        <f>[17]Maio!$K$29</f>
        <v>0</v>
      </c>
      <c r="AA21" s="15">
        <f>[17]Maio!$K$30</f>
        <v>0.4</v>
      </c>
      <c r="AB21" s="15">
        <f>[17]Maio!$K$31</f>
        <v>10.799999999999999</v>
      </c>
      <c r="AC21" s="15">
        <f>[17]Maio!$K$32</f>
        <v>43.399999999999991</v>
      </c>
      <c r="AD21" s="15">
        <f>[17]Maio!$K$33</f>
        <v>6.6</v>
      </c>
      <c r="AE21" s="15">
        <f>[17]Maio!$K$34</f>
        <v>1.4</v>
      </c>
      <c r="AF21" s="15">
        <f>[17]Maio!$K$35</f>
        <v>0</v>
      </c>
      <c r="AG21" s="22">
        <f t="shared" ref="AG21:AG32" si="8">SUM(B21:AF21)</f>
        <v>115.6</v>
      </c>
      <c r="AH21" s="24">
        <f t="shared" ref="AH21:AH32" si="9">MAX(B21:AF21)</f>
        <v>43.399999999999991</v>
      </c>
      <c r="AI21" s="127">
        <f t="shared" si="1"/>
        <v>17</v>
      </c>
      <c r="AJ21" s="18" t="s">
        <v>54</v>
      </c>
    </row>
    <row r="22" spans="1:37" ht="17.100000000000001" customHeight="1" x14ac:dyDescent="0.2">
      <c r="A22" s="84" t="s">
        <v>12</v>
      </c>
      <c r="B22" s="15">
        <f>[18]Maio!$K$5</f>
        <v>0</v>
      </c>
      <c r="C22" s="15">
        <f>[18]Maio!$K$6</f>
        <v>0</v>
      </c>
      <c r="D22" s="15">
        <f>[18]Maio!$K$7</f>
        <v>0</v>
      </c>
      <c r="E22" s="15">
        <f>[18]Maio!$K$8</f>
        <v>0</v>
      </c>
      <c r="F22" s="15">
        <f>[18]Maio!$K$9</f>
        <v>0</v>
      </c>
      <c r="G22" s="15">
        <f>[18]Maio!$K$10</f>
        <v>0</v>
      </c>
      <c r="H22" s="15">
        <f>[18]Maio!$K$11</f>
        <v>0</v>
      </c>
      <c r="I22" s="15">
        <f>[18]Maio!$K$12</f>
        <v>0</v>
      </c>
      <c r="J22" s="15">
        <f>[18]Maio!$K$13</f>
        <v>2</v>
      </c>
      <c r="K22" s="15">
        <f>[18]Maio!$K$14</f>
        <v>25</v>
      </c>
      <c r="L22" s="15">
        <f>[18]Maio!$K$15</f>
        <v>0.8</v>
      </c>
      <c r="M22" s="15">
        <f>[18]Maio!$K$16</f>
        <v>3.4</v>
      </c>
      <c r="N22" s="15">
        <f>[18]Maio!$K$17</f>
        <v>0</v>
      </c>
      <c r="O22" s="15">
        <f>[18]Maio!$K$18</f>
        <v>0.2</v>
      </c>
      <c r="P22" s="15">
        <f>[18]Maio!$K$19</f>
        <v>0</v>
      </c>
      <c r="Q22" s="15">
        <f>[18]Maio!$K$20</f>
        <v>0.2</v>
      </c>
      <c r="R22" s="15">
        <f>[18]Maio!$K$21</f>
        <v>0</v>
      </c>
      <c r="S22" s="15">
        <f>[18]Maio!$K$22</f>
        <v>3.2</v>
      </c>
      <c r="T22" s="15">
        <f>[18]Maio!$K$23</f>
        <v>0</v>
      </c>
      <c r="U22" s="15">
        <f>[18]Maio!$K$24</f>
        <v>0</v>
      </c>
      <c r="V22" s="15">
        <f>[18]Maio!$K$25</f>
        <v>0</v>
      </c>
      <c r="W22" s="15">
        <f>[18]Maio!$K$26</f>
        <v>0.2</v>
      </c>
      <c r="X22" s="15">
        <f>[18]Maio!$K$27</f>
        <v>0</v>
      </c>
      <c r="Y22" s="15">
        <f>[18]Maio!$K$28</f>
        <v>0</v>
      </c>
      <c r="Z22" s="15">
        <f>[18]Maio!$K$29</f>
        <v>0</v>
      </c>
      <c r="AA22" s="15">
        <f>[18]Maio!$K$30</f>
        <v>3.4</v>
      </c>
      <c r="AB22" s="15">
        <f>[18]Maio!$K$31</f>
        <v>30.8</v>
      </c>
      <c r="AC22" s="15">
        <f>[18]Maio!$K$32</f>
        <v>29.400000000000002</v>
      </c>
      <c r="AD22" s="15">
        <f>[18]Maio!$K$33</f>
        <v>16.800000000000004</v>
      </c>
      <c r="AE22" s="15">
        <f>[18]Maio!$K$34</f>
        <v>0.2</v>
      </c>
      <c r="AF22" s="15">
        <f>[18]Maio!$K$35</f>
        <v>0.4</v>
      </c>
      <c r="AG22" s="22">
        <f t="shared" si="8"/>
        <v>116.00000000000001</v>
      </c>
      <c r="AH22" s="24">
        <f t="shared" si="9"/>
        <v>30.8</v>
      </c>
      <c r="AI22" s="127">
        <f t="shared" si="1"/>
        <v>17</v>
      </c>
    </row>
    <row r="23" spans="1:37" ht="17.100000000000001" customHeight="1" x14ac:dyDescent="0.2">
      <c r="A23" s="84" t="s">
        <v>13</v>
      </c>
      <c r="B23" s="15">
        <f>[19]Maio!$K$5</f>
        <v>0</v>
      </c>
      <c r="C23" s="15">
        <f>[19]Maio!$K$6</f>
        <v>0</v>
      </c>
      <c r="D23" s="15">
        <f>[19]Maio!$K$7</f>
        <v>0</v>
      </c>
      <c r="E23" s="15">
        <f>[19]Maio!$K$8</f>
        <v>0</v>
      </c>
      <c r="F23" s="15">
        <f>[19]Maio!$K$9</f>
        <v>0</v>
      </c>
      <c r="G23" s="15">
        <f>[19]Maio!$K$10</f>
        <v>0</v>
      </c>
      <c r="H23" s="15">
        <f>[19]Maio!$K$11</f>
        <v>0</v>
      </c>
      <c r="I23" s="15">
        <f>[19]Maio!$K$12</f>
        <v>0</v>
      </c>
      <c r="J23" s="15">
        <f>[19]Maio!$K$13</f>
        <v>4</v>
      </c>
      <c r="K23" s="15">
        <f>[19]Maio!$K$14</f>
        <v>21</v>
      </c>
      <c r="L23" s="15">
        <f>[19]Maio!$K$15</f>
        <v>0</v>
      </c>
      <c r="M23" s="15">
        <f>[19]Maio!$K$16</f>
        <v>0</v>
      </c>
      <c r="N23" s="15">
        <f>[19]Maio!$K$17</f>
        <v>0</v>
      </c>
      <c r="O23" s="15">
        <f>[19]Maio!$K$18</f>
        <v>0</v>
      </c>
      <c r="P23" s="15">
        <f>[19]Maio!$K$19</f>
        <v>0</v>
      </c>
      <c r="Q23" s="15">
        <f>[19]Maio!$K$20</f>
        <v>0</v>
      </c>
      <c r="R23" s="15">
        <f>[19]Maio!$K$21</f>
        <v>0</v>
      </c>
      <c r="S23" s="15">
        <f>[19]Maio!$K$22</f>
        <v>0</v>
      </c>
      <c r="T23" s="15">
        <f>[19]Maio!$K$23</f>
        <v>0</v>
      </c>
      <c r="U23" s="15">
        <f>[19]Maio!$K$24</f>
        <v>0</v>
      </c>
      <c r="V23" s="15">
        <f>[19]Maio!$K$25</f>
        <v>0</v>
      </c>
      <c r="W23" s="15">
        <f>[19]Maio!$K$26</f>
        <v>0</v>
      </c>
      <c r="X23" s="15">
        <f>[19]Maio!$K$27</f>
        <v>0</v>
      </c>
      <c r="Y23" s="15">
        <f>[19]Maio!$K$28</f>
        <v>0</v>
      </c>
      <c r="Z23" s="15">
        <f>[19]Maio!$K$29</f>
        <v>0</v>
      </c>
      <c r="AA23" s="15">
        <f>[19]Maio!$K$30</f>
        <v>0.2</v>
      </c>
      <c r="AB23" s="15">
        <f>[19]Maio!$K$31</f>
        <v>0</v>
      </c>
      <c r="AC23" s="15">
        <f>[19]Maio!$K$32</f>
        <v>1.6</v>
      </c>
      <c r="AD23" s="15">
        <f>[19]Maio!$K$33</f>
        <v>0</v>
      </c>
      <c r="AE23" s="15">
        <f>[19]Maio!$K$34</f>
        <v>0</v>
      </c>
      <c r="AF23" s="15">
        <f>[19]Maio!$K$35</f>
        <v>0.60000000000000009</v>
      </c>
      <c r="AG23" s="22">
        <f t="shared" si="8"/>
        <v>27.400000000000002</v>
      </c>
      <c r="AH23" s="24">
        <f t="shared" si="9"/>
        <v>21</v>
      </c>
      <c r="AI23" s="127">
        <f t="shared" si="1"/>
        <v>26</v>
      </c>
    </row>
    <row r="24" spans="1:37" ht="17.100000000000001" customHeight="1" x14ac:dyDescent="0.2">
      <c r="A24" s="84" t="s">
        <v>14</v>
      </c>
      <c r="B24" s="15">
        <f>[20]Maio!$K$5</f>
        <v>0</v>
      </c>
      <c r="C24" s="15">
        <f>[20]Maio!$K$6</f>
        <v>0</v>
      </c>
      <c r="D24" s="15">
        <f>[20]Maio!$K$7</f>
        <v>0</v>
      </c>
      <c r="E24" s="15">
        <f>[20]Maio!$K$8</f>
        <v>0</v>
      </c>
      <c r="F24" s="15">
        <f>[20]Maio!$K$9</f>
        <v>0</v>
      </c>
      <c r="G24" s="15">
        <f>[20]Maio!$K$10</f>
        <v>0</v>
      </c>
      <c r="H24" s="15">
        <f>[20]Maio!$K$11</f>
        <v>0</v>
      </c>
      <c r="I24" s="15">
        <f>[20]Maio!$K$12</f>
        <v>0</v>
      </c>
      <c r="J24" s="15">
        <f>[20]Maio!$K$13</f>
        <v>0</v>
      </c>
      <c r="K24" s="15">
        <f>[20]Maio!$K$14</f>
        <v>7</v>
      </c>
      <c r="L24" s="15">
        <f>[20]Maio!$K$15</f>
        <v>0.4</v>
      </c>
      <c r="M24" s="15">
        <f>[20]Maio!$K$16</f>
        <v>0</v>
      </c>
      <c r="N24" s="15">
        <f>[20]Maio!$K$17</f>
        <v>5.8</v>
      </c>
      <c r="O24" s="15">
        <f>[20]Maio!$K$18</f>
        <v>0</v>
      </c>
      <c r="P24" s="15">
        <f>[20]Maio!$K$19</f>
        <v>0.2</v>
      </c>
      <c r="Q24" s="15">
        <f>[20]Maio!$K$20</f>
        <v>46</v>
      </c>
      <c r="R24" s="15">
        <f>[20]Maio!$K$21</f>
        <v>0.2</v>
      </c>
      <c r="S24" s="15">
        <f>[20]Maio!$K$22</f>
        <v>0.2</v>
      </c>
      <c r="T24" s="15">
        <f>[20]Maio!$K$23</f>
        <v>0</v>
      </c>
      <c r="U24" s="15">
        <f>[20]Maio!$K$24</f>
        <v>0</v>
      </c>
      <c r="V24" s="15">
        <f>[20]Maio!$K$25</f>
        <v>28.6</v>
      </c>
      <c r="W24" s="15">
        <f>[20]Maio!$K$26</f>
        <v>27.200000000000003</v>
      </c>
      <c r="X24" s="15">
        <f>[20]Maio!$K$27</f>
        <v>4.4000000000000004</v>
      </c>
      <c r="Y24" s="15">
        <f>[20]Maio!$K$28</f>
        <v>0.2</v>
      </c>
      <c r="Z24" s="15">
        <f>[20]Maio!$K$29</f>
        <v>0</v>
      </c>
      <c r="AA24" s="15">
        <f>[20]Maio!$K$30</f>
        <v>0</v>
      </c>
      <c r="AB24" s="15">
        <f>[20]Maio!$K$31</f>
        <v>0.2</v>
      </c>
      <c r="AC24" s="15">
        <f>[20]Maio!$K$32</f>
        <v>0</v>
      </c>
      <c r="AD24" s="15">
        <f>[20]Maio!$K$33</f>
        <v>32.6</v>
      </c>
      <c r="AE24" s="15">
        <f>[20]Maio!$K$34</f>
        <v>1.7999999999999998</v>
      </c>
      <c r="AF24" s="15">
        <f>[20]Maio!$K$35</f>
        <v>1.2</v>
      </c>
      <c r="AG24" s="22">
        <f t="shared" si="8"/>
        <v>156.00000000000003</v>
      </c>
      <c r="AH24" s="24">
        <f t="shared" si="9"/>
        <v>46</v>
      </c>
      <c r="AI24" s="127">
        <f t="shared" si="1"/>
        <v>16</v>
      </c>
    </row>
    <row r="25" spans="1:37" ht="17.100000000000001" customHeight="1" x14ac:dyDescent="0.2">
      <c r="A25" s="84" t="s">
        <v>15</v>
      </c>
      <c r="B25" s="15">
        <f>[21]Maio!$K$5</f>
        <v>0</v>
      </c>
      <c r="C25" s="15">
        <f>[21]Maio!$K$6</f>
        <v>0</v>
      </c>
      <c r="D25" s="15">
        <f>[21]Maio!$K$7</f>
        <v>0</v>
      </c>
      <c r="E25" s="15">
        <f>[21]Maio!$K$8</f>
        <v>0</v>
      </c>
      <c r="F25" s="15">
        <f>[21]Maio!$K$9</f>
        <v>0</v>
      </c>
      <c r="G25" s="15">
        <f>[21]Maio!$K$10</f>
        <v>34.799999999999997</v>
      </c>
      <c r="H25" s="15">
        <f>[21]Maio!$K$11</f>
        <v>28.8</v>
      </c>
      <c r="I25" s="15">
        <f>[21]Maio!$K$12</f>
        <v>6.1999999999999993</v>
      </c>
      <c r="J25" s="15">
        <f>[21]Maio!$K$13</f>
        <v>71.599999999999994</v>
      </c>
      <c r="K25" s="15">
        <f>[21]Maio!$K$14</f>
        <v>21.8</v>
      </c>
      <c r="L25" s="15">
        <f>[21]Maio!$K$15</f>
        <v>1.2000000000000002</v>
      </c>
      <c r="M25" s="15">
        <f>[21]Maio!$K$16</f>
        <v>4.6000000000000005</v>
      </c>
      <c r="N25" s="15">
        <f>[21]Maio!$K$17</f>
        <v>4.4000000000000004</v>
      </c>
      <c r="O25" s="15">
        <f>[21]Maio!$K$18</f>
        <v>0.2</v>
      </c>
      <c r="P25" s="15">
        <f>[21]Maio!$K$19</f>
        <v>0.2</v>
      </c>
      <c r="Q25" s="15">
        <f>[21]Maio!$K$20</f>
        <v>32.400000000000006</v>
      </c>
      <c r="R25" s="15">
        <f>[21]Maio!$K$21</f>
        <v>0</v>
      </c>
      <c r="S25" s="15">
        <f>[21]Maio!$K$22</f>
        <v>6.2000000000000011</v>
      </c>
      <c r="T25" s="15">
        <f>[21]Maio!$K$23</f>
        <v>0</v>
      </c>
      <c r="U25" s="15">
        <f>[21]Maio!$K$24</f>
        <v>0.4</v>
      </c>
      <c r="V25" s="15">
        <f>[21]Maio!$K$25</f>
        <v>0.4</v>
      </c>
      <c r="W25" s="15">
        <f>[21]Maio!$K$26</f>
        <v>0</v>
      </c>
      <c r="X25" s="15">
        <f>[21]Maio!$K$27</f>
        <v>0.2</v>
      </c>
      <c r="Y25" s="15">
        <f>[21]Maio!$K$28</f>
        <v>0</v>
      </c>
      <c r="Z25" s="15">
        <f>[21]Maio!$K$29</f>
        <v>0</v>
      </c>
      <c r="AA25" s="15">
        <f>[21]Maio!$K$30</f>
        <v>8.4</v>
      </c>
      <c r="AB25" s="15">
        <f>[21]Maio!$K$31</f>
        <v>22.8</v>
      </c>
      <c r="AC25" s="15">
        <f>[21]Maio!$K$32</f>
        <v>43.6</v>
      </c>
      <c r="AD25" s="15">
        <f>[21]Maio!$K$33</f>
        <v>0.8</v>
      </c>
      <c r="AE25" s="15">
        <f>[21]Maio!$K$34</f>
        <v>5.4</v>
      </c>
      <c r="AF25" s="15">
        <f>[21]Maio!$K$35</f>
        <v>1.5999999999999999</v>
      </c>
      <c r="AG25" s="22">
        <f t="shared" si="8"/>
        <v>296</v>
      </c>
      <c r="AH25" s="24">
        <f t="shared" si="9"/>
        <v>71.599999999999994</v>
      </c>
      <c r="AI25" s="127">
        <f t="shared" si="1"/>
        <v>10</v>
      </c>
      <c r="AJ25" s="18" t="s">
        <v>54</v>
      </c>
    </row>
    <row r="26" spans="1:37" ht="17.100000000000001" customHeight="1" x14ac:dyDescent="0.2">
      <c r="A26" s="84" t="s">
        <v>16</v>
      </c>
      <c r="B26" s="15" t="str">
        <f>[22]Maio!$K$5</f>
        <v>*</v>
      </c>
      <c r="C26" s="15" t="str">
        <f>[22]Maio!$K$6</f>
        <v>*</v>
      </c>
      <c r="D26" s="15" t="str">
        <f>[22]Maio!$K$7</f>
        <v>*</v>
      </c>
      <c r="E26" s="15" t="str">
        <f>[22]Maio!$K$8</f>
        <v>*</v>
      </c>
      <c r="F26" s="15" t="str">
        <f>[22]Maio!$K$9</f>
        <v>*</v>
      </c>
      <c r="G26" s="15" t="str">
        <f>[22]Maio!$K$10</f>
        <v>*</v>
      </c>
      <c r="H26" s="15" t="str">
        <f>[22]Maio!$K$11</f>
        <v>*</v>
      </c>
      <c r="I26" s="15" t="str">
        <f>[22]Maio!$K$12</f>
        <v>*</v>
      </c>
      <c r="J26" s="15" t="str">
        <f>[22]Maio!$K$13</f>
        <v>*</v>
      </c>
      <c r="K26" s="15" t="str">
        <f>[22]Maio!$K$14</f>
        <v>*</v>
      </c>
      <c r="L26" s="15" t="str">
        <f>[22]Maio!$K$15</f>
        <v>*</v>
      </c>
      <c r="M26" s="15" t="str">
        <f>[22]Maio!$K$16</f>
        <v>*</v>
      </c>
      <c r="N26" s="15" t="str">
        <f>[22]Maio!$K$17</f>
        <v>*</v>
      </c>
      <c r="O26" s="15" t="str">
        <f>[22]Maio!$K$18</f>
        <v>*</v>
      </c>
      <c r="P26" s="15" t="str">
        <f>[22]Maio!$K$19</f>
        <v>*</v>
      </c>
      <c r="Q26" s="15" t="str">
        <f>[22]Maio!$K$20</f>
        <v>*</v>
      </c>
      <c r="R26" s="15" t="str">
        <f>[22]Maio!$K$21</f>
        <v>*</v>
      </c>
      <c r="S26" s="15" t="str">
        <f>[22]Maio!$K$22</f>
        <v>*</v>
      </c>
      <c r="T26" s="15" t="str">
        <f>[22]Maio!$K$23</f>
        <v>*</v>
      </c>
      <c r="U26" s="15" t="str">
        <f>[22]Maio!$K$24</f>
        <v>*</v>
      </c>
      <c r="V26" s="15" t="str">
        <f>[22]Maio!$K$25</f>
        <v>*</v>
      </c>
      <c r="W26" s="15" t="str">
        <f>[22]Maio!$K$26</f>
        <v>*</v>
      </c>
      <c r="X26" s="15" t="str">
        <f>[22]Maio!$K$27</f>
        <v>*</v>
      </c>
      <c r="Y26" s="15" t="str">
        <f>[22]Maio!$K$28</f>
        <v>*</v>
      </c>
      <c r="Z26" s="15" t="str">
        <f>[22]Maio!$K$29</f>
        <v>*</v>
      </c>
      <c r="AA26" s="15" t="str">
        <f>[22]Maio!$K$30</f>
        <v>*</v>
      </c>
      <c r="AB26" s="15" t="str">
        <f>[22]Maio!$K$31</f>
        <v>*</v>
      </c>
      <c r="AC26" s="15" t="str">
        <f>[22]Maio!$K$32</f>
        <v>*</v>
      </c>
      <c r="AD26" s="15" t="str">
        <f>[22]Maio!$K$33</f>
        <v>*</v>
      </c>
      <c r="AE26" s="15" t="str">
        <f>[22]Maio!$K$34</f>
        <v>*</v>
      </c>
      <c r="AF26" s="15" t="str">
        <f>[22]Maio!$K$35</f>
        <v>*</v>
      </c>
      <c r="AG26" s="22" t="s">
        <v>136</v>
      </c>
      <c r="AH26" s="24" t="s">
        <v>136</v>
      </c>
      <c r="AI26" s="127" t="s">
        <v>136</v>
      </c>
    </row>
    <row r="27" spans="1:37" ht="17.100000000000001" customHeight="1" x14ac:dyDescent="0.2">
      <c r="A27" s="84" t="s">
        <v>17</v>
      </c>
      <c r="B27" s="15">
        <f>[23]Maio!$K$5</f>
        <v>0</v>
      </c>
      <c r="C27" s="15">
        <f>[23]Maio!$K$6</f>
        <v>0</v>
      </c>
      <c r="D27" s="15">
        <f>[23]Maio!$K$7</f>
        <v>0</v>
      </c>
      <c r="E27" s="15">
        <f>[23]Maio!$K$8</f>
        <v>0</v>
      </c>
      <c r="F27" s="15">
        <f>[23]Maio!$K$9</f>
        <v>0</v>
      </c>
      <c r="G27" s="15">
        <f>[23]Maio!$K$10</f>
        <v>1.2000000000000002</v>
      </c>
      <c r="H27" s="15">
        <f>[23]Maio!$K$11</f>
        <v>1.7999999999999998</v>
      </c>
      <c r="I27" s="15">
        <f>[23]Maio!$K$12</f>
        <v>0</v>
      </c>
      <c r="J27" s="15">
        <f>[23]Maio!$K$13</f>
        <v>16.2</v>
      </c>
      <c r="K27" s="15">
        <f>[23]Maio!$K$14</f>
        <v>23</v>
      </c>
      <c r="L27" s="15">
        <f>[23]Maio!$K$15</f>
        <v>0.6</v>
      </c>
      <c r="M27" s="15">
        <f>[23]Maio!$K$16</f>
        <v>55.2</v>
      </c>
      <c r="N27" s="15">
        <f>[23]Maio!$K$17</f>
        <v>1.2000000000000002</v>
      </c>
      <c r="O27" s="15">
        <f>[23]Maio!$K$18</f>
        <v>0.2</v>
      </c>
      <c r="P27" s="15">
        <f>[23]Maio!$K$19</f>
        <v>0</v>
      </c>
      <c r="Q27" s="15">
        <f>[23]Maio!$K$20</f>
        <v>1</v>
      </c>
      <c r="R27" s="15">
        <f>[23]Maio!$K$21</f>
        <v>0</v>
      </c>
      <c r="S27" s="15">
        <f>[23]Maio!$K$22</f>
        <v>18.199999999999996</v>
      </c>
      <c r="T27" s="15">
        <f>[23]Maio!$K$23</f>
        <v>0</v>
      </c>
      <c r="U27" s="15">
        <f>[23]Maio!$K$24</f>
        <v>0</v>
      </c>
      <c r="V27" s="15">
        <f>[23]Maio!$K$25</f>
        <v>0.2</v>
      </c>
      <c r="W27" s="15">
        <f>[23]Maio!$K$26</f>
        <v>1.8</v>
      </c>
      <c r="X27" s="15">
        <f>[23]Maio!$K$27</f>
        <v>0</v>
      </c>
      <c r="Y27" s="15">
        <f>[23]Maio!$K$28</f>
        <v>0.2</v>
      </c>
      <c r="Z27" s="15">
        <f>[23]Maio!$K$29</f>
        <v>0</v>
      </c>
      <c r="AA27" s="15">
        <f>[23]Maio!$K$30</f>
        <v>2.2000000000000002</v>
      </c>
      <c r="AB27" s="15">
        <f>[23]Maio!$K$31</f>
        <v>21</v>
      </c>
      <c r="AC27" s="15">
        <f>[23]Maio!$K$32</f>
        <v>44</v>
      </c>
      <c r="AD27" s="15">
        <f>[23]Maio!$K$33</f>
        <v>11.6</v>
      </c>
      <c r="AE27" s="15">
        <f>[23]Maio!$K$34</f>
        <v>2</v>
      </c>
      <c r="AF27" s="15">
        <f>[23]Maio!$K$35</f>
        <v>0.2</v>
      </c>
      <c r="AG27" s="22">
        <f t="shared" si="8"/>
        <v>201.79999999999998</v>
      </c>
      <c r="AH27" s="24">
        <f t="shared" si="9"/>
        <v>55.2</v>
      </c>
      <c r="AI27" s="127">
        <f t="shared" si="1"/>
        <v>12</v>
      </c>
    </row>
    <row r="28" spans="1:37" ht="17.100000000000001" customHeight="1" x14ac:dyDescent="0.2">
      <c r="A28" s="84" t="s">
        <v>18</v>
      </c>
      <c r="B28" s="15">
        <f>[24]Maio!$K$5</f>
        <v>0</v>
      </c>
      <c r="C28" s="15">
        <f>[24]Maio!$K$6</f>
        <v>0</v>
      </c>
      <c r="D28" s="15">
        <f>[24]Maio!$K$7</f>
        <v>0</v>
      </c>
      <c r="E28" s="15">
        <f>[24]Maio!$K$8</f>
        <v>0</v>
      </c>
      <c r="F28" s="15">
        <f>[24]Maio!$K$9</f>
        <v>0</v>
      </c>
      <c r="G28" s="15">
        <f>[24]Maio!$K$10</f>
        <v>0</v>
      </c>
      <c r="H28" s="15">
        <f>[24]Maio!$K$11</f>
        <v>0</v>
      </c>
      <c r="I28" s="15">
        <f>[24]Maio!$K$12</f>
        <v>0</v>
      </c>
      <c r="J28" s="15">
        <f>[24]Maio!$K$13</f>
        <v>10.199999999999999</v>
      </c>
      <c r="K28" s="15">
        <f>[24]Maio!$K$14</f>
        <v>40.200000000000003</v>
      </c>
      <c r="L28" s="15">
        <f>[24]Maio!$K$15</f>
        <v>0</v>
      </c>
      <c r="M28" s="15">
        <f>[24]Maio!$K$16</f>
        <v>1.8</v>
      </c>
      <c r="N28" s="15">
        <f>[24]Maio!$K$17</f>
        <v>2.2000000000000002</v>
      </c>
      <c r="O28" s="15">
        <f>[24]Maio!$K$18</f>
        <v>0</v>
      </c>
      <c r="P28" s="15">
        <f>[24]Maio!$K$19</f>
        <v>0</v>
      </c>
      <c r="Q28" s="15">
        <f>[24]Maio!$K$20</f>
        <v>0.2</v>
      </c>
      <c r="R28" s="15">
        <f>[24]Maio!$K$21</f>
        <v>0.4</v>
      </c>
      <c r="S28" s="15">
        <f>[24]Maio!$K$22</f>
        <v>0</v>
      </c>
      <c r="T28" s="15">
        <f>[24]Maio!$K$23</f>
        <v>0</v>
      </c>
      <c r="U28" s="15">
        <f>[24]Maio!$K$24</f>
        <v>0</v>
      </c>
      <c r="V28" s="15">
        <f>[24]Maio!$K$25</f>
        <v>0.2</v>
      </c>
      <c r="W28" s="15">
        <f>[24]Maio!$K$26</f>
        <v>0</v>
      </c>
      <c r="X28" s="15">
        <f>[24]Maio!$K$27</f>
        <v>0</v>
      </c>
      <c r="Y28" s="15">
        <f>[24]Maio!$K$28</f>
        <v>0</v>
      </c>
      <c r="Z28" s="15">
        <f>[24]Maio!$K$29</f>
        <v>0</v>
      </c>
      <c r="AA28" s="15">
        <f>[24]Maio!$K$30</f>
        <v>0</v>
      </c>
      <c r="AB28" s="15">
        <f>[24]Maio!$K$31</f>
        <v>0</v>
      </c>
      <c r="AC28" s="15">
        <f>[24]Maio!$K$32</f>
        <v>0</v>
      </c>
      <c r="AD28" s="15">
        <f>[24]Maio!$K$33</f>
        <v>6.2000000000000011</v>
      </c>
      <c r="AE28" s="15">
        <f>[24]Maio!$K$34</f>
        <v>2</v>
      </c>
      <c r="AF28" s="15">
        <f>[24]Maio!$K$35</f>
        <v>1.2</v>
      </c>
      <c r="AG28" s="22">
        <f t="shared" si="8"/>
        <v>64.600000000000009</v>
      </c>
      <c r="AH28" s="24">
        <f t="shared" si="9"/>
        <v>40.200000000000003</v>
      </c>
      <c r="AI28" s="127">
        <f t="shared" si="1"/>
        <v>21</v>
      </c>
    </row>
    <row r="29" spans="1:37" ht="17.100000000000001" customHeight="1" x14ac:dyDescent="0.2">
      <c r="A29" s="84" t="s">
        <v>19</v>
      </c>
      <c r="B29" s="15">
        <f>[25]Maio!$K$5</f>
        <v>0</v>
      </c>
      <c r="C29" s="15">
        <f>[25]Maio!$K$6</f>
        <v>0</v>
      </c>
      <c r="D29" s="15">
        <f>[25]Maio!$K$7</f>
        <v>0</v>
      </c>
      <c r="E29" s="15">
        <f>[25]Maio!$K$8</f>
        <v>0</v>
      </c>
      <c r="F29" s="15">
        <f>[25]Maio!$K$9</f>
        <v>0</v>
      </c>
      <c r="G29" s="15">
        <f>[25]Maio!$K$10</f>
        <v>54.6</v>
      </c>
      <c r="H29" s="15">
        <f>[25]Maio!$K$11</f>
        <v>2.1999999999999997</v>
      </c>
      <c r="I29" s="15">
        <f>[25]Maio!$K$12</f>
        <v>38</v>
      </c>
      <c r="J29" s="15">
        <f>[25]Maio!$K$13</f>
        <v>103.4</v>
      </c>
      <c r="K29" s="15">
        <f>[25]Maio!$K$14</f>
        <v>11.799999999999999</v>
      </c>
      <c r="L29" s="15">
        <f>[25]Maio!$K$15</f>
        <v>1.5999999999999999</v>
      </c>
      <c r="M29" s="15">
        <f>[25]Maio!$K$16</f>
        <v>0</v>
      </c>
      <c r="N29" s="15">
        <f>[25]Maio!$K$17</f>
        <v>0.2</v>
      </c>
      <c r="O29" s="15">
        <f>[25]Maio!$K$18</f>
        <v>0.2</v>
      </c>
      <c r="P29" s="15">
        <f>[25]Maio!$K$19</f>
        <v>1.5999999999999999</v>
      </c>
      <c r="Q29" s="15">
        <f>[25]Maio!$K$20</f>
        <v>3.8000000000000003</v>
      </c>
      <c r="R29" s="15">
        <f>[25]Maio!$K$21</f>
        <v>0</v>
      </c>
      <c r="S29" s="15">
        <f>[25]Maio!$K$22</f>
        <v>0</v>
      </c>
      <c r="T29" s="15">
        <f>[25]Maio!$K$23</f>
        <v>0</v>
      </c>
      <c r="U29" s="15">
        <f>[25]Maio!$K$24</f>
        <v>23.599999999999998</v>
      </c>
      <c r="V29" s="15">
        <f>[25]Maio!$K$25</f>
        <v>0</v>
      </c>
      <c r="W29" s="15">
        <f>[25]Maio!$K$26</f>
        <v>0</v>
      </c>
      <c r="X29" s="15">
        <f>[25]Maio!$K$27</f>
        <v>0</v>
      </c>
      <c r="Y29" s="15">
        <f>[25]Maio!$K$28</f>
        <v>0.2</v>
      </c>
      <c r="Z29" s="15">
        <f>[25]Maio!$K$29</f>
        <v>0</v>
      </c>
      <c r="AA29" s="15">
        <f>[25]Maio!$K$30</f>
        <v>21.599999999999998</v>
      </c>
      <c r="AB29" s="15">
        <f>[25]Maio!$K$31</f>
        <v>12.799999999999997</v>
      </c>
      <c r="AC29" s="15">
        <f>[25]Maio!$K$32</f>
        <v>29.200000000000003</v>
      </c>
      <c r="AD29" s="15">
        <f>[25]Maio!$K$33</f>
        <v>0.2</v>
      </c>
      <c r="AE29" s="15">
        <f>[25]Maio!$K$34</f>
        <v>6.6000000000000005</v>
      </c>
      <c r="AF29" s="15">
        <f>[25]Maio!$K$35</f>
        <v>0.4</v>
      </c>
      <c r="AG29" s="22">
        <f t="shared" si="8"/>
        <v>312</v>
      </c>
      <c r="AH29" s="24">
        <f t="shared" si="9"/>
        <v>103.4</v>
      </c>
      <c r="AI29" s="127">
        <f t="shared" si="1"/>
        <v>13</v>
      </c>
    </row>
    <row r="30" spans="1:37" ht="17.100000000000001" customHeight="1" x14ac:dyDescent="0.2">
      <c r="A30" s="84" t="s">
        <v>31</v>
      </c>
      <c r="B30" s="15">
        <f>[26]Maio!$K$5</f>
        <v>0</v>
      </c>
      <c r="C30" s="15">
        <f>[26]Maio!$K$6</f>
        <v>0.2</v>
      </c>
      <c r="D30" s="15">
        <f>[26]Maio!$K$7</f>
        <v>0</v>
      </c>
      <c r="E30" s="15">
        <f>[26]Maio!$K$8</f>
        <v>0</v>
      </c>
      <c r="F30" s="15">
        <f>[26]Maio!$K$9</f>
        <v>0</v>
      </c>
      <c r="G30" s="15">
        <f>[26]Maio!$K$10</f>
        <v>0</v>
      </c>
      <c r="H30" s="15">
        <f>[26]Maio!$K$11</f>
        <v>0</v>
      </c>
      <c r="I30" s="15">
        <f>[26]Maio!$K$12</f>
        <v>0</v>
      </c>
      <c r="J30" s="15">
        <f>[26]Maio!$K$13</f>
        <v>0</v>
      </c>
      <c r="K30" s="15">
        <f>[26]Maio!$K$14</f>
        <v>0</v>
      </c>
      <c r="L30" s="15">
        <f>[26]Maio!$K$15</f>
        <v>0.2</v>
      </c>
      <c r="M30" s="15">
        <f>[26]Maio!$K$16</f>
        <v>0</v>
      </c>
      <c r="N30" s="15">
        <f>[26]Maio!$K$17</f>
        <v>0</v>
      </c>
      <c r="O30" s="15">
        <f>[26]Maio!$K$18</f>
        <v>0</v>
      </c>
      <c r="P30" s="15">
        <f>[26]Maio!$K$19</f>
        <v>0</v>
      </c>
      <c r="Q30" s="15">
        <f>[26]Maio!$K$20</f>
        <v>0</v>
      </c>
      <c r="R30" s="15">
        <f>[26]Maio!$K$21</f>
        <v>0</v>
      </c>
      <c r="S30" s="15">
        <f>[26]Maio!$K$22</f>
        <v>0</v>
      </c>
      <c r="T30" s="15">
        <f>[26]Maio!$K$23</f>
        <v>0</v>
      </c>
      <c r="U30" s="15">
        <f>[26]Maio!$K$24</f>
        <v>0</v>
      </c>
      <c r="V30" s="15">
        <f>[26]Maio!$K$25</f>
        <v>0</v>
      </c>
      <c r="W30" s="15">
        <f>[26]Maio!$K$26</f>
        <v>0</v>
      </c>
      <c r="X30" s="15">
        <f>[26]Maio!$K$27</f>
        <v>5.6</v>
      </c>
      <c r="Y30" s="15">
        <f>[26]Maio!$K$28</f>
        <v>0</v>
      </c>
      <c r="Z30" s="15">
        <f>[26]Maio!$K$29</f>
        <v>0</v>
      </c>
      <c r="AA30" s="15">
        <f>[26]Maio!$K$30</f>
        <v>2.2000000000000002</v>
      </c>
      <c r="AB30" s="15">
        <f>[26]Maio!$K$31</f>
        <v>22.999999999999996</v>
      </c>
      <c r="AC30" s="15">
        <f>[26]Maio!$K$32</f>
        <v>51.199999999999996</v>
      </c>
      <c r="AD30" s="15">
        <f>[26]Maio!$K$33</f>
        <v>25.799999999999997</v>
      </c>
      <c r="AE30" s="15">
        <f>[26]Maio!$K$34</f>
        <v>3.6000000000000005</v>
      </c>
      <c r="AF30" s="15">
        <f>[26]Maio!$K$35</f>
        <v>1</v>
      </c>
      <c r="AG30" s="22">
        <f t="shared" si="8"/>
        <v>112.79999999999998</v>
      </c>
      <c r="AH30" s="24">
        <f t="shared" si="9"/>
        <v>51.199999999999996</v>
      </c>
      <c r="AI30" s="127" t="s">
        <v>136</v>
      </c>
    </row>
    <row r="31" spans="1:37" ht="17.100000000000001" customHeight="1" x14ac:dyDescent="0.2">
      <c r="A31" s="84" t="s">
        <v>51</v>
      </c>
      <c r="B31" s="15">
        <f>[27]Maio!$K$5</f>
        <v>0</v>
      </c>
      <c r="C31" s="15">
        <f>[27]Maio!$K$6</f>
        <v>0</v>
      </c>
      <c r="D31" s="15">
        <f>[27]Maio!$K$7</f>
        <v>0</v>
      </c>
      <c r="E31" s="15">
        <f>[27]Maio!$K$8</f>
        <v>0</v>
      </c>
      <c r="F31" s="15">
        <f>[27]Maio!$K$9</f>
        <v>0</v>
      </c>
      <c r="G31" s="15">
        <f>[27]Maio!$K$10</f>
        <v>0</v>
      </c>
      <c r="H31" s="15">
        <f>[27]Maio!$K$11</f>
        <v>0</v>
      </c>
      <c r="I31" s="15">
        <f>[27]Maio!$K$12</f>
        <v>0</v>
      </c>
      <c r="J31" s="15">
        <f>[27]Maio!$K$13</f>
        <v>0</v>
      </c>
      <c r="K31" s="15">
        <f>[27]Maio!$K$14</f>
        <v>0.4</v>
      </c>
      <c r="L31" s="15">
        <f>[27]Maio!$K$15</f>
        <v>0.2</v>
      </c>
      <c r="M31" s="15">
        <f>[27]Maio!$K$16</f>
        <v>0</v>
      </c>
      <c r="N31" s="15">
        <f>[27]Maio!$K$17</f>
        <v>0.2</v>
      </c>
      <c r="O31" s="15">
        <f>[27]Maio!$K$18</f>
        <v>0.2</v>
      </c>
      <c r="P31" s="15">
        <f>[27]Maio!$K$19</f>
        <v>0</v>
      </c>
      <c r="Q31" s="15">
        <f>[27]Maio!$K$20</f>
        <v>0</v>
      </c>
      <c r="R31" s="15">
        <f>[27]Maio!$K$21</f>
        <v>0</v>
      </c>
      <c r="S31" s="15">
        <f>[27]Maio!$K$22</f>
        <v>0.2</v>
      </c>
      <c r="T31" s="15">
        <f>[27]Maio!$K$23</f>
        <v>0</v>
      </c>
      <c r="U31" s="15">
        <f>[27]Maio!$K$24</f>
        <v>0</v>
      </c>
      <c r="V31" s="15">
        <f>[27]Maio!$K$25</f>
        <v>0</v>
      </c>
      <c r="W31" s="15">
        <f>[27]Maio!$K$26</f>
        <v>0</v>
      </c>
      <c r="X31" s="15">
        <f>[27]Maio!$K$27</f>
        <v>0</v>
      </c>
      <c r="Y31" s="15">
        <f>[27]Maio!$K$28</f>
        <v>0</v>
      </c>
      <c r="Z31" s="15">
        <f>[27]Maio!$K$29</f>
        <v>0</v>
      </c>
      <c r="AA31" s="15">
        <f>[27]Maio!$K$30</f>
        <v>0</v>
      </c>
      <c r="AB31" s="15">
        <f>[27]Maio!$K$31</f>
        <v>0</v>
      </c>
      <c r="AC31" s="15">
        <f>[27]Maio!$K$32</f>
        <v>0</v>
      </c>
      <c r="AD31" s="15">
        <f>[27]Maio!$K$33</f>
        <v>0</v>
      </c>
      <c r="AE31" s="15">
        <f>[27]Maio!$K$34</f>
        <v>0</v>
      </c>
      <c r="AF31" s="15">
        <f>[27]Maio!$K$35</f>
        <v>0</v>
      </c>
      <c r="AG31" s="22">
        <f t="shared" ref="AG31" si="10">SUM(B31:AF31)</f>
        <v>1.2</v>
      </c>
      <c r="AH31" s="24">
        <f>MAX(B31:AF31)</f>
        <v>0.4</v>
      </c>
      <c r="AI31" s="127">
        <f t="shared" si="1"/>
        <v>26</v>
      </c>
      <c r="AJ31" s="18" t="s">
        <v>54</v>
      </c>
    </row>
    <row r="32" spans="1:37" ht="17.100000000000001" customHeight="1" x14ac:dyDescent="0.2">
      <c r="A32" s="84" t="s">
        <v>20</v>
      </c>
      <c r="B32" s="15">
        <f>[28]Maio!$K$5</f>
        <v>0</v>
      </c>
      <c r="C32" s="15">
        <f>[28]Maio!$K$6</f>
        <v>0</v>
      </c>
      <c r="D32" s="15">
        <f>[28]Maio!$K$7</f>
        <v>0</v>
      </c>
      <c r="E32" s="15">
        <f>[28]Maio!$K$8</f>
        <v>0</v>
      </c>
      <c r="F32" s="15">
        <f>[28]Maio!$K$9</f>
        <v>0</v>
      </c>
      <c r="G32" s="15">
        <f>[28]Maio!$K$10</f>
        <v>0</v>
      </c>
      <c r="H32" s="15">
        <f>[28]Maio!$K$11</f>
        <v>0</v>
      </c>
      <c r="I32" s="15">
        <f>[28]Maio!$K$12</f>
        <v>0</v>
      </c>
      <c r="J32" s="15">
        <f>[28]Maio!$K$13</f>
        <v>1.2</v>
      </c>
      <c r="K32" s="15">
        <f>[28]Maio!$K$14</f>
        <v>62.8</v>
      </c>
      <c r="L32" s="15">
        <f>[28]Maio!$K$15</f>
        <v>5.7999999999999989</v>
      </c>
      <c r="M32" s="15">
        <f>[28]Maio!$K$16</f>
        <v>11.399999999999999</v>
      </c>
      <c r="N32" s="15">
        <f>[28]Maio!$K$17</f>
        <v>5.4</v>
      </c>
      <c r="O32" s="15">
        <f>[28]Maio!$K$18</f>
        <v>0</v>
      </c>
      <c r="P32" s="15">
        <f>[28]Maio!$K$19</f>
        <v>1</v>
      </c>
      <c r="Q32" s="15">
        <f>[28]Maio!$K$20</f>
        <v>2.8000000000000003</v>
      </c>
      <c r="R32" s="15">
        <f>[28]Maio!$K$21</f>
        <v>0</v>
      </c>
      <c r="S32" s="15">
        <f>[28]Maio!$K$22</f>
        <v>0</v>
      </c>
      <c r="T32" s="15">
        <f>[28]Maio!$K$23</f>
        <v>0</v>
      </c>
      <c r="U32" s="15">
        <f>[28]Maio!$K$24</f>
        <v>2.4000000000000004</v>
      </c>
      <c r="V32" s="15">
        <f>[28]Maio!$K$25</f>
        <v>7.9999999999999991</v>
      </c>
      <c r="W32" s="15">
        <f>[28]Maio!$K$26</f>
        <v>0.2</v>
      </c>
      <c r="X32" s="15">
        <f>[28]Maio!$K$27</f>
        <v>0.8</v>
      </c>
      <c r="Y32" s="15">
        <f>[28]Maio!$K$28</f>
        <v>0.4</v>
      </c>
      <c r="Z32" s="15">
        <f>[28]Maio!$K$29</f>
        <v>0.4</v>
      </c>
      <c r="AA32" s="15">
        <f>[28]Maio!$K$30</f>
        <v>0.2</v>
      </c>
      <c r="AB32" s="15">
        <f>[28]Maio!$K$31</f>
        <v>0</v>
      </c>
      <c r="AC32" s="15">
        <f>[28]Maio!$K$32</f>
        <v>0</v>
      </c>
      <c r="AD32" s="15">
        <f>[28]Maio!$K$33</f>
        <v>1.4</v>
      </c>
      <c r="AE32" s="15">
        <f>[28]Maio!$K$34</f>
        <v>1.7999999999999998</v>
      </c>
      <c r="AF32" s="15">
        <f>[28]Maio!$K$35</f>
        <v>58.400000000000006</v>
      </c>
      <c r="AG32" s="22">
        <f t="shared" si="8"/>
        <v>164.40000000000003</v>
      </c>
      <c r="AH32" s="24">
        <f t="shared" si="9"/>
        <v>62.8</v>
      </c>
      <c r="AI32" s="127">
        <f>COUNTIF(B32:AF32,"=0,0")</f>
        <v>14</v>
      </c>
    </row>
    <row r="33" spans="1:35" s="5" customFormat="1" ht="17.100000000000001" customHeight="1" x14ac:dyDescent="0.2">
      <c r="A33" s="88" t="s">
        <v>33</v>
      </c>
      <c r="B33" s="19">
        <f t="shared" ref="B33:AH33" si="11">MAX(B5:B32)</f>
        <v>0.6</v>
      </c>
      <c r="C33" s="19">
        <f t="shared" si="11"/>
        <v>0.2</v>
      </c>
      <c r="D33" s="19">
        <f t="shared" si="11"/>
        <v>0.2</v>
      </c>
      <c r="E33" s="19">
        <f t="shared" si="11"/>
        <v>0.2</v>
      </c>
      <c r="F33" s="19">
        <f t="shared" si="11"/>
        <v>0.2</v>
      </c>
      <c r="G33" s="19">
        <f t="shared" si="11"/>
        <v>54.6</v>
      </c>
      <c r="H33" s="19">
        <f t="shared" si="11"/>
        <v>28.8</v>
      </c>
      <c r="I33" s="19">
        <f t="shared" si="11"/>
        <v>74.800000000000011</v>
      </c>
      <c r="J33" s="19">
        <f t="shared" si="11"/>
        <v>103.4</v>
      </c>
      <c r="K33" s="19">
        <f t="shared" si="11"/>
        <v>81.8</v>
      </c>
      <c r="L33" s="19">
        <f t="shared" si="11"/>
        <v>56.000000000000007</v>
      </c>
      <c r="M33" s="19">
        <f t="shared" si="11"/>
        <v>70.399999999999977</v>
      </c>
      <c r="N33" s="19">
        <f t="shared" si="11"/>
        <v>14.600000000000001</v>
      </c>
      <c r="O33" s="19">
        <f t="shared" si="11"/>
        <v>4.8000000000000016</v>
      </c>
      <c r="P33" s="19">
        <f t="shared" si="11"/>
        <v>7.8</v>
      </c>
      <c r="Q33" s="19">
        <f t="shared" si="11"/>
        <v>46</v>
      </c>
      <c r="R33" s="19">
        <f t="shared" si="11"/>
        <v>5.2</v>
      </c>
      <c r="S33" s="19">
        <f t="shared" si="11"/>
        <v>18.199999999999996</v>
      </c>
      <c r="T33" s="19">
        <f t="shared" si="11"/>
        <v>0.8</v>
      </c>
      <c r="U33" s="19">
        <f t="shared" si="11"/>
        <v>23.599999999999998</v>
      </c>
      <c r="V33" s="19">
        <f t="shared" si="11"/>
        <v>28.6</v>
      </c>
      <c r="W33" s="19">
        <f t="shared" si="11"/>
        <v>27.200000000000003</v>
      </c>
      <c r="X33" s="19">
        <f t="shared" si="11"/>
        <v>5.6</v>
      </c>
      <c r="Y33" s="19">
        <f t="shared" si="11"/>
        <v>0.4</v>
      </c>
      <c r="Z33" s="19">
        <f t="shared" si="11"/>
        <v>0.4</v>
      </c>
      <c r="AA33" s="19">
        <f t="shared" si="11"/>
        <v>21.6</v>
      </c>
      <c r="AB33" s="19">
        <f t="shared" si="11"/>
        <v>53.4</v>
      </c>
      <c r="AC33" s="19">
        <f t="shared" si="11"/>
        <v>51.199999999999996</v>
      </c>
      <c r="AD33" s="19">
        <f t="shared" si="11"/>
        <v>39</v>
      </c>
      <c r="AE33" s="19">
        <f t="shared" si="11"/>
        <v>16.2</v>
      </c>
      <c r="AF33" s="19">
        <f t="shared" si="11"/>
        <v>58.400000000000006</v>
      </c>
      <c r="AG33" s="21">
        <f t="shared" si="11"/>
        <v>312</v>
      </c>
      <c r="AH33" s="28">
        <f t="shared" si="11"/>
        <v>103.4</v>
      </c>
      <c r="AI33" s="147"/>
    </row>
    <row r="34" spans="1:35" s="11" customFormat="1" x14ac:dyDescent="0.2">
      <c r="A34" s="128" t="s">
        <v>36</v>
      </c>
      <c r="B34" s="81">
        <f t="shared" ref="B34:AG34" si="12">SUM(B5:B32)</f>
        <v>0.6</v>
      </c>
      <c r="C34" s="81">
        <f t="shared" si="12"/>
        <v>0.4</v>
      </c>
      <c r="D34" s="81">
        <f t="shared" si="12"/>
        <v>0.4</v>
      </c>
      <c r="E34" s="81">
        <f t="shared" si="12"/>
        <v>0.2</v>
      </c>
      <c r="F34" s="81">
        <f t="shared" si="12"/>
        <v>0.2</v>
      </c>
      <c r="G34" s="81">
        <f t="shared" si="12"/>
        <v>178.2</v>
      </c>
      <c r="H34" s="81">
        <f t="shared" si="12"/>
        <v>72.599999999999994</v>
      </c>
      <c r="I34" s="81">
        <f t="shared" si="12"/>
        <v>136.60000000000002</v>
      </c>
      <c r="J34" s="81">
        <f t="shared" si="12"/>
        <v>287.99999999999994</v>
      </c>
      <c r="K34" s="81">
        <f t="shared" si="12"/>
        <v>570.79999999999995</v>
      </c>
      <c r="L34" s="81">
        <f t="shared" si="12"/>
        <v>143.4</v>
      </c>
      <c r="M34" s="81">
        <f t="shared" si="12"/>
        <v>200.4</v>
      </c>
      <c r="N34" s="81">
        <f t="shared" si="12"/>
        <v>57.800000000000004</v>
      </c>
      <c r="O34" s="81">
        <f t="shared" si="12"/>
        <v>6.2000000000000028</v>
      </c>
      <c r="P34" s="81">
        <f t="shared" si="12"/>
        <v>12.399999999999999</v>
      </c>
      <c r="Q34" s="81">
        <f t="shared" si="12"/>
        <v>118</v>
      </c>
      <c r="R34" s="81">
        <f t="shared" si="12"/>
        <v>6.4000000000000012</v>
      </c>
      <c r="S34" s="81">
        <f t="shared" si="12"/>
        <v>57.000000000000007</v>
      </c>
      <c r="T34" s="81">
        <f t="shared" si="12"/>
        <v>1.8</v>
      </c>
      <c r="U34" s="81">
        <f t="shared" si="12"/>
        <v>30.199999999999996</v>
      </c>
      <c r="V34" s="81">
        <f t="shared" si="12"/>
        <v>66</v>
      </c>
      <c r="W34" s="81">
        <f t="shared" si="12"/>
        <v>48.2</v>
      </c>
      <c r="X34" s="81">
        <f t="shared" si="12"/>
        <v>13.600000000000001</v>
      </c>
      <c r="Y34" s="81">
        <f t="shared" si="12"/>
        <v>1</v>
      </c>
      <c r="Z34" s="81">
        <f t="shared" si="12"/>
        <v>0.60000000000000009</v>
      </c>
      <c r="AA34" s="81">
        <f t="shared" si="12"/>
        <v>67.400000000000006</v>
      </c>
      <c r="AB34" s="81">
        <f t="shared" si="12"/>
        <v>263.20000000000005</v>
      </c>
      <c r="AC34" s="81">
        <f t="shared" si="12"/>
        <v>431</v>
      </c>
      <c r="AD34" s="81">
        <f t="shared" si="12"/>
        <v>249.6</v>
      </c>
      <c r="AE34" s="81">
        <f t="shared" si="12"/>
        <v>70</v>
      </c>
      <c r="AF34" s="81">
        <f t="shared" si="12"/>
        <v>101.40000000000002</v>
      </c>
      <c r="AG34" s="82">
        <f t="shared" si="12"/>
        <v>3193.6000000000004</v>
      </c>
      <c r="AH34" s="80"/>
      <c r="AI34" s="148"/>
    </row>
    <row r="35" spans="1:35" x14ac:dyDescent="0.2">
      <c r="A35" s="10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  <c r="AE35" s="78"/>
      <c r="AF35" s="79"/>
      <c r="AG35" s="79"/>
      <c r="AH35" s="79"/>
      <c r="AI35" s="108"/>
    </row>
    <row r="36" spans="1:35" x14ac:dyDescent="0.2">
      <c r="A36" s="89"/>
      <c r="B36" s="69"/>
      <c r="C36" s="70"/>
      <c r="D36" s="70" t="s">
        <v>133</v>
      </c>
      <c r="E36" s="70"/>
      <c r="F36" s="70"/>
      <c r="G36" s="70"/>
      <c r="H36" s="69"/>
      <c r="I36" s="69"/>
      <c r="J36" s="69"/>
      <c r="K36" s="69"/>
      <c r="L36" s="69"/>
      <c r="M36" s="69" t="s">
        <v>52</v>
      </c>
      <c r="N36" s="69"/>
      <c r="O36" s="69"/>
      <c r="P36" s="69"/>
      <c r="Q36" s="69"/>
      <c r="R36" s="69"/>
      <c r="S36" s="69"/>
      <c r="T36" s="74"/>
      <c r="U36" s="74"/>
      <c r="V36" s="74"/>
      <c r="W36" s="74"/>
      <c r="X36" s="74"/>
      <c r="Y36" s="74" t="s">
        <v>134</v>
      </c>
      <c r="Z36" s="74"/>
      <c r="AA36" s="74"/>
      <c r="AB36" s="74"/>
      <c r="AC36" s="74"/>
      <c r="AD36" s="74"/>
      <c r="AE36" s="69"/>
      <c r="AF36" s="69"/>
      <c r="AG36" s="71"/>
      <c r="AH36" s="69"/>
      <c r="AI36" s="90"/>
    </row>
    <row r="37" spans="1:35" x14ac:dyDescent="0.2">
      <c r="A37" s="89"/>
      <c r="B37" s="69"/>
      <c r="C37" s="69"/>
      <c r="D37" s="69"/>
      <c r="E37" s="69"/>
      <c r="F37" s="69"/>
      <c r="G37" s="69"/>
      <c r="H37" s="69"/>
      <c r="I37" s="69"/>
      <c r="J37" s="75"/>
      <c r="K37" s="75"/>
      <c r="L37" s="75"/>
      <c r="M37" s="75" t="s">
        <v>53</v>
      </c>
      <c r="N37" s="75"/>
      <c r="O37" s="75"/>
      <c r="P37" s="75"/>
      <c r="Q37" s="69"/>
      <c r="R37" s="69"/>
      <c r="S37" s="69"/>
      <c r="T37" s="69"/>
      <c r="U37" s="69"/>
      <c r="V37" s="75"/>
      <c r="W37" s="75"/>
      <c r="X37" s="69"/>
      <c r="Y37" s="69"/>
      <c r="Z37" s="69"/>
      <c r="AA37" s="69"/>
      <c r="AB37" s="69"/>
      <c r="AC37" s="69"/>
      <c r="AD37" s="71"/>
      <c r="AE37" s="72"/>
      <c r="AF37" s="73"/>
      <c r="AG37" s="69"/>
      <c r="AH37" s="69"/>
      <c r="AI37" s="100"/>
    </row>
    <row r="38" spans="1:35" ht="13.5" thickBot="1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6"/>
      <c r="AE38" s="97"/>
      <c r="AF38" s="98"/>
      <c r="AG38" s="95"/>
      <c r="AH38" s="95"/>
      <c r="AI38" s="99"/>
    </row>
    <row r="39" spans="1:35" x14ac:dyDescent="0.2">
      <c r="F39" s="2" t="s">
        <v>54</v>
      </c>
    </row>
    <row r="40" spans="1:35" x14ac:dyDescent="0.2">
      <c r="H40" s="32"/>
      <c r="I40" s="32"/>
      <c r="J40" s="14"/>
      <c r="K40" s="32"/>
      <c r="L40" s="32"/>
      <c r="M40" s="32"/>
      <c r="N40" s="32"/>
      <c r="O40" s="32"/>
      <c r="P40" s="14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35" x14ac:dyDescent="0.2">
      <c r="AI41" s="13" t="s">
        <v>54</v>
      </c>
    </row>
    <row r="42" spans="1:35" x14ac:dyDescent="0.2">
      <c r="AH42" s="31" t="s">
        <v>54</v>
      </c>
      <c r="AI42" s="13" t="s">
        <v>54</v>
      </c>
    </row>
    <row r="43" spans="1:35" x14ac:dyDescent="0.2">
      <c r="F43" s="2" t="s">
        <v>54</v>
      </c>
    </row>
    <row r="44" spans="1:35" x14ac:dyDescent="0.2">
      <c r="AH44" s="31" t="s">
        <v>54</v>
      </c>
    </row>
  </sheetData>
  <sheetProtection password="C6EC" sheet="1" objects="1" scenarios="1"/>
  <mergeCells count="35">
    <mergeCell ref="AI33:AI3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B2:AH2"/>
    <mergeCell ref="A1:AH1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ignoredErrors>
    <ignoredError sqref="AG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view="pageLayout" topLeftCell="A16" zoomScaleNormal="100" workbookViewId="0">
      <selection activeCell="E37" sqref="E37"/>
    </sheetView>
  </sheetViews>
  <sheetFormatPr defaultRowHeight="12.75" x14ac:dyDescent="0.2"/>
  <cols>
    <col min="1" max="1" width="30.28515625" customWidth="1"/>
    <col min="2" max="2" width="9.5703125" style="60" customWidth="1"/>
    <col min="3" max="3" width="9.5703125" style="61" customWidth="1"/>
    <col min="4" max="4" width="9.5703125" style="60" customWidth="1"/>
    <col min="5" max="5" width="9.85546875" style="60" customWidth="1"/>
    <col min="6" max="6" width="9.5703125" style="60" customWidth="1"/>
    <col min="7" max="7" width="16.140625" bestFit="1" customWidth="1"/>
    <col min="8" max="8" width="9.7109375" customWidth="1"/>
    <col min="9" max="9" width="54.85546875" customWidth="1"/>
    <col min="255" max="255" width="30.28515625" customWidth="1"/>
    <col min="256" max="258" width="9.5703125" customWidth="1"/>
    <col min="259" max="259" width="9.85546875" customWidth="1"/>
    <col min="260" max="260" width="9.5703125" customWidth="1"/>
    <col min="261" max="261" width="11" customWidth="1"/>
    <col min="262" max="262" width="11.140625" customWidth="1"/>
    <col min="263" max="263" width="11" customWidth="1"/>
    <col min="264" max="264" width="9.7109375" customWidth="1"/>
    <col min="265" max="265" width="54.85546875" customWidth="1"/>
    <col min="511" max="511" width="30.28515625" customWidth="1"/>
    <col min="512" max="514" width="9.5703125" customWidth="1"/>
    <col min="515" max="515" width="9.85546875" customWidth="1"/>
    <col min="516" max="516" width="9.5703125" customWidth="1"/>
    <col min="517" max="517" width="11" customWidth="1"/>
    <col min="518" max="518" width="11.140625" customWidth="1"/>
    <col min="519" max="519" width="11" customWidth="1"/>
    <col min="520" max="520" width="9.7109375" customWidth="1"/>
    <col min="521" max="521" width="54.85546875" customWidth="1"/>
    <col min="767" max="767" width="30.28515625" customWidth="1"/>
    <col min="768" max="770" width="9.5703125" customWidth="1"/>
    <col min="771" max="771" width="9.85546875" customWidth="1"/>
    <col min="772" max="772" width="9.5703125" customWidth="1"/>
    <col min="773" max="773" width="11" customWidth="1"/>
    <col min="774" max="774" width="11.140625" customWidth="1"/>
    <col min="775" max="775" width="11" customWidth="1"/>
    <col min="776" max="776" width="9.7109375" customWidth="1"/>
    <col min="777" max="777" width="54.85546875" customWidth="1"/>
    <col min="1023" max="1023" width="30.28515625" customWidth="1"/>
    <col min="1024" max="1026" width="9.5703125" customWidth="1"/>
    <col min="1027" max="1027" width="9.85546875" customWidth="1"/>
    <col min="1028" max="1028" width="9.5703125" customWidth="1"/>
    <col min="1029" max="1029" width="11" customWidth="1"/>
    <col min="1030" max="1030" width="11.140625" customWidth="1"/>
    <col min="1031" max="1031" width="11" customWidth="1"/>
    <col min="1032" max="1032" width="9.7109375" customWidth="1"/>
    <col min="1033" max="1033" width="54.85546875" customWidth="1"/>
    <col min="1279" max="1279" width="30.28515625" customWidth="1"/>
    <col min="1280" max="1282" width="9.5703125" customWidth="1"/>
    <col min="1283" max="1283" width="9.85546875" customWidth="1"/>
    <col min="1284" max="1284" width="9.5703125" customWidth="1"/>
    <col min="1285" max="1285" width="11" customWidth="1"/>
    <col min="1286" max="1286" width="11.140625" customWidth="1"/>
    <col min="1287" max="1287" width="11" customWidth="1"/>
    <col min="1288" max="1288" width="9.7109375" customWidth="1"/>
    <col min="1289" max="1289" width="54.85546875" customWidth="1"/>
    <col min="1535" max="1535" width="30.28515625" customWidth="1"/>
    <col min="1536" max="1538" width="9.5703125" customWidth="1"/>
    <col min="1539" max="1539" width="9.85546875" customWidth="1"/>
    <col min="1540" max="1540" width="9.5703125" customWidth="1"/>
    <col min="1541" max="1541" width="11" customWidth="1"/>
    <col min="1542" max="1542" width="11.140625" customWidth="1"/>
    <col min="1543" max="1543" width="11" customWidth="1"/>
    <col min="1544" max="1544" width="9.7109375" customWidth="1"/>
    <col min="1545" max="1545" width="54.85546875" customWidth="1"/>
    <col min="1791" max="1791" width="30.28515625" customWidth="1"/>
    <col min="1792" max="1794" width="9.5703125" customWidth="1"/>
    <col min="1795" max="1795" width="9.85546875" customWidth="1"/>
    <col min="1796" max="1796" width="9.5703125" customWidth="1"/>
    <col min="1797" max="1797" width="11" customWidth="1"/>
    <col min="1798" max="1798" width="11.140625" customWidth="1"/>
    <col min="1799" max="1799" width="11" customWidth="1"/>
    <col min="1800" max="1800" width="9.7109375" customWidth="1"/>
    <col min="1801" max="1801" width="54.85546875" customWidth="1"/>
    <col min="2047" max="2047" width="30.28515625" customWidth="1"/>
    <col min="2048" max="2050" width="9.5703125" customWidth="1"/>
    <col min="2051" max="2051" width="9.85546875" customWidth="1"/>
    <col min="2052" max="2052" width="9.5703125" customWidth="1"/>
    <col min="2053" max="2053" width="11" customWidth="1"/>
    <col min="2054" max="2054" width="11.140625" customWidth="1"/>
    <col min="2055" max="2055" width="11" customWidth="1"/>
    <col min="2056" max="2056" width="9.7109375" customWidth="1"/>
    <col min="2057" max="2057" width="54.85546875" customWidth="1"/>
    <col min="2303" max="2303" width="30.28515625" customWidth="1"/>
    <col min="2304" max="2306" width="9.5703125" customWidth="1"/>
    <col min="2307" max="2307" width="9.85546875" customWidth="1"/>
    <col min="2308" max="2308" width="9.5703125" customWidth="1"/>
    <col min="2309" max="2309" width="11" customWidth="1"/>
    <col min="2310" max="2310" width="11.140625" customWidth="1"/>
    <col min="2311" max="2311" width="11" customWidth="1"/>
    <col min="2312" max="2312" width="9.7109375" customWidth="1"/>
    <col min="2313" max="2313" width="54.85546875" customWidth="1"/>
    <col min="2559" max="2559" width="30.28515625" customWidth="1"/>
    <col min="2560" max="2562" width="9.5703125" customWidth="1"/>
    <col min="2563" max="2563" width="9.85546875" customWidth="1"/>
    <col min="2564" max="2564" width="9.5703125" customWidth="1"/>
    <col min="2565" max="2565" width="11" customWidth="1"/>
    <col min="2566" max="2566" width="11.140625" customWidth="1"/>
    <col min="2567" max="2567" width="11" customWidth="1"/>
    <col min="2568" max="2568" width="9.7109375" customWidth="1"/>
    <col min="2569" max="2569" width="54.85546875" customWidth="1"/>
    <col min="2815" max="2815" width="30.28515625" customWidth="1"/>
    <col min="2816" max="2818" width="9.5703125" customWidth="1"/>
    <col min="2819" max="2819" width="9.85546875" customWidth="1"/>
    <col min="2820" max="2820" width="9.5703125" customWidth="1"/>
    <col min="2821" max="2821" width="11" customWidth="1"/>
    <col min="2822" max="2822" width="11.140625" customWidth="1"/>
    <col min="2823" max="2823" width="11" customWidth="1"/>
    <col min="2824" max="2824" width="9.7109375" customWidth="1"/>
    <col min="2825" max="2825" width="54.85546875" customWidth="1"/>
    <col min="3071" max="3071" width="30.28515625" customWidth="1"/>
    <col min="3072" max="3074" width="9.5703125" customWidth="1"/>
    <col min="3075" max="3075" width="9.85546875" customWidth="1"/>
    <col min="3076" max="3076" width="9.5703125" customWidth="1"/>
    <col min="3077" max="3077" width="11" customWidth="1"/>
    <col min="3078" max="3078" width="11.140625" customWidth="1"/>
    <col min="3079" max="3079" width="11" customWidth="1"/>
    <col min="3080" max="3080" width="9.7109375" customWidth="1"/>
    <col min="3081" max="3081" width="54.85546875" customWidth="1"/>
    <col min="3327" max="3327" width="30.28515625" customWidth="1"/>
    <col min="3328" max="3330" width="9.5703125" customWidth="1"/>
    <col min="3331" max="3331" width="9.85546875" customWidth="1"/>
    <col min="3332" max="3332" width="9.5703125" customWidth="1"/>
    <col min="3333" max="3333" width="11" customWidth="1"/>
    <col min="3334" max="3334" width="11.140625" customWidth="1"/>
    <col min="3335" max="3335" width="11" customWidth="1"/>
    <col min="3336" max="3336" width="9.7109375" customWidth="1"/>
    <col min="3337" max="3337" width="54.85546875" customWidth="1"/>
    <col min="3583" max="3583" width="30.28515625" customWidth="1"/>
    <col min="3584" max="3586" width="9.5703125" customWidth="1"/>
    <col min="3587" max="3587" width="9.85546875" customWidth="1"/>
    <col min="3588" max="3588" width="9.5703125" customWidth="1"/>
    <col min="3589" max="3589" width="11" customWidth="1"/>
    <col min="3590" max="3590" width="11.140625" customWidth="1"/>
    <col min="3591" max="3591" width="11" customWidth="1"/>
    <col min="3592" max="3592" width="9.7109375" customWidth="1"/>
    <col min="3593" max="3593" width="54.85546875" customWidth="1"/>
    <col min="3839" max="3839" width="30.28515625" customWidth="1"/>
    <col min="3840" max="3842" width="9.5703125" customWidth="1"/>
    <col min="3843" max="3843" width="9.85546875" customWidth="1"/>
    <col min="3844" max="3844" width="9.5703125" customWidth="1"/>
    <col min="3845" max="3845" width="11" customWidth="1"/>
    <col min="3846" max="3846" width="11.140625" customWidth="1"/>
    <col min="3847" max="3847" width="11" customWidth="1"/>
    <col min="3848" max="3848" width="9.7109375" customWidth="1"/>
    <col min="3849" max="3849" width="54.85546875" customWidth="1"/>
    <col min="4095" max="4095" width="30.28515625" customWidth="1"/>
    <col min="4096" max="4098" width="9.5703125" customWidth="1"/>
    <col min="4099" max="4099" width="9.85546875" customWidth="1"/>
    <col min="4100" max="4100" width="9.5703125" customWidth="1"/>
    <col min="4101" max="4101" width="11" customWidth="1"/>
    <col min="4102" max="4102" width="11.140625" customWidth="1"/>
    <col min="4103" max="4103" width="11" customWidth="1"/>
    <col min="4104" max="4104" width="9.7109375" customWidth="1"/>
    <col min="4105" max="4105" width="54.85546875" customWidth="1"/>
    <col min="4351" max="4351" width="30.28515625" customWidth="1"/>
    <col min="4352" max="4354" width="9.5703125" customWidth="1"/>
    <col min="4355" max="4355" width="9.85546875" customWidth="1"/>
    <col min="4356" max="4356" width="9.5703125" customWidth="1"/>
    <col min="4357" max="4357" width="11" customWidth="1"/>
    <col min="4358" max="4358" width="11.140625" customWidth="1"/>
    <col min="4359" max="4359" width="11" customWidth="1"/>
    <col min="4360" max="4360" width="9.7109375" customWidth="1"/>
    <col min="4361" max="4361" width="54.85546875" customWidth="1"/>
    <col min="4607" max="4607" width="30.28515625" customWidth="1"/>
    <col min="4608" max="4610" width="9.5703125" customWidth="1"/>
    <col min="4611" max="4611" width="9.85546875" customWidth="1"/>
    <col min="4612" max="4612" width="9.5703125" customWidth="1"/>
    <col min="4613" max="4613" width="11" customWidth="1"/>
    <col min="4614" max="4614" width="11.140625" customWidth="1"/>
    <col min="4615" max="4615" width="11" customWidth="1"/>
    <col min="4616" max="4616" width="9.7109375" customWidth="1"/>
    <col min="4617" max="4617" width="54.85546875" customWidth="1"/>
    <col min="4863" max="4863" width="30.28515625" customWidth="1"/>
    <col min="4864" max="4866" width="9.5703125" customWidth="1"/>
    <col min="4867" max="4867" width="9.85546875" customWidth="1"/>
    <col min="4868" max="4868" width="9.5703125" customWidth="1"/>
    <col min="4869" max="4869" width="11" customWidth="1"/>
    <col min="4870" max="4870" width="11.140625" customWidth="1"/>
    <col min="4871" max="4871" width="11" customWidth="1"/>
    <col min="4872" max="4872" width="9.7109375" customWidth="1"/>
    <col min="4873" max="4873" width="54.85546875" customWidth="1"/>
    <col min="5119" max="5119" width="30.28515625" customWidth="1"/>
    <col min="5120" max="5122" width="9.5703125" customWidth="1"/>
    <col min="5123" max="5123" width="9.85546875" customWidth="1"/>
    <col min="5124" max="5124" width="9.5703125" customWidth="1"/>
    <col min="5125" max="5125" width="11" customWidth="1"/>
    <col min="5126" max="5126" width="11.140625" customWidth="1"/>
    <col min="5127" max="5127" width="11" customWidth="1"/>
    <col min="5128" max="5128" width="9.7109375" customWidth="1"/>
    <col min="5129" max="5129" width="54.85546875" customWidth="1"/>
    <col min="5375" max="5375" width="30.28515625" customWidth="1"/>
    <col min="5376" max="5378" width="9.5703125" customWidth="1"/>
    <col min="5379" max="5379" width="9.85546875" customWidth="1"/>
    <col min="5380" max="5380" width="9.5703125" customWidth="1"/>
    <col min="5381" max="5381" width="11" customWidth="1"/>
    <col min="5382" max="5382" width="11.140625" customWidth="1"/>
    <col min="5383" max="5383" width="11" customWidth="1"/>
    <col min="5384" max="5384" width="9.7109375" customWidth="1"/>
    <col min="5385" max="5385" width="54.85546875" customWidth="1"/>
    <col min="5631" max="5631" width="30.28515625" customWidth="1"/>
    <col min="5632" max="5634" width="9.5703125" customWidth="1"/>
    <col min="5635" max="5635" width="9.85546875" customWidth="1"/>
    <col min="5636" max="5636" width="9.5703125" customWidth="1"/>
    <col min="5637" max="5637" width="11" customWidth="1"/>
    <col min="5638" max="5638" width="11.140625" customWidth="1"/>
    <col min="5639" max="5639" width="11" customWidth="1"/>
    <col min="5640" max="5640" width="9.7109375" customWidth="1"/>
    <col min="5641" max="5641" width="54.85546875" customWidth="1"/>
    <col min="5887" max="5887" width="30.28515625" customWidth="1"/>
    <col min="5888" max="5890" width="9.5703125" customWidth="1"/>
    <col min="5891" max="5891" width="9.85546875" customWidth="1"/>
    <col min="5892" max="5892" width="9.5703125" customWidth="1"/>
    <col min="5893" max="5893" width="11" customWidth="1"/>
    <col min="5894" max="5894" width="11.140625" customWidth="1"/>
    <col min="5895" max="5895" width="11" customWidth="1"/>
    <col min="5896" max="5896" width="9.7109375" customWidth="1"/>
    <col min="5897" max="5897" width="54.85546875" customWidth="1"/>
    <col min="6143" max="6143" width="30.28515625" customWidth="1"/>
    <col min="6144" max="6146" width="9.5703125" customWidth="1"/>
    <col min="6147" max="6147" width="9.85546875" customWidth="1"/>
    <col min="6148" max="6148" width="9.5703125" customWidth="1"/>
    <col min="6149" max="6149" width="11" customWidth="1"/>
    <col min="6150" max="6150" width="11.140625" customWidth="1"/>
    <col min="6151" max="6151" width="11" customWidth="1"/>
    <col min="6152" max="6152" width="9.7109375" customWidth="1"/>
    <col min="6153" max="6153" width="54.85546875" customWidth="1"/>
    <col min="6399" max="6399" width="30.28515625" customWidth="1"/>
    <col min="6400" max="6402" width="9.5703125" customWidth="1"/>
    <col min="6403" max="6403" width="9.85546875" customWidth="1"/>
    <col min="6404" max="6404" width="9.5703125" customWidth="1"/>
    <col min="6405" max="6405" width="11" customWidth="1"/>
    <col min="6406" max="6406" width="11.140625" customWidth="1"/>
    <col min="6407" max="6407" width="11" customWidth="1"/>
    <col min="6408" max="6408" width="9.7109375" customWidth="1"/>
    <col min="6409" max="6409" width="54.85546875" customWidth="1"/>
    <col min="6655" max="6655" width="30.28515625" customWidth="1"/>
    <col min="6656" max="6658" width="9.5703125" customWidth="1"/>
    <col min="6659" max="6659" width="9.85546875" customWidth="1"/>
    <col min="6660" max="6660" width="9.5703125" customWidth="1"/>
    <col min="6661" max="6661" width="11" customWidth="1"/>
    <col min="6662" max="6662" width="11.140625" customWidth="1"/>
    <col min="6663" max="6663" width="11" customWidth="1"/>
    <col min="6664" max="6664" width="9.7109375" customWidth="1"/>
    <col min="6665" max="6665" width="54.85546875" customWidth="1"/>
    <col min="6911" max="6911" width="30.28515625" customWidth="1"/>
    <col min="6912" max="6914" width="9.5703125" customWidth="1"/>
    <col min="6915" max="6915" width="9.85546875" customWidth="1"/>
    <col min="6916" max="6916" width="9.5703125" customWidth="1"/>
    <col min="6917" max="6917" width="11" customWidth="1"/>
    <col min="6918" max="6918" width="11.140625" customWidth="1"/>
    <col min="6919" max="6919" width="11" customWidth="1"/>
    <col min="6920" max="6920" width="9.7109375" customWidth="1"/>
    <col min="6921" max="6921" width="54.85546875" customWidth="1"/>
    <col min="7167" max="7167" width="30.28515625" customWidth="1"/>
    <col min="7168" max="7170" width="9.5703125" customWidth="1"/>
    <col min="7171" max="7171" width="9.85546875" customWidth="1"/>
    <col min="7172" max="7172" width="9.5703125" customWidth="1"/>
    <col min="7173" max="7173" width="11" customWidth="1"/>
    <col min="7174" max="7174" width="11.140625" customWidth="1"/>
    <col min="7175" max="7175" width="11" customWidth="1"/>
    <col min="7176" max="7176" width="9.7109375" customWidth="1"/>
    <col min="7177" max="7177" width="54.85546875" customWidth="1"/>
    <col min="7423" max="7423" width="30.28515625" customWidth="1"/>
    <col min="7424" max="7426" width="9.5703125" customWidth="1"/>
    <col min="7427" max="7427" width="9.85546875" customWidth="1"/>
    <col min="7428" max="7428" width="9.5703125" customWidth="1"/>
    <col min="7429" max="7429" width="11" customWidth="1"/>
    <col min="7430" max="7430" width="11.140625" customWidth="1"/>
    <col min="7431" max="7431" width="11" customWidth="1"/>
    <col min="7432" max="7432" width="9.7109375" customWidth="1"/>
    <col min="7433" max="7433" width="54.85546875" customWidth="1"/>
    <col min="7679" max="7679" width="30.28515625" customWidth="1"/>
    <col min="7680" max="7682" width="9.5703125" customWidth="1"/>
    <col min="7683" max="7683" width="9.85546875" customWidth="1"/>
    <col min="7684" max="7684" width="9.5703125" customWidth="1"/>
    <col min="7685" max="7685" width="11" customWidth="1"/>
    <col min="7686" max="7686" width="11.140625" customWidth="1"/>
    <col min="7687" max="7687" width="11" customWidth="1"/>
    <col min="7688" max="7688" width="9.7109375" customWidth="1"/>
    <col min="7689" max="7689" width="54.85546875" customWidth="1"/>
    <col min="7935" max="7935" width="30.28515625" customWidth="1"/>
    <col min="7936" max="7938" width="9.5703125" customWidth="1"/>
    <col min="7939" max="7939" width="9.85546875" customWidth="1"/>
    <col min="7940" max="7940" width="9.5703125" customWidth="1"/>
    <col min="7941" max="7941" width="11" customWidth="1"/>
    <col min="7942" max="7942" width="11.140625" customWidth="1"/>
    <col min="7943" max="7943" width="11" customWidth="1"/>
    <col min="7944" max="7944" width="9.7109375" customWidth="1"/>
    <col min="7945" max="7945" width="54.85546875" customWidth="1"/>
    <col min="8191" max="8191" width="30.28515625" customWidth="1"/>
    <col min="8192" max="8194" width="9.5703125" customWidth="1"/>
    <col min="8195" max="8195" width="9.85546875" customWidth="1"/>
    <col min="8196" max="8196" width="9.5703125" customWidth="1"/>
    <col min="8197" max="8197" width="11" customWidth="1"/>
    <col min="8198" max="8198" width="11.140625" customWidth="1"/>
    <col min="8199" max="8199" width="11" customWidth="1"/>
    <col min="8200" max="8200" width="9.7109375" customWidth="1"/>
    <col min="8201" max="8201" width="54.85546875" customWidth="1"/>
    <col min="8447" max="8447" width="30.28515625" customWidth="1"/>
    <col min="8448" max="8450" width="9.5703125" customWidth="1"/>
    <col min="8451" max="8451" width="9.85546875" customWidth="1"/>
    <col min="8452" max="8452" width="9.5703125" customWidth="1"/>
    <col min="8453" max="8453" width="11" customWidth="1"/>
    <col min="8454" max="8454" width="11.140625" customWidth="1"/>
    <col min="8455" max="8455" width="11" customWidth="1"/>
    <col min="8456" max="8456" width="9.7109375" customWidth="1"/>
    <col min="8457" max="8457" width="54.85546875" customWidth="1"/>
    <col min="8703" max="8703" width="30.28515625" customWidth="1"/>
    <col min="8704" max="8706" width="9.5703125" customWidth="1"/>
    <col min="8707" max="8707" width="9.85546875" customWidth="1"/>
    <col min="8708" max="8708" width="9.5703125" customWidth="1"/>
    <col min="8709" max="8709" width="11" customWidth="1"/>
    <col min="8710" max="8710" width="11.140625" customWidth="1"/>
    <col min="8711" max="8711" width="11" customWidth="1"/>
    <col min="8712" max="8712" width="9.7109375" customWidth="1"/>
    <col min="8713" max="8713" width="54.85546875" customWidth="1"/>
    <col min="8959" max="8959" width="30.28515625" customWidth="1"/>
    <col min="8960" max="8962" width="9.5703125" customWidth="1"/>
    <col min="8963" max="8963" width="9.85546875" customWidth="1"/>
    <col min="8964" max="8964" width="9.5703125" customWidth="1"/>
    <col min="8965" max="8965" width="11" customWidth="1"/>
    <col min="8966" max="8966" width="11.140625" customWidth="1"/>
    <col min="8967" max="8967" width="11" customWidth="1"/>
    <col min="8968" max="8968" width="9.7109375" customWidth="1"/>
    <col min="8969" max="8969" width="54.85546875" customWidth="1"/>
    <col min="9215" max="9215" width="30.28515625" customWidth="1"/>
    <col min="9216" max="9218" width="9.5703125" customWidth="1"/>
    <col min="9219" max="9219" width="9.85546875" customWidth="1"/>
    <col min="9220" max="9220" width="9.5703125" customWidth="1"/>
    <col min="9221" max="9221" width="11" customWidth="1"/>
    <col min="9222" max="9222" width="11.140625" customWidth="1"/>
    <col min="9223" max="9223" width="11" customWidth="1"/>
    <col min="9224" max="9224" width="9.7109375" customWidth="1"/>
    <col min="9225" max="9225" width="54.85546875" customWidth="1"/>
    <col min="9471" max="9471" width="30.28515625" customWidth="1"/>
    <col min="9472" max="9474" width="9.5703125" customWidth="1"/>
    <col min="9475" max="9475" width="9.85546875" customWidth="1"/>
    <col min="9476" max="9476" width="9.5703125" customWidth="1"/>
    <col min="9477" max="9477" width="11" customWidth="1"/>
    <col min="9478" max="9478" width="11.140625" customWidth="1"/>
    <col min="9479" max="9479" width="11" customWidth="1"/>
    <col min="9480" max="9480" width="9.7109375" customWidth="1"/>
    <col min="9481" max="9481" width="54.85546875" customWidth="1"/>
    <col min="9727" max="9727" width="30.28515625" customWidth="1"/>
    <col min="9728" max="9730" width="9.5703125" customWidth="1"/>
    <col min="9731" max="9731" width="9.85546875" customWidth="1"/>
    <col min="9732" max="9732" width="9.5703125" customWidth="1"/>
    <col min="9733" max="9733" width="11" customWidth="1"/>
    <col min="9734" max="9734" width="11.140625" customWidth="1"/>
    <col min="9735" max="9735" width="11" customWidth="1"/>
    <col min="9736" max="9736" width="9.7109375" customWidth="1"/>
    <col min="9737" max="9737" width="54.85546875" customWidth="1"/>
    <col min="9983" max="9983" width="30.28515625" customWidth="1"/>
    <col min="9984" max="9986" width="9.5703125" customWidth="1"/>
    <col min="9987" max="9987" width="9.85546875" customWidth="1"/>
    <col min="9988" max="9988" width="9.5703125" customWidth="1"/>
    <col min="9989" max="9989" width="11" customWidth="1"/>
    <col min="9990" max="9990" width="11.140625" customWidth="1"/>
    <col min="9991" max="9991" width="11" customWidth="1"/>
    <col min="9992" max="9992" width="9.7109375" customWidth="1"/>
    <col min="9993" max="9993" width="54.85546875" customWidth="1"/>
    <col min="10239" max="10239" width="30.28515625" customWidth="1"/>
    <col min="10240" max="10242" width="9.5703125" customWidth="1"/>
    <col min="10243" max="10243" width="9.85546875" customWidth="1"/>
    <col min="10244" max="10244" width="9.5703125" customWidth="1"/>
    <col min="10245" max="10245" width="11" customWidth="1"/>
    <col min="10246" max="10246" width="11.140625" customWidth="1"/>
    <col min="10247" max="10247" width="11" customWidth="1"/>
    <col min="10248" max="10248" width="9.7109375" customWidth="1"/>
    <col min="10249" max="10249" width="54.85546875" customWidth="1"/>
    <col min="10495" max="10495" width="30.28515625" customWidth="1"/>
    <col min="10496" max="10498" width="9.5703125" customWidth="1"/>
    <col min="10499" max="10499" width="9.85546875" customWidth="1"/>
    <col min="10500" max="10500" width="9.5703125" customWidth="1"/>
    <col min="10501" max="10501" width="11" customWidth="1"/>
    <col min="10502" max="10502" width="11.140625" customWidth="1"/>
    <col min="10503" max="10503" width="11" customWidth="1"/>
    <col min="10504" max="10504" width="9.7109375" customWidth="1"/>
    <col min="10505" max="10505" width="54.85546875" customWidth="1"/>
    <col min="10751" max="10751" width="30.28515625" customWidth="1"/>
    <col min="10752" max="10754" width="9.5703125" customWidth="1"/>
    <col min="10755" max="10755" width="9.85546875" customWidth="1"/>
    <col min="10756" max="10756" width="9.5703125" customWidth="1"/>
    <col min="10757" max="10757" width="11" customWidth="1"/>
    <col min="10758" max="10758" width="11.140625" customWidth="1"/>
    <col min="10759" max="10759" width="11" customWidth="1"/>
    <col min="10760" max="10760" width="9.7109375" customWidth="1"/>
    <col min="10761" max="10761" width="54.85546875" customWidth="1"/>
    <col min="11007" max="11007" width="30.28515625" customWidth="1"/>
    <col min="11008" max="11010" width="9.5703125" customWidth="1"/>
    <col min="11011" max="11011" width="9.85546875" customWidth="1"/>
    <col min="11012" max="11012" width="9.5703125" customWidth="1"/>
    <col min="11013" max="11013" width="11" customWidth="1"/>
    <col min="11014" max="11014" width="11.140625" customWidth="1"/>
    <col min="11015" max="11015" width="11" customWidth="1"/>
    <col min="11016" max="11016" width="9.7109375" customWidth="1"/>
    <col min="11017" max="11017" width="54.85546875" customWidth="1"/>
    <col min="11263" max="11263" width="30.28515625" customWidth="1"/>
    <col min="11264" max="11266" width="9.5703125" customWidth="1"/>
    <col min="11267" max="11267" width="9.85546875" customWidth="1"/>
    <col min="11268" max="11268" width="9.5703125" customWidth="1"/>
    <col min="11269" max="11269" width="11" customWidth="1"/>
    <col min="11270" max="11270" width="11.140625" customWidth="1"/>
    <col min="11271" max="11271" width="11" customWidth="1"/>
    <col min="11272" max="11272" width="9.7109375" customWidth="1"/>
    <col min="11273" max="11273" width="54.85546875" customWidth="1"/>
    <col min="11519" max="11519" width="30.28515625" customWidth="1"/>
    <col min="11520" max="11522" width="9.5703125" customWidth="1"/>
    <col min="11523" max="11523" width="9.85546875" customWidth="1"/>
    <col min="11524" max="11524" width="9.5703125" customWidth="1"/>
    <col min="11525" max="11525" width="11" customWidth="1"/>
    <col min="11526" max="11526" width="11.140625" customWidth="1"/>
    <col min="11527" max="11527" width="11" customWidth="1"/>
    <col min="11528" max="11528" width="9.7109375" customWidth="1"/>
    <col min="11529" max="11529" width="54.85546875" customWidth="1"/>
    <col min="11775" max="11775" width="30.28515625" customWidth="1"/>
    <col min="11776" max="11778" width="9.5703125" customWidth="1"/>
    <col min="11779" max="11779" width="9.85546875" customWidth="1"/>
    <col min="11780" max="11780" width="9.5703125" customWidth="1"/>
    <col min="11781" max="11781" width="11" customWidth="1"/>
    <col min="11782" max="11782" width="11.140625" customWidth="1"/>
    <col min="11783" max="11783" width="11" customWidth="1"/>
    <col min="11784" max="11784" width="9.7109375" customWidth="1"/>
    <col min="11785" max="11785" width="54.85546875" customWidth="1"/>
    <col min="12031" max="12031" width="30.28515625" customWidth="1"/>
    <col min="12032" max="12034" width="9.5703125" customWidth="1"/>
    <col min="12035" max="12035" width="9.85546875" customWidth="1"/>
    <col min="12036" max="12036" width="9.5703125" customWidth="1"/>
    <col min="12037" max="12037" width="11" customWidth="1"/>
    <col min="12038" max="12038" width="11.140625" customWidth="1"/>
    <col min="12039" max="12039" width="11" customWidth="1"/>
    <col min="12040" max="12040" width="9.7109375" customWidth="1"/>
    <col min="12041" max="12041" width="54.85546875" customWidth="1"/>
    <col min="12287" max="12287" width="30.28515625" customWidth="1"/>
    <col min="12288" max="12290" width="9.5703125" customWidth="1"/>
    <col min="12291" max="12291" width="9.85546875" customWidth="1"/>
    <col min="12292" max="12292" width="9.5703125" customWidth="1"/>
    <col min="12293" max="12293" width="11" customWidth="1"/>
    <col min="12294" max="12294" width="11.140625" customWidth="1"/>
    <col min="12295" max="12295" width="11" customWidth="1"/>
    <col min="12296" max="12296" width="9.7109375" customWidth="1"/>
    <col min="12297" max="12297" width="54.85546875" customWidth="1"/>
    <col min="12543" max="12543" width="30.28515625" customWidth="1"/>
    <col min="12544" max="12546" width="9.5703125" customWidth="1"/>
    <col min="12547" max="12547" width="9.85546875" customWidth="1"/>
    <col min="12548" max="12548" width="9.5703125" customWidth="1"/>
    <col min="12549" max="12549" width="11" customWidth="1"/>
    <col min="12550" max="12550" width="11.140625" customWidth="1"/>
    <col min="12551" max="12551" width="11" customWidth="1"/>
    <col min="12552" max="12552" width="9.7109375" customWidth="1"/>
    <col min="12553" max="12553" width="54.85546875" customWidth="1"/>
    <col min="12799" max="12799" width="30.28515625" customWidth="1"/>
    <col min="12800" max="12802" width="9.5703125" customWidth="1"/>
    <col min="12803" max="12803" width="9.85546875" customWidth="1"/>
    <col min="12804" max="12804" width="9.5703125" customWidth="1"/>
    <col min="12805" max="12805" width="11" customWidth="1"/>
    <col min="12806" max="12806" width="11.140625" customWidth="1"/>
    <col min="12807" max="12807" width="11" customWidth="1"/>
    <col min="12808" max="12808" width="9.7109375" customWidth="1"/>
    <col min="12809" max="12809" width="54.85546875" customWidth="1"/>
    <col min="13055" max="13055" width="30.28515625" customWidth="1"/>
    <col min="13056" max="13058" width="9.5703125" customWidth="1"/>
    <col min="13059" max="13059" width="9.85546875" customWidth="1"/>
    <col min="13060" max="13060" width="9.5703125" customWidth="1"/>
    <col min="13061" max="13061" width="11" customWidth="1"/>
    <col min="13062" max="13062" width="11.140625" customWidth="1"/>
    <col min="13063" max="13063" width="11" customWidth="1"/>
    <col min="13064" max="13064" width="9.7109375" customWidth="1"/>
    <col min="13065" max="13065" width="54.85546875" customWidth="1"/>
    <col min="13311" max="13311" width="30.28515625" customWidth="1"/>
    <col min="13312" max="13314" width="9.5703125" customWidth="1"/>
    <col min="13315" max="13315" width="9.85546875" customWidth="1"/>
    <col min="13316" max="13316" width="9.5703125" customWidth="1"/>
    <col min="13317" max="13317" width="11" customWidth="1"/>
    <col min="13318" max="13318" width="11.140625" customWidth="1"/>
    <col min="13319" max="13319" width="11" customWidth="1"/>
    <col min="13320" max="13320" width="9.7109375" customWidth="1"/>
    <col min="13321" max="13321" width="54.85546875" customWidth="1"/>
    <col min="13567" max="13567" width="30.28515625" customWidth="1"/>
    <col min="13568" max="13570" width="9.5703125" customWidth="1"/>
    <col min="13571" max="13571" width="9.85546875" customWidth="1"/>
    <col min="13572" max="13572" width="9.5703125" customWidth="1"/>
    <col min="13573" max="13573" width="11" customWidth="1"/>
    <col min="13574" max="13574" width="11.140625" customWidth="1"/>
    <col min="13575" max="13575" width="11" customWidth="1"/>
    <col min="13576" max="13576" width="9.7109375" customWidth="1"/>
    <col min="13577" max="13577" width="54.85546875" customWidth="1"/>
    <col min="13823" max="13823" width="30.28515625" customWidth="1"/>
    <col min="13824" max="13826" width="9.5703125" customWidth="1"/>
    <col min="13827" max="13827" width="9.85546875" customWidth="1"/>
    <col min="13828" max="13828" width="9.5703125" customWidth="1"/>
    <col min="13829" max="13829" width="11" customWidth="1"/>
    <col min="13830" max="13830" width="11.140625" customWidth="1"/>
    <col min="13831" max="13831" width="11" customWidth="1"/>
    <col min="13832" max="13832" width="9.7109375" customWidth="1"/>
    <col min="13833" max="13833" width="54.85546875" customWidth="1"/>
    <col min="14079" max="14079" width="30.28515625" customWidth="1"/>
    <col min="14080" max="14082" width="9.5703125" customWidth="1"/>
    <col min="14083" max="14083" width="9.85546875" customWidth="1"/>
    <col min="14084" max="14084" width="9.5703125" customWidth="1"/>
    <col min="14085" max="14085" width="11" customWidth="1"/>
    <col min="14086" max="14086" width="11.140625" customWidth="1"/>
    <col min="14087" max="14087" width="11" customWidth="1"/>
    <col min="14088" max="14088" width="9.7109375" customWidth="1"/>
    <col min="14089" max="14089" width="54.85546875" customWidth="1"/>
    <col min="14335" max="14335" width="30.28515625" customWidth="1"/>
    <col min="14336" max="14338" width="9.5703125" customWidth="1"/>
    <col min="14339" max="14339" width="9.85546875" customWidth="1"/>
    <col min="14340" max="14340" width="9.5703125" customWidth="1"/>
    <col min="14341" max="14341" width="11" customWidth="1"/>
    <col min="14342" max="14342" width="11.140625" customWidth="1"/>
    <col min="14343" max="14343" width="11" customWidth="1"/>
    <col min="14344" max="14344" width="9.7109375" customWidth="1"/>
    <col min="14345" max="14345" width="54.85546875" customWidth="1"/>
    <col min="14591" max="14591" width="30.28515625" customWidth="1"/>
    <col min="14592" max="14594" width="9.5703125" customWidth="1"/>
    <col min="14595" max="14595" width="9.85546875" customWidth="1"/>
    <col min="14596" max="14596" width="9.5703125" customWidth="1"/>
    <col min="14597" max="14597" width="11" customWidth="1"/>
    <col min="14598" max="14598" width="11.140625" customWidth="1"/>
    <col min="14599" max="14599" width="11" customWidth="1"/>
    <col min="14600" max="14600" width="9.7109375" customWidth="1"/>
    <col min="14601" max="14601" width="54.85546875" customWidth="1"/>
    <col min="14847" max="14847" width="30.28515625" customWidth="1"/>
    <col min="14848" max="14850" width="9.5703125" customWidth="1"/>
    <col min="14851" max="14851" width="9.85546875" customWidth="1"/>
    <col min="14852" max="14852" width="9.5703125" customWidth="1"/>
    <col min="14853" max="14853" width="11" customWidth="1"/>
    <col min="14854" max="14854" width="11.140625" customWidth="1"/>
    <col min="14855" max="14855" width="11" customWidth="1"/>
    <col min="14856" max="14856" width="9.7109375" customWidth="1"/>
    <col min="14857" max="14857" width="54.85546875" customWidth="1"/>
    <col min="15103" max="15103" width="30.28515625" customWidth="1"/>
    <col min="15104" max="15106" width="9.5703125" customWidth="1"/>
    <col min="15107" max="15107" width="9.85546875" customWidth="1"/>
    <col min="15108" max="15108" width="9.5703125" customWidth="1"/>
    <col min="15109" max="15109" width="11" customWidth="1"/>
    <col min="15110" max="15110" width="11.140625" customWidth="1"/>
    <col min="15111" max="15111" width="11" customWidth="1"/>
    <col min="15112" max="15112" width="9.7109375" customWidth="1"/>
    <col min="15113" max="15113" width="54.85546875" customWidth="1"/>
    <col min="15359" max="15359" width="30.28515625" customWidth="1"/>
    <col min="15360" max="15362" width="9.5703125" customWidth="1"/>
    <col min="15363" max="15363" width="9.85546875" customWidth="1"/>
    <col min="15364" max="15364" width="9.5703125" customWidth="1"/>
    <col min="15365" max="15365" width="11" customWidth="1"/>
    <col min="15366" max="15366" width="11.140625" customWidth="1"/>
    <col min="15367" max="15367" width="11" customWidth="1"/>
    <col min="15368" max="15368" width="9.7109375" customWidth="1"/>
    <col min="15369" max="15369" width="54.85546875" customWidth="1"/>
    <col min="15615" max="15615" width="30.28515625" customWidth="1"/>
    <col min="15616" max="15618" width="9.5703125" customWidth="1"/>
    <col min="15619" max="15619" width="9.85546875" customWidth="1"/>
    <col min="15620" max="15620" width="9.5703125" customWidth="1"/>
    <col min="15621" max="15621" width="11" customWidth="1"/>
    <col min="15622" max="15622" width="11.140625" customWidth="1"/>
    <col min="15623" max="15623" width="11" customWidth="1"/>
    <col min="15624" max="15624" width="9.7109375" customWidth="1"/>
    <col min="15625" max="15625" width="54.85546875" customWidth="1"/>
    <col min="15871" max="15871" width="30.28515625" customWidth="1"/>
    <col min="15872" max="15874" width="9.5703125" customWidth="1"/>
    <col min="15875" max="15875" width="9.85546875" customWidth="1"/>
    <col min="15876" max="15876" width="9.5703125" customWidth="1"/>
    <col min="15877" max="15877" width="11" customWidth="1"/>
    <col min="15878" max="15878" width="11.140625" customWidth="1"/>
    <col min="15879" max="15879" width="11" customWidth="1"/>
    <col min="15880" max="15880" width="9.7109375" customWidth="1"/>
    <col min="15881" max="15881" width="54.85546875" customWidth="1"/>
    <col min="16127" max="16127" width="30.28515625" customWidth="1"/>
    <col min="16128" max="16130" width="9.5703125" customWidth="1"/>
    <col min="16131" max="16131" width="9.85546875" customWidth="1"/>
    <col min="16132" max="16132" width="9.5703125" customWidth="1"/>
    <col min="16133" max="16133" width="11" customWidth="1"/>
    <col min="16134" max="16134" width="11.140625" customWidth="1"/>
    <col min="16135" max="16135" width="11" customWidth="1"/>
    <col min="16136" max="16136" width="9.7109375" customWidth="1"/>
    <col min="16137" max="16137" width="54.85546875" customWidth="1"/>
  </cols>
  <sheetData>
    <row r="1" spans="1:13" s="35" customFormat="1" ht="42.75" customHeight="1" x14ac:dyDescent="0.2">
      <c r="A1" s="33" t="s">
        <v>57</v>
      </c>
      <c r="B1" s="33" t="s">
        <v>58</v>
      </c>
      <c r="C1" s="33" t="s">
        <v>59</v>
      </c>
      <c r="D1" s="33" t="s">
        <v>60</v>
      </c>
      <c r="E1" s="33" t="s">
        <v>61</v>
      </c>
      <c r="F1" s="33" t="s">
        <v>62</v>
      </c>
      <c r="G1" s="33" t="s">
        <v>63</v>
      </c>
      <c r="H1" s="33" t="s">
        <v>64</v>
      </c>
      <c r="I1" s="33" t="s">
        <v>65</v>
      </c>
      <c r="J1" s="34"/>
      <c r="K1" s="34"/>
      <c r="L1" s="34"/>
      <c r="M1" s="34"/>
    </row>
    <row r="2" spans="1:13" s="40" customFormat="1" x14ac:dyDescent="0.2">
      <c r="A2" s="36" t="s">
        <v>66</v>
      </c>
      <c r="B2" s="36" t="s">
        <v>67</v>
      </c>
      <c r="C2" s="37" t="s">
        <v>68</v>
      </c>
      <c r="D2" s="37">
        <v>-20.444199999999999</v>
      </c>
      <c r="E2" s="37">
        <v>-52.875599999999999</v>
      </c>
      <c r="F2" s="37">
        <v>388</v>
      </c>
      <c r="G2" s="38">
        <v>40405</v>
      </c>
      <c r="H2" s="39">
        <v>1</v>
      </c>
      <c r="I2" s="37" t="s">
        <v>69</v>
      </c>
      <c r="J2" s="34"/>
      <c r="K2" s="34"/>
      <c r="L2" s="34"/>
      <c r="M2" s="34"/>
    </row>
    <row r="3" spans="1:13" ht="12.75" customHeight="1" x14ac:dyDescent="0.2">
      <c r="A3" s="36" t="s">
        <v>0</v>
      </c>
      <c r="B3" s="36" t="s">
        <v>67</v>
      </c>
      <c r="C3" s="37" t="s">
        <v>70</v>
      </c>
      <c r="D3" s="39">
        <v>-23.002500000000001</v>
      </c>
      <c r="E3" s="39">
        <v>-55.3294</v>
      </c>
      <c r="F3" s="39">
        <v>431</v>
      </c>
      <c r="G3" s="41">
        <v>39611</v>
      </c>
      <c r="H3" s="39">
        <v>1</v>
      </c>
      <c r="I3" s="37" t="s">
        <v>71</v>
      </c>
      <c r="J3" s="42"/>
      <c r="K3" s="42"/>
      <c r="L3" s="42"/>
      <c r="M3" s="42"/>
    </row>
    <row r="4" spans="1:13" x14ac:dyDescent="0.2">
      <c r="A4" s="36" t="s">
        <v>1</v>
      </c>
      <c r="B4" s="36" t="s">
        <v>67</v>
      </c>
      <c r="C4" s="37" t="s">
        <v>72</v>
      </c>
      <c r="D4" s="43">
        <v>-20.4756</v>
      </c>
      <c r="E4" s="43">
        <v>-55.783900000000003</v>
      </c>
      <c r="F4" s="43">
        <v>155</v>
      </c>
      <c r="G4" s="41">
        <v>39022</v>
      </c>
      <c r="H4" s="39">
        <v>1</v>
      </c>
      <c r="I4" s="37" t="s">
        <v>73</v>
      </c>
      <c r="J4" s="42"/>
      <c r="K4" s="42"/>
      <c r="L4" s="42"/>
      <c r="M4" s="42"/>
    </row>
    <row r="5" spans="1:13" s="45" customFormat="1" x14ac:dyDescent="0.2">
      <c r="A5" s="36" t="s">
        <v>48</v>
      </c>
      <c r="B5" s="36" t="s">
        <v>67</v>
      </c>
      <c r="C5" s="37" t="s">
        <v>74</v>
      </c>
      <c r="D5" s="43">
        <v>-22.1008</v>
      </c>
      <c r="E5" s="43">
        <v>-56.54</v>
      </c>
      <c r="F5" s="43">
        <v>208</v>
      </c>
      <c r="G5" s="41">
        <v>40764</v>
      </c>
      <c r="H5" s="39">
        <v>1</v>
      </c>
      <c r="I5" s="44" t="s">
        <v>75</v>
      </c>
      <c r="J5" s="42"/>
      <c r="K5" s="42"/>
      <c r="L5" s="42"/>
      <c r="M5" s="42"/>
    </row>
    <row r="6" spans="1:13" s="45" customFormat="1" x14ac:dyDescent="0.2">
      <c r="A6" s="36" t="s">
        <v>76</v>
      </c>
      <c r="B6" s="36" t="s">
        <v>67</v>
      </c>
      <c r="C6" s="37" t="s">
        <v>77</v>
      </c>
      <c r="D6" s="43">
        <v>-21.7514</v>
      </c>
      <c r="E6" s="43">
        <v>-52.470599999999997</v>
      </c>
      <c r="F6" s="43">
        <v>387</v>
      </c>
      <c r="G6" s="41">
        <v>41354</v>
      </c>
      <c r="H6" s="39">
        <v>1</v>
      </c>
      <c r="I6" s="44" t="s">
        <v>78</v>
      </c>
      <c r="J6" s="42"/>
      <c r="K6" s="42"/>
      <c r="L6" s="42"/>
      <c r="M6" s="42"/>
    </row>
    <row r="7" spans="1:13" x14ac:dyDescent="0.2">
      <c r="A7" s="36" t="s">
        <v>2</v>
      </c>
      <c r="B7" s="36" t="s">
        <v>67</v>
      </c>
      <c r="C7" s="37" t="s">
        <v>79</v>
      </c>
      <c r="D7" s="43">
        <v>-20.45</v>
      </c>
      <c r="E7" s="43">
        <v>-54.616599999999998</v>
      </c>
      <c r="F7" s="43">
        <v>530</v>
      </c>
      <c r="G7" s="41">
        <v>37145</v>
      </c>
      <c r="H7" s="39">
        <v>1</v>
      </c>
      <c r="I7" s="37" t="s">
        <v>80</v>
      </c>
      <c r="J7" s="42"/>
      <c r="K7" s="42"/>
      <c r="L7" s="42"/>
      <c r="M7" s="42"/>
    </row>
    <row r="8" spans="1:13" x14ac:dyDescent="0.2">
      <c r="A8" s="36" t="s">
        <v>3</v>
      </c>
      <c r="B8" s="36" t="s">
        <v>67</v>
      </c>
      <c r="C8" s="37" t="s">
        <v>81</v>
      </c>
      <c r="D8" s="39">
        <v>-19.122499999999999</v>
      </c>
      <c r="E8" s="39">
        <v>-51.720799999999997</v>
      </c>
      <c r="F8" s="43">
        <v>516</v>
      </c>
      <c r="G8" s="41">
        <v>39515</v>
      </c>
      <c r="H8" s="39">
        <v>1</v>
      </c>
      <c r="I8" s="37" t="s">
        <v>82</v>
      </c>
      <c r="J8" s="42"/>
      <c r="K8" s="42"/>
      <c r="L8" s="42"/>
      <c r="M8" s="42"/>
    </row>
    <row r="9" spans="1:13" x14ac:dyDescent="0.2">
      <c r="A9" s="36" t="s">
        <v>4</v>
      </c>
      <c r="B9" s="36" t="s">
        <v>67</v>
      </c>
      <c r="C9" s="37" t="s">
        <v>83</v>
      </c>
      <c r="D9" s="43">
        <v>-18.802199999999999</v>
      </c>
      <c r="E9" s="43">
        <v>-52.602800000000002</v>
      </c>
      <c r="F9" s="43">
        <v>818</v>
      </c>
      <c r="G9" s="41">
        <v>39070</v>
      </c>
      <c r="H9" s="39">
        <v>1</v>
      </c>
      <c r="I9" s="37" t="s">
        <v>140</v>
      </c>
      <c r="J9" s="42"/>
      <c r="K9" s="42"/>
      <c r="L9" s="42"/>
      <c r="M9" s="42"/>
    </row>
    <row r="10" spans="1:13" ht="13.5" customHeight="1" x14ac:dyDescent="0.2">
      <c r="A10" s="36" t="s">
        <v>5</v>
      </c>
      <c r="B10" s="36" t="s">
        <v>67</v>
      </c>
      <c r="C10" s="37" t="s">
        <v>84</v>
      </c>
      <c r="D10" s="43">
        <v>-18.996700000000001</v>
      </c>
      <c r="E10" s="43">
        <v>-57.637500000000003</v>
      </c>
      <c r="F10" s="43">
        <v>126</v>
      </c>
      <c r="G10" s="41">
        <v>39017</v>
      </c>
      <c r="H10" s="39">
        <v>1</v>
      </c>
      <c r="I10" s="37" t="s">
        <v>85</v>
      </c>
      <c r="J10" s="42"/>
      <c r="K10" s="42"/>
      <c r="L10" s="42"/>
      <c r="M10" s="42"/>
    </row>
    <row r="11" spans="1:13" ht="13.5" customHeight="1" x14ac:dyDescent="0.2">
      <c r="A11" s="36" t="s">
        <v>50</v>
      </c>
      <c r="B11" s="36" t="s">
        <v>67</v>
      </c>
      <c r="C11" s="37" t="s">
        <v>86</v>
      </c>
      <c r="D11" s="43">
        <v>-18.4922</v>
      </c>
      <c r="E11" s="43">
        <v>-53.167200000000001</v>
      </c>
      <c r="F11" s="43">
        <v>730</v>
      </c>
      <c r="G11" s="41">
        <v>41247</v>
      </c>
      <c r="H11" s="39">
        <v>1</v>
      </c>
      <c r="I11" s="44" t="s">
        <v>87</v>
      </c>
      <c r="J11" s="42"/>
      <c r="K11" s="42"/>
      <c r="L11" s="42"/>
      <c r="M11" s="42"/>
    </row>
    <row r="12" spans="1:13" x14ac:dyDescent="0.2">
      <c r="A12" s="36" t="s">
        <v>6</v>
      </c>
      <c r="B12" s="36" t="s">
        <v>67</v>
      </c>
      <c r="C12" s="37" t="s">
        <v>88</v>
      </c>
      <c r="D12" s="43">
        <v>-18.304400000000001</v>
      </c>
      <c r="E12" s="43">
        <v>-54.440899999999999</v>
      </c>
      <c r="F12" s="43">
        <v>252</v>
      </c>
      <c r="G12" s="41">
        <v>39028</v>
      </c>
      <c r="H12" s="39">
        <v>1</v>
      </c>
      <c r="I12" s="37" t="s">
        <v>89</v>
      </c>
      <c r="J12" s="42"/>
      <c r="K12" s="42"/>
      <c r="L12" s="42"/>
      <c r="M12" s="42"/>
    </row>
    <row r="13" spans="1:13" x14ac:dyDescent="0.2">
      <c r="A13" s="36" t="s">
        <v>7</v>
      </c>
      <c r="B13" s="36" t="s">
        <v>67</v>
      </c>
      <c r="C13" s="37" t="s">
        <v>90</v>
      </c>
      <c r="D13" s="43">
        <v>-22.193899999999999</v>
      </c>
      <c r="E13" s="46">
        <v>-54.9114</v>
      </c>
      <c r="F13" s="43">
        <v>469</v>
      </c>
      <c r="G13" s="41">
        <v>39011</v>
      </c>
      <c r="H13" s="39">
        <v>1</v>
      </c>
      <c r="I13" s="37" t="s">
        <v>91</v>
      </c>
      <c r="J13" s="42"/>
      <c r="K13" s="42"/>
      <c r="L13" s="42"/>
      <c r="M13" s="42"/>
    </row>
    <row r="14" spans="1:13" x14ac:dyDescent="0.2">
      <c r="A14" s="36" t="s">
        <v>92</v>
      </c>
      <c r="B14" s="36" t="s">
        <v>67</v>
      </c>
      <c r="C14" s="37" t="s">
        <v>93</v>
      </c>
      <c r="D14" s="39">
        <v>-23.449400000000001</v>
      </c>
      <c r="E14" s="39">
        <v>-54.181699999999999</v>
      </c>
      <c r="F14" s="39">
        <v>336</v>
      </c>
      <c r="G14" s="41">
        <v>39598</v>
      </c>
      <c r="H14" s="39">
        <v>1</v>
      </c>
      <c r="I14" s="37" t="s">
        <v>94</v>
      </c>
      <c r="J14" s="42"/>
      <c r="K14" s="42"/>
      <c r="L14" s="42"/>
      <c r="M14" s="42"/>
    </row>
    <row r="15" spans="1:13" x14ac:dyDescent="0.2">
      <c r="A15" s="36" t="s">
        <v>9</v>
      </c>
      <c r="B15" s="36" t="s">
        <v>67</v>
      </c>
      <c r="C15" s="37" t="s">
        <v>95</v>
      </c>
      <c r="D15" s="43">
        <v>-22.3</v>
      </c>
      <c r="E15" s="43">
        <v>-53.816600000000001</v>
      </c>
      <c r="F15" s="43">
        <v>373.29</v>
      </c>
      <c r="G15" s="41">
        <v>37662</v>
      </c>
      <c r="H15" s="39">
        <v>1</v>
      </c>
      <c r="I15" s="37" t="s">
        <v>96</v>
      </c>
      <c r="J15" s="42"/>
      <c r="K15" s="42"/>
      <c r="L15" s="42"/>
      <c r="M15" s="42"/>
    </row>
    <row r="16" spans="1:13" s="45" customFormat="1" x14ac:dyDescent="0.2">
      <c r="A16" s="36" t="s">
        <v>49</v>
      </c>
      <c r="B16" s="36" t="s">
        <v>67</v>
      </c>
      <c r="C16" s="37" t="s">
        <v>97</v>
      </c>
      <c r="D16" s="43">
        <v>-21.478200000000001</v>
      </c>
      <c r="E16" s="43">
        <v>-56.136899999999997</v>
      </c>
      <c r="F16" s="43">
        <v>249</v>
      </c>
      <c r="G16" s="41">
        <v>40759</v>
      </c>
      <c r="H16" s="39">
        <v>1</v>
      </c>
      <c r="I16" s="44" t="s">
        <v>98</v>
      </c>
      <c r="J16" s="42"/>
      <c r="K16" s="42"/>
      <c r="L16" s="42"/>
      <c r="M16" s="42"/>
    </row>
    <row r="17" spans="1:13" x14ac:dyDescent="0.2">
      <c r="A17" s="36" t="s">
        <v>10</v>
      </c>
      <c r="B17" s="36" t="s">
        <v>67</v>
      </c>
      <c r="C17" s="37" t="s">
        <v>99</v>
      </c>
      <c r="D17" s="39">
        <v>-22.857199999999999</v>
      </c>
      <c r="E17" s="39">
        <v>-54.605600000000003</v>
      </c>
      <c r="F17" s="39">
        <v>379</v>
      </c>
      <c r="G17" s="41">
        <v>39617</v>
      </c>
      <c r="H17" s="39">
        <v>1</v>
      </c>
      <c r="I17" s="37" t="s">
        <v>100</v>
      </c>
      <c r="J17" s="42"/>
      <c r="K17" s="42"/>
      <c r="L17" s="42"/>
      <c r="M17" s="42"/>
    </row>
    <row r="18" spans="1:13" ht="12.75" customHeight="1" x14ac:dyDescent="0.2">
      <c r="A18" s="36" t="s">
        <v>11</v>
      </c>
      <c r="B18" s="36" t="s">
        <v>67</v>
      </c>
      <c r="C18" s="37" t="s">
        <v>101</v>
      </c>
      <c r="D18" s="43">
        <v>-21.609200000000001</v>
      </c>
      <c r="E18" s="43">
        <v>-55.177799999999998</v>
      </c>
      <c r="F18" s="43">
        <v>401</v>
      </c>
      <c r="G18" s="41">
        <v>39065</v>
      </c>
      <c r="H18" s="39">
        <v>1</v>
      </c>
      <c r="I18" s="37" t="s">
        <v>102</v>
      </c>
      <c r="J18" s="42"/>
      <c r="K18" s="42"/>
      <c r="L18" s="42"/>
      <c r="M18" s="42"/>
    </row>
    <row r="19" spans="1:13" s="45" customFormat="1" x14ac:dyDescent="0.2">
      <c r="A19" s="36" t="s">
        <v>12</v>
      </c>
      <c r="B19" s="36" t="s">
        <v>67</v>
      </c>
      <c r="C19" s="37" t="s">
        <v>103</v>
      </c>
      <c r="D19" s="43">
        <v>-20.395600000000002</v>
      </c>
      <c r="E19" s="43">
        <v>-56.431699999999999</v>
      </c>
      <c r="F19" s="43">
        <v>140</v>
      </c>
      <c r="G19" s="41">
        <v>39023</v>
      </c>
      <c r="H19" s="39">
        <v>1</v>
      </c>
      <c r="I19" s="37" t="s">
        <v>104</v>
      </c>
      <c r="J19" s="42"/>
      <c r="K19" s="42"/>
      <c r="L19" s="42"/>
      <c r="M19" s="42"/>
    </row>
    <row r="20" spans="1:13" x14ac:dyDescent="0.2">
      <c r="A20" s="36" t="s">
        <v>105</v>
      </c>
      <c r="B20" s="36" t="s">
        <v>67</v>
      </c>
      <c r="C20" s="37" t="s">
        <v>106</v>
      </c>
      <c r="D20" s="43">
        <v>-18.988900000000001</v>
      </c>
      <c r="E20" s="43">
        <v>-56.623100000000001</v>
      </c>
      <c r="F20" s="43">
        <v>104</v>
      </c>
      <c r="G20" s="41">
        <v>38932</v>
      </c>
      <c r="H20" s="39">
        <v>1</v>
      </c>
      <c r="I20" s="37" t="s">
        <v>107</v>
      </c>
      <c r="J20" s="42"/>
      <c r="K20" s="42"/>
      <c r="L20" s="42"/>
      <c r="M20" s="42"/>
    </row>
    <row r="21" spans="1:13" s="45" customFormat="1" x14ac:dyDescent="0.2">
      <c r="A21" s="36" t="s">
        <v>14</v>
      </c>
      <c r="B21" s="36" t="s">
        <v>67</v>
      </c>
      <c r="C21" s="37" t="s">
        <v>108</v>
      </c>
      <c r="D21" s="43">
        <v>-19.414300000000001</v>
      </c>
      <c r="E21" s="43">
        <v>-51.1053</v>
      </c>
      <c r="F21" s="43">
        <v>424</v>
      </c>
      <c r="G21" s="41" t="s">
        <v>109</v>
      </c>
      <c r="H21" s="39">
        <v>1</v>
      </c>
      <c r="I21" s="37" t="s">
        <v>110</v>
      </c>
      <c r="J21" s="42"/>
      <c r="K21" s="42"/>
      <c r="L21" s="42"/>
      <c r="M21" s="42"/>
    </row>
    <row r="22" spans="1:13" x14ac:dyDescent="0.2">
      <c r="A22" s="36" t="s">
        <v>15</v>
      </c>
      <c r="B22" s="36" t="s">
        <v>67</v>
      </c>
      <c r="C22" s="37" t="s">
        <v>111</v>
      </c>
      <c r="D22" s="43">
        <v>-22.533300000000001</v>
      </c>
      <c r="E22" s="43">
        <v>-55.533299999999997</v>
      </c>
      <c r="F22" s="43">
        <v>650</v>
      </c>
      <c r="G22" s="41">
        <v>37140</v>
      </c>
      <c r="H22" s="39">
        <v>1</v>
      </c>
      <c r="I22" s="37" t="s">
        <v>112</v>
      </c>
      <c r="J22" s="42"/>
      <c r="K22" s="42"/>
      <c r="L22" s="42"/>
      <c r="M22" s="42"/>
    </row>
    <row r="23" spans="1:13" x14ac:dyDescent="0.2">
      <c r="A23" s="36" t="s">
        <v>16</v>
      </c>
      <c r="B23" s="36" t="s">
        <v>67</v>
      </c>
      <c r="C23" s="37" t="s">
        <v>113</v>
      </c>
      <c r="D23" s="43">
        <v>-21.7058</v>
      </c>
      <c r="E23" s="43">
        <v>-57.5533</v>
      </c>
      <c r="F23" s="43">
        <v>85</v>
      </c>
      <c r="G23" s="41">
        <v>39014</v>
      </c>
      <c r="H23" s="39">
        <v>1</v>
      </c>
      <c r="I23" s="37" t="s">
        <v>114</v>
      </c>
      <c r="J23" s="42"/>
      <c r="K23" s="42"/>
      <c r="L23" s="42"/>
      <c r="M23" s="42"/>
    </row>
    <row r="24" spans="1:13" s="45" customFormat="1" x14ac:dyDescent="0.2">
      <c r="A24" s="36" t="s">
        <v>18</v>
      </c>
      <c r="B24" s="36" t="s">
        <v>67</v>
      </c>
      <c r="C24" s="37" t="s">
        <v>115</v>
      </c>
      <c r="D24" s="43">
        <v>-19.420100000000001</v>
      </c>
      <c r="E24" s="43">
        <v>-54.553100000000001</v>
      </c>
      <c r="F24" s="43">
        <v>647</v>
      </c>
      <c r="G24" s="41">
        <v>39067</v>
      </c>
      <c r="H24" s="39">
        <v>1</v>
      </c>
      <c r="I24" s="37" t="s">
        <v>141</v>
      </c>
      <c r="J24" s="42"/>
      <c r="K24" s="42"/>
      <c r="L24" s="42"/>
      <c r="M24" s="42"/>
    </row>
    <row r="25" spans="1:13" x14ac:dyDescent="0.2">
      <c r="A25" s="36" t="s">
        <v>116</v>
      </c>
      <c r="B25" s="36" t="s">
        <v>67</v>
      </c>
      <c r="C25" s="37" t="s">
        <v>117</v>
      </c>
      <c r="D25" s="39">
        <v>-21.774999999999999</v>
      </c>
      <c r="E25" s="39">
        <v>-54.528100000000002</v>
      </c>
      <c r="F25" s="39">
        <v>329</v>
      </c>
      <c r="G25" s="41">
        <v>39625</v>
      </c>
      <c r="H25" s="39">
        <v>1</v>
      </c>
      <c r="I25" s="37" t="s">
        <v>118</v>
      </c>
      <c r="J25" s="42"/>
      <c r="K25" s="42"/>
      <c r="L25" s="42"/>
      <c r="M25" s="42"/>
    </row>
    <row r="26" spans="1:13" s="50" customFormat="1" ht="15" customHeight="1" x14ac:dyDescent="0.2">
      <c r="A26" s="47" t="s">
        <v>31</v>
      </c>
      <c r="B26" s="47" t="s">
        <v>67</v>
      </c>
      <c r="C26" s="37" t="s">
        <v>119</v>
      </c>
      <c r="D26" s="48">
        <v>-20.9817</v>
      </c>
      <c r="E26" s="48">
        <v>-54.971899999999998</v>
      </c>
      <c r="F26" s="48">
        <v>464</v>
      </c>
      <c r="G26" s="38" t="s">
        <v>120</v>
      </c>
      <c r="H26" s="37">
        <v>1</v>
      </c>
      <c r="I26" s="47" t="s">
        <v>121</v>
      </c>
      <c r="J26" s="49"/>
      <c r="K26" s="49"/>
      <c r="L26" s="49"/>
      <c r="M26" s="49"/>
    </row>
    <row r="27" spans="1:13" s="45" customFormat="1" x14ac:dyDescent="0.2">
      <c r="A27" s="36" t="s">
        <v>19</v>
      </c>
      <c r="B27" s="36" t="s">
        <v>67</v>
      </c>
      <c r="C27" s="37" t="s">
        <v>122</v>
      </c>
      <c r="D27" s="39">
        <v>-23.966899999999999</v>
      </c>
      <c r="E27" s="39">
        <v>-55.0242</v>
      </c>
      <c r="F27" s="39">
        <v>402</v>
      </c>
      <c r="G27" s="41">
        <v>39605</v>
      </c>
      <c r="H27" s="39">
        <v>1</v>
      </c>
      <c r="I27" s="37" t="s">
        <v>123</v>
      </c>
      <c r="J27" s="42"/>
      <c r="K27" s="42"/>
      <c r="L27" s="42"/>
      <c r="M27" s="42"/>
    </row>
    <row r="28" spans="1:13" s="52" customFormat="1" x14ac:dyDescent="0.2">
      <c r="A28" s="47" t="s">
        <v>51</v>
      </c>
      <c r="B28" s="47" t="s">
        <v>67</v>
      </c>
      <c r="C28" s="37" t="s">
        <v>124</v>
      </c>
      <c r="D28" s="37">
        <v>-17.634699999999999</v>
      </c>
      <c r="E28" s="37">
        <v>-54.760100000000001</v>
      </c>
      <c r="F28" s="37">
        <v>486</v>
      </c>
      <c r="G28" s="38" t="s">
        <v>125</v>
      </c>
      <c r="H28" s="37">
        <v>1</v>
      </c>
      <c r="I28" s="39" t="s">
        <v>126</v>
      </c>
      <c r="J28" s="51"/>
      <c r="K28" s="51"/>
      <c r="L28" s="51"/>
      <c r="M28" s="51"/>
    </row>
    <row r="29" spans="1:13" x14ac:dyDescent="0.2">
      <c r="A29" s="36" t="s">
        <v>20</v>
      </c>
      <c r="B29" s="36" t="s">
        <v>67</v>
      </c>
      <c r="C29" s="37" t="s">
        <v>127</v>
      </c>
      <c r="D29" s="39">
        <v>-20.783300000000001</v>
      </c>
      <c r="E29" s="39">
        <v>-51.7</v>
      </c>
      <c r="F29" s="39">
        <v>313</v>
      </c>
      <c r="G29" s="41">
        <v>37137</v>
      </c>
      <c r="H29" s="39">
        <v>1</v>
      </c>
      <c r="I29" s="37" t="s">
        <v>128</v>
      </c>
      <c r="J29" s="42"/>
      <c r="K29" s="42"/>
      <c r="L29" s="42"/>
      <c r="M29" s="42"/>
    </row>
    <row r="30" spans="1:13" ht="18" customHeight="1" x14ac:dyDescent="0.2">
      <c r="A30" s="53"/>
      <c r="B30" s="54"/>
      <c r="C30" s="55"/>
      <c r="D30" s="55"/>
      <c r="E30" s="55"/>
      <c r="F30" s="55"/>
      <c r="G30" s="33" t="s">
        <v>129</v>
      </c>
      <c r="H30" s="37">
        <f>SUM(H2:H29)</f>
        <v>28</v>
      </c>
      <c r="I30" s="53"/>
      <c r="J30" s="42"/>
      <c r="K30" s="42"/>
      <c r="L30" s="42"/>
      <c r="M30" s="42"/>
    </row>
    <row r="31" spans="1:13" x14ac:dyDescent="0.2">
      <c r="A31" s="42" t="s">
        <v>130</v>
      </c>
      <c r="B31" s="56"/>
      <c r="C31" s="56"/>
      <c r="D31" s="56"/>
      <c r="E31" s="56"/>
      <c r="F31" s="56"/>
      <c r="G31" s="42"/>
      <c r="H31" s="57"/>
      <c r="I31" s="42"/>
      <c r="J31" s="42"/>
      <c r="K31" s="42"/>
      <c r="L31" s="42"/>
      <c r="M31" s="42"/>
    </row>
    <row r="32" spans="1:13" x14ac:dyDescent="0.2">
      <c r="A32" s="58" t="s">
        <v>131</v>
      </c>
      <c r="B32" s="59"/>
      <c r="C32" s="59"/>
      <c r="D32" s="59"/>
      <c r="E32" s="59"/>
      <c r="F32" s="59"/>
      <c r="G32" s="42"/>
      <c r="H32" s="42"/>
      <c r="I32" s="42"/>
      <c r="J32" s="42"/>
      <c r="K32" s="42"/>
      <c r="L32" s="42"/>
      <c r="M32" s="42"/>
    </row>
    <row r="33" spans="1:13" x14ac:dyDescent="0.2">
      <c r="A33" s="42"/>
      <c r="B33" s="59"/>
      <c r="C33" s="59"/>
      <c r="D33" s="59"/>
      <c r="E33" s="59"/>
      <c r="F33" s="59"/>
      <c r="G33" s="42"/>
      <c r="H33" s="42"/>
      <c r="I33" s="42"/>
      <c r="J33" s="42"/>
      <c r="K33" s="42"/>
      <c r="L33" s="42"/>
      <c r="M33" s="42"/>
    </row>
    <row r="34" spans="1:13" x14ac:dyDescent="0.2">
      <c r="A34" s="42"/>
      <c r="B34" s="59"/>
      <c r="C34" s="59"/>
      <c r="D34" s="59"/>
      <c r="E34" s="59"/>
      <c r="F34" s="59"/>
      <c r="G34" s="42"/>
      <c r="H34" s="42"/>
      <c r="I34" s="42"/>
      <c r="J34" s="42"/>
      <c r="K34" s="42"/>
      <c r="L34" s="42"/>
      <c r="M34" s="42"/>
    </row>
    <row r="35" spans="1:13" x14ac:dyDescent="0.2">
      <c r="A35" s="42"/>
      <c r="B35" s="59"/>
      <c r="C35" s="59"/>
      <c r="D35" s="59"/>
      <c r="E35" s="59"/>
      <c r="F35" s="59"/>
      <c r="G35" s="42"/>
      <c r="H35" s="42"/>
      <c r="I35" s="42"/>
      <c r="J35" s="42"/>
      <c r="K35" s="42"/>
      <c r="L35" s="42"/>
      <c r="M35" s="42"/>
    </row>
    <row r="36" spans="1:13" x14ac:dyDescent="0.2">
      <c r="A36" s="42"/>
      <c r="B36" s="59"/>
      <c r="C36" s="59"/>
      <c r="D36" s="59"/>
      <c r="E36" s="59"/>
      <c r="F36" s="59"/>
      <c r="G36" s="42"/>
      <c r="H36" s="42"/>
      <c r="I36" s="42"/>
      <c r="J36" s="42"/>
      <c r="K36" s="42"/>
      <c r="L36" s="42"/>
      <c r="M36" s="42"/>
    </row>
    <row r="37" spans="1:13" x14ac:dyDescent="0.2">
      <c r="A37" s="42"/>
      <c r="B37" s="59"/>
      <c r="C37" s="59"/>
      <c r="D37" s="59"/>
      <c r="E37" s="59"/>
      <c r="F37" s="59"/>
      <c r="G37" s="42"/>
      <c r="H37" s="42"/>
      <c r="I37" s="42"/>
      <c r="J37" s="42"/>
      <c r="K37" s="42"/>
      <c r="L37" s="42"/>
      <c r="M37" s="42"/>
    </row>
    <row r="38" spans="1:13" x14ac:dyDescent="0.2">
      <c r="A38" s="42"/>
      <c r="B38" s="59"/>
      <c r="C38" s="59"/>
      <c r="D38" s="59"/>
      <c r="E38" s="59"/>
      <c r="F38" s="59"/>
      <c r="G38" s="42"/>
      <c r="H38" s="42"/>
      <c r="I38" s="42"/>
      <c r="J38" s="42"/>
      <c r="K38" s="42"/>
      <c r="L38" s="42"/>
      <c r="M38" s="42"/>
    </row>
    <row r="39" spans="1:13" x14ac:dyDescent="0.2">
      <c r="A39" s="42"/>
      <c r="B39" s="59"/>
      <c r="C39" s="59"/>
      <c r="D39" s="59"/>
      <c r="E39" s="59"/>
      <c r="F39" s="59"/>
      <c r="G39" s="42"/>
      <c r="H39" s="42"/>
      <c r="I39" s="42"/>
      <c r="J39" s="42"/>
      <c r="K39" s="42"/>
      <c r="L39" s="42"/>
      <c r="M39" s="42"/>
    </row>
    <row r="40" spans="1:13" x14ac:dyDescent="0.2">
      <c r="A40" s="42"/>
      <c r="B40" s="59"/>
      <c r="C40" s="59"/>
      <c r="D40" s="59"/>
      <c r="E40" s="59"/>
      <c r="F40" s="59"/>
      <c r="G40" s="42"/>
      <c r="H40" s="42"/>
      <c r="I40" s="42"/>
      <c r="J40" s="42"/>
      <c r="K40" s="42"/>
      <c r="L40" s="42"/>
      <c r="M40" s="42"/>
    </row>
    <row r="41" spans="1:13" x14ac:dyDescent="0.2">
      <c r="A41" s="42"/>
      <c r="B41" s="59"/>
      <c r="C41" s="59"/>
      <c r="D41" s="59"/>
      <c r="E41" s="59"/>
      <c r="F41" s="59"/>
      <c r="G41" s="42"/>
      <c r="H41" s="42"/>
      <c r="I41" s="42"/>
      <c r="J41" s="42"/>
      <c r="K41" s="42"/>
      <c r="L41" s="42"/>
      <c r="M41" s="42"/>
    </row>
    <row r="42" spans="1:13" x14ac:dyDescent="0.2">
      <c r="A42" s="42"/>
      <c r="B42" s="59"/>
      <c r="C42" s="59"/>
      <c r="D42" s="59"/>
      <c r="E42" s="59"/>
      <c r="F42" s="59"/>
      <c r="G42" s="42"/>
      <c r="H42" s="42"/>
      <c r="I42" s="42"/>
      <c r="J42" s="42"/>
      <c r="K42" s="42"/>
      <c r="L42" s="42"/>
      <c r="M42" s="42"/>
    </row>
    <row r="43" spans="1:13" x14ac:dyDescent="0.2">
      <c r="A43" s="42"/>
      <c r="B43" s="59"/>
      <c r="C43" s="59"/>
      <c r="D43" s="59"/>
      <c r="E43" s="59"/>
      <c r="F43" s="59"/>
      <c r="G43" s="42"/>
      <c r="H43" s="42"/>
      <c r="I43" s="42"/>
      <c r="J43" s="42"/>
      <c r="K43" s="42"/>
      <c r="L43" s="42"/>
      <c r="M43" s="42"/>
    </row>
    <row r="44" spans="1:13" x14ac:dyDescent="0.2">
      <c r="A44" s="42"/>
      <c r="B44" s="59"/>
      <c r="C44" s="59"/>
      <c r="D44" s="59"/>
      <c r="E44" s="59"/>
      <c r="F44" s="59"/>
      <c r="G44" s="42"/>
      <c r="H44" s="42"/>
      <c r="I44" s="42"/>
      <c r="J44" s="42"/>
      <c r="K44" s="42"/>
      <c r="L44" s="42"/>
      <c r="M44" s="42"/>
    </row>
    <row r="45" spans="1:13" x14ac:dyDescent="0.2">
      <c r="A45" s="42"/>
      <c r="B45" s="59"/>
      <c r="C45" s="59"/>
      <c r="D45" s="59"/>
      <c r="E45" s="59"/>
      <c r="F45" s="59"/>
      <c r="G45" s="42"/>
      <c r="H45" s="42"/>
      <c r="I45" s="42"/>
      <c r="J45" s="42"/>
      <c r="K45" s="42"/>
      <c r="L45" s="42"/>
      <c r="M45" s="42"/>
    </row>
    <row r="46" spans="1:13" x14ac:dyDescent="0.2">
      <c r="A46" s="42"/>
      <c r="B46" s="59"/>
      <c r="C46" s="59"/>
      <c r="D46" s="59"/>
      <c r="E46" s="59"/>
      <c r="F46" s="59"/>
      <c r="G46" s="42"/>
      <c r="H46" s="42"/>
      <c r="I46" s="42"/>
      <c r="J46" s="42"/>
      <c r="K46" s="42"/>
      <c r="L46" s="42"/>
      <c r="M46" s="42"/>
    </row>
  </sheetData>
  <sheetProtection password="C6EC" sheet="1" objects="1" scenarios="1"/>
  <hyperlinks>
    <hyperlink ref="A32" r:id="rId1"/>
  </hyperlinks>
  <pageMargins left="0.51181102362204722" right="0.51181102362204722" top="0.78740157480314965" bottom="0.78740157480314965" header="0.31496062992125984" footer="0.31496062992125984"/>
  <pageSetup paperSize="9" scale="45" orientation="landscape" r:id="rId2"/>
  <headerFooter>
    <oddHeader xml:space="preserve">&amp;LCentro de Monitoramento de Tempo, do Clima e dos Recursos Hídricos  de Mato Grosso do Sul (Cemtec-MS)&amp;C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opLeftCell="A13" zoomScale="90" zoomScaleNormal="90" workbookViewId="0">
      <selection activeCell="G46" sqref="G46"/>
    </sheetView>
  </sheetViews>
  <sheetFormatPr defaultRowHeight="12.75" x14ac:dyDescent="0.2"/>
  <cols>
    <col min="1" max="1" width="18.7109375" style="2" customWidth="1"/>
    <col min="2" max="2" width="5.140625" style="2" customWidth="1"/>
    <col min="3" max="4" width="5" style="2" customWidth="1"/>
    <col min="5" max="5" width="5.140625" style="2" customWidth="1"/>
    <col min="6" max="6" width="5" style="2" customWidth="1"/>
    <col min="7" max="7" width="5.140625" style="2" customWidth="1"/>
    <col min="8" max="8" width="5" style="2" customWidth="1"/>
    <col min="9" max="9" width="5.140625" style="2" customWidth="1"/>
    <col min="10" max="10" width="5" style="2" customWidth="1"/>
    <col min="11" max="11" width="5.28515625" style="2" customWidth="1"/>
    <col min="12" max="15" width="5" style="2" customWidth="1"/>
    <col min="16" max="17" width="5.140625" style="2" customWidth="1"/>
    <col min="18" max="19" width="5" style="2" customWidth="1"/>
    <col min="20" max="20" width="5.140625" style="2" customWidth="1"/>
    <col min="21" max="22" width="5" style="2" customWidth="1"/>
    <col min="23" max="23" width="5.28515625" style="2" customWidth="1"/>
    <col min="24" max="24" width="5.140625" style="2" customWidth="1"/>
    <col min="25" max="25" width="5" style="2" customWidth="1"/>
    <col min="26" max="26" width="5.140625" style="2" customWidth="1"/>
    <col min="27" max="27" width="5" style="2" customWidth="1"/>
    <col min="28" max="28" width="5.28515625" style="2" customWidth="1"/>
    <col min="29" max="30" width="5" style="2" customWidth="1"/>
    <col min="31" max="31" width="5.7109375" style="2" customWidth="1"/>
    <col min="32" max="32" width="5.42578125" style="2" customWidth="1"/>
    <col min="33" max="33" width="7.42578125" style="9" customWidth="1"/>
    <col min="34" max="34" width="6.85546875" style="12" customWidth="1"/>
  </cols>
  <sheetData>
    <row r="1" spans="1:34" ht="20.100000000000001" customHeight="1" x14ac:dyDescent="0.2">
      <c r="A1" s="132" t="s">
        <v>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ht="20.100000000000001" customHeight="1" x14ac:dyDescent="0.2">
      <c r="A2" s="135" t="s">
        <v>21</v>
      </c>
      <c r="B2" s="136" t="s">
        <v>135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4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5" t="s">
        <v>41</v>
      </c>
      <c r="AH3" s="104" t="s">
        <v>40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5" t="s">
        <v>39</v>
      </c>
      <c r="AH4" s="104" t="s">
        <v>39</v>
      </c>
    </row>
    <row r="5" spans="1:34" s="5" customFormat="1" ht="20.100000000000001" customHeight="1" x14ac:dyDescent="0.2">
      <c r="A5" s="84" t="s">
        <v>47</v>
      </c>
      <c r="B5" s="15">
        <f>[1]Maio!$C$5</f>
        <v>26.9</v>
      </c>
      <c r="C5" s="15">
        <f>[1]Maio!$C$6</f>
        <v>28.7</v>
      </c>
      <c r="D5" s="15">
        <f>[1]Maio!$C$7</f>
        <v>30.7</v>
      </c>
      <c r="E5" s="15">
        <f>[1]Maio!$C$8</f>
        <v>32.1</v>
      </c>
      <c r="F5" s="15">
        <f>[1]Maio!$C$9</f>
        <v>33.1</v>
      </c>
      <c r="G5" s="15">
        <f>[1]Maio!$C$10</f>
        <v>33.9</v>
      </c>
      <c r="H5" s="15">
        <f>[1]Maio!$C$11</f>
        <v>32.1</v>
      </c>
      <c r="I5" s="15">
        <f>[1]Maio!$C$12</f>
        <v>30.6</v>
      </c>
      <c r="J5" s="15">
        <f>[1]Maio!$C$13</f>
        <v>31.5</v>
      </c>
      <c r="K5" s="15">
        <f>[1]Maio!$C$14</f>
        <v>21.5</v>
      </c>
      <c r="L5" s="15">
        <f>[1]Maio!$C$15</f>
        <v>27</v>
      </c>
      <c r="M5" s="15">
        <f>[1]Maio!$C$16</f>
        <v>29</v>
      </c>
      <c r="N5" s="15">
        <f>[1]Maio!$C$17</f>
        <v>26.6</v>
      </c>
      <c r="O5" s="15">
        <f>[1]Maio!$C$18</f>
        <v>29.7</v>
      </c>
      <c r="P5" s="15">
        <f>[1]Maio!$C$19</f>
        <v>33.700000000000003</v>
      </c>
      <c r="Q5" s="15">
        <f>[1]Maio!$C$20</f>
        <v>29.6</v>
      </c>
      <c r="R5" s="15">
        <f>[1]Maio!$C$21</f>
        <v>24</v>
      </c>
      <c r="S5" s="15">
        <f>[1]Maio!$C$22</f>
        <v>21</v>
      </c>
      <c r="T5" s="15">
        <f>[1]Maio!$C$23</f>
        <v>28.3</v>
      </c>
      <c r="U5" s="15">
        <f>[1]Maio!$C$24</f>
        <v>32.700000000000003</v>
      </c>
      <c r="V5" s="15">
        <f>[1]Maio!$C$25</f>
        <v>25.8</v>
      </c>
      <c r="W5" s="15">
        <f>[1]Maio!$C$26</f>
        <v>23.4</v>
      </c>
      <c r="X5" s="15">
        <f>[1]Maio!$C$27</f>
        <v>22.2</v>
      </c>
      <c r="Y5" s="15">
        <f>[1]Maio!$C$28</f>
        <v>24</v>
      </c>
      <c r="Z5" s="15">
        <f>[1]Maio!$C$29</f>
        <v>26.1</v>
      </c>
      <c r="AA5" s="15">
        <f>[1]Maio!$C$30</f>
        <v>31.6</v>
      </c>
      <c r="AB5" s="15">
        <f>[1]Maio!$C$31</f>
        <v>27.2</v>
      </c>
      <c r="AC5" s="15">
        <f>[1]Maio!$C$32</f>
        <v>30.2</v>
      </c>
      <c r="AD5" s="15">
        <f>[1]Maio!$C$33</f>
        <v>22.4</v>
      </c>
      <c r="AE5" s="15">
        <f>[1]Maio!$C$34</f>
        <v>30.1</v>
      </c>
      <c r="AF5" s="15">
        <f>[1]Maio!$C$35</f>
        <v>26</v>
      </c>
      <c r="AG5" s="26">
        <f>MAX(B5:AF5)</f>
        <v>33.9</v>
      </c>
      <c r="AH5" s="105">
        <f>AVERAGE(B5:AF5)</f>
        <v>28.119354838709683</v>
      </c>
    </row>
    <row r="6" spans="1:34" ht="17.100000000000001" customHeight="1" x14ac:dyDescent="0.2">
      <c r="A6" s="84" t="s">
        <v>0</v>
      </c>
      <c r="B6" s="15">
        <f>[2]Maio!$C$5</f>
        <v>23.6</v>
      </c>
      <c r="C6" s="15">
        <f>[2]Maio!$C$6</f>
        <v>27.2</v>
      </c>
      <c r="D6" s="15">
        <f>[2]Maio!$C$7</f>
        <v>28.8</v>
      </c>
      <c r="E6" s="15">
        <f>[2]Maio!$C$8</f>
        <v>28.9</v>
      </c>
      <c r="F6" s="15">
        <f>[2]Maio!$C$9</f>
        <v>31</v>
      </c>
      <c r="G6" s="15">
        <f>[2]Maio!$C$10</f>
        <v>22.5</v>
      </c>
      <c r="H6" s="15">
        <f>[2]Maio!$C$11</f>
        <v>22.9</v>
      </c>
      <c r="I6" s="15">
        <f>[2]Maio!$C$12</f>
        <v>20.2</v>
      </c>
      <c r="J6" s="15" t="str">
        <f>[2]Maio!$C$13</f>
        <v>*</v>
      </c>
      <c r="K6" s="15">
        <f>[2]Maio!$C$14</f>
        <v>25.4</v>
      </c>
      <c r="L6" s="15">
        <f>[2]Maio!$C$15</f>
        <v>25.3</v>
      </c>
      <c r="M6" s="15">
        <f>[2]Maio!$C$16</f>
        <v>24.7</v>
      </c>
      <c r="N6" s="15">
        <f>[2]Maio!$C$17</f>
        <v>23.4</v>
      </c>
      <c r="O6" s="15">
        <f>[2]Maio!$C$18</f>
        <v>26.1</v>
      </c>
      <c r="P6" s="15">
        <f>[2]Maio!$C$19</f>
        <v>30.7</v>
      </c>
      <c r="Q6" s="15">
        <f>[2]Maio!$C$20</f>
        <v>24.3</v>
      </c>
      <c r="R6" s="15">
        <f>[2]Maio!$C$21</f>
        <v>20.5</v>
      </c>
      <c r="S6" s="15">
        <f>[2]Maio!$C$22</f>
        <v>16.899999999999999</v>
      </c>
      <c r="T6" s="15">
        <f>[2]Maio!$C$23</f>
        <v>19.7</v>
      </c>
      <c r="U6" s="15">
        <f>[2]Maio!$C$24</f>
        <v>25.8</v>
      </c>
      <c r="V6" s="15">
        <f>[2]Maio!$C$25</f>
        <v>21.8</v>
      </c>
      <c r="W6" s="15">
        <f>[2]Maio!$C$26</f>
        <v>16.899999999999999</v>
      </c>
      <c r="X6" s="15">
        <f>[2]Maio!$C$27</f>
        <v>19.5</v>
      </c>
      <c r="Y6" s="15">
        <f>[2]Maio!$C$28</f>
        <v>21.6</v>
      </c>
      <c r="Z6" s="15">
        <f>[2]Maio!$C$29</f>
        <v>23.2</v>
      </c>
      <c r="AA6" s="15">
        <f>[2]Maio!$C$30</f>
        <v>25.6</v>
      </c>
      <c r="AB6" s="15">
        <f>[2]Maio!$C$31</f>
        <v>24.1</v>
      </c>
      <c r="AC6" s="15">
        <f>[2]Maio!$C$32</f>
        <v>18.899999999999999</v>
      </c>
      <c r="AD6" s="15">
        <f>[2]Maio!$C$33</f>
        <v>21.1</v>
      </c>
      <c r="AE6" s="15">
        <f>[2]Maio!$C$34</f>
        <v>17</v>
      </c>
      <c r="AF6" s="15">
        <f>[2]Maio!$C$35</f>
        <v>16.100000000000001</v>
      </c>
      <c r="AG6" s="23">
        <f t="shared" ref="AG6:AG16" si="1">MAX(B6:AF6)</f>
        <v>31</v>
      </c>
      <c r="AH6" s="106">
        <f t="shared" ref="AH6:AH16" si="2">AVERAGE(B6:AF6)</f>
        <v>23.123333333333335</v>
      </c>
    </row>
    <row r="7" spans="1:34" ht="17.100000000000001" customHeight="1" x14ac:dyDescent="0.2">
      <c r="A7" s="84" t="s">
        <v>1</v>
      </c>
      <c r="B7" s="15">
        <f>[3]Maio!$C$5</f>
        <v>26.9</v>
      </c>
      <c r="C7" s="15">
        <f>[3]Maio!$C$6</f>
        <v>31.6</v>
      </c>
      <c r="D7" s="15">
        <f>[3]Maio!$C$7</f>
        <v>31.8</v>
      </c>
      <c r="E7" s="15">
        <f>[3]Maio!$C$8</f>
        <v>32.299999999999997</v>
      </c>
      <c r="F7" s="15">
        <f>[3]Maio!$C$9</f>
        <v>34.5</v>
      </c>
      <c r="G7" s="15">
        <f>[3]Maio!$C$10</f>
        <v>28.4</v>
      </c>
      <c r="H7" s="15">
        <f>[3]Maio!$C$11</f>
        <v>32.5</v>
      </c>
      <c r="I7" s="15">
        <f>[3]Maio!$C$12</f>
        <v>31.4</v>
      </c>
      <c r="J7" s="15">
        <f>[3]Maio!$C$13</f>
        <v>34.200000000000003</v>
      </c>
      <c r="K7" s="15">
        <f>[3]Maio!$C$14</f>
        <v>23.9</v>
      </c>
      <c r="L7" s="15">
        <f>[3]Maio!$C$15</f>
        <v>28.7</v>
      </c>
      <c r="M7" s="15">
        <f>[3]Maio!$C$16</f>
        <v>31.2</v>
      </c>
      <c r="N7" s="15">
        <f>[3]Maio!$C$17</f>
        <v>30.3</v>
      </c>
      <c r="O7" s="15">
        <f>[3]Maio!$C$18</f>
        <v>32.299999999999997</v>
      </c>
      <c r="P7" s="15">
        <f>[3]Maio!$C$19</f>
        <v>32.9</v>
      </c>
      <c r="Q7" s="15">
        <f>[3]Maio!$C$20</f>
        <v>27.2</v>
      </c>
      <c r="R7" s="15">
        <f>[3]Maio!$C$21</f>
        <v>23.8</v>
      </c>
      <c r="S7" s="15">
        <f>[3]Maio!$C$22</f>
        <v>19.600000000000001</v>
      </c>
      <c r="T7" s="15">
        <f>[3]Maio!$C$23</f>
        <v>25.5</v>
      </c>
      <c r="U7" s="15">
        <f>[3]Maio!$C$24</f>
        <v>31.5</v>
      </c>
      <c r="V7" s="15">
        <f>[3]Maio!$C$25</f>
        <v>26</v>
      </c>
      <c r="W7" s="15">
        <f>[3]Maio!$C$26</f>
        <v>21.5</v>
      </c>
      <c r="X7" s="15">
        <f>[3]Maio!$C$27</f>
        <v>22.3</v>
      </c>
      <c r="Y7" s="15">
        <f>[3]Maio!$C$28</f>
        <v>25.2</v>
      </c>
      <c r="Z7" s="15">
        <f>[3]Maio!$C$29</f>
        <v>29.9</v>
      </c>
      <c r="AA7" s="15">
        <f>[3]Maio!$C$30</f>
        <v>25.8</v>
      </c>
      <c r="AB7" s="15">
        <f>[3]Maio!$C$31</f>
        <v>27.4</v>
      </c>
      <c r="AC7" s="15">
        <f>[3]Maio!$C$32</f>
        <v>23.4</v>
      </c>
      <c r="AD7" s="15">
        <f>[3]Maio!$C$33</f>
        <v>20.3</v>
      </c>
      <c r="AE7" s="15">
        <f>[3]Maio!$C$34</f>
        <v>23.7</v>
      </c>
      <c r="AF7" s="15">
        <f>[3]Maio!$C$35</f>
        <v>23.6</v>
      </c>
      <c r="AG7" s="23">
        <f t="shared" si="1"/>
        <v>34.5</v>
      </c>
      <c r="AH7" s="106">
        <f t="shared" si="2"/>
        <v>27.729032258064514</v>
      </c>
    </row>
    <row r="8" spans="1:34" ht="17.100000000000001" customHeight="1" x14ac:dyDescent="0.2">
      <c r="A8" s="84" t="s">
        <v>76</v>
      </c>
      <c r="B8" s="15">
        <f>[4]Maio!$C$5</f>
        <v>25.5</v>
      </c>
      <c r="C8" s="15">
        <f>[4]Maio!$C$6</f>
        <v>26.7</v>
      </c>
      <c r="D8" s="15">
        <f>[4]Maio!$C$7</f>
        <v>30.8</v>
      </c>
      <c r="E8" s="15">
        <f>[4]Maio!$C$8</f>
        <v>30.3</v>
      </c>
      <c r="F8" s="15">
        <f>[4]Maio!$C$9</f>
        <v>31.9</v>
      </c>
      <c r="G8" s="15">
        <f>[4]Maio!$C$10</f>
        <v>28.2</v>
      </c>
      <c r="H8" s="15">
        <f>[4]Maio!$C$11</f>
        <v>28.3</v>
      </c>
      <c r="I8" s="15">
        <f>[4]Maio!$C$12</f>
        <v>27.4</v>
      </c>
      <c r="J8" s="15">
        <f>[4]Maio!$C$13</f>
        <v>27</v>
      </c>
      <c r="K8" s="15">
        <f>[4]Maio!$C$14</f>
        <v>24.8</v>
      </c>
      <c r="L8" s="15">
        <f>[4]Maio!$C$15</f>
        <v>24.6</v>
      </c>
      <c r="M8" s="15">
        <f>[4]Maio!$C$16</f>
        <v>25.3</v>
      </c>
      <c r="N8" s="15">
        <f>[4]Maio!$C$17</f>
        <v>24.8</v>
      </c>
      <c r="O8" s="15">
        <f>[4]Maio!$C$18</f>
        <v>28</v>
      </c>
      <c r="P8" s="15">
        <f>[4]Maio!$C$19</f>
        <v>32</v>
      </c>
      <c r="Q8" s="15">
        <f>[4]Maio!$C$20</f>
        <v>26.8</v>
      </c>
      <c r="R8" s="15">
        <f>[4]Maio!$C$21</f>
        <v>24.8</v>
      </c>
      <c r="S8" s="15">
        <f>[4]Maio!$C$22</f>
        <v>18.600000000000001</v>
      </c>
      <c r="T8" s="15">
        <f>[4]Maio!$C$23</f>
        <v>23.9</v>
      </c>
      <c r="U8" s="15">
        <f>[4]Maio!$C$24</f>
        <v>31.6</v>
      </c>
      <c r="V8" s="15">
        <f>[4]Maio!$C$25</f>
        <v>24.6</v>
      </c>
      <c r="W8" s="15">
        <f>[4]Maio!$C$26</f>
        <v>22.1</v>
      </c>
      <c r="X8" s="15">
        <f>[4]Maio!$C$27</f>
        <v>20.5</v>
      </c>
      <c r="Y8" s="15">
        <f>[4]Maio!$C$28</f>
        <v>22.8</v>
      </c>
      <c r="Z8" s="15">
        <f>[4]Maio!$C$29</f>
        <v>24.9</v>
      </c>
      <c r="AA8" s="15">
        <f>[4]Maio!$C$30</f>
        <v>30.4</v>
      </c>
      <c r="AB8" s="15">
        <f>[4]Maio!$C$31</f>
        <v>25.2</v>
      </c>
      <c r="AC8" s="15">
        <f>[4]Maio!$C$32</f>
        <v>26.6</v>
      </c>
      <c r="AD8" s="15">
        <f>[4]Maio!$C$33</f>
        <v>21.8</v>
      </c>
      <c r="AE8" s="15">
        <f>[4]Maio!$C$34</f>
        <v>20.399999999999999</v>
      </c>
      <c r="AF8" s="15">
        <f>[4]Maio!$C$35</f>
        <v>23.1</v>
      </c>
      <c r="AG8" s="22">
        <f t="shared" si="1"/>
        <v>32</v>
      </c>
      <c r="AH8" s="106">
        <f t="shared" si="2"/>
        <v>25.925806451612903</v>
      </c>
    </row>
    <row r="9" spans="1:34" ht="17.100000000000001" customHeight="1" x14ac:dyDescent="0.2">
      <c r="A9" s="84" t="s">
        <v>48</v>
      </c>
      <c r="B9" s="15">
        <f>[5]Maio!$C$5</f>
        <v>26.7</v>
      </c>
      <c r="C9" s="15">
        <f>[5]Maio!$C$6</f>
        <v>31</v>
      </c>
      <c r="D9" s="15">
        <f>[5]Maio!$C$7</f>
        <v>29.5</v>
      </c>
      <c r="E9" s="15">
        <f>[5]Maio!$C$8</f>
        <v>29.6</v>
      </c>
      <c r="F9" s="15">
        <f>[5]Maio!$C$9</f>
        <v>32.700000000000003</v>
      </c>
      <c r="G9" s="15">
        <f>[5]Maio!$C$10</f>
        <v>23.6</v>
      </c>
      <c r="H9" s="15">
        <f>[5]Maio!$C$11</f>
        <v>28.3</v>
      </c>
      <c r="I9" s="15">
        <f>[5]Maio!$C$12</f>
        <v>28.8</v>
      </c>
      <c r="J9" s="15">
        <f>[5]Maio!$C$13</f>
        <v>23.4</v>
      </c>
      <c r="K9" s="15">
        <f>[5]Maio!$C$14</f>
        <v>26.4</v>
      </c>
      <c r="L9" s="15">
        <f>[5]Maio!$C$15</f>
        <v>25.2</v>
      </c>
      <c r="M9" s="15">
        <f>[5]Maio!$C$16</f>
        <v>23</v>
      </c>
      <c r="N9" s="15">
        <f>[5]Maio!$C$17</f>
        <v>25.3</v>
      </c>
      <c r="O9" s="15">
        <f>[5]Maio!$C$18</f>
        <v>29.9</v>
      </c>
      <c r="P9" s="15">
        <f>[5]Maio!$C$19</f>
        <v>32.4</v>
      </c>
      <c r="Q9" s="15">
        <f>[5]Maio!$C$20</f>
        <v>26.3</v>
      </c>
      <c r="R9" s="15">
        <f>[5]Maio!$C$21</f>
        <v>18.8</v>
      </c>
      <c r="S9" s="15">
        <f>[5]Maio!$C$22</f>
        <v>16.899999999999999</v>
      </c>
      <c r="T9" s="15">
        <f>[5]Maio!$C$23</f>
        <v>23.7</v>
      </c>
      <c r="U9" s="15">
        <f>[5]Maio!$C$24</f>
        <v>24.4</v>
      </c>
      <c r="V9" s="15">
        <f>[5]Maio!$C$25</f>
        <v>22</v>
      </c>
      <c r="W9" s="15">
        <f>[5]Maio!$C$26</f>
        <v>19.100000000000001</v>
      </c>
      <c r="X9" s="15">
        <f>[5]Maio!$C$27</f>
        <v>20.2</v>
      </c>
      <c r="Y9" s="15">
        <f>[5]Maio!$C$28</f>
        <v>24.9</v>
      </c>
      <c r="Z9" s="15">
        <f>[5]Maio!$C$29</f>
        <v>27.7</v>
      </c>
      <c r="AA9" s="15">
        <f>[5]Maio!$C$30</f>
        <v>26.3</v>
      </c>
      <c r="AB9" s="15">
        <f>[5]Maio!$C$31</f>
        <v>21.4</v>
      </c>
      <c r="AC9" s="15">
        <f>[5]Maio!$C$32</f>
        <v>18.2</v>
      </c>
      <c r="AD9" s="15">
        <f>[5]Maio!$C$33</f>
        <v>20.100000000000001</v>
      </c>
      <c r="AE9" s="15">
        <f>[5]Maio!$C$34</f>
        <v>18.399999999999999</v>
      </c>
      <c r="AF9" s="15">
        <f>[5]Maio!$C$35</f>
        <v>19.600000000000001</v>
      </c>
      <c r="AG9" s="23">
        <f t="shared" ref="AG9" si="3">MAX(B9:AF9)</f>
        <v>32.700000000000003</v>
      </c>
      <c r="AH9" s="106">
        <f t="shared" ref="AH9" si="4">AVERAGE(B9:AF9)</f>
        <v>24.638709677419357</v>
      </c>
    </row>
    <row r="10" spans="1:34" ht="17.100000000000001" customHeight="1" x14ac:dyDescent="0.2">
      <c r="A10" s="84" t="s">
        <v>2</v>
      </c>
      <c r="B10" s="15">
        <f>[6]Maio!$C$5</f>
        <v>25.9</v>
      </c>
      <c r="C10" s="15">
        <f>[6]Maio!$C$6</f>
        <v>30.1</v>
      </c>
      <c r="D10" s="15">
        <f>[6]Maio!$C$7</f>
        <v>29.7</v>
      </c>
      <c r="E10" s="15">
        <f>[6]Maio!$C$8</f>
        <v>30.6</v>
      </c>
      <c r="F10" s="15">
        <f>[6]Maio!$C$9</f>
        <v>31.7</v>
      </c>
      <c r="G10" s="15">
        <f>[6]Maio!$C$10</f>
        <v>29.7</v>
      </c>
      <c r="H10" s="15">
        <f>[6]Maio!$C$11</f>
        <v>30.7</v>
      </c>
      <c r="I10" s="15">
        <f>[6]Maio!$C$12</f>
        <v>30.7</v>
      </c>
      <c r="J10" s="15">
        <f>[6]Maio!$C$13</f>
        <v>30.8</v>
      </c>
      <c r="K10" s="15">
        <f>[6]Maio!$C$14</f>
        <v>21.5</v>
      </c>
      <c r="L10" s="15">
        <f>[6]Maio!$C$15</f>
        <v>26</v>
      </c>
      <c r="M10" s="15">
        <f>[6]Maio!$C$16</f>
        <v>27.8</v>
      </c>
      <c r="N10" s="15">
        <f>[6]Maio!$C$17</f>
        <v>27.3</v>
      </c>
      <c r="O10" s="15">
        <f>[6]Maio!$C$18</f>
        <v>30.1</v>
      </c>
      <c r="P10" s="15">
        <f>[6]Maio!$C$19</f>
        <v>30.7</v>
      </c>
      <c r="Q10" s="15">
        <f>[6]Maio!$C$20</f>
        <v>25.1</v>
      </c>
      <c r="R10" s="15">
        <f>[6]Maio!$C$21</f>
        <v>22.8</v>
      </c>
      <c r="S10" s="15">
        <f>[6]Maio!$C$22</f>
        <v>18.399999999999999</v>
      </c>
      <c r="T10" s="15">
        <f>[6]Maio!$C$23</f>
        <v>25.3</v>
      </c>
      <c r="U10" s="15">
        <f>[6]Maio!$C$24</f>
        <v>29.6</v>
      </c>
      <c r="V10" s="15">
        <f>[6]Maio!$C$25</f>
        <v>25.1</v>
      </c>
      <c r="W10" s="15">
        <f>[6]Maio!$C$26</f>
        <v>21</v>
      </c>
      <c r="X10" s="15">
        <f>[6]Maio!$C$27</f>
        <v>20.5</v>
      </c>
      <c r="Y10" s="15">
        <f>[6]Maio!$C$28</f>
        <v>24.1</v>
      </c>
      <c r="Z10" s="15">
        <f>[6]Maio!$C$29</f>
        <v>28.6</v>
      </c>
      <c r="AA10" s="15">
        <f>[6]Maio!$C$30</f>
        <v>28.5</v>
      </c>
      <c r="AB10" s="15">
        <f>[6]Maio!$C$31</f>
        <v>26.4</v>
      </c>
      <c r="AC10" s="15">
        <f>[6]Maio!$C$32</f>
        <v>25.2</v>
      </c>
      <c r="AD10" s="15">
        <f>[6]Maio!$C$33</f>
        <v>22</v>
      </c>
      <c r="AE10" s="15">
        <f>[6]Maio!$C$34</f>
        <v>23.2</v>
      </c>
      <c r="AF10" s="15">
        <f>[6]Maio!$C$35</f>
        <v>24.9</v>
      </c>
      <c r="AG10" s="23">
        <f t="shared" si="1"/>
        <v>31.7</v>
      </c>
      <c r="AH10" s="106">
        <f t="shared" si="2"/>
        <v>26.580645161290327</v>
      </c>
    </row>
    <row r="11" spans="1:34" ht="17.100000000000001" customHeight="1" x14ac:dyDescent="0.2">
      <c r="A11" s="84" t="s">
        <v>3</v>
      </c>
      <c r="B11" s="15">
        <f>[7]Maio!$C$5</f>
        <v>27.1</v>
      </c>
      <c r="C11" s="15">
        <f>[7]Maio!$C$6</f>
        <v>29.8</v>
      </c>
      <c r="D11" s="15">
        <f>[7]Maio!$C$7</f>
        <v>31.6</v>
      </c>
      <c r="E11" s="15">
        <f>[7]Maio!$C$8</f>
        <v>30.9</v>
      </c>
      <c r="F11" s="15">
        <f>[7]Maio!$C$9</f>
        <v>32.1</v>
      </c>
      <c r="G11" s="15">
        <f>[7]Maio!$C$10</f>
        <v>32.700000000000003</v>
      </c>
      <c r="H11" s="15">
        <f>[7]Maio!$C$11</f>
        <v>32</v>
      </c>
      <c r="I11" s="15">
        <f>[7]Maio!$C$12</f>
        <v>33.5</v>
      </c>
      <c r="J11" s="15">
        <f>[7]Maio!$C$13</f>
        <v>32.6</v>
      </c>
      <c r="K11" s="15">
        <f>[7]Maio!$C$14</f>
        <v>25.5</v>
      </c>
      <c r="L11" s="15">
        <f>[7]Maio!$C$15</f>
        <v>28</v>
      </c>
      <c r="M11" s="15">
        <f>[7]Maio!$C$16</f>
        <v>29.9</v>
      </c>
      <c r="N11" s="15">
        <f>[7]Maio!$C$17</f>
        <v>28.5</v>
      </c>
      <c r="O11" s="15">
        <f>[7]Maio!$C$18</f>
        <v>30.4</v>
      </c>
      <c r="P11" s="15">
        <f>[7]Maio!$C$19</f>
        <v>33</v>
      </c>
      <c r="Q11" s="15">
        <f>[7]Maio!$C$20</f>
        <v>32.200000000000003</v>
      </c>
      <c r="R11" s="15">
        <f>[7]Maio!$C$21</f>
        <v>27.9</v>
      </c>
      <c r="S11" s="15">
        <f>[7]Maio!$C$22</f>
        <v>29</v>
      </c>
      <c r="T11" s="15">
        <f>[7]Maio!$C$23</f>
        <v>28.9</v>
      </c>
      <c r="U11" s="15">
        <f>[7]Maio!$C$24</f>
        <v>32.200000000000003</v>
      </c>
      <c r="V11" s="15">
        <f>[7]Maio!$C$25</f>
        <v>26.3</v>
      </c>
      <c r="W11" s="15">
        <f>[7]Maio!$C$26</f>
        <v>31.3</v>
      </c>
      <c r="X11" s="15">
        <f>[7]Maio!$C$27</f>
        <v>21.8</v>
      </c>
      <c r="Y11" s="15">
        <f>[7]Maio!$C$28</f>
        <v>24.7</v>
      </c>
      <c r="Z11" s="15">
        <f>[7]Maio!$C$29</f>
        <v>27.1</v>
      </c>
      <c r="AA11" s="15">
        <f>[7]Maio!$C$30</f>
        <v>29.8</v>
      </c>
      <c r="AB11" s="15">
        <f>[7]Maio!$C$31</f>
        <v>27</v>
      </c>
      <c r="AC11" s="15">
        <f>[7]Maio!$C$32</f>
        <v>30.4</v>
      </c>
      <c r="AD11" s="15">
        <f>[7]Maio!$C$33</f>
        <v>23.5</v>
      </c>
      <c r="AE11" s="15">
        <f>[7]Maio!$C$34</f>
        <v>30.1</v>
      </c>
      <c r="AF11" s="15">
        <f>[7]Maio!$C$35</f>
        <v>22.8</v>
      </c>
      <c r="AG11" s="23">
        <f t="shared" si="1"/>
        <v>33.5</v>
      </c>
      <c r="AH11" s="106">
        <f t="shared" si="2"/>
        <v>29.116129032258058</v>
      </c>
    </row>
    <row r="12" spans="1:34" ht="17.100000000000001" customHeight="1" x14ac:dyDescent="0.2">
      <c r="A12" s="84" t="s">
        <v>4</v>
      </c>
      <c r="B12" s="15">
        <f>[8]Maio!$C$5</f>
        <v>24.9</v>
      </c>
      <c r="C12" s="15">
        <f>[8]Maio!$C$6</f>
        <v>27</v>
      </c>
      <c r="D12" s="15">
        <f>[8]Maio!$C$7</f>
        <v>28.6</v>
      </c>
      <c r="E12" s="15">
        <f>[8]Maio!$C$8</f>
        <v>28</v>
      </c>
      <c r="F12" s="15">
        <f>[8]Maio!$C$9</f>
        <v>29.2</v>
      </c>
      <c r="G12" s="15">
        <f>[8]Maio!$C$10</f>
        <v>30.5</v>
      </c>
      <c r="H12" s="15">
        <f>[8]Maio!$C$11</f>
        <v>30</v>
      </c>
      <c r="I12" s="15">
        <f>[8]Maio!$C$12</f>
        <v>30.8</v>
      </c>
      <c r="J12" s="15">
        <f>[8]Maio!$C$13</f>
        <v>30.1</v>
      </c>
      <c r="K12" s="15">
        <f>[8]Maio!$C$14</f>
        <v>23</v>
      </c>
      <c r="L12" s="15">
        <f>[8]Maio!$C$15</f>
        <v>26.3</v>
      </c>
      <c r="M12" s="15">
        <f>[8]Maio!$C$16</f>
        <v>28.2</v>
      </c>
      <c r="N12" s="15">
        <f>[8]Maio!$C$17</f>
        <v>26.8</v>
      </c>
      <c r="O12" s="15">
        <f>[8]Maio!$C$18</f>
        <v>28</v>
      </c>
      <c r="P12" s="15">
        <f>[8]Maio!$C$19</f>
        <v>30.8</v>
      </c>
      <c r="Q12" s="15">
        <f>[8]Maio!$C$20</f>
        <v>28.4</v>
      </c>
      <c r="R12" s="15">
        <f>[8]Maio!$C$21</f>
        <v>25.8</v>
      </c>
      <c r="S12" s="15">
        <f>[8]Maio!$C$22</f>
        <v>26.3</v>
      </c>
      <c r="T12" s="15">
        <f>[8]Maio!$C$23</f>
        <v>26.3</v>
      </c>
      <c r="U12" s="15">
        <f>[8]Maio!$C$24</f>
        <v>29.9</v>
      </c>
      <c r="V12" s="15">
        <f>[8]Maio!$C$25</f>
        <v>25.5</v>
      </c>
      <c r="W12" s="15">
        <f>[8]Maio!$C$26</f>
        <v>28.4</v>
      </c>
      <c r="X12" s="15">
        <f>[8]Maio!$C$27</f>
        <v>19.5</v>
      </c>
      <c r="Y12" s="15">
        <f>[8]Maio!$C$28</f>
        <v>23.4</v>
      </c>
      <c r="Z12" s="15">
        <f>[8]Maio!$C$29</f>
        <v>26.8</v>
      </c>
      <c r="AA12" s="15">
        <f>[8]Maio!$C$30</f>
        <v>28</v>
      </c>
      <c r="AB12" s="15">
        <f>[8]Maio!$C$31</f>
        <v>24.1</v>
      </c>
      <c r="AC12" s="15">
        <f>[8]Maio!$C$32</f>
        <v>27.6</v>
      </c>
      <c r="AD12" s="15">
        <f>[8]Maio!$C$33</f>
        <v>21.1</v>
      </c>
      <c r="AE12" s="15">
        <f>[8]Maio!$C$34</f>
        <v>27.6</v>
      </c>
      <c r="AF12" s="15">
        <f>[8]Maio!$C$35</f>
        <v>25.5</v>
      </c>
      <c r="AG12" s="23">
        <f t="shared" si="1"/>
        <v>30.8</v>
      </c>
      <c r="AH12" s="106">
        <f t="shared" si="2"/>
        <v>26.980645161290322</v>
      </c>
    </row>
    <row r="13" spans="1:34" ht="17.100000000000001" customHeight="1" x14ac:dyDescent="0.2">
      <c r="A13" s="84" t="s">
        <v>5</v>
      </c>
      <c r="B13" s="15">
        <f>[9]Maio!$C$5</f>
        <v>25.3</v>
      </c>
      <c r="C13" s="15">
        <f>[9]Maio!$C$6</f>
        <v>30.4</v>
      </c>
      <c r="D13" s="15">
        <f>[9]Maio!$C$7</f>
        <v>31.7</v>
      </c>
      <c r="E13" s="15">
        <f>[9]Maio!$C$8</f>
        <v>30.3</v>
      </c>
      <c r="F13" s="15">
        <f>[9]Maio!$C$9</f>
        <v>32.6</v>
      </c>
      <c r="G13" s="15">
        <f>[9]Maio!$C$10</f>
        <v>31.5</v>
      </c>
      <c r="H13" s="15">
        <f>[9]Maio!$C$11</f>
        <v>28.6</v>
      </c>
      <c r="I13" s="15">
        <f>[9]Maio!$C$12</f>
        <v>29.8</v>
      </c>
      <c r="J13" s="15">
        <f>[9]Maio!$C$13</f>
        <v>34.299999999999997</v>
      </c>
      <c r="K13" s="15">
        <f>[9]Maio!$C$14</f>
        <v>28.1</v>
      </c>
      <c r="L13" s="15">
        <f>[9]Maio!$C$15</f>
        <v>27.4</v>
      </c>
      <c r="M13" s="15">
        <f>[9]Maio!$C$16</f>
        <v>29.4</v>
      </c>
      <c r="N13" s="15">
        <f>[9]Maio!$C$17</f>
        <v>26.9</v>
      </c>
      <c r="O13" s="15">
        <f>[9]Maio!$C$18</f>
        <v>31</v>
      </c>
      <c r="P13" s="15">
        <f>[9]Maio!$C$19</f>
        <v>34.4</v>
      </c>
      <c r="Q13" s="15">
        <f>[9]Maio!$C$20</f>
        <v>27.8</v>
      </c>
      <c r="R13" s="15">
        <f>[9]Maio!$C$21</f>
        <v>20.3</v>
      </c>
      <c r="S13" s="15">
        <f>[9]Maio!$C$22</f>
        <v>18.8</v>
      </c>
      <c r="T13" s="15">
        <f>[9]Maio!$C$23</f>
        <v>23.6</v>
      </c>
      <c r="U13" s="15">
        <f>[9]Maio!$C$24</f>
        <v>29.8</v>
      </c>
      <c r="V13" s="15">
        <f>[9]Maio!$C$25</f>
        <v>25.3</v>
      </c>
      <c r="W13" s="15">
        <f>[9]Maio!$C$26</f>
        <v>21.9</v>
      </c>
      <c r="X13" s="15">
        <f>[9]Maio!$C$27</f>
        <v>23.5</v>
      </c>
      <c r="Y13" s="15">
        <f>[9]Maio!$C$28</f>
        <v>23.7</v>
      </c>
      <c r="Z13" s="15">
        <f>[9]Maio!$C$29</f>
        <v>28.7</v>
      </c>
      <c r="AA13" s="15">
        <f>[9]Maio!$C$30</f>
        <v>29.7</v>
      </c>
      <c r="AB13" s="15">
        <f>[9]Maio!$C$31</f>
        <v>24.6</v>
      </c>
      <c r="AC13" s="15">
        <f>[9]Maio!$C$32</f>
        <v>19</v>
      </c>
      <c r="AD13" s="15">
        <f>[9]Maio!$C$33</f>
        <v>21.6</v>
      </c>
      <c r="AE13" s="15">
        <f>[9]Maio!$C$34</f>
        <v>26</v>
      </c>
      <c r="AF13" s="15">
        <f>[9]Maio!$C$35</f>
        <v>23.4</v>
      </c>
      <c r="AG13" s="23">
        <f t="shared" si="1"/>
        <v>34.4</v>
      </c>
      <c r="AH13" s="106">
        <f t="shared" si="2"/>
        <v>27.07741935483871</v>
      </c>
    </row>
    <row r="14" spans="1:34" ht="17.100000000000001" customHeight="1" x14ac:dyDescent="0.2">
      <c r="A14" s="84" t="s">
        <v>50</v>
      </c>
      <c r="B14" s="15">
        <f>[10]Maio!$C$5</f>
        <v>27.9</v>
      </c>
      <c r="C14" s="15">
        <f>[10]Maio!$C$6</f>
        <v>30.4</v>
      </c>
      <c r="D14" s="15">
        <f>[10]Maio!$C$7</f>
        <v>30.6</v>
      </c>
      <c r="E14" s="15">
        <f>[10]Maio!$C$8</f>
        <v>30.4</v>
      </c>
      <c r="F14" s="15">
        <f>[10]Maio!$C$9</f>
        <v>30.6</v>
      </c>
      <c r="G14" s="15">
        <f>[10]Maio!$C$10</f>
        <v>31.8</v>
      </c>
      <c r="H14" s="15">
        <f>[10]Maio!$C$11</f>
        <v>31.6</v>
      </c>
      <c r="I14" s="15">
        <f>[10]Maio!$C$12</f>
        <v>31.2</v>
      </c>
      <c r="J14" s="15">
        <f>[10]Maio!$C$13</f>
        <v>31.3</v>
      </c>
      <c r="K14" s="15">
        <f>[10]Maio!$C$14</f>
        <v>24</v>
      </c>
      <c r="L14" s="15">
        <f>[10]Maio!$C$15</f>
        <v>28.3</v>
      </c>
      <c r="M14" s="15">
        <f>[10]Maio!$C$16</f>
        <v>30.3</v>
      </c>
      <c r="N14" s="15">
        <f>[10]Maio!$C$17</f>
        <v>29.7</v>
      </c>
      <c r="O14" s="15">
        <f>[10]Maio!$C$18</f>
        <v>31.1</v>
      </c>
      <c r="P14" s="15">
        <f>[10]Maio!$C$19</f>
        <v>31.8</v>
      </c>
      <c r="Q14" s="15">
        <f>[10]Maio!$C$20</f>
        <v>28.1</v>
      </c>
      <c r="R14" s="15">
        <f>[10]Maio!$C$21</f>
        <v>26.6</v>
      </c>
      <c r="S14" s="15">
        <f>[10]Maio!$C$22</f>
        <v>27.4</v>
      </c>
      <c r="T14" s="15">
        <f>[10]Maio!$C$23</f>
        <v>28.2</v>
      </c>
      <c r="U14" s="15">
        <f>[10]Maio!$C$24</f>
        <v>32</v>
      </c>
      <c r="V14" s="15">
        <f>[10]Maio!$C$25</f>
        <v>28.8</v>
      </c>
      <c r="W14" s="15">
        <f>[10]Maio!$C$26</f>
        <v>27.6</v>
      </c>
      <c r="X14" s="15">
        <f>[10]Maio!$C$27</f>
        <v>23.1</v>
      </c>
      <c r="Y14" s="15">
        <f>[10]Maio!$C$28</f>
        <v>27.5</v>
      </c>
      <c r="Z14" s="15">
        <f>[10]Maio!$C$29</f>
        <v>30.3</v>
      </c>
      <c r="AA14" s="15">
        <f>[10]Maio!$C$30</f>
        <v>30.2</v>
      </c>
      <c r="AB14" s="15">
        <f>[10]Maio!$C$31</f>
        <v>27.3</v>
      </c>
      <c r="AC14" s="15">
        <f>[10]Maio!$C$32</f>
        <v>29.5</v>
      </c>
      <c r="AD14" s="15">
        <f>[10]Maio!$C$33</f>
        <v>23.9</v>
      </c>
      <c r="AE14" s="15">
        <f>[10]Maio!$C$34</f>
        <v>29.5</v>
      </c>
      <c r="AF14" s="15">
        <f>[10]Maio!$C$35</f>
        <v>26.6</v>
      </c>
      <c r="AG14" s="23">
        <f>MAX(B14:AF14)</f>
        <v>32</v>
      </c>
      <c r="AH14" s="106">
        <f>AVERAGE(B14:AF14)</f>
        <v>28.954838709677425</v>
      </c>
    </row>
    <row r="15" spans="1:34" ht="17.100000000000001" customHeight="1" x14ac:dyDescent="0.2">
      <c r="A15" s="84" t="s">
        <v>6</v>
      </c>
      <c r="B15" s="15">
        <f>[11]Maio!$C$5</f>
        <v>28.8</v>
      </c>
      <c r="C15" s="15">
        <f>[11]Maio!$C$6</f>
        <v>32</v>
      </c>
      <c r="D15" s="15">
        <f>[11]Maio!$C$7</f>
        <v>32.6</v>
      </c>
      <c r="E15" s="15">
        <f>[11]Maio!$C$8</f>
        <v>32.700000000000003</v>
      </c>
      <c r="F15" s="15">
        <f>[11]Maio!$C$9</f>
        <v>34</v>
      </c>
      <c r="G15" s="15">
        <f>[11]Maio!$C$10</f>
        <v>35.799999999999997</v>
      </c>
      <c r="H15" s="15">
        <f>[11]Maio!$C$11</f>
        <v>32.6</v>
      </c>
      <c r="I15" s="15">
        <f>[11]Maio!$C$12</f>
        <v>32.5</v>
      </c>
      <c r="J15" s="15">
        <f>[11]Maio!$C$13</f>
        <v>32.4</v>
      </c>
      <c r="K15" s="15">
        <f>[11]Maio!$C$14</f>
        <v>24.1</v>
      </c>
      <c r="L15" s="15">
        <f>[11]Maio!$C$15</f>
        <v>30.3</v>
      </c>
      <c r="M15" s="15">
        <f>[11]Maio!$C$16</f>
        <v>32.4</v>
      </c>
      <c r="N15" s="15">
        <f>[11]Maio!$C$17</f>
        <v>31.1</v>
      </c>
      <c r="O15" s="15">
        <f>[11]Maio!$C$18</f>
        <v>32.799999999999997</v>
      </c>
      <c r="P15" s="15">
        <f>[11]Maio!$C$19</f>
        <v>34.700000000000003</v>
      </c>
      <c r="Q15" s="15">
        <f>[11]Maio!$C$20</f>
        <v>30.5</v>
      </c>
      <c r="R15" s="15">
        <f>[11]Maio!$C$21</f>
        <v>27.7</v>
      </c>
      <c r="S15" s="15">
        <f>[11]Maio!$C$22</f>
        <v>25.9</v>
      </c>
      <c r="T15" s="15">
        <f>[11]Maio!$C$23</f>
        <v>29.5</v>
      </c>
      <c r="U15" s="15">
        <f>[11]Maio!$C$24</f>
        <v>33.5</v>
      </c>
      <c r="V15" s="15">
        <f>[11]Maio!$C$25</f>
        <v>29</v>
      </c>
      <c r="W15" s="15">
        <f>[11]Maio!$C$26</f>
        <v>27.5</v>
      </c>
      <c r="X15" s="15">
        <f>[11]Maio!$C$27</f>
        <v>25</v>
      </c>
      <c r="Y15" s="15">
        <f>[11]Maio!$C$28</f>
        <v>27.4</v>
      </c>
      <c r="Z15" s="15">
        <f>[11]Maio!$C$29</f>
        <v>31.4</v>
      </c>
      <c r="AA15" s="15">
        <f>[11]Maio!$C$30</f>
        <v>33.1</v>
      </c>
      <c r="AB15" s="15">
        <f>[11]Maio!$C$31</f>
        <v>30.4</v>
      </c>
      <c r="AC15" s="15">
        <f>[11]Maio!$C$32</f>
        <v>28.1</v>
      </c>
      <c r="AD15" s="15">
        <f>[11]Maio!$C$33</f>
        <v>26.8</v>
      </c>
      <c r="AE15" s="15">
        <f>[11]Maio!$C$34</f>
        <v>28.2</v>
      </c>
      <c r="AF15" s="15">
        <f>[11]Maio!$C$35</f>
        <v>28.6</v>
      </c>
      <c r="AG15" s="23">
        <f t="shared" si="1"/>
        <v>35.799999999999997</v>
      </c>
      <c r="AH15" s="106">
        <f t="shared" si="2"/>
        <v>30.36774193548387</v>
      </c>
    </row>
    <row r="16" spans="1:34" ht="17.100000000000001" customHeight="1" x14ac:dyDescent="0.2">
      <c r="A16" s="84" t="s">
        <v>7</v>
      </c>
      <c r="B16" s="15">
        <f>[12]Maio!$C$5</f>
        <v>22.9</v>
      </c>
      <c r="C16" s="15">
        <f>[12]Maio!$C$6</f>
        <v>26.2</v>
      </c>
      <c r="D16" s="15">
        <f>[12]Maio!$C$7</f>
        <v>28.2</v>
      </c>
      <c r="E16" s="15">
        <f>[12]Maio!$C$8</f>
        <v>28.1</v>
      </c>
      <c r="F16" s="15">
        <f>[12]Maio!$C$9</f>
        <v>29.8</v>
      </c>
      <c r="G16" s="15">
        <f>[12]Maio!$C$10</f>
        <v>25.6</v>
      </c>
      <c r="H16" s="15">
        <f>[12]Maio!$C$11</f>
        <v>25.4</v>
      </c>
      <c r="I16" s="15">
        <f>[12]Maio!$C$12</f>
        <v>25.6</v>
      </c>
      <c r="J16" s="15">
        <f>[12]Maio!$C$13</f>
        <v>21.4</v>
      </c>
      <c r="K16" s="15">
        <f>[12]Maio!$C$14</f>
        <v>23.5</v>
      </c>
      <c r="L16" s="15">
        <f>[12]Maio!$C$15</f>
        <v>24.6</v>
      </c>
      <c r="M16" s="15">
        <f>[12]Maio!$C$16</f>
        <v>22.6</v>
      </c>
      <c r="N16" s="15">
        <f>[12]Maio!$C$17</f>
        <v>23.7</v>
      </c>
      <c r="O16" s="15">
        <f>[12]Maio!$C$18</f>
        <v>25.2</v>
      </c>
      <c r="P16" s="15">
        <f>[12]Maio!$C$19</f>
        <v>30.7</v>
      </c>
      <c r="Q16" s="15">
        <f>[12]Maio!$C$20</f>
        <v>24.6</v>
      </c>
      <c r="R16" s="15">
        <f>[12]Maio!$C$21</f>
        <v>19.399999999999999</v>
      </c>
      <c r="S16" s="15">
        <f>[12]Maio!$C$22</f>
        <v>16.3</v>
      </c>
      <c r="T16" s="15">
        <f>[12]Maio!$C$23</f>
        <v>18.2</v>
      </c>
      <c r="U16" s="15">
        <f>[12]Maio!$C$24</f>
        <v>28.4</v>
      </c>
      <c r="V16" s="15">
        <f>[12]Maio!$C$25</f>
        <v>22.9</v>
      </c>
      <c r="W16" s="15">
        <f>[12]Maio!$C$26</f>
        <v>19</v>
      </c>
      <c r="X16" s="15">
        <f>[12]Maio!$C$27</f>
        <v>18.100000000000001</v>
      </c>
      <c r="Y16" s="15">
        <f>[12]Maio!$C$28</f>
        <v>20.9</v>
      </c>
      <c r="Z16" s="15">
        <f>[12]Maio!$C$29</f>
        <v>22.2</v>
      </c>
      <c r="AA16" s="15">
        <f>[12]Maio!$C$30</f>
        <v>23.5</v>
      </c>
      <c r="AB16" s="15">
        <f>[12]Maio!$C$31</f>
        <v>24.4</v>
      </c>
      <c r="AC16" s="15">
        <f>[12]Maio!$C$32</f>
        <v>20.399999999999999</v>
      </c>
      <c r="AD16" s="15">
        <f>[12]Maio!$C$33</f>
        <v>20.2</v>
      </c>
      <c r="AE16" s="15">
        <f>[12]Maio!$C$34</f>
        <v>20.100000000000001</v>
      </c>
      <c r="AF16" s="15">
        <f>[12]Maio!$C$35</f>
        <v>18.3</v>
      </c>
      <c r="AG16" s="23">
        <f t="shared" si="1"/>
        <v>30.7</v>
      </c>
      <c r="AH16" s="106">
        <f t="shared" si="2"/>
        <v>23.238709677419358</v>
      </c>
    </row>
    <row r="17" spans="1:34" ht="17.100000000000001" customHeight="1" x14ac:dyDescent="0.2">
      <c r="A17" s="84" t="s">
        <v>8</v>
      </c>
      <c r="B17" s="15">
        <f>[13]Maio!$C$5</f>
        <v>23</v>
      </c>
      <c r="C17" s="15">
        <f>[13]Maio!$C$6</f>
        <v>26.4</v>
      </c>
      <c r="D17" s="15">
        <f>[13]Maio!$C$7</f>
        <v>28.3</v>
      </c>
      <c r="E17" s="15">
        <f>[13]Maio!$C$8</f>
        <v>28.7</v>
      </c>
      <c r="F17" s="15">
        <f>[13]Maio!$C$9</f>
        <v>30</v>
      </c>
      <c r="G17" s="15">
        <f>[13]Maio!$C$10</f>
        <v>22.7</v>
      </c>
      <c r="H17" s="15">
        <f>[13]Maio!$C$11</f>
        <v>23.8</v>
      </c>
      <c r="I17" s="15">
        <f>[13]Maio!$C$12</f>
        <v>20.2</v>
      </c>
      <c r="J17" s="15">
        <f>[13]Maio!$C$13</f>
        <v>19.600000000000001</v>
      </c>
      <c r="K17" s="15">
        <f>[13]Maio!$C$14</f>
        <v>21.5</v>
      </c>
      <c r="L17" s="15">
        <f>[13]Maio!$C$15</f>
        <v>23.3</v>
      </c>
      <c r="M17" s="15">
        <f>[13]Maio!$C$16</f>
        <v>26</v>
      </c>
      <c r="N17" s="15">
        <f>[13]Maio!$C$17</f>
        <v>26.2</v>
      </c>
      <c r="O17" s="15">
        <f>[13]Maio!$C$18</f>
        <v>26.3</v>
      </c>
      <c r="P17" s="15">
        <f>[13]Maio!$C$19</f>
        <v>31.2</v>
      </c>
      <c r="Q17" s="15">
        <f>[13]Maio!$C$20</f>
        <v>19.600000000000001</v>
      </c>
      <c r="R17" s="15">
        <f>[13]Maio!$C$21</f>
        <v>20.399999999999999</v>
      </c>
      <c r="S17" s="15">
        <f>[13]Maio!$C$22</f>
        <v>17.5</v>
      </c>
      <c r="T17" s="15">
        <f>[13]Maio!$C$23</f>
        <v>16.8</v>
      </c>
      <c r="U17" s="15">
        <f>[13]Maio!$C$24</f>
        <v>24.4</v>
      </c>
      <c r="V17" s="15">
        <f>[13]Maio!$C$25</f>
        <v>20.399999999999999</v>
      </c>
      <c r="W17" s="15" t="str">
        <f>[13]Maio!$C$26</f>
        <v>*</v>
      </c>
      <c r="X17" s="15">
        <f>[13]Maio!$C$27</f>
        <v>18.8</v>
      </c>
      <c r="Y17" s="15">
        <f>[13]Maio!$C$28</f>
        <v>21</v>
      </c>
      <c r="Z17" s="15">
        <f>[13]Maio!$C$29</f>
        <v>21.1</v>
      </c>
      <c r="AA17" s="15">
        <f>[13]Maio!$C$30</f>
        <v>24.4</v>
      </c>
      <c r="AB17" s="15">
        <f>[13]Maio!$C$31</f>
        <v>24.2</v>
      </c>
      <c r="AC17" s="15" t="str">
        <f>[13]Maio!$C$32</f>
        <v>*</v>
      </c>
      <c r="AD17" s="15">
        <f>[13]Maio!$C$33</f>
        <v>21.3</v>
      </c>
      <c r="AE17" s="15" t="str">
        <f>[13]Maio!$C$34</f>
        <v>*</v>
      </c>
      <c r="AF17" s="15">
        <f>[13]Maio!$C$35</f>
        <v>17.3</v>
      </c>
      <c r="AG17" s="23">
        <f>MAX(B17:AF17)</f>
        <v>31.2</v>
      </c>
      <c r="AH17" s="106">
        <f>AVERAGE(B17:AF17)</f>
        <v>23.014285714285709</v>
      </c>
    </row>
    <row r="18" spans="1:34" ht="17.100000000000001" customHeight="1" x14ac:dyDescent="0.2">
      <c r="A18" s="84" t="s">
        <v>9</v>
      </c>
      <c r="B18" s="15">
        <f>[14]Maio!$C$5</f>
        <v>24.8</v>
      </c>
      <c r="C18" s="15">
        <f>[14]Maio!$C$6</f>
        <v>27.4</v>
      </c>
      <c r="D18" s="15">
        <f>[14]Maio!$C$7</f>
        <v>29.6</v>
      </c>
      <c r="E18" s="15">
        <f>[14]Maio!$C$8</f>
        <v>29.7</v>
      </c>
      <c r="F18" s="15">
        <f>[14]Maio!$C$9</f>
        <v>31.6</v>
      </c>
      <c r="G18" s="15">
        <f>[14]Maio!$C$10</f>
        <v>24.5</v>
      </c>
      <c r="H18" s="15">
        <f>[14]Maio!$C$11</f>
        <v>26.2</v>
      </c>
      <c r="I18" s="15">
        <f>[14]Maio!$C$12</f>
        <v>24.9</v>
      </c>
      <c r="J18" s="15">
        <f>[14]Maio!$C$13</f>
        <v>23.3</v>
      </c>
      <c r="K18" s="15">
        <f>[14]Maio!$C$14</f>
        <v>24.6</v>
      </c>
      <c r="L18" s="15">
        <f>[14]Maio!$C$15</f>
        <v>25.4</v>
      </c>
      <c r="M18" s="15">
        <f>[14]Maio!$C$16</f>
        <v>23.1</v>
      </c>
      <c r="N18" s="15">
        <f>[14]Maio!$C$17</f>
        <v>24.4</v>
      </c>
      <c r="O18" s="15">
        <f>[14]Maio!$C$18</f>
        <v>27.2</v>
      </c>
      <c r="P18" s="15">
        <f>[14]Maio!$C$19</f>
        <v>31.6</v>
      </c>
      <c r="Q18" s="15">
        <f>[14]Maio!$C$20</f>
        <v>25.9</v>
      </c>
      <c r="R18" s="15">
        <f>[14]Maio!$C$21</f>
        <v>22.4</v>
      </c>
      <c r="S18" s="15">
        <f>[14]Maio!$C$22</f>
        <v>18.5</v>
      </c>
      <c r="T18" s="15">
        <f>[14]Maio!$C$23</f>
        <v>19.600000000000001</v>
      </c>
      <c r="U18" s="15">
        <f>[14]Maio!$C$24</f>
        <v>29.5</v>
      </c>
      <c r="V18" s="15">
        <f>[14]Maio!$C$25</f>
        <v>23.5</v>
      </c>
      <c r="W18" s="15">
        <f>[14]Maio!$C$26</f>
        <v>19.600000000000001</v>
      </c>
      <c r="X18" s="15">
        <f>[14]Maio!$C$27</f>
        <v>18.7</v>
      </c>
      <c r="Y18" s="15">
        <f>[14]Maio!$C$28</f>
        <v>22.3</v>
      </c>
      <c r="Z18" s="15">
        <f>[14]Maio!$C$29</f>
        <v>23</v>
      </c>
      <c r="AA18" s="15">
        <f>[14]Maio!$C$30</f>
        <v>27.9</v>
      </c>
      <c r="AB18" s="15">
        <f>[14]Maio!$C$31</f>
        <v>26.1</v>
      </c>
      <c r="AC18" s="15">
        <f>[14]Maio!$C$32</f>
        <v>22.2</v>
      </c>
      <c r="AD18" s="15">
        <f>[14]Maio!$C$33</f>
        <v>21.8</v>
      </c>
      <c r="AE18" s="15">
        <f>[14]Maio!$C$34</f>
        <v>22.1</v>
      </c>
      <c r="AF18" s="15">
        <f>[14]Maio!$C$35</f>
        <v>18.5</v>
      </c>
      <c r="AG18" s="23">
        <f>MAX(B18:AF18)</f>
        <v>31.6</v>
      </c>
      <c r="AH18" s="106">
        <f>AVERAGE(B18:AF18)</f>
        <v>24.512903225806454</v>
      </c>
    </row>
    <row r="19" spans="1:34" ht="17.100000000000001" customHeight="1" x14ac:dyDescent="0.2">
      <c r="A19" s="84" t="s">
        <v>49</v>
      </c>
      <c r="B19" s="15">
        <f>[15]Maio!$C$5</f>
        <v>25.5</v>
      </c>
      <c r="C19" s="15">
        <f>[15]Maio!$C$6</f>
        <v>28.5</v>
      </c>
      <c r="D19" s="15">
        <f>[15]Maio!$C$7</f>
        <v>30.4</v>
      </c>
      <c r="E19" s="15">
        <f>[15]Maio!$C$8</f>
        <v>31.2</v>
      </c>
      <c r="F19" s="15">
        <f>[15]Maio!$C$9</f>
        <v>32.299999999999997</v>
      </c>
      <c r="G19" s="15" t="str">
        <f>[15]Maio!$C$10</f>
        <v>*</v>
      </c>
      <c r="H19" s="15">
        <f>[15]Maio!$C$11</f>
        <v>26.5</v>
      </c>
      <c r="I19" s="15">
        <f>[15]Maio!$C$12</f>
        <v>31.6</v>
      </c>
      <c r="J19" s="15" t="str">
        <f>[15]Maio!$C$13</f>
        <v>*</v>
      </c>
      <c r="K19" s="15">
        <f>[15]Maio!$C$14</f>
        <v>25.4</v>
      </c>
      <c r="L19" s="15" t="str">
        <f>[15]Maio!$C$15</f>
        <v>*</v>
      </c>
      <c r="M19" s="15" t="str">
        <f>[15]Maio!$C$16</f>
        <v>*</v>
      </c>
      <c r="N19" s="15">
        <f>[15]Maio!$C$17</f>
        <v>28.8</v>
      </c>
      <c r="O19" s="15">
        <f>[15]Maio!$C$18</f>
        <v>29.8</v>
      </c>
      <c r="P19" s="15">
        <f>[15]Maio!$C$19</f>
        <v>31.7</v>
      </c>
      <c r="Q19" s="15">
        <f>[15]Maio!$C$20</f>
        <v>20.7</v>
      </c>
      <c r="R19" s="15">
        <f>[15]Maio!$C$21</f>
        <v>20.3</v>
      </c>
      <c r="S19" s="15" t="str">
        <f>[15]Maio!$C$22</f>
        <v>*</v>
      </c>
      <c r="T19" s="15" t="str">
        <f>[15]Maio!$C$23</f>
        <v>*</v>
      </c>
      <c r="U19" s="15">
        <f>[15]Maio!$C$24</f>
        <v>29.5</v>
      </c>
      <c r="V19" s="15">
        <f>[15]Maio!$C$25</f>
        <v>21.5</v>
      </c>
      <c r="W19" s="15" t="str">
        <f>[15]Maio!$C$26</f>
        <v>*</v>
      </c>
      <c r="X19" s="15">
        <f>[15]Maio!$C$27</f>
        <v>22.3</v>
      </c>
      <c r="Y19" s="15">
        <f>[15]Maio!$C$28</f>
        <v>24.6</v>
      </c>
      <c r="Z19" s="15">
        <f>[15]Maio!$C$29</f>
        <v>28.3</v>
      </c>
      <c r="AA19" s="15">
        <f>[15]Maio!$C$30</f>
        <v>26.9</v>
      </c>
      <c r="AB19" s="15">
        <f>[15]Maio!$C$31</f>
        <v>25.2</v>
      </c>
      <c r="AC19" s="15" t="str">
        <f>[15]Maio!$C$32</f>
        <v>*</v>
      </c>
      <c r="AD19" s="15">
        <f>[15]Maio!$C$33</f>
        <v>19</v>
      </c>
      <c r="AE19" s="15" t="str">
        <f>[15]Maio!$C$34</f>
        <v>*</v>
      </c>
      <c r="AF19" s="15">
        <f>[15]Maio!$C$35</f>
        <v>20.399999999999999</v>
      </c>
      <c r="AG19" s="23">
        <f>MAX(B19:AF19)</f>
        <v>32.299999999999997</v>
      </c>
      <c r="AH19" s="106">
        <f>AVERAGE(B19:AF19)</f>
        <v>26.381818181818186</v>
      </c>
    </row>
    <row r="20" spans="1:34" ht="17.100000000000001" customHeight="1" x14ac:dyDescent="0.2">
      <c r="A20" s="84" t="s">
        <v>10</v>
      </c>
      <c r="B20" s="15">
        <f>[16]Maio!$C$5</f>
        <v>24.7</v>
      </c>
      <c r="C20" s="15">
        <f>[16]Maio!$C$6</f>
        <v>27.9</v>
      </c>
      <c r="D20" s="15">
        <f>[16]Maio!$C$7</f>
        <v>28.3</v>
      </c>
      <c r="E20" s="15">
        <f>[16]Maio!$C$8</f>
        <v>29.3</v>
      </c>
      <c r="F20" s="15">
        <f>[16]Maio!$C$9</f>
        <v>31</v>
      </c>
      <c r="G20" s="15">
        <f>[16]Maio!$C$10</f>
        <v>24.5</v>
      </c>
      <c r="H20" s="15">
        <f>[16]Maio!$C$11</f>
        <v>22.9</v>
      </c>
      <c r="I20" s="15">
        <f>[16]Maio!$C$12</f>
        <v>22.8</v>
      </c>
      <c r="J20" s="15">
        <f>[16]Maio!$C$13</f>
        <v>20.5</v>
      </c>
      <c r="K20" s="15">
        <f>[16]Maio!$C$14</f>
        <v>23</v>
      </c>
      <c r="L20" s="15">
        <f>[16]Maio!$C$15</f>
        <v>25.3</v>
      </c>
      <c r="M20" s="15">
        <f>[16]Maio!$C$16</f>
        <v>25</v>
      </c>
      <c r="N20" s="15">
        <f>[16]Maio!$C$17</f>
        <v>24.2</v>
      </c>
      <c r="O20" s="15">
        <f>[16]Maio!$C$18</f>
        <v>26.7</v>
      </c>
      <c r="P20" s="15">
        <f>[16]Maio!$C$19</f>
        <v>30.7</v>
      </c>
      <c r="Q20" s="15">
        <f>[16]Maio!$C$20</f>
        <v>25.8</v>
      </c>
      <c r="R20" s="15">
        <f>[16]Maio!$C$21</f>
        <v>20.100000000000001</v>
      </c>
      <c r="S20" s="15">
        <f>[16]Maio!$C$22</f>
        <v>18</v>
      </c>
      <c r="T20" s="15">
        <f>[16]Maio!$C$23</f>
        <v>19.399999999999999</v>
      </c>
      <c r="U20" s="15">
        <f>[16]Maio!$C$24</f>
        <v>28.8</v>
      </c>
      <c r="V20" s="15">
        <f>[16]Maio!$C$25</f>
        <v>21.5</v>
      </c>
      <c r="W20" s="15">
        <f>[16]Maio!$C$26</f>
        <v>19.100000000000001</v>
      </c>
      <c r="X20" s="15">
        <f>[16]Maio!$C$27</f>
        <v>19.3</v>
      </c>
      <c r="Y20" s="15">
        <f>[16]Maio!$C$28</f>
        <v>21.8</v>
      </c>
      <c r="Z20" s="15">
        <f>[16]Maio!$C$29</f>
        <v>23.8</v>
      </c>
      <c r="AA20" s="15">
        <f>[16]Maio!$C$30</f>
        <v>25.7</v>
      </c>
      <c r="AB20" s="15">
        <f>[16]Maio!$C$31</f>
        <v>25.1</v>
      </c>
      <c r="AC20" s="15">
        <f>[16]Maio!$C$32</f>
        <v>20</v>
      </c>
      <c r="AD20" s="15">
        <f>[16]Maio!$C$33</f>
        <v>20.3</v>
      </c>
      <c r="AE20" s="15">
        <f>[16]Maio!$C$34</f>
        <v>20.100000000000001</v>
      </c>
      <c r="AF20" s="15">
        <f>[16]Maio!$C$35</f>
        <v>17.899999999999999</v>
      </c>
      <c r="AG20" s="23">
        <f t="shared" ref="AG20:AG30" si="5">MAX(B20:AF20)</f>
        <v>31</v>
      </c>
      <c r="AH20" s="106">
        <f t="shared" ref="AH20:AH30" si="6">AVERAGE(B20:AF20)</f>
        <v>23.661290322580641</v>
      </c>
    </row>
    <row r="21" spans="1:34" ht="17.100000000000001" customHeight="1" x14ac:dyDescent="0.2">
      <c r="A21" s="84" t="s">
        <v>11</v>
      </c>
      <c r="B21" s="15">
        <f>[17]Maio!$C$5</f>
        <v>23.9</v>
      </c>
      <c r="C21" s="15">
        <f>[17]Maio!$C$6</f>
        <v>28.1</v>
      </c>
      <c r="D21" s="15">
        <f>[17]Maio!$C$7</f>
        <v>29.5</v>
      </c>
      <c r="E21" s="15">
        <f>[17]Maio!$C$8</f>
        <v>29.4</v>
      </c>
      <c r="F21" s="15">
        <f>[17]Maio!$C$9</f>
        <v>31.3</v>
      </c>
      <c r="G21" s="15">
        <f>[17]Maio!$C$10</f>
        <v>21.9</v>
      </c>
      <c r="H21" s="15">
        <f>[17]Maio!$C$11</f>
        <v>27.5</v>
      </c>
      <c r="I21" s="15">
        <f>[17]Maio!$C$12</f>
        <v>28.1</v>
      </c>
      <c r="J21" s="15">
        <f>[17]Maio!$C$13</f>
        <v>24.4</v>
      </c>
      <c r="K21" s="15">
        <f>[17]Maio!$C$14</f>
        <v>26.9</v>
      </c>
      <c r="L21" s="15">
        <f>[17]Maio!$C$15</f>
        <v>25.7</v>
      </c>
      <c r="M21" s="15">
        <f>[17]Maio!$C$16</f>
        <v>23.7</v>
      </c>
      <c r="N21" s="15">
        <f>[17]Maio!$C$17</f>
        <v>25.7</v>
      </c>
      <c r="O21" s="15">
        <f>[17]Maio!$C$18</f>
        <v>27.4</v>
      </c>
      <c r="P21" s="15">
        <f>[17]Maio!$C$19</f>
        <v>31.5</v>
      </c>
      <c r="Q21" s="15">
        <f>[17]Maio!$C$20</f>
        <v>25</v>
      </c>
      <c r="R21" s="15">
        <f>[17]Maio!$C$21</f>
        <v>19.7</v>
      </c>
      <c r="S21" s="15">
        <f>[17]Maio!$C$22</f>
        <v>17.100000000000001</v>
      </c>
      <c r="T21" s="15">
        <f>[17]Maio!$C$23</f>
        <v>19.100000000000001</v>
      </c>
      <c r="U21" s="15">
        <f>[17]Maio!$C$24</f>
        <v>30.2</v>
      </c>
      <c r="V21" s="15">
        <f>[17]Maio!$C$25</f>
        <v>23.2</v>
      </c>
      <c r="W21" s="15">
        <f>[17]Maio!$C$26</f>
        <v>20.399999999999999</v>
      </c>
      <c r="X21" s="15">
        <f>[17]Maio!$C$27</f>
        <v>19.3</v>
      </c>
      <c r="Y21" s="15">
        <f>[17]Maio!$C$28</f>
        <v>22.2</v>
      </c>
      <c r="Z21" s="15">
        <f>[17]Maio!$C$29</f>
        <v>23.9</v>
      </c>
      <c r="AA21" s="15">
        <f>[17]Maio!$C$30</f>
        <v>25.5</v>
      </c>
      <c r="AB21" s="15">
        <f>[17]Maio!$C$31</f>
        <v>24.1</v>
      </c>
      <c r="AC21" s="15">
        <f>[17]Maio!$C$32</f>
        <v>20.8</v>
      </c>
      <c r="AD21" s="15">
        <f>[17]Maio!$C$33</f>
        <v>21.2</v>
      </c>
      <c r="AE21" s="15">
        <f>[17]Maio!$C$34</f>
        <v>23.3</v>
      </c>
      <c r="AF21" s="15">
        <f>[17]Maio!$C$35</f>
        <v>18.8</v>
      </c>
      <c r="AG21" s="23">
        <f t="shared" si="5"/>
        <v>31.5</v>
      </c>
      <c r="AH21" s="106">
        <f t="shared" si="6"/>
        <v>24.477419354838709</v>
      </c>
    </row>
    <row r="22" spans="1:34" ht="17.100000000000001" customHeight="1" x14ac:dyDescent="0.2">
      <c r="A22" s="84" t="s">
        <v>12</v>
      </c>
      <c r="B22" s="15">
        <f>[18]Maio!$C$5</f>
        <v>26</v>
      </c>
      <c r="C22" s="15">
        <f>[18]Maio!$C$6</f>
        <v>31</v>
      </c>
      <c r="D22" s="15">
        <f>[18]Maio!$C$7</f>
        <v>32.1</v>
      </c>
      <c r="E22" s="15">
        <f>[18]Maio!$C$8</f>
        <v>31.7</v>
      </c>
      <c r="F22" s="15">
        <f>[18]Maio!$C$9</f>
        <v>33.299999999999997</v>
      </c>
      <c r="G22" s="15">
        <f>[18]Maio!$C$10</f>
        <v>28.5</v>
      </c>
      <c r="H22" s="15">
        <f>[18]Maio!$C$11</f>
        <v>31.3</v>
      </c>
      <c r="I22" s="15">
        <f>[18]Maio!$C$12</f>
        <v>30.8</v>
      </c>
      <c r="J22" s="15">
        <f>[18]Maio!$C$13</f>
        <v>33.4</v>
      </c>
      <c r="K22" s="15">
        <f>[18]Maio!$C$14</f>
        <v>23.9</v>
      </c>
      <c r="L22" s="15">
        <f>[18]Maio!$C$15</f>
        <v>27.4</v>
      </c>
      <c r="M22" s="15">
        <f>[18]Maio!$C$16</f>
        <v>28.7</v>
      </c>
      <c r="N22" s="15">
        <f>[18]Maio!$C$17</f>
        <v>28.9</v>
      </c>
      <c r="O22" s="15">
        <f>[18]Maio!$C$18</f>
        <v>31.1</v>
      </c>
      <c r="P22" s="15">
        <f>[18]Maio!$C$19</f>
        <v>32.200000000000003</v>
      </c>
      <c r="Q22" s="15">
        <f>[18]Maio!$C$20</f>
        <v>26.8</v>
      </c>
      <c r="R22" s="15">
        <f>[18]Maio!$C$21</f>
        <v>21.5</v>
      </c>
      <c r="S22" s="15">
        <f>[18]Maio!$C$22</f>
        <v>19.399999999999999</v>
      </c>
      <c r="T22" s="15">
        <f>[18]Maio!$C$23</f>
        <v>24.3</v>
      </c>
      <c r="U22" s="15">
        <f>[18]Maio!$C$24</f>
        <v>29.6</v>
      </c>
      <c r="V22" s="15">
        <f>[18]Maio!$C$25</f>
        <v>24.6</v>
      </c>
      <c r="W22" s="15">
        <f>[18]Maio!$C$26</f>
        <v>21.8</v>
      </c>
      <c r="X22" s="15">
        <f>[18]Maio!$C$27</f>
        <v>22</v>
      </c>
      <c r="Y22" s="15">
        <f>[18]Maio!$C$28</f>
        <v>23.6</v>
      </c>
      <c r="Z22" s="15">
        <f>[18]Maio!$C$29</f>
        <v>29.5</v>
      </c>
      <c r="AA22" s="15">
        <f>[18]Maio!$C$30</f>
        <v>25.6</v>
      </c>
      <c r="AB22" s="15">
        <f>[18]Maio!$C$31</f>
        <v>26.5</v>
      </c>
      <c r="AC22" s="15">
        <f>[18]Maio!$C$32</f>
        <v>20.7</v>
      </c>
      <c r="AD22" s="15">
        <f>[18]Maio!$C$33</f>
        <v>19.5</v>
      </c>
      <c r="AE22" s="15">
        <f>[18]Maio!$C$34</f>
        <v>23.8</v>
      </c>
      <c r="AF22" s="15">
        <f>[18]Maio!$C$35</f>
        <v>23.1</v>
      </c>
      <c r="AG22" s="23">
        <f t="shared" si="5"/>
        <v>33.4</v>
      </c>
      <c r="AH22" s="106">
        <f t="shared" si="6"/>
        <v>26.858064516129033</v>
      </c>
    </row>
    <row r="23" spans="1:34" ht="17.100000000000001" customHeight="1" x14ac:dyDescent="0.2">
      <c r="A23" s="84" t="s">
        <v>13</v>
      </c>
      <c r="B23" s="15">
        <f>[19]Maio!$C$5</f>
        <v>27.4</v>
      </c>
      <c r="C23" s="15">
        <f>[19]Maio!$C$6</f>
        <v>32.5</v>
      </c>
      <c r="D23" s="15">
        <f>[19]Maio!$C$7</f>
        <v>32.4</v>
      </c>
      <c r="E23" s="15">
        <f>[19]Maio!$C$8</f>
        <v>32.299999999999997</v>
      </c>
      <c r="F23" s="15">
        <f>[19]Maio!$C$9</f>
        <v>34.6</v>
      </c>
      <c r="G23" s="15">
        <f>[19]Maio!$C$10</f>
        <v>34.6</v>
      </c>
      <c r="H23" s="15">
        <f>[19]Maio!$C$11</f>
        <v>31.4</v>
      </c>
      <c r="I23" s="15">
        <f>[19]Maio!$C$12</f>
        <v>31.8</v>
      </c>
      <c r="J23" s="15">
        <f>[19]Maio!$C$13</f>
        <v>33.1</v>
      </c>
      <c r="K23" s="15">
        <f>[19]Maio!$C$14</f>
        <v>27.6</v>
      </c>
      <c r="L23" s="15">
        <f>[19]Maio!$C$15</f>
        <v>28.5</v>
      </c>
      <c r="M23" s="15">
        <f>[19]Maio!$C$16</f>
        <v>31.1</v>
      </c>
      <c r="N23" s="15">
        <f>[19]Maio!$C$17</f>
        <v>30.5</v>
      </c>
      <c r="O23" s="15">
        <f>[19]Maio!$C$18</f>
        <v>32.4</v>
      </c>
      <c r="P23" s="15">
        <f>[19]Maio!$C$19</f>
        <v>33.5</v>
      </c>
      <c r="Q23" s="15">
        <f>[19]Maio!$C$20</f>
        <v>27.9</v>
      </c>
      <c r="R23" s="15">
        <f>[19]Maio!$C$21</f>
        <v>22.8</v>
      </c>
      <c r="S23" s="15">
        <f>[19]Maio!$C$22</f>
        <v>19.8</v>
      </c>
      <c r="T23" s="15">
        <f>[19]Maio!$C$23</f>
        <v>25.3</v>
      </c>
      <c r="U23" s="15">
        <f>[19]Maio!$C$24</f>
        <v>30.8</v>
      </c>
      <c r="V23" s="15">
        <f>[19]Maio!$C$25</f>
        <v>24.9</v>
      </c>
      <c r="W23" s="15">
        <f>[19]Maio!$C$26</f>
        <v>22</v>
      </c>
      <c r="X23" s="15">
        <f>[19]Maio!$C$27</f>
        <v>23</v>
      </c>
      <c r="Y23" s="15">
        <f>[19]Maio!$C$28</f>
        <v>25.9</v>
      </c>
      <c r="Z23" s="15">
        <f>[19]Maio!$C$29</f>
        <v>31.1</v>
      </c>
      <c r="AA23" s="15">
        <f>[19]Maio!$C$30</f>
        <v>31</v>
      </c>
      <c r="AB23" s="15">
        <f>[19]Maio!$C$31</f>
        <v>25.6</v>
      </c>
      <c r="AC23" s="15">
        <f>[19]Maio!$C$32</f>
        <v>20.5</v>
      </c>
      <c r="AD23" s="15">
        <f>[19]Maio!$C$33</f>
        <v>22</v>
      </c>
      <c r="AE23" s="15">
        <f>[19]Maio!$C$34</f>
        <v>27.2</v>
      </c>
      <c r="AF23" s="15">
        <f>[19]Maio!$C$35</f>
        <v>25.4</v>
      </c>
      <c r="AG23" s="23">
        <f t="shared" si="5"/>
        <v>34.6</v>
      </c>
      <c r="AH23" s="106">
        <f t="shared" si="6"/>
        <v>28.351612903225803</v>
      </c>
    </row>
    <row r="24" spans="1:34" ht="17.100000000000001" customHeight="1" x14ac:dyDescent="0.2">
      <c r="A24" s="84" t="s">
        <v>14</v>
      </c>
      <c r="B24" s="15">
        <f>[20]Maio!$C$5</f>
        <v>26.9</v>
      </c>
      <c r="C24" s="15">
        <f>[20]Maio!$C$6</f>
        <v>28.8</v>
      </c>
      <c r="D24" s="15">
        <f>[20]Maio!$C$7</f>
        <v>30.4</v>
      </c>
      <c r="E24" s="15">
        <f>[20]Maio!$C$8</f>
        <v>31.6</v>
      </c>
      <c r="F24" s="15">
        <f>[20]Maio!$C$9</f>
        <v>31.3</v>
      </c>
      <c r="G24" s="15">
        <f>[20]Maio!$C$10</f>
        <v>33.1</v>
      </c>
      <c r="H24" s="15">
        <f>[20]Maio!$C$10</f>
        <v>33.1</v>
      </c>
      <c r="I24" s="15">
        <f>[20]Maio!$C$12</f>
        <v>32.799999999999997</v>
      </c>
      <c r="J24" s="15">
        <f>[20]Maio!$C$13</f>
        <v>33.5</v>
      </c>
      <c r="K24" s="15">
        <f>[20]Maio!$C$14</f>
        <v>27.3</v>
      </c>
      <c r="L24" s="15">
        <f>[20]Maio!$C$15</f>
        <v>29</v>
      </c>
      <c r="M24" s="15">
        <f>[20]Maio!$C$16</f>
        <v>30</v>
      </c>
      <c r="N24" s="15">
        <f>[20]Maio!$C$17</f>
        <v>28</v>
      </c>
      <c r="O24" s="15">
        <f>[20]Maio!$C$18</f>
        <v>29.3</v>
      </c>
      <c r="P24" s="15">
        <f>[20]Maio!$C$19</f>
        <v>33.6</v>
      </c>
      <c r="Q24" s="15">
        <f>[20]Maio!$C$20</f>
        <v>33.1</v>
      </c>
      <c r="R24" s="15">
        <f>[20]Maio!$C$21</f>
        <v>26.9</v>
      </c>
      <c r="S24" s="15">
        <f>[20]Maio!$C$22</f>
        <v>25.5</v>
      </c>
      <c r="T24" s="15">
        <f>[20]Maio!$C$23</f>
        <v>28.8</v>
      </c>
      <c r="U24" s="15">
        <f>[20]Maio!$C$24</f>
        <v>32.299999999999997</v>
      </c>
      <c r="V24" s="15">
        <f>[20]Maio!$C$25</f>
        <v>26</v>
      </c>
      <c r="W24" s="15">
        <f>[20]Maio!$C$26</f>
        <v>30.3</v>
      </c>
      <c r="X24" s="15">
        <f>[20]Maio!$C$27</f>
        <v>20.7</v>
      </c>
      <c r="Y24" s="15">
        <f>[20]Maio!$C$28</f>
        <v>23.4</v>
      </c>
      <c r="Z24" s="15">
        <f>[20]Maio!$C$29</f>
        <v>26.9</v>
      </c>
      <c r="AA24" s="15">
        <f>[20]Maio!$C$30</f>
        <v>30.2</v>
      </c>
      <c r="AB24" s="15">
        <f>[20]Maio!$C$31</f>
        <v>27.7</v>
      </c>
      <c r="AC24" s="15">
        <f>[20]Maio!$C$32</f>
        <v>29.4</v>
      </c>
      <c r="AD24" s="15">
        <f>[20]Maio!$C$33</f>
        <v>23.2</v>
      </c>
      <c r="AE24" s="15">
        <f>[20]Maio!$C$34</f>
        <v>30.2</v>
      </c>
      <c r="AF24" s="15">
        <f>[20]Maio!$C$35</f>
        <v>25.2</v>
      </c>
      <c r="AG24" s="23">
        <f t="shared" si="5"/>
        <v>33.6</v>
      </c>
      <c r="AH24" s="106">
        <f t="shared" si="6"/>
        <v>28.983870967741939</v>
      </c>
    </row>
    <row r="25" spans="1:34" ht="17.100000000000001" customHeight="1" x14ac:dyDescent="0.2">
      <c r="A25" s="84" t="s">
        <v>15</v>
      </c>
      <c r="B25" s="15">
        <f>[21]Maio!$C$5</f>
        <v>22.3</v>
      </c>
      <c r="C25" s="15">
        <f>[21]Maio!$C$6</f>
        <v>26.2</v>
      </c>
      <c r="D25" s="15">
        <f>[21]Maio!$C$7</f>
        <v>26.3</v>
      </c>
      <c r="E25" s="15">
        <f>[21]Maio!$C$8</f>
        <v>27.6</v>
      </c>
      <c r="F25" s="15">
        <f>[21]Maio!$C$9</f>
        <v>29.5</v>
      </c>
      <c r="G25" s="15">
        <f>[21]Maio!$C$10</f>
        <v>22.7</v>
      </c>
      <c r="H25" s="15">
        <f>[21]Maio!$C$11</f>
        <v>22.2</v>
      </c>
      <c r="I25" s="15">
        <f>[21]Maio!$C$12</f>
        <v>22.5</v>
      </c>
      <c r="J25" s="15">
        <f>[21]Maio!$C$13</f>
        <v>19.399999999999999</v>
      </c>
      <c r="K25" s="15">
        <f>[21]Maio!$C$14</f>
        <v>26</v>
      </c>
      <c r="L25" s="15">
        <f>[21]Maio!$C$15</f>
        <v>24.9</v>
      </c>
      <c r="M25" s="15">
        <f>[21]Maio!$C$16</f>
        <v>22.8</v>
      </c>
      <c r="N25" s="15">
        <f>[21]Maio!$C$17</f>
        <v>24.4</v>
      </c>
      <c r="O25" s="15">
        <f>[21]Maio!$C$18</f>
        <v>24.7</v>
      </c>
      <c r="P25" s="15">
        <f>[21]Maio!$C$19</f>
        <v>28.9</v>
      </c>
      <c r="Q25" s="15">
        <f>[21]Maio!$C$20</f>
        <v>24.6</v>
      </c>
      <c r="R25" s="15">
        <f>[21]Maio!$C$21</f>
        <v>18</v>
      </c>
      <c r="S25" s="15">
        <f>[21]Maio!$C$22</f>
        <v>15.1</v>
      </c>
      <c r="T25" s="15">
        <f>[21]Maio!$C$23</f>
        <v>17.5</v>
      </c>
      <c r="U25" s="15">
        <f>[21]Maio!$C$24</f>
        <v>24.5</v>
      </c>
      <c r="V25" s="15">
        <f>[21]Maio!$C$25</f>
        <v>19.100000000000001</v>
      </c>
      <c r="W25" s="15">
        <f>[21]Maio!$C$26</f>
        <v>16</v>
      </c>
      <c r="X25" s="15">
        <f>[21]Maio!$C$27</f>
        <v>17.100000000000001</v>
      </c>
      <c r="Y25" s="15">
        <f>[21]Maio!$C$28</f>
        <v>20.6</v>
      </c>
      <c r="Z25" s="15">
        <f>[21]Maio!$C$29</f>
        <v>22.1</v>
      </c>
      <c r="AA25" s="15">
        <f>[21]Maio!$C$30</f>
        <v>24.8</v>
      </c>
      <c r="AB25" s="15">
        <f>[21]Maio!$C$31</f>
        <v>21.3</v>
      </c>
      <c r="AC25" s="15">
        <f>[21]Maio!$C$32</f>
        <v>17</v>
      </c>
      <c r="AD25" s="15">
        <f>[21]Maio!$C$33</f>
        <v>17.5</v>
      </c>
      <c r="AE25" s="15">
        <f>[21]Maio!$C$34</f>
        <v>16.7</v>
      </c>
      <c r="AF25" s="15">
        <f>[21]Maio!$C$35</f>
        <v>15.3</v>
      </c>
      <c r="AG25" s="23">
        <f t="shared" si="5"/>
        <v>29.5</v>
      </c>
      <c r="AH25" s="106">
        <f t="shared" si="6"/>
        <v>21.85806451612903</v>
      </c>
    </row>
    <row r="26" spans="1:34" ht="17.100000000000001" customHeight="1" x14ac:dyDescent="0.2">
      <c r="A26" s="84" t="s">
        <v>16</v>
      </c>
      <c r="B26" s="15">
        <f>[22]Maio!$C$5</f>
        <v>26</v>
      </c>
      <c r="C26" s="15">
        <f>[22]Maio!$C$6</f>
        <v>29.3</v>
      </c>
      <c r="D26" s="15">
        <f>[22]Maio!$C$7</f>
        <v>27.9</v>
      </c>
      <c r="E26" s="15">
        <f>[22]Maio!$C$8</f>
        <v>28.8</v>
      </c>
      <c r="F26" s="15">
        <f>[22]Maio!$C$9</f>
        <v>32.700000000000003</v>
      </c>
      <c r="G26" s="15">
        <f>[22]Maio!$C$10</f>
        <v>26.1</v>
      </c>
      <c r="H26" s="15">
        <f>[22]Maio!$C$11</f>
        <v>25</v>
      </c>
      <c r="I26" s="15">
        <f>[22]Maio!$C$12</f>
        <v>28.1</v>
      </c>
      <c r="J26" s="15">
        <f>[22]Maio!$C$13</f>
        <v>27.6</v>
      </c>
      <c r="K26" s="15">
        <f>[22]Maio!$C$14</f>
        <v>25.4</v>
      </c>
      <c r="L26" s="15">
        <f>[22]Maio!$C$15</f>
        <v>24.3</v>
      </c>
      <c r="M26" s="15">
        <f>[22]Maio!$C$16</f>
        <v>23.7</v>
      </c>
      <c r="N26" s="15">
        <f>[22]Maio!$C$17</f>
        <v>22.3</v>
      </c>
      <c r="O26" s="15">
        <f>[22]Maio!$C$18</f>
        <v>29.9</v>
      </c>
      <c r="P26" s="15">
        <f>[22]Maio!$C$19</f>
        <v>32</v>
      </c>
      <c r="Q26" s="15">
        <f>[22]Maio!$C$20</f>
        <v>26.7</v>
      </c>
      <c r="R26" s="15">
        <f>[22]Maio!$C$21</f>
        <v>18.2</v>
      </c>
      <c r="S26" s="15">
        <f>[22]Maio!$C$22</f>
        <v>18.3</v>
      </c>
      <c r="T26" s="15">
        <f>[22]Maio!$C$23</f>
        <v>22.9</v>
      </c>
      <c r="U26" s="15">
        <f>[22]Maio!$C$24</f>
        <v>19.7</v>
      </c>
      <c r="V26" s="15">
        <f>[22]Maio!$C$25</f>
        <v>22.4</v>
      </c>
      <c r="W26" s="15">
        <f>[22]Maio!$C$26</f>
        <v>19.100000000000001</v>
      </c>
      <c r="X26" s="15">
        <f>[22]Maio!$C$27</f>
        <v>20.6</v>
      </c>
      <c r="Y26" s="15">
        <f>[22]Maio!$C$28</f>
        <v>23.8</v>
      </c>
      <c r="Z26" s="15">
        <f>[22]Maio!$C$29</f>
        <v>28.5</v>
      </c>
      <c r="AA26" s="15">
        <f>[22]Maio!$C$30</f>
        <v>27.2</v>
      </c>
      <c r="AB26" s="15">
        <f>[22]Maio!$C$31</f>
        <v>22</v>
      </c>
      <c r="AC26" s="15">
        <f>[22]Maio!$C$32</f>
        <v>18.5</v>
      </c>
      <c r="AD26" s="15">
        <f>[22]Maio!$C$33</f>
        <v>18</v>
      </c>
      <c r="AE26" s="15">
        <f>[22]Maio!$C$34</f>
        <v>17.2</v>
      </c>
      <c r="AF26" s="15">
        <f>[22]Maio!$C$35</f>
        <v>21.7</v>
      </c>
      <c r="AG26" s="23">
        <f t="shared" si="5"/>
        <v>32.700000000000003</v>
      </c>
      <c r="AH26" s="106">
        <f t="shared" si="6"/>
        <v>24.319354838709682</v>
      </c>
    </row>
    <row r="27" spans="1:34" ht="17.100000000000001" customHeight="1" x14ac:dyDescent="0.2">
      <c r="A27" s="84" t="s">
        <v>17</v>
      </c>
      <c r="B27" s="15">
        <f>[23]Maio!$C$5</f>
        <v>24.7</v>
      </c>
      <c r="C27" s="15">
        <f>[23]Maio!$C$6</f>
        <v>28.3</v>
      </c>
      <c r="D27" s="15">
        <f>[23]Maio!$C$7</f>
        <v>29.2</v>
      </c>
      <c r="E27" s="15">
        <f>[23]Maio!$C$8</f>
        <v>29.9</v>
      </c>
      <c r="F27" s="15">
        <f>[23]Maio!$C$9</f>
        <v>32.200000000000003</v>
      </c>
      <c r="G27" s="15">
        <f>[23]Maio!$C$10</f>
        <v>23.5</v>
      </c>
      <c r="H27" s="15">
        <f>[23]Maio!$C$11</f>
        <v>27.6</v>
      </c>
      <c r="I27" s="15">
        <f>[23]Maio!$C$12</f>
        <v>27.5</v>
      </c>
      <c r="J27" s="15">
        <f>[23]Maio!$C$13</f>
        <v>25.5</v>
      </c>
      <c r="K27" s="15">
        <f>[23]Maio!$C$14</f>
        <v>26.3</v>
      </c>
      <c r="L27" s="15">
        <f>[23]Maio!$C$15</f>
        <v>26.8</v>
      </c>
      <c r="M27" s="15">
        <f>[23]Maio!$C$16</f>
        <v>23.4</v>
      </c>
      <c r="N27" s="15">
        <f>[23]Maio!$C$17</f>
        <v>25.9</v>
      </c>
      <c r="O27" s="15">
        <f>[23]Maio!$C$18</f>
        <v>27.2</v>
      </c>
      <c r="P27" s="15">
        <f>[23]Maio!$C$19</f>
        <v>32</v>
      </c>
      <c r="Q27" s="15">
        <f>[23]Maio!$C$20</f>
        <v>24.5</v>
      </c>
      <c r="R27" s="15">
        <f>[23]Maio!$C$21</f>
        <v>21.4</v>
      </c>
      <c r="S27" s="15">
        <f>[23]Maio!$C$22</f>
        <v>18.399999999999999</v>
      </c>
      <c r="T27" s="15">
        <f>[23]Maio!$C$23</f>
        <v>20.3</v>
      </c>
      <c r="U27" s="15">
        <f>[23]Maio!$C$24</f>
        <v>30.7</v>
      </c>
      <c r="V27" s="15">
        <f>[23]Maio!$C$25</f>
        <v>24</v>
      </c>
      <c r="W27" s="15">
        <f>[23]Maio!$C$26</f>
        <v>20.7</v>
      </c>
      <c r="X27" s="15">
        <f>[23]Maio!$C$27</f>
        <v>19.100000000000001</v>
      </c>
      <c r="Y27" s="15">
        <f>[23]Maio!$C$28</f>
        <v>23.1</v>
      </c>
      <c r="Z27" s="15">
        <f>[23]Maio!$C$29</f>
        <v>23.8</v>
      </c>
      <c r="AA27" s="15">
        <f>[23]Maio!$C$30</f>
        <v>26.5</v>
      </c>
      <c r="AB27" s="15">
        <f>[23]Maio!$C$31</f>
        <v>25.3</v>
      </c>
      <c r="AC27" s="15">
        <f>[23]Maio!$C$32</f>
        <v>21.1</v>
      </c>
      <c r="AD27" s="15">
        <f>[23]Maio!$C$33</f>
        <v>21.1</v>
      </c>
      <c r="AE27" s="15">
        <f>[23]Maio!$C$34</f>
        <v>22.9</v>
      </c>
      <c r="AF27" s="15">
        <f>[23]Maio!$C$35</f>
        <v>19.5</v>
      </c>
      <c r="AG27" s="23">
        <f t="shared" si="5"/>
        <v>32.200000000000003</v>
      </c>
      <c r="AH27" s="106">
        <f t="shared" si="6"/>
        <v>24.916129032258063</v>
      </c>
    </row>
    <row r="28" spans="1:34" ht="17.100000000000001" customHeight="1" x14ac:dyDescent="0.2">
      <c r="A28" s="84" t="s">
        <v>18</v>
      </c>
      <c r="B28" s="15">
        <f>[24]Maio!$C$5</f>
        <v>25.8</v>
      </c>
      <c r="C28" s="15">
        <f>[24]Maio!$C$6</f>
        <v>29.2</v>
      </c>
      <c r="D28" s="15">
        <f>[24]Maio!$C$7</f>
        <v>29.7</v>
      </c>
      <c r="E28" s="15">
        <f>[24]Maio!$C$8</f>
        <v>29.7</v>
      </c>
      <c r="F28" s="15">
        <f>[24]Maio!$C$9</f>
        <v>30.9</v>
      </c>
      <c r="G28" s="15">
        <f>[24]Maio!$C$10</f>
        <v>31.2</v>
      </c>
      <c r="H28" s="15">
        <f>[24]Maio!$C$11</f>
        <v>29.5</v>
      </c>
      <c r="I28" s="15">
        <f>[24]Maio!$C$12</f>
        <v>30.4</v>
      </c>
      <c r="J28" s="15">
        <f>[24]Maio!$C$13</f>
        <v>30.6</v>
      </c>
      <c r="K28" s="15">
        <f>[24]Maio!$C$14</f>
        <v>20.9</v>
      </c>
      <c r="L28" s="15">
        <f>[24]Maio!$C$15</f>
        <v>26.6</v>
      </c>
      <c r="M28" s="15">
        <f>[24]Maio!$C$16</f>
        <v>28.5</v>
      </c>
      <c r="N28" s="15">
        <f>[24]Maio!$C$17</f>
        <v>29.2</v>
      </c>
      <c r="O28" s="15">
        <f>[24]Maio!$C$18</f>
        <v>29</v>
      </c>
      <c r="P28" s="15">
        <f>[24]Maio!$C$19</f>
        <v>30.2</v>
      </c>
      <c r="Q28" s="15">
        <f>[24]Maio!$C$20</f>
        <v>28.1</v>
      </c>
      <c r="R28" s="15">
        <f>[24]Maio!$C$21</f>
        <v>21.7</v>
      </c>
      <c r="S28" s="15">
        <f>[24]Maio!$C$22</f>
        <v>21.7</v>
      </c>
      <c r="T28" s="15">
        <f>[24]Maio!$C$23</f>
        <v>27.3</v>
      </c>
      <c r="U28" s="15">
        <f>[24]Maio!$C$24</f>
        <v>30.3</v>
      </c>
      <c r="V28" s="15">
        <f>[24]Maio!$C$25</f>
        <v>26.2</v>
      </c>
      <c r="W28" s="15">
        <f>[24]Maio!$C$26</f>
        <v>22.2</v>
      </c>
      <c r="X28" s="15">
        <f>[24]Maio!$C$27</f>
        <v>21.5</v>
      </c>
      <c r="Y28" s="15">
        <f>[24]Maio!$C$28</f>
        <v>24.7</v>
      </c>
      <c r="Z28" s="15">
        <f>[24]Maio!$C$29</f>
        <v>28.4</v>
      </c>
      <c r="AA28" s="15">
        <f>[24]Maio!$C$30</f>
        <v>29.5</v>
      </c>
      <c r="AB28" s="15">
        <f>[24]Maio!$C$31</f>
        <v>25.2</v>
      </c>
      <c r="AC28" s="15">
        <f>[24]Maio!$C$32</f>
        <v>27.8</v>
      </c>
      <c r="AD28" s="15">
        <f>[24]Maio!$C$33</f>
        <v>22.2</v>
      </c>
      <c r="AE28" s="15">
        <f>[24]Maio!$C$34</f>
        <v>25.8</v>
      </c>
      <c r="AF28" s="15">
        <f>[24]Maio!$C$35</f>
        <v>25.8</v>
      </c>
      <c r="AG28" s="23">
        <f t="shared" si="5"/>
        <v>31.2</v>
      </c>
      <c r="AH28" s="106">
        <f t="shared" si="6"/>
        <v>27.090322580645161</v>
      </c>
    </row>
    <row r="29" spans="1:34" ht="17.100000000000001" customHeight="1" x14ac:dyDescent="0.2">
      <c r="A29" s="84" t="s">
        <v>19</v>
      </c>
      <c r="B29" s="15">
        <f>[25]Maio!$C$5</f>
        <v>23.3</v>
      </c>
      <c r="C29" s="15">
        <f>[25]Maio!$C$6</f>
        <v>26.7</v>
      </c>
      <c r="D29" s="15">
        <f>[25]Maio!$C$7</f>
        <v>27</v>
      </c>
      <c r="E29" s="15">
        <f>[25]Maio!$C$8</f>
        <v>27.8</v>
      </c>
      <c r="F29" s="15">
        <f>[25]Maio!$C$9</f>
        <v>29.3</v>
      </c>
      <c r="G29" s="15">
        <f>[25]Maio!$C$10</f>
        <v>22.4</v>
      </c>
      <c r="H29" s="15">
        <f>[25]Maio!$C$11</f>
        <v>23.9</v>
      </c>
      <c r="I29" s="15">
        <f>[25]Maio!$C$12</f>
        <v>20.399999999999999</v>
      </c>
      <c r="J29" s="15">
        <f>[25]Maio!$C$13</f>
        <v>18.2</v>
      </c>
      <c r="K29" s="15">
        <f>[25]Maio!$C$14</f>
        <v>19</v>
      </c>
      <c r="L29" s="15">
        <f>[25]Maio!$C$15</f>
        <v>22.5</v>
      </c>
      <c r="M29" s="15">
        <f>[25]Maio!$C$16</f>
        <v>24.8</v>
      </c>
      <c r="N29" s="15">
        <f>[25]Maio!$C$17</f>
        <v>20.8</v>
      </c>
      <c r="O29" s="15">
        <f>[25]Maio!$C$18</f>
        <v>26.6</v>
      </c>
      <c r="P29" s="15">
        <f>[25]Maio!$C$19</f>
        <v>30.2</v>
      </c>
      <c r="Q29" s="15">
        <f>[25]Maio!$C$20</f>
        <v>23.1</v>
      </c>
      <c r="R29" s="15">
        <f>[25]Maio!$C$21</f>
        <v>19.600000000000001</v>
      </c>
      <c r="S29" s="15">
        <f>[25]Maio!$C$22</f>
        <v>20.100000000000001</v>
      </c>
      <c r="T29" s="15">
        <f>[25]Maio!$C$23</f>
        <v>21.4</v>
      </c>
      <c r="U29" s="15">
        <f>[25]Maio!$C$24</f>
        <v>20.2</v>
      </c>
      <c r="V29" s="15">
        <f>[25]Maio!$C$25</f>
        <v>19.2</v>
      </c>
      <c r="W29" s="15">
        <f>[25]Maio!$C$26</f>
        <v>15.4</v>
      </c>
      <c r="X29" s="15">
        <f>[25]Maio!$C$27</f>
        <v>17.7</v>
      </c>
      <c r="Y29" s="15">
        <f>[25]Maio!$C$28</f>
        <v>20.8</v>
      </c>
      <c r="Z29" s="15">
        <f>[25]Maio!$C$29</f>
        <v>21.6</v>
      </c>
      <c r="AA29" s="15">
        <f>[25]Maio!$C$30</f>
        <v>23.4</v>
      </c>
      <c r="AB29" s="15">
        <f>[25]Maio!$C$31</f>
        <v>22.5</v>
      </c>
      <c r="AC29" s="15">
        <f>[25]Maio!$C$32</f>
        <v>17.899999999999999</v>
      </c>
      <c r="AD29" s="15">
        <f>[25]Maio!$C$33</f>
        <v>17</v>
      </c>
      <c r="AE29" s="15">
        <f>[25]Maio!$C$34</f>
        <v>16.3</v>
      </c>
      <c r="AF29" s="15">
        <f>[25]Maio!$C$35</f>
        <v>20.100000000000001</v>
      </c>
      <c r="AG29" s="23">
        <f t="shared" si="5"/>
        <v>30.2</v>
      </c>
      <c r="AH29" s="106">
        <f t="shared" si="6"/>
        <v>21.909677419354836</v>
      </c>
    </row>
    <row r="30" spans="1:34" ht="17.100000000000001" customHeight="1" x14ac:dyDescent="0.2">
      <c r="A30" s="84" t="s">
        <v>31</v>
      </c>
      <c r="B30" s="15">
        <f>[26]Maio!$C$5</f>
        <v>25.6</v>
      </c>
      <c r="C30" s="15">
        <f>[26]Maio!$C$6</f>
        <v>29.6</v>
      </c>
      <c r="D30" s="15">
        <f>[26]Maio!$C$7</f>
        <v>29.9</v>
      </c>
      <c r="E30" s="15">
        <f>[26]Maio!$C$8</f>
        <v>30.2</v>
      </c>
      <c r="F30" s="15">
        <f>[26]Maio!$C$9</f>
        <v>31.8</v>
      </c>
      <c r="G30" s="15">
        <f>[26]Maio!$C$10</f>
        <v>24.6</v>
      </c>
      <c r="H30" s="15">
        <f>[26]Maio!$C$11</f>
        <v>29.7</v>
      </c>
      <c r="I30" s="15">
        <f>[26]Maio!$C$12</f>
        <v>29.7</v>
      </c>
      <c r="J30" s="15">
        <f>[26]Maio!$C$13</f>
        <v>30.1</v>
      </c>
      <c r="K30" s="15">
        <f>[26]Maio!$C$14</f>
        <v>23.2</v>
      </c>
      <c r="L30" s="15">
        <f>[26]Maio!$C$15</f>
        <v>27.7</v>
      </c>
      <c r="M30" s="15">
        <f>[26]Maio!$C$16</f>
        <v>28</v>
      </c>
      <c r="N30" s="15">
        <f>[26]Maio!$C$17</f>
        <v>27.1</v>
      </c>
      <c r="O30" s="15">
        <f>[26]Maio!$C$18</f>
        <v>29</v>
      </c>
      <c r="P30" s="15">
        <f>[26]Maio!$C$19</f>
        <v>30.9</v>
      </c>
      <c r="Q30" s="15">
        <f>[26]Maio!$C$20</f>
        <v>25.1</v>
      </c>
      <c r="R30" s="15">
        <f>[26]Maio!$C$21</f>
        <v>21.2</v>
      </c>
      <c r="S30" s="15">
        <f>[26]Maio!$C$22</f>
        <v>17.399999999999999</v>
      </c>
      <c r="T30" s="15">
        <f>[26]Maio!$C$23</f>
        <v>22.6</v>
      </c>
      <c r="U30" s="15">
        <f>[26]Maio!$C$24</f>
        <v>29.5</v>
      </c>
      <c r="V30" s="15">
        <f>[26]Maio!$C$25</f>
        <v>23.8</v>
      </c>
      <c r="W30" s="15">
        <f>[26]Maio!$C$26</f>
        <v>21</v>
      </c>
      <c r="X30" s="15">
        <f>[26]Maio!$C$27</f>
        <v>19.2</v>
      </c>
      <c r="Y30" s="15">
        <f>[26]Maio!$C$28</f>
        <v>23.4</v>
      </c>
      <c r="Z30" s="15">
        <f>[26]Maio!$C$29</f>
        <v>27.2</v>
      </c>
      <c r="AA30" s="15">
        <f>[26]Maio!$C$30</f>
        <v>27.8</v>
      </c>
      <c r="AB30" s="15">
        <f>[26]Maio!$C$31</f>
        <v>26.5</v>
      </c>
      <c r="AC30" s="15">
        <f>[26]Maio!$C$32</f>
        <v>21.7</v>
      </c>
      <c r="AD30" s="15">
        <f>[26]Maio!$C$33</f>
        <v>19.5</v>
      </c>
      <c r="AE30" s="15">
        <f>[26]Maio!$C$34</f>
        <v>20.399999999999999</v>
      </c>
      <c r="AF30" s="15">
        <f>[26]Maio!$C$35</f>
        <v>22.8</v>
      </c>
      <c r="AG30" s="23">
        <f t="shared" si="5"/>
        <v>31.8</v>
      </c>
      <c r="AH30" s="106">
        <f t="shared" si="6"/>
        <v>25.683870967741932</v>
      </c>
    </row>
    <row r="31" spans="1:34" ht="17.100000000000001" customHeight="1" x14ac:dyDescent="0.2">
      <c r="A31" s="84" t="s">
        <v>51</v>
      </c>
      <c r="B31" s="15">
        <f>[27]Maio!$C$5</f>
        <v>28.1</v>
      </c>
      <c r="C31" s="15">
        <f>[27]Maio!$C$6</f>
        <v>31</v>
      </c>
      <c r="D31" s="15">
        <f>[27]Maio!$C$7</f>
        <v>31.3</v>
      </c>
      <c r="E31" s="15">
        <f>[27]Maio!$C$8</f>
        <v>32.200000000000003</v>
      </c>
      <c r="F31" s="15">
        <f>[27]Maio!$C$9</f>
        <v>33.299999999999997</v>
      </c>
      <c r="G31" s="15">
        <f>[27]Maio!$C$10</f>
        <v>33.5</v>
      </c>
      <c r="H31" s="15">
        <f>[27]Maio!$C$11</f>
        <v>33</v>
      </c>
      <c r="I31" s="15">
        <f>[27]Maio!$C$12</f>
        <v>31.3</v>
      </c>
      <c r="J31" s="15">
        <f>[27]Maio!$C$13</f>
        <v>32.799999999999997</v>
      </c>
      <c r="K31" s="15">
        <f>[27]Maio!$C$14</f>
        <v>25.7</v>
      </c>
      <c r="L31" s="15">
        <f>[27]Maio!$C$15</f>
        <v>30.9</v>
      </c>
      <c r="M31" s="15">
        <f>[27]Maio!$C$16</f>
        <v>30.8</v>
      </c>
      <c r="N31" s="15">
        <f>[27]Maio!$C$17</f>
        <v>30.2</v>
      </c>
      <c r="O31" s="15">
        <f>[27]Maio!$C$18</f>
        <v>32.799999999999997</v>
      </c>
      <c r="P31" s="15">
        <f>[27]Maio!$C$19</f>
        <v>32.799999999999997</v>
      </c>
      <c r="Q31" s="15">
        <f>[27]Maio!$C$20</f>
        <v>29.5</v>
      </c>
      <c r="R31" s="15">
        <f>[27]Maio!$C$21</f>
        <v>27.1</v>
      </c>
      <c r="S31" s="15">
        <f>[27]Maio!$C$22</f>
        <v>24.9</v>
      </c>
      <c r="T31" s="15">
        <f>[27]Maio!$C$23</f>
        <v>29.9</v>
      </c>
      <c r="U31" s="15">
        <f>[27]Maio!$C$24</f>
        <v>33.5</v>
      </c>
      <c r="V31" s="15">
        <f>[27]Maio!$C$25</f>
        <v>28.1</v>
      </c>
      <c r="W31" s="15">
        <f>[27]Maio!$C$26</f>
        <v>26.6</v>
      </c>
      <c r="X31" s="15">
        <f>[27]Maio!$C$27</f>
        <v>24.8</v>
      </c>
      <c r="Y31" s="15">
        <f>[27]Maio!$C$28</f>
        <v>27.5</v>
      </c>
      <c r="Z31" s="15">
        <f>[27]Maio!$C$29</f>
        <v>32.5</v>
      </c>
      <c r="AA31" s="15">
        <f>[27]Maio!$C$30</f>
        <v>32.6</v>
      </c>
      <c r="AB31" s="15">
        <f>[27]Maio!$C$31</f>
        <v>29</v>
      </c>
      <c r="AC31" s="15">
        <f>[27]Maio!$C$32</f>
        <v>27</v>
      </c>
      <c r="AD31" s="15">
        <f>[27]Maio!$C$33</f>
        <v>26.6</v>
      </c>
      <c r="AE31" s="15">
        <f>[27]Maio!$C$34</f>
        <v>30.4</v>
      </c>
      <c r="AF31" s="15">
        <f>[27]Maio!$C$35</f>
        <v>28.2</v>
      </c>
      <c r="AG31" s="23">
        <f>MAX(B31:AF31)</f>
        <v>33.5</v>
      </c>
      <c r="AH31" s="106">
        <f>AVERAGE(B31:AF31)</f>
        <v>29.932258064516127</v>
      </c>
    </row>
    <row r="32" spans="1:34" ht="17.100000000000001" customHeight="1" x14ac:dyDescent="0.2">
      <c r="A32" s="84" t="s">
        <v>20</v>
      </c>
      <c r="B32" s="15">
        <f>[28]Maio!$C$5</f>
        <v>28.6</v>
      </c>
      <c r="C32" s="15">
        <f>[28]Maio!$C$6</f>
        <v>29.9</v>
      </c>
      <c r="D32" s="15">
        <f>[28]Maio!$C$7</f>
        <v>31</v>
      </c>
      <c r="E32" s="15">
        <f>[28]Maio!$C$8</f>
        <v>32.200000000000003</v>
      </c>
      <c r="F32" s="15">
        <f>[28]Maio!$C$9</f>
        <v>33.299999999999997</v>
      </c>
      <c r="G32" s="15">
        <f>[28]Maio!$C$10</f>
        <v>33.200000000000003</v>
      </c>
      <c r="H32" s="15">
        <f>[28]Maio!$C$11</f>
        <v>32.6</v>
      </c>
      <c r="I32" s="15">
        <f>[28]Maio!$C$12</f>
        <v>31.2</v>
      </c>
      <c r="J32" s="15">
        <f>[28]Maio!$C$13</f>
        <v>32.1</v>
      </c>
      <c r="K32" s="15">
        <f>[28]Maio!$C$14</f>
        <v>20.9</v>
      </c>
      <c r="L32" s="15">
        <f>[28]Maio!$C$15</f>
        <v>25.8</v>
      </c>
      <c r="M32" s="15">
        <f>[28]Maio!$C$16</f>
        <v>28.2</v>
      </c>
      <c r="N32" s="15">
        <f>[28]Maio!$C$17</f>
        <v>28.1</v>
      </c>
      <c r="O32" s="15">
        <f>[28]Maio!$C$18</f>
        <v>30</v>
      </c>
      <c r="P32" s="15">
        <f>[28]Maio!$C$19</f>
        <v>32.4</v>
      </c>
      <c r="Q32" s="15">
        <f>[28]Maio!$C$20</f>
        <v>30.9</v>
      </c>
      <c r="R32" s="15">
        <f>[28]Maio!$C$21</f>
        <v>25.6</v>
      </c>
      <c r="S32" s="15">
        <f>[28]Maio!$C$22</f>
        <v>22.7</v>
      </c>
      <c r="T32" s="15">
        <f>[28]Maio!$C$23</f>
        <v>28.9</v>
      </c>
      <c r="U32" s="15">
        <f>[28]Maio!$C$24</f>
        <v>30.9</v>
      </c>
      <c r="V32" s="15">
        <f>[28]Maio!$C$25</f>
        <v>27</v>
      </c>
      <c r="W32" s="15">
        <f>[28]Maio!$C$26</f>
        <v>26.2</v>
      </c>
      <c r="X32" s="15">
        <f>[28]Maio!$C$27</f>
        <v>21.7</v>
      </c>
      <c r="Y32" s="15">
        <f>[28]Maio!$C$28</f>
        <v>25.4</v>
      </c>
      <c r="Z32" s="15">
        <f>[28]Maio!$C$29</f>
        <v>26.5</v>
      </c>
      <c r="AA32" s="15">
        <f>[28]Maio!$C$30</f>
        <v>30.5</v>
      </c>
      <c r="AB32" s="15">
        <f>[28]Maio!$C$31</f>
        <v>27.8</v>
      </c>
      <c r="AC32" s="15">
        <f>[28]Maio!$C$32</f>
        <v>30.6</v>
      </c>
      <c r="AD32" s="15">
        <f>[28]Maio!$C$33</f>
        <v>24.4</v>
      </c>
      <c r="AE32" s="15">
        <f>[28]Maio!$C$34</f>
        <v>27.1</v>
      </c>
      <c r="AF32" s="15">
        <f>[28]Maio!$C$35</f>
        <v>27.7</v>
      </c>
      <c r="AG32" s="23">
        <f>MAX(B32:AF32)</f>
        <v>33.299999999999997</v>
      </c>
      <c r="AH32" s="106">
        <f>AVERAGE(B32:AF32)</f>
        <v>28.496774193548386</v>
      </c>
    </row>
    <row r="33" spans="1:35" s="5" customFormat="1" ht="17.100000000000001" customHeight="1" x14ac:dyDescent="0.2">
      <c r="A33" s="88" t="s">
        <v>33</v>
      </c>
      <c r="B33" s="19">
        <f t="shared" ref="B33:AG33" si="7">MAX(B5:B32)</f>
        <v>28.8</v>
      </c>
      <c r="C33" s="19">
        <f t="shared" si="7"/>
        <v>32.5</v>
      </c>
      <c r="D33" s="19">
        <f t="shared" si="7"/>
        <v>32.6</v>
      </c>
      <c r="E33" s="19">
        <f t="shared" si="7"/>
        <v>32.700000000000003</v>
      </c>
      <c r="F33" s="19">
        <f t="shared" si="7"/>
        <v>34.6</v>
      </c>
      <c r="G33" s="19">
        <f t="shared" si="7"/>
        <v>35.799999999999997</v>
      </c>
      <c r="H33" s="19">
        <f t="shared" si="7"/>
        <v>33.1</v>
      </c>
      <c r="I33" s="19">
        <f t="shared" si="7"/>
        <v>33.5</v>
      </c>
      <c r="J33" s="19">
        <f t="shared" si="7"/>
        <v>34.299999999999997</v>
      </c>
      <c r="K33" s="19">
        <f t="shared" si="7"/>
        <v>28.1</v>
      </c>
      <c r="L33" s="19">
        <f t="shared" si="7"/>
        <v>30.9</v>
      </c>
      <c r="M33" s="19">
        <f t="shared" si="7"/>
        <v>32.4</v>
      </c>
      <c r="N33" s="19">
        <f t="shared" si="7"/>
        <v>31.1</v>
      </c>
      <c r="O33" s="19">
        <f t="shared" si="7"/>
        <v>32.799999999999997</v>
      </c>
      <c r="P33" s="19">
        <f t="shared" si="7"/>
        <v>34.700000000000003</v>
      </c>
      <c r="Q33" s="19">
        <f t="shared" si="7"/>
        <v>33.1</v>
      </c>
      <c r="R33" s="19">
        <f t="shared" si="7"/>
        <v>27.9</v>
      </c>
      <c r="S33" s="19">
        <f t="shared" si="7"/>
        <v>29</v>
      </c>
      <c r="T33" s="19">
        <f t="shared" si="7"/>
        <v>29.9</v>
      </c>
      <c r="U33" s="19">
        <f t="shared" si="7"/>
        <v>33.5</v>
      </c>
      <c r="V33" s="19">
        <f t="shared" si="7"/>
        <v>29</v>
      </c>
      <c r="W33" s="19">
        <f t="shared" si="7"/>
        <v>31.3</v>
      </c>
      <c r="X33" s="19">
        <f t="shared" si="7"/>
        <v>25</v>
      </c>
      <c r="Y33" s="19">
        <f t="shared" si="7"/>
        <v>27.5</v>
      </c>
      <c r="Z33" s="19">
        <f t="shared" si="7"/>
        <v>32.5</v>
      </c>
      <c r="AA33" s="19">
        <f t="shared" si="7"/>
        <v>33.1</v>
      </c>
      <c r="AB33" s="19">
        <f t="shared" si="7"/>
        <v>30.4</v>
      </c>
      <c r="AC33" s="19">
        <f t="shared" si="7"/>
        <v>30.6</v>
      </c>
      <c r="AD33" s="19">
        <f t="shared" si="7"/>
        <v>26.8</v>
      </c>
      <c r="AE33" s="19">
        <f t="shared" si="7"/>
        <v>30.4</v>
      </c>
      <c r="AF33" s="19">
        <f t="shared" si="7"/>
        <v>28.6</v>
      </c>
      <c r="AG33" s="23">
        <f t="shared" si="7"/>
        <v>35.799999999999997</v>
      </c>
      <c r="AH33" s="106">
        <f>AVERAGE(AH5:AH32)</f>
        <v>26.153574371097413</v>
      </c>
    </row>
    <row r="34" spans="1:35" x14ac:dyDescent="0.2">
      <c r="A34" s="8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71"/>
      <c r="AE34" s="72"/>
      <c r="AF34" s="73"/>
      <c r="AG34" s="73"/>
      <c r="AH34" s="90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71"/>
      <c r="AH35" s="100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69"/>
      <c r="AH36" s="100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95"/>
      <c r="AH37" s="103"/>
      <c r="AI37" s="2"/>
    </row>
    <row r="42" spans="1:35" x14ac:dyDescent="0.2">
      <c r="S42" s="2" t="s">
        <v>54</v>
      </c>
    </row>
    <row r="44" spans="1:35" x14ac:dyDescent="0.2">
      <c r="W44" s="2" t="s">
        <v>54</v>
      </c>
    </row>
  </sheetData>
  <sheetProtection password="C6EC" sheet="1" objects="1" scenarios="1"/>
  <mergeCells count="34">
    <mergeCell ref="B3:B4"/>
    <mergeCell ref="C3:C4"/>
    <mergeCell ref="T3:T4"/>
    <mergeCell ref="M3:M4"/>
    <mergeCell ref="N3:N4"/>
    <mergeCell ref="AF3:AF4"/>
    <mergeCell ref="F3:F4"/>
    <mergeCell ref="AE3:AE4"/>
    <mergeCell ref="S3:S4"/>
    <mergeCell ref="L3:L4"/>
    <mergeCell ref="G3:G4"/>
    <mergeCell ref="U3:U4"/>
    <mergeCell ref="H3:H4"/>
    <mergeCell ref="V3:V4"/>
    <mergeCell ref="K3:K4"/>
    <mergeCell ref="J3:J4"/>
    <mergeCell ref="I3:I4"/>
    <mergeCell ref="O3:O4"/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E3:E4"/>
    <mergeCell ref="A2:A4"/>
    <mergeCell ref="B2:AH2"/>
    <mergeCell ref="D3: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3" zoomScale="90" zoomScaleNormal="90" workbookViewId="0">
      <selection activeCell="H47" sqref="H47"/>
    </sheetView>
  </sheetViews>
  <sheetFormatPr defaultRowHeight="12.75" x14ac:dyDescent="0.2"/>
  <cols>
    <col min="1" max="1" width="18.85546875" style="2" customWidth="1"/>
    <col min="2" max="2" width="5.140625" style="2" customWidth="1"/>
    <col min="3" max="3" width="5" style="2" customWidth="1"/>
    <col min="4" max="4" width="5.140625" style="2" customWidth="1"/>
    <col min="5" max="9" width="5" style="2" customWidth="1"/>
    <col min="10" max="10" width="5.140625" style="2" customWidth="1"/>
    <col min="11" max="11" width="5" style="2" customWidth="1"/>
    <col min="12" max="12" width="5.28515625" style="2" customWidth="1"/>
    <col min="13" max="15" width="5.140625" style="2" customWidth="1"/>
    <col min="16" max="16" width="5.42578125" style="2" customWidth="1"/>
    <col min="17" max="17" width="5.28515625" style="2" customWidth="1"/>
    <col min="18" max="18" width="5.140625" style="2" customWidth="1"/>
    <col min="19" max="19" width="5" style="2" customWidth="1"/>
    <col min="20" max="20" width="5.42578125" style="2" customWidth="1"/>
    <col min="21" max="21" width="5.140625" style="2" customWidth="1"/>
    <col min="22" max="22" width="5.28515625" style="2" customWidth="1"/>
    <col min="23" max="23" width="5.140625" style="2" customWidth="1"/>
    <col min="24" max="24" width="5.28515625" style="2" customWidth="1"/>
    <col min="25" max="26" width="5" style="2" customWidth="1"/>
    <col min="27" max="29" width="5.140625" style="2" customWidth="1"/>
    <col min="30" max="31" width="5" style="2" customWidth="1"/>
    <col min="32" max="32" width="5.5703125" style="2" customWidth="1"/>
    <col min="33" max="33" width="7" style="9" bestFit="1" customWidth="1"/>
    <col min="34" max="34" width="6.7109375" style="1" customWidth="1"/>
  </cols>
  <sheetData>
    <row r="1" spans="1:34" ht="20.100000000000001" customHeight="1" x14ac:dyDescent="0.2">
      <c r="A1" s="132" t="s">
        <v>24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4" s="4" customFormat="1" ht="20.100000000000001" customHeight="1" x14ac:dyDescent="0.2">
      <c r="A2" s="135" t="s">
        <v>21</v>
      </c>
      <c r="B2" s="136" t="s">
        <v>135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42</v>
      </c>
      <c r="AH3" s="104" t="s">
        <v>40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39</v>
      </c>
      <c r="AH4" s="104" t="s">
        <v>39</v>
      </c>
    </row>
    <row r="5" spans="1:34" s="5" customFormat="1" ht="20.100000000000001" customHeight="1" x14ac:dyDescent="0.2">
      <c r="A5" s="84" t="s">
        <v>47</v>
      </c>
      <c r="B5" s="15">
        <f>[1]Maio!$D$5</f>
        <v>7.8</v>
      </c>
      <c r="C5" s="15">
        <f>[1]Maio!$D$6</f>
        <v>10.3</v>
      </c>
      <c r="D5" s="15">
        <f>[1]Maio!$D$7</f>
        <v>11.4</v>
      </c>
      <c r="E5" s="15">
        <f>[1]Maio!$D$8</f>
        <v>12.6</v>
      </c>
      <c r="F5" s="15">
        <f>[1]Maio!$D$9</f>
        <v>13.5</v>
      </c>
      <c r="G5" s="15">
        <f>[1]Maio!$D$10</f>
        <v>14.2</v>
      </c>
      <c r="H5" s="15">
        <f>[1]Maio!$D$11</f>
        <v>17.899999999999999</v>
      </c>
      <c r="I5" s="15">
        <f>[1]Maio!$D$12</f>
        <v>17.2</v>
      </c>
      <c r="J5" s="15">
        <f>[1]Maio!$D$13</f>
        <v>18.899999999999999</v>
      </c>
      <c r="K5" s="15">
        <f>[1]Maio!$D$14</f>
        <v>18.3</v>
      </c>
      <c r="L5" s="15">
        <f>[1]Maio!$D$15</f>
        <v>18.2</v>
      </c>
      <c r="M5" s="15">
        <f>[1]Maio!$D$16</f>
        <v>19.7</v>
      </c>
      <c r="N5" s="15">
        <f>[1]Maio!$D$17</f>
        <v>19.3</v>
      </c>
      <c r="O5" s="15">
        <f>[1]Maio!$D$18</f>
        <v>17.399999999999999</v>
      </c>
      <c r="P5" s="15">
        <f>[1]Maio!$D$19</f>
        <v>17.5</v>
      </c>
      <c r="Q5" s="15">
        <f>[1]Maio!$D$20</f>
        <v>20.3</v>
      </c>
      <c r="R5" s="15">
        <f>[1]Maio!$D$21</f>
        <v>16.399999999999999</v>
      </c>
      <c r="S5" s="15">
        <f>[1]Maio!$D$22</f>
        <v>16.3</v>
      </c>
      <c r="T5" s="15">
        <f>[1]Maio!$D$23</f>
        <v>17</v>
      </c>
      <c r="U5" s="15">
        <f>[1]Maio!$D$24</f>
        <v>18.3</v>
      </c>
      <c r="V5" s="15">
        <f>[1]Maio!$D$25</f>
        <v>19.600000000000001</v>
      </c>
      <c r="W5" s="15">
        <f>[1]Maio!$D$26</f>
        <v>17.8</v>
      </c>
      <c r="X5" s="15">
        <f>[1]Maio!$D$27</f>
        <v>14</v>
      </c>
      <c r="Y5" s="15">
        <f>[1]Maio!$D$28</f>
        <v>8.5</v>
      </c>
      <c r="Z5" s="15">
        <f>[1]Maio!$D$29</f>
        <v>11</v>
      </c>
      <c r="AA5" s="15">
        <f>[1]Maio!$D$30</f>
        <v>12</v>
      </c>
      <c r="AB5" s="15">
        <f>[1]Maio!$D$31</f>
        <v>17.7</v>
      </c>
      <c r="AC5" s="15">
        <f>[1]Maio!$D$32</f>
        <v>16.100000000000001</v>
      </c>
      <c r="AD5" s="15">
        <f>[1]Maio!$D$33</f>
        <v>16.899999999999999</v>
      </c>
      <c r="AE5" s="15">
        <f>[1]Maio!$D$34</f>
        <v>16.7</v>
      </c>
      <c r="AF5" s="15">
        <f>[1]Maio!$D$35</f>
        <v>18.5</v>
      </c>
      <c r="AG5" s="21">
        <f>MIN(B5:AF5)</f>
        <v>7.8</v>
      </c>
      <c r="AH5" s="105">
        <f>AVERAGE(B5:AF5)</f>
        <v>15.848387096774195</v>
      </c>
    </row>
    <row r="6" spans="1:34" ht="17.100000000000001" customHeight="1" x14ac:dyDescent="0.2">
      <c r="A6" s="84" t="s">
        <v>0</v>
      </c>
      <c r="B6" s="15">
        <f>[2]Maio!$D$5</f>
        <v>4.2</v>
      </c>
      <c r="C6" s="15">
        <f>[2]Maio!$D$6</f>
        <v>7.4</v>
      </c>
      <c r="D6" s="15">
        <f>[2]Maio!$D$7</f>
        <v>12.3</v>
      </c>
      <c r="E6" s="15">
        <f>[2]Maio!$D$8</f>
        <v>12.7</v>
      </c>
      <c r="F6" s="15">
        <f>[2]Maio!$D$9</f>
        <v>14.7</v>
      </c>
      <c r="G6" s="15">
        <f>[2]Maio!$D$10</f>
        <v>17.600000000000001</v>
      </c>
      <c r="H6" s="15">
        <f>[2]Maio!$D$11</f>
        <v>17.399999999999999</v>
      </c>
      <c r="I6" s="15">
        <f>[2]Maio!$D$12</f>
        <v>18</v>
      </c>
      <c r="J6" s="15" t="str">
        <f>[2]Maio!$D$13</f>
        <v>*</v>
      </c>
      <c r="K6" s="15">
        <f>[2]Maio!$D$14</f>
        <v>17.600000000000001</v>
      </c>
      <c r="L6" s="15">
        <f>[2]Maio!$D$15</f>
        <v>18.899999999999999</v>
      </c>
      <c r="M6" s="15">
        <f>[2]Maio!$D$16</f>
        <v>19.100000000000001</v>
      </c>
      <c r="N6" s="15">
        <f>[2]Maio!$D$17</f>
        <v>17.8</v>
      </c>
      <c r="O6" s="15">
        <f>[2]Maio!$D$18</f>
        <v>17.399999999999999</v>
      </c>
      <c r="P6" s="15">
        <f>[2]Maio!$D$19</f>
        <v>15.8</v>
      </c>
      <c r="Q6" s="15">
        <f>[2]Maio!$D$20</f>
        <v>13.6</v>
      </c>
      <c r="R6" s="15">
        <f>[2]Maio!$D$21</f>
        <v>9.9</v>
      </c>
      <c r="S6" s="15">
        <f>[2]Maio!$D$22</f>
        <v>12.5</v>
      </c>
      <c r="T6" s="15">
        <f>[2]Maio!$D$23</f>
        <v>10.6</v>
      </c>
      <c r="U6" s="15">
        <f>[2]Maio!$D$24</f>
        <v>17.2</v>
      </c>
      <c r="V6" s="15">
        <f>[2]Maio!$D$25</f>
        <v>16</v>
      </c>
      <c r="W6" s="15">
        <f>[2]Maio!$D$26</f>
        <v>14.4</v>
      </c>
      <c r="X6" s="15">
        <f>[2]Maio!$D$27</f>
        <v>9</v>
      </c>
      <c r="Y6" s="15">
        <f>[2]Maio!$D$28</f>
        <v>4.5999999999999996</v>
      </c>
      <c r="Z6" s="15">
        <f>[2]Maio!$D$29</f>
        <v>9.4</v>
      </c>
      <c r="AA6" s="15">
        <f>[2]Maio!$D$30</f>
        <v>15</v>
      </c>
      <c r="AB6" s="15">
        <f>[2]Maio!$D$31</f>
        <v>15.4</v>
      </c>
      <c r="AC6" s="15">
        <f>[2]Maio!$D$32</f>
        <v>15.6</v>
      </c>
      <c r="AD6" s="15">
        <f>[2]Maio!$D$33</f>
        <v>14.6</v>
      </c>
      <c r="AE6" s="15">
        <f>[2]Maio!$D$34</f>
        <v>16.399999999999999</v>
      </c>
      <c r="AF6" s="15">
        <f>[2]Maio!$D$35</f>
        <v>15.3</v>
      </c>
      <c r="AG6" s="22">
        <f t="shared" ref="AG6:AG16" si="1">MIN(B6:AF6)</f>
        <v>4.2</v>
      </c>
      <c r="AH6" s="106">
        <f>AVERAGE(B6:AF6)</f>
        <v>14.013333333333334</v>
      </c>
    </row>
    <row r="7" spans="1:34" ht="17.100000000000001" customHeight="1" x14ac:dyDescent="0.2">
      <c r="A7" s="84" t="s">
        <v>1</v>
      </c>
      <c r="B7" s="15">
        <f>[3]Maio!$D$5</f>
        <v>8.6999999999999993</v>
      </c>
      <c r="C7" s="15">
        <f>[3]Maio!$D$6</f>
        <v>12.1</v>
      </c>
      <c r="D7" s="15">
        <f>[3]Maio!$D$7</f>
        <v>15.2</v>
      </c>
      <c r="E7" s="15">
        <f>[3]Maio!$D$8</f>
        <v>15.7</v>
      </c>
      <c r="F7" s="15">
        <f>[3]Maio!$D$9</f>
        <v>15.8</v>
      </c>
      <c r="G7" s="15">
        <f>[3]Maio!$D$10</f>
        <v>18.7</v>
      </c>
      <c r="H7" s="15">
        <f>[3]Maio!$D$11</f>
        <v>19.600000000000001</v>
      </c>
      <c r="I7" s="15">
        <f>[3]Maio!$D$12</f>
        <v>19.399999999999999</v>
      </c>
      <c r="J7" s="15">
        <f>[3]Maio!$D$13</f>
        <v>20</v>
      </c>
      <c r="K7" s="15">
        <f>[3]Maio!$D$14</f>
        <v>19.7</v>
      </c>
      <c r="L7" s="15">
        <f>[3]Maio!$D$15</f>
        <v>20.7</v>
      </c>
      <c r="M7" s="15">
        <f>[3]Maio!$D$16</f>
        <v>21.4</v>
      </c>
      <c r="N7" s="15">
        <f>[3]Maio!$D$17</f>
        <v>21.4</v>
      </c>
      <c r="O7" s="15">
        <f>[3]Maio!$D$18</f>
        <v>20.7</v>
      </c>
      <c r="P7" s="15">
        <f>[3]Maio!$D$19</f>
        <v>20.6</v>
      </c>
      <c r="Q7" s="15">
        <f>[3]Maio!$D$20</f>
        <v>19.399999999999999</v>
      </c>
      <c r="R7" s="15">
        <f>[3]Maio!$D$21</f>
        <v>16.100000000000001</v>
      </c>
      <c r="S7" s="15">
        <f>[3]Maio!$D$22</f>
        <v>16.2</v>
      </c>
      <c r="T7" s="15">
        <f>[3]Maio!$D$23</f>
        <v>15.6</v>
      </c>
      <c r="U7" s="15">
        <f>[3]Maio!$D$24</f>
        <v>18.600000000000001</v>
      </c>
      <c r="V7" s="15">
        <f>[3]Maio!$D$25</f>
        <v>17.899999999999999</v>
      </c>
      <c r="W7" s="15">
        <f>[3]Maio!$D$26</f>
        <v>17</v>
      </c>
      <c r="X7" s="15">
        <f>[3]Maio!$D$27</f>
        <v>12.4</v>
      </c>
      <c r="Y7" s="15">
        <f>[3]Maio!$D$28</f>
        <v>12.1</v>
      </c>
      <c r="Z7" s="15">
        <f>[3]Maio!$D$29</f>
        <v>16.3</v>
      </c>
      <c r="AA7" s="15">
        <f>[3]Maio!$D$30</f>
        <v>18</v>
      </c>
      <c r="AB7" s="15">
        <f>[3]Maio!$D$31</f>
        <v>18.600000000000001</v>
      </c>
      <c r="AC7" s="15">
        <f>[3]Maio!$D$32</f>
        <v>16.899999999999999</v>
      </c>
      <c r="AD7" s="15">
        <f>[3]Maio!$D$33</f>
        <v>15.4</v>
      </c>
      <c r="AE7" s="15">
        <f>[3]Maio!$D$34</f>
        <v>18</v>
      </c>
      <c r="AF7" s="15">
        <f>[3]Maio!$D$35</f>
        <v>18.399999999999999</v>
      </c>
      <c r="AG7" s="22">
        <f t="shared" si="1"/>
        <v>8.6999999999999993</v>
      </c>
      <c r="AH7" s="106">
        <f t="shared" ref="AH7:AH15" si="2">AVERAGE(B7:AF7)</f>
        <v>17.309677419354838</v>
      </c>
    </row>
    <row r="8" spans="1:34" ht="17.100000000000001" customHeight="1" x14ac:dyDescent="0.2">
      <c r="A8" s="84" t="s">
        <v>76</v>
      </c>
      <c r="B8" s="15">
        <f>[4]Maio!$D$5</f>
        <v>10.3</v>
      </c>
      <c r="C8" s="15">
        <f>[4]Maio!$D$6</f>
        <v>13</v>
      </c>
      <c r="D8" s="15">
        <f>[4]Maio!$D$7</f>
        <v>14.9</v>
      </c>
      <c r="E8" s="15">
        <f>[4]Maio!$D$8</f>
        <v>16.100000000000001</v>
      </c>
      <c r="F8" s="15">
        <f>[4]Maio!$D$9</f>
        <v>18.7</v>
      </c>
      <c r="G8" s="15">
        <f>[4]Maio!$D$10</f>
        <v>19.7</v>
      </c>
      <c r="H8" s="15">
        <f>[4]Maio!$D$11</f>
        <v>19</v>
      </c>
      <c r="I8" s="15">
        <f>[4]Maio!$D$12</f>
        <v>19.2</v>
      </c>
      <c r="J8" s="15">
        <f>[4]Maio!$D$13</f>
        <v>18.7</v>
      </c>
      <c r="K8" s="15">
        <f>[4]Maio!$D$14</f>
        <v>18</v>
      </c>
      <c r="L8" s="15">
        <f>[4]Maio!$D$15</f>
        <v>18.399999999999999</v>
      </c>
      <c r="M8" s="15">
        <f>[4]Maio!$D$16</f>
        <v>20.5</v>
      </c>
      <c r="N8" s="15">
        <f>[4]Maio!$D$17</f>
        <v>19.899999999999999</v>
      </c>
      <c r="O8" s="15">
        <f>[4]Maio!$D$18</f>
        <v>17.5</v>
      </c>
      <c r="P8" s="15">
        <f>[4]Maio!$D$19</f>
        <v>18</v>
      </c>
      <c r="Q8" s="15">
        <f>[4]Maio!$D$20</f>
        <v>19.2</v>
      </c>
      <c r="R8" s="15">
        <f>[4]Maio!$D$21</f>
        <v>12.2</v>
      </c>
      <c r="S8" s="15">
        <f>[4]Maio!$D$22</f>
        <v>14.8</v>
      </c>
      <c r="T8" s="15">
        <f>[4]Maio!$D$23</f>
        <v>15.9</v>
      </c>
      <c r="U8" s="15">
        <f>[4]Maio!$D$24</f>
        <v>18.100000000000001</v>
      </c>
      <c r="V8" s="15">
        <f>[4]Maio!$D$25</f>
        <v>19.600000000000001</v>
      </c>
      <c r="W8" s="15">
        <f>[4]Maio!$D$26</f>
        <v>15.9</v>
      </c>
      <c r="X8" s="15">
        <f>[4]Maio!$D$27</f>
        <v>11.4</v>
      </c>
      <c r="Y8" s="15">
        <f>[4]Maio!$D$28</f>
        <v>11.9</v>
      </c>
      <c r="Z8" s="15">
        <f>[4]Maio!$D$29</f>
        <v>14.1</v>
      </c>
      <c r="AA8" s="15">
        <f>[4]Maio!$D$30</f>
        <v>17.100000000000001</v>
      </c>
      <c r="AB8" s="15">
        <f>[4]Maio!$D$31</f>
        <v>17.3</v>
      </c>
      <c r="AC8" s="15">
        <f>[4]Maio!$D$32</f>
        <v>17.100000000000001</v>
      </c>
      <c r="AD8" s="15">
        <f>[4]Maio!$D$33</f>
        <v>17</v>
      </c>
      <c r="AE8" s="15">
        <f>[4]Maio!$D$34</f>
        <v>17.5</v>
      </c>
      <c r="AF8" s="15">
        <f>[4]Maio!$D$35</f>
        <v>17.600000000000001</v>
      </c>
      <c r="AG8" s="22">
        <f t="shared" si="1"/>
        <v>10.3</v>
      </c>
      <c r="AH8" s="106">
        <f t="shared" si="2"/>
        <v>16.729032258064517</v>
      </c>
    </row>
    <row r="9" spans="1:34" ht="17.100000000000001" customHeight="1" x14ac:dyDescent="0.2">
      <c r="A9" s="84" t="s">
        <v>48</v>
      </c>
      <c r="B9" s="15">
        <f>[5]Maio!$D$5</f>
        <v>4.7</v>
      </c>
      <c r="C9" s="15">
        <f>[5]Maio!$D$6</f>
        <v>9.6</v>
      </c>
      <c r="D9" s="15">
        <f>[5]Maio!$D$7</f>
        <v>14.8</v>
      </c>
      <c r="E9" s="15">
        <f>[5]Maio!$D$8</f>
        <v>13.9</v>
      </c>
      <c r="F9" s="15">
        <f>[5]Maio!$D$9</f>
        <v>13.8</v>
      </c>
      <c r="G9" s="15">
        <f>[5]Maio!$D$10</f>
        <v>18.3</v>
      </c>
      <c r="H9" s="15">
        <f>[5]Maio!$D$11</f>
        <v>18.2</v>
      </c>
      <c r="I9" s="15">
        <f>[5]Maio!$D$12</f>
        <v>19.5</v>
      </c>
      <c r="J9" s="15">
        <f>[5]Maio!$D$13</f>
        <v>20.9</v>
      </c>
      <c r="K9" s="15">
        <f>[5]Maio!$D$14</f>
        <v>18.100000000000001</v>
      </c>
      <c r="L9" s="15">
        <f>[5]Maio!$D$15</f>
        <v>19.7</v>
      </c>
      <c r="M9" s="15">
        <f>[5]Maio!$D$16</f>
        <v>19.2</v>
      </c>
      <c r="N9" s="15">
        <f>[5]Maio!$D$17</f>
        <v>19.2</v>
      </c>
      <c r="O9" s="15">
        <f>[5]Maio!$D$18</f>
        <v>17.7</v>
      </c>
      <c r="P9" s="15">
        <f>[5]Maio!$D$19</f>
        <v>20.5</v>
      </c>
      <c r="Q9" s="15">
        <f>[5]Maio!$D$20</f>
        <v>15.8</v>
      </c>
      <c r="R9" s="15">
        <f>[5]Maio!$D$21</f>
        <v>10.5</v>
      </c>
      <c r="S9" s="15">
        <f>[5]Maio!$D$22</f>
        <v>13.9</v>
      </c>
      <c r="T9" s="15">
        <f>[5]Maio!$D$23</f>
        <v>10.8</v>
      </c>
      <c r="U9" s="15">
        <f>[5]Maio!$D$24</f>
        <v>17</v>
      </c>
      <c r="V9" s="15">
        <f>[5]Maio!$D$25</f>
        <v>15.7</v>
      </c>
      <c r="W9" s="15">
        <f>[5]Maio!$D$26</f>
        <v>14.8</v>
      </c>
      <c r="X9" s="15">
        <f>[5]Maio!$D$27</f>
        <v>6.9</v>
      </c>
      <c r="Y9" s="15">
        <f>[5]Maio!$D$28</f>
        <v>6.6</v>
      </c>
      <c r="Z9" s="15">
        <f>[5]Maio!$D$29</f>
        <v>12.8</v>
      </c>
      <c r="AA9" s="15">
        <f>[5]Maio!$D$30</f>
        <v>17.5</v>
      </c>
      <c r="AB9" s="15">
        <f>[5]Maio!$D$31</f>
        <v>17.100000000000001</v>
      </c>
      <c r="AC9" s="15">
        <f>[5]Maio!$D$32</f>
        <v>15</v>
      </c>
      <c r="AD9" s="15">
        <f>[5]Maio!$D$33</f>
        <v>13.7</v>
      </c>
      <c r="AE9" s="15">
        <f>[5]Maio!$D$34</f>
        <v>16.3</v>
      </c>
      <c r="AF9" s="15">
        <f>[5]Maio!$D$35</f>
        <v>15.3</v>
      </c>
      <c r="AG9" s="22">
        <f t="shared" ref="AG9" si="3">MIN(B9:AF9)</f>
        <v>4.7</v>
      </c>
      <c r="AH9" s="106">
        <f t="shared" ref="AH9" si="4">AVERAGE(B9:AF9)</f>
        <v>15.090322580645159</v>
      </c>
    </row>
    <row r="10" spans="1:34" ht="17.100000000000001" customHeight="1" x14ac:dyDescent="0.2">
      <c r="A10" s="84" t="s">
        <v>2</v>
      </c>
      <c r="B10" s="15">
        <f>[6]Maio!$D$5</f>
        <v>9.9</v>
      </c>
      <c r="C10" s="15">
        <f>[6]Maio!$D$6</f>
        <v>15.6</v>
      </c>
      <c r="D10" s="15">
        <f>[6]Maio!$D$7</f>
        <v>17.7</v>
      </c>
      <c r="E10" s="15">
        <f>[6]Maio!$D$8</f>
        <v>16.2</v>
      </c>
      <c r="F10" s="15">
        <f>[6]Maio!$D$9</f>
        <v>16.5</v>
      </c>
      <c r="G10" s="15">
        <f>[6]Maio!$D$10</f>
        <v>20.5</v>
      </c>
      <c r="H10" s="15">
        <f>[6]Maio!$D$11</f>
        <v>19.600000000000001</v>
      </c>
      <c r="I10" s="15">
        <f>[6]Maio!$D$12</f>
        <v>19.600000000000001</v>
      </c>
      <c r="J10" s="15">
        <f>[6]Maio!$D$13</f>
        <v>19.8</v>
      </c>
      <c r="K10" s="15">
        <f>[6]Maio!$D$14</f>
        <v>17.600000000000001</v>
      </c>
      <c r="L10" s="15">
        <f>[6]Maio!$D$15</f>
        <v>18.399999999999999</v>
      </c>
      <c r="M10" s="15">
        <f>[6]Maio!$D$16</f>
        <v>19.899999999999999</v>
      </c>
      <c r="N10" s="15">
        <f>[6]Maio!$D$17</f>
        <v>18.2</v>
      </c>
      <c r="O10" s="15">
        <f>[6]Maio!$D$18</f>
        <v>19.7</v>
      </c>
      <c r="P10" s="15">
        <f>[6]Maio!$D$19</f>
        <v>21.1</v>
      </c>
      <c r="Q10" s="15">
        <f>[6]Maio!$D$20</f>
        <v>16.8</v>
      </c>
      <c r="R10" s="15">
        <f>[6]Maio!$D$21</f>
        <v>12.9</v>
      </c>
      <c r="S10" s="15">
        <f>[6]Maio!$D$22</f>
        <v>14.2</v>
      </c>
      <c r="T10" s="15">
        <f>[6]Maio!$D$23</f>
        <v>15</v>
      </c>
      <c r="U10" s="15">
        <f>[6]Maio!$D$24</f>
        <v>19.8</v>
      </c>
      <c r="V10" s="15">
        <f>[6]Maio!$D$25</f>
        <v>19.2</v>
      </c>
      <c r="W10" s="15">
        <f>[6]Maio!$D$26</f>
        <v>15.3</v>
      </c>
      <c r="X10" s="15">
        <f>[6]Maio!$D$27</f>
        <v>11.2</v>
      </c>
      <c r="Y10" s="15">
        <f>[6]Maio!$D$28</f>
        <v>11.1</v>
      </c>
      <c r="Z10" s="15">
        <f>[6]Maio!$D$29</f>
        <v>15.2</v>
      </c>
      <c r="AA10" s="15">
        <f>[6]Maio!$D$30</f>
        <v>18.7</v>
      </c>
      <c r="AB10" s="15">
        <f>[6]Maio!$D$31</f>
        <v>16.8</v>
      </c>
      <c r="AC10" s="15">
        <f>[6]Maio!$D$32</f>
        <v>17</v>
      </c>
      <c r="AD10" s="15">
        <f>[6]Maio!$D$33</f>
        <v>15.5</v>
      </c>
      <c r="AE10" s="15">
        <f>[6]Maio!$D$34</f>
        <v>16.8</v>
      </c>
      <c r="AF10" s="15">
        <f>[6]Maio!$D$35</f>
        <v>16.2</v>
      </c>
      <c r="AG10" s="22">
        <f t="shared" si="1"/>
        <v>9.9</v>
      </c>
      <c r="AH10" s="106">
        <f t="shared" si="2"/>
        <v>16.838709677419356</v>
      </c>
    </row>
    <row r="11" spans="1:34" ht="17.100000000000001" customHeight="1" x14ac:dyDescent="0.2">
      <c r="A11" s="84" t="s">
        <v>3</v>
      </c>
      <c r="B11" s="15">
        <f>[7]Maio!$D$5</f>
        <v>9.9</v>
      </c>
      <c r="C11" s="15">
        <f>[7]Maio!$D$6</f>
        <v>13.6</v>
      </c>
      <c r="D11" s="15">
        <f>[7]Maio!$D$7</f>
        <v>12</v>
      </c>
      <c r="E11" s="15">
        <f>[7]Maio!$D$8</f>
        <v>12.7</v>
      </c>
      <c r="F11" s="15">
        <f>[7]Maio!$D$9</f>
        <v>13.2</v>
      </c>
      <c r="G11" s="15">
        <f>[7]Maio!$D$10</f>
        <v>14.5</v>
      </c>
      <c r="H11" s="15">
        <f>[7]Maio!$D$11</f>
        <v>15.8</v>
      </c>
      <c r="I11" s="15">
        <f>[7]Maio!$D$12</f>
        <v>17</v>
      </c>
      <c r="J11" s="15">
        <f>[7]Maio!$D$13</f>
        <v>19.2</v>
      </c>
      <c r="K11" s="15">
        <f>[7]Maio!$D$14</f>
        <v>18.100000000000001</v>
      </c>
      <c r="L11" s="15">
        <f>[7]Maio!$D$15</f>
        <v>16.5</v>
      </c>
      <c r="M11" s="15">
        <f>[7]Maio!$D$16</f>
        <v>20.3</v>
      </c>
      <c r="N11" s="15">
        <f>[7]Maio!$D$17</f>
        <v>19.399999999999999</v>
      </c>
      <c r="O11" s="15">
        <f>[7]Maio!$D$18</f>
        <v>18.399999999999999</v>
      </c>
      <c r="P11" s="15">
        <f>[7]Maio!$D$19</f>
        <v>17.8</v>
      </c>
      <c r="Q11" s="15">
        <f>[7]Maio!$D$20</f>
        <v>20.7</v>
      </c>
      <c r="R11" s="15">
        <f>[7]Maio!$D$21</f>
        <v>19</v>
      </c>
      <c r="S11" s="15">
        <f>[7]Maio!$D$22</f>
        <v>17.600000000000001</v>
      </c>
      <c r="T11" s="15">
        <f>[7]Maio!$D$23</f>
        <v>18.399999999999999</v>
      </c>
      <c r="U11" s="15">
        <f>[7]Maio!$D$24</f>
        <v>20</v>
      </c>
      <c r="V11" s="15">
        <f>[7]Maio!$D$25</f>
        <v>19.399999999999999</v>
      </c>
      <c r="W11" s="15">
        <f>[7]Maio!$D$26</f>
        <v>16.7</v>
      </c>
      <c r="X11" s="15">
        <f>[7]Maio!$D$27</f>
        <v>15.6</v>
      </c>
      <c r="Y11" s="15">
        <f>[7]Maio!$D$28</f>
        <v>11.8</v>
      </c>
      <c r="Z11" s="15">
        <f>[7]Maio!$D$29</f>
        <v>11.8</v>
      </c>
      <c r="AA11" s="15">
        <f>[7]Maio!$D$30</f>
        <v>13.6</v>
      </c>
      <c r="AB11" s="15">
        <f>[7]Maio!$D$31</f>
        <v>14.1</v>
      </c>
      <c r="AC11" s="15">
        <f>[7]Maio!$D$32</f>
        <v>15.7</v>
      </c>
      <c r="AD11" s="15">
        <f>[7]Maio!$D$33</f>
        <v>16.100000000000001</v>
      </c>
      <c r="AE11" s="15">
        <f>[7]Maio!$D$34</f>
        <v>14.1</v>
      </c>
      <c r="AF11" s="15">
        <f>[7]Maio!$D$35</f>
        <v>18</v>
      </c>
      <c r="AG11" s="22">
        <f t="shared" si="1"/>
        <v>9.9</v>
      </c>
      <c r="AH11" s="106">
        <f>AVERAGE(B11:AF11)</f>
        <v>16.161290322580648</v>
      </c>
    </row>
    <row r="12" spans="1:34" ht="17.100000000000001" customHeight="1" x14ac:dyDescent="0.2">
      <c r="A12" s="84" t="s">
        <v>4</v>
      </c>
      <c r="B12" s="15">
        <f>[8]Maio!$D$5</f>
        <v>11.1</v>
      </c>
      <c r="C12" s="15">
        <f>[8]Maio!$D$6</f>
        <v>13.5</v>
      </c>
      <c r="D12" s="15">
        <f>[8]Maio!$D$7</f>
        <v>15.5</v>
      </c>
      <c r="E12" s="15">
        <f>[8]Maio!$D$8</f>
        <v>15.7</v>
      </c>
      <c r="F12" s="15">
        <f>[8]Maio!$D$9</f>
        <v>17.100000000000001</v>
      </c>
      <c r="G12" s="15">
        <f>[8]Maio!$D$10</f>
        <v>15.9</v>
      </c>
      <c r="H12" s="15">
        <f>[8]Maio!$D$11</f>
        <v>16</v>
      </c>
      <c r="I12" s="15">
        <f>[8]Maio!$D$12</f>
        <v>18.399999999999999</v>
      </c>
      <c r="J12" s="15">
        <f>[8]Maio!$D$13</f>
        <v>18.7</v>
      </c>
      <c r="K12" s="15">
        <f>[8]Maio!$D$14</f>
        <v>15.8</v>
      </c>
      <c r="L12" s="15">
        <f>[8]Maio!$D$15</f>
        <v>15.1</v>
      </c>
      <c r="M12" s="15">
        <f>[8]Maio!$D$16</f>
        <v>18.600000000000001</v>
      </c>
      <c r="N12" s="15">
        <f>[8]Maio!$D$17</f>
        <v>18.3</v>
      </c>
      <c r="O12" s="15">
        <f>[8]Maio!$D$18</f>
        <v>17.5</v>
      </c>
      <c r="P12" s="15">
        <f>[8]Maio!$D$19</f>
        <v>18.2</v>
      </c>
      <c r="Q12" s="15">
        <f>[8]Maio!$D$20</f>
        <v>20.2</v>
      </c>
      <c r="R12" s="15">
        <f>[8]Maio!$D$21</f>
        <v>16.7</v>
      </c>
      <c r="S12" s="15">
        <f>[8]Maio!$D$22</f>
        <v>17.600000000000001</v>
      </c>
      <c r="T12" s="15">
        <f>[8]Maio!$D$23</f>
        <v>16.399999999999999</v>
      </c>
      <c r="U12" s="15">
        <f>[8]Maio!$D$24</f>
        <v>18.8</v>
      </c>
      <c r="V12" s="15">
        <f>[8]Maio!$D$25</f>
        <v>18.399999999999999</v>
      </c>
      <c r="W12" s="15">
        <f>[8]Maio!$D$26</f>
        <v>16.899999999999999</v>
      </c>
      <c r="X12" s="15">
        <f>[8]Maio!$D$27</f>
        <v>12.8</v>
      </c>
      <c r="Y12" s="15">
        <f>[8]Maio!$D$28</f>
        <v>11.1</v>
      </c>
      <c r="Z12" s="15">
        <f>[8]Maio!$D$29</f>
        <v>13</v>
      </c>
      <c r="AA12" s="15">
        <f>[8]Maio!$D$30</f>
        <v>15.5</v>
      </c>
      <c r="AB12" s="15">
        <f>[8]Maio!$D$31</f>
        <v>16.600000000000001</v>
      </c>
      <c r="AC12" s="15">
        <f>[8]Maio!$D$32</f>
        <v>15.7</v>
      </c>
      <c r="AD12" s="15">
        <f>[8]Maio!$D$33</f>
        <v>14.9</v>
      </c>
      <c r="AE12" s="15">
        <f>[8]Maio!$D$34</f>
        <v>14.9</v>
      </c>
      <c r="AF12" s="15">
        <f>[8]Maio!$D$35</f>
        <v>17.7</v>
      </c>
      <c r="AG12" s="22">
        <f t="shared" si="1"/>
        <v>11.1</v>
      </c>
      <c r="AH12" s="106">
        <f t="shared" si="2"/>
        <v>16.21290322580645</v>
      </c>
    </row>
    <row r="13" spans="1:34" ht="17.100000000000001" customHeight="1" x14ac:dyDescent="0.2">
      <c r="A13" s="84" t="s">
        <v>5</v>
      </c>
      <c r="B13" s="15">
        <f>[9]Maio!$D$5</f>
        <v>13.8</v>
      </c>
      <c r="C13" s="15">
        <f>[9]Maio!$D$6</f>
        <v>17.100000000000001</v>
      </c>
      <c r="D13" s="15">
        <f>[9]Maio!$D$7</f>
        <v>19.5</v>
      </c>
      <c r="E13" s="15">
        <f>[9]Maio!$D$8</f>
        <v>19</v>
      </c>
      <c r="F13" s="15">
        <f>[9]Maio!$D$9</f>
        <v>20.9</v>
      </c>
      <c r="G13" s="15">
        <f>[9]Maio!$D$10</f>
        <v>22.6</v>
      </c>
      <c r="H13" s="15">
        <f>[9]Maio!$D$11</f>
        <v>21.1</v>
      </c>
      <c r="I13" s="15">
        <f>[9]Maio!$D$12</f>
        <v>21.9</v>
      </c>
      <c r="J13" s="15">
        <f>[9]Maio!$D$13</f>
        <v>23.1</v>
      </c>
      <c r="K13" s="15">
        <f>[9]Maio!$D$14</f>
        <v>23</v>
      </c>
      <c r="L13" s="15">
        <f>[9]Maio!$D$15</f>
        <v>22.2</v>
      </c>
      <c r="M13" s="15">
        <f>[9]Maio!$D$16</f>
        <v>21.8</v>
      </c>
      <c r="N13" s="15">
        <f>[9]Maio!$D$17</f>
        <v>22.1</v>
      </c>
      <c r="O13" s="15">
        <f>[9]Maio!$D$18</f>
        <v>20.6</v>
      </c>
      <c r="P13" s="15">
        <f>[9]Maio!$D$19</f>
        <v>23.8</v>
      </c>
      <c r="Q13" s="15">
        <f>[9]Maio!$D$20</f>
        <v>19.100000000000001</v>
      </c>
      <c r="R13" s="15">
        <f>[9]Maio!$D$21</f>
        <v>17.5</v>
      </c>
      <c r="S13" s="15">
        <f>[9]Maio!$D$22</f>
        <v>16.3</v>
      </c>
      <c r="T13" s="15">
        <f>[9]Maio!$D$23</f>
        <v>16.100000000000001</v>
      </c>
      <c r="U13" s="15">
        <f>[9]Maio!$D$24</f>
        <v>20</v>
      </c>
      <c r="V13" s="15">
        <f>[9]Maio!$D$25</f>
        <v>18.2</v>
      </c>
      <c r="W13" s="15">
        <f>[9]Maio!$D$26</f>
        <v>18.5</v>
      </c>
      <c r="X13" s="15">
        <f>[9]Maio!$D$27</f>
        <v>16.600000000000001</v>
      </c>
      <c r="Y13" s="15">
        <f>[9]Maio!$D$28</f>
        <v>16.399999999999999</v>
      </c>
      <c r="Z13" s="15">
        <f>[9]Maio!$D$29</f>
        <v>17.2</v>
      </c>
      <c r="AA13" s="15">
        <f>[9]Maio!$D$30</f>
        <v>20.8</v>
      </c>
      <c r="AB13" s="15">
        <f>[9]Maio!$D$31</f>
        <v>18.899999999999999</v>
      </c>
      <c r="AC13" s="15">
        <f>[9]Maio!$D$32</f>
        <v>16.899999999999999</v>
      </c>
      <c r="AD13" s="15">
        <f>[9]Maio!$D$33</f>
        <v>16.2</v>
      </c>
      <c r="AE13" s="15">
        <f>[9]Maio!$D$34</f>
        <v>19</v>
      </c>
      <c r="AF13" s="15">
        <f>[9]Maio!$D$35</f>
        <v>17.8</v>
      </c>
      <c r="AG13" s="22">
        <f t="shared" si="1"/>
        <v>13.8</v>
      </c>
      <c r="AH13" s="106">
        <f>AVERAGE(B13:AF13)</f>
        <v>19.290322580645164</v>
      </c>
    </row>
    <row r="14" spans="1:34" ht="17.100000000000001" customHeight="1" x14ac:dyDescent="0.2">
      <c r="A14" s="84" t="s">
        <v>50</v>
      </c>
      <c r="B14" s="15">
        <f>[10]Maio!$D$5</f>
        <v>11.8</v>
      </c>
      <c r="C14" s="15">
        <f>[10]Maio!$D$6</f>
        <v>13.8</v>
      </c>
      <c r="D14" s="15">
        <f>[10]Maio!$D$7</f>
        <v>13.6</v>
      </c>
      <c r="E14" s="15">
        <f>[10]Maio!$D$8</f>
        <v>14.3</v>
      </c>
      <c r="F14" s="15">
        <f>[10]Maio!$D$9</f>
        <v>15.4</v>
      </c>
      <c r="G14" s="15">
        <f>[10]Maio!$D$10</f>
        <v>17</v>
      </c>
      <c r="H14" s="15">
        <f>[10]Maio!$D$11</f>
        <v>16</v>
      </c>
      <c r="I14" s="15">
        <f>[10]Maio!$D$12</f>
        <v>18.2</v>
      </c>
      <c r="J14" s="15">
        <f>[10]Maio!$D$13</f>
        <v>18</v>
      </c>
      <c r="K14" s="15">
        <f>[10]Maio!$D$14</f>
        <v>16.899999999999999</v>
      </c>
      <c r="L14" s="15">
        <f>[10]Maio!$D$15</f>
        <v>16.399999999999999</v>
      </c>
      <c r="M14" s="15">
        <f>[10]Maio!$D$16</f>
        <v>18.7</v>
      </c>
      <c r="N14" s="15">
        <f>[10]Maio!$D$17</f>
        <v>18.8</v>
      </c>
      <c r="O14" s="15">
        <f>[10]Maio!$D$18</f>
        <v>18</v>
      </c>
      <c r="P14" s="15">
        <f>[10]Maio!$D$19</f>
        <v>18.899999999999999</v>
      </c>
      <c r="Q14" s="15">
        <f>[10]Maio!$D$20</f>
        <v>19.5</v>
      </c>
      <c r="R14" s="15">
        <f>[10]Maio!$D$21</f>
        <v>18.8</v>
      </c>
      <c r="S14" s="15">
        <f>[10]Maio!$D$22</f>
        <v>17.2</v>
      </c>
      <c r="T14" s="15">
        <f>[10]Maio!$D$23</f>
        <v>18</v>
      </c>
      <c r="U14" s="15">
        <f>[10]Maio!$D$24</f>
        <v>19.3</v>
      </c>
      <c r="V14" s="15">
        <f>[10]Maio!$D$25</f>
        <v>17.899999999999999</v>
      </c>
      <c r="W14" s="15">
        <f>[10]Maio!$D$26</f>
        <v>17.600000000000001</v>
      </c>
      <c r="X14" s="15">
        <f>[10]Maio!$D$27</f>
        <v>14.1</v>
      </c>
      <c r="Y14" s="15">
        <f>[10]Maio!$D$28</f>
        <v>11.5</v>
      </c>
      <c r="Z14" s="15">
        <f>[10]Maio!$D$29</f>
        <v>12.3</v>
      </c>
      <c r="AA14" s="15">
        <f>[10]Maio!$D$30</f>
        <v>16.399999999999999</v>
      </c>
      <c r="AB14" s="15">
        <f>[10]Maio!$D$31</f>
        <v>17.7</v>
      </c>
      <c r="AC14" s="15">
        <f>[10]Maio!$D$32</f>
        <v>15.6</v>
      </c>
      <c r="AD14" s="15">
        <f>[10]Maio!$D$33</f>
        <v>16.5</v>
      </c>
      <c r="AE14" s="15">
        <f>[10]Maio!$D$34</f>
        <v>15.7</v>
      </c>
      <c r="AF14" s="15">
        <f>[10]Maio!$D$35</f>
        <v>18.399999999999999</v>
      </c>
      <c r="AG14" s="22">
        <f>MIN(B14:AF14)</f>
        <v>11.5</v>
      </c>
      <c r="AH14" s="106">
        <f>AVERAGE(B14:AF14)</f>
        <v>16.525806451612905</v>
      </c>
    </row>
    <row r="15" spans="1:34" ht="17.100000000000001" customHeight="1" x14ac:dyDescent="0.2">
      <c r="A15" s="84" t="s">
        <v>6</v>
      </c>
      <c r="B15" s="15">
        <f>[11]Maio!$D$5</f>
        <v>10.7</v>
      </c>
      <c r="C15" s="15">
        <f>[11]Maio!$D$6</f>
        <v>13.3</v>
      </c>
      <c r="D15" s="15">
        <f>[11]Maio!$D$7</f>
        <v>14.9</v>
      </c>
      <c r="E15" s="15">
        <f>[11]Maio!$D$8</f>
        <v>15.2</v>
      </c>
      <c r="F15" s="15">
        <f>[11]Maio!$D$9</f>
        <v>14.2</v>
      </c>
      <c r="G15" s="15">
        <f>[11]Maio!$D$10</f>
        <v>14.7</v>
      </c>
      <c r="H15" s="15">
        <f>[11]Maio!$D$11</f>
        <v>20.5</v>
      </c>
      <c r="I15" s="15">
        <f>[11]Maio!$D$12</f>
        <v>19.100000000000001</v>
      </c>
      <c r="J15" s="15">
        <f>[11]Maio!$D$13</f>
        <v>19.899999999999999</v>
      </c>
      <c r="K15" s="15">
        <f>[11]Maio!$D$14</f>
        <v>19.5</v>
      </c>
      <c r="L15" s="15">
        <f>[11]Maio!$D$15</f>
        <v>18.899999999999999</v>
      </c>
      <c r="M15" s="15">
        <f>[11]Maio!$D$16</f>
        <v>20.2</v>
      </c>
      <c r="N15" s="15">
        <f>[11]Maio!$D$17</f>
        <v>21</v>
      </c>
      <c r="O15" s="15">
        <f>[11]Maio!$D$18</f>
        <v>20.100000000000001</v>
      </c>
      <c r="P15" s="15">
        <f>[11]Maio!$D$19</f>
        <v>20.3</v>
      </c>
      <c r="Q15" s="15">
        <f>[11]Maio!$D$20</f>
        <v>21.4</v>
      </c>
      <c r="R15" s="15">
        <f>[11]Maio!$D$21</f>
        <v>20</v>
      </c>
      <c r="S15" s="15">
        <f>[11]Maio!$D$22</f>
        <v>19.600000000000001</v>
      </c>
      <c r="T15" s="15">
        <f>[11]Maio!$D$23</f>
        <v>17.7</v>
      </c>
      <c r="U15" s="15">
        <f>[11]Maio!$D$24</f>
        <v>20.2</v>
      </c>
      <c r="V15" s="15">
        <f>[11]Maio!$D$25</f>
        <v>21.7</v>
      </c>
      <c r="W15" s="15">
        <f>[11]Maio!$D$26</f>
        <v>20.2</v>
      </c>
      <c r="X15" s="15">
        <f>[11]Maio!$D$27</f>
        <v>17.2</v>
      </c>
      <c r="Y15" s="15">
        <f>[11]Maio!$D$28</f>
        <v>12.8</v>
      </c>
      <c r="Z15" s="15">
        <f>[11]Maio!$D$29</f>
        <v>14.6</v>
      </c>
      <c r="AA15" s="15">
        <f>[11]Maio!$D$30</f>
        <v>16.399999999999999</v>
      </c>
      <c r="AB15" s="15">
        <f>[11]Maio!$D$31</f>
        <v>19.100000000000001</v>
      </c>
      <c r="AC15" s="15">
        <f>[11]Maio!$D$32</f>
        <v>17.399999999999999</v>
      </c>
      <c r="AD15" s="15">
        <f>[11]Maio!$D$33</f>
        <v>18.600000000000001</v>
      </c>
      <c r="AE15" s="15">
        <f>[11]Maio!$D$34</f>
        <v>16.8</v>
      </c>
      <c r="AF15" s="15">
        <f>[11]Maio!$D$35</f>
        <v>19.5</v>
      </c>
      <c r="AG15" s="22">
        <f t="shared" si="1"/>
        <v>10.7</v>
      </c>
      <c r="AH15" s="106">
        <f t="shared" si="2"/>
        <v>17.9258064516129</v>
      </c>
    </row>
    <row r="16" spans="1:34" ht="17.100000000000001" customHeight="1" x14ac:dyDescent="0.2">
      <c r="A16" s="84" t="s">
        <v>7</v>
      </c>
      <c r="B16" s="15">
        <f>[12]Maio!$D$5</f>
        <v>7.5</v>
      </c>
      <c r="C16" s="15">
        <f>[12]Maio!$D$6</f>
        <v>13.6</v>
      </c>
      <c r="D16" s="15">
        <f>[12]Maio!$D$7</f>
        <v>13.9</v>
      </c>
      <c r="E16" s="15">
        <f>[12]Maio!$D$8</f>
        <v>14.6</v>
      </c>
      <c r="F16" s="15">
        <f>[12]Maio!$D$9</f>
        <v>16.8</v>
      </c>
      <c r="G16" s="15">
        <f>[12]Maio!$D$10</f>
        <v>17.5</v>
      </c>
      <c r="H16" s="15">
        <f>[12]Maio!$D$11</f>
        <v>17</v>
      </c>
      <c r="I16" s="15">
        <f>[12]Maio!$D$12</f>
        <v>18.5</v>
      </c>
      <c r="J16" s="15">
        <f>[12]Maio!$D$13</f>
        <v>18.2</v>
      </c>
      <c r="K16" s="15">
        <f>[12]Maio!$D$14</f>
        <v>16.5</v>
      </c>
      <c r="L16" s="15">
        <f>[12]Maio!$D$15</f>
        <v>18.8</v>
      </c>
      <c r="M16" s="15">
        <f>[12]Maio!$D$16</f>
        <v>19.8</v>
      </c>
      <c r="N16" s="15">
        <f>[12]Maio!$D$17</f>
        <v>19.100000000000001</v>
      </c>
      <c r="O16" s="15">
        <f>[12]Maio!$D$18</f>
        <v>17.600000000000001</v>
      </c>
      <c r="P16" s="15">
        <f>[12]Maio!$D$19</f>
        <v>17.7</v>
      </c>
      <c r="Q16" s="15">
        <f>[12]Maio!$D$20</f>
        <v>14.7</v>
      </c>
      <c r="R16" s="15">
        <f>[12]Maio!$D$21</f>
        <v>9.9</v>
      </c>
      <c r="S16" s="15">
        <f>[12]Maio!$D$22</f>
        <v>12.9</v>
      </c>
      <c r="T16" s="15">
        <f>[12]Maio!$D$23</f>
        <v>11.4</v>
      </c>
      <c r="U16" s="15">
        <f>[12]Maio!$D$24</f>
        <v>17.399999999999999</v>
      </c>
      <c r="V16" s="15">
        <f>[12]Maio!$D$25</f>
        <v>15.6</v>
      </c>
      <c r="W16" s="15">
        <f>[12]Maio!$D$26</f>
        <v>13.8</v>
      </c>
      <c r="X16" s="15">
        <f>[12]Maio!$D$27</f>
        <v>7.8</v>
      </c>
      <c r="Y16" s="15">
        <f>[12]Maio!$D$28</f>
        <v>8.6999999999999993</v>
      </c>
      <c r="Z16" s="15">
        <f>[12]Maio!$D$29</f>
        <v>13.6</v>
      </c>
      <c r="AA16" s="15">
        <f>[12]Maio!$D$30</f>
        <v>16.600000000000001</v>
      </c>
      <c r="AB16" s="15">
        <f>[12]Maio!$D$31</f>
        <v>16.3</v>
      </c>
      <c r="AC16" s="15">
        <f>[12]Maio!$D$32</f>
        <v>15.9</v>
      </c>
      <c r="AD16" s="15">
        <f>[12]Maio!$D$33</f>
        <v>14.5</v>
      </c>
      <c r="AE16" s="15">
        <f>[12]Maio!$D$34</f>
        <v>17</v>
      </c>
      <c r="AF16" s="15">
        <f>[12]Maio!$D$35</f>
        <v>14.1</v>
      </c>
      <c r="AG16" s="22">
        <f t="shared" si="1"/>
        <v>7.5</v>
      </c>
      <c r="AH16" s="106">
        <f>AVERAGE(B16:AF16)</f>
        <v>15.074193548387097</v>
      </c>
    </row>
    <row r="17" spans="1:34" ht="17.100000000000001" customHeight="1" x14ac:dyDescent="0.2">
      <c r="A17" s="84" t="s">
        <v>8</v>
      </c>
      <c r="B17" s="15">
        <f>[13]Maio!$D$5</f>
        <v>6.7</v>
      </c>
      <c r="C17" s="15">
        <f>[13]Maio!$D$6</f>
        <v>9.1999999999999993</v>
      </c>
      <c r="D17" s="15">
        <f>[13]Maio!$D$7</f>
        <v>13.3</v>
      </c>
      <c r="E17" s="15">
        <f>[13]Maio!$D$8</f>
        <v>13.4</v>
      </c>
      <c r="F17" s="15">
        <f>[13]Maio!$D$9</f>
        <v>16</v>
      </c>
      <c r="G17" s="15">
        <f>[13]Maio!$D$10</f>
        <v>18.2</v>
      </c>
      <c r="H17" s="15">
        <f>[13]Maio!$D$11</f>
        <v>17.5</v>
      </c>
      <c r="I17" s="15">
        <f>[13]Maio!$D$12</f>
        <v>18</v>
      </c>
      <c r="J17" s="15">
        <f>[13]Maio!$D$13</f>
        <v>17.399999999999999</v>
      </c>
      <c r="K17" s="15">
        <f>[13]Maio!$D$14</f>
        <v>16.399999999999999</v>
      </c>
      <c r="L17" s="15">
        <f>[13]Maio!$D$15</f>
        <v>18.5</v>
      </c>
      <c r="M17" s="15">
        <f>[13]Maio!$D$16</f>
        <v>18</v>
      </c>
      <c r="N17" s="15">
        <f>[13]Maio!$D$17</f>
        <v>18.399999999999999</v>
      </c>
      <c r="O17" s="15">
        <f>[13]Maio!$D$18</f>
        <v>17.600000000000001</v>
      </c>
      <c r="P17" s="15">
        <f>[13]Maio!$D$19</f>
        <v>17</v>
      </c>
      <c r="Q17" s="15">
        <f>[13]Maio!$D$20</f>
        <v>17.399999999999999</v>
      </c>
      <c r="R17" s="15">
        <f>[13]Maio!$D$21</f>
        <v>10.3</v>
      </c>
      <c r="S17" s="15">
        <f>[13]Maio!$D$22</f>
        <v>15.4</v>
      </c>
      <c r="T17" s="15">
        <f>[13]Maio!$D$23</f>
        <v>13.6</v>
      </c>
      <c r="U17" s="15">
        <f>[13]Maio!$D$24</f>
        <v>18.899999999999999</v>
      </c>
      <c r="V17" s="15">
        <f>[13]Maio!$D$25</f>
        <v>16.399999999999999</v>
      </c>
      <c r="W17" s="15" t="str">
        <f>[13]Maio!$D$26</f>
        <v>*</v>
      </c>
      <c r="X17" s="15">
        <f>[13]Maio!$D$27</f>
        <v>9.6999999999999993</v>
      </c>
      <c r="Y17" s="15">
        <f>[13]Maio!$D$28</f>
        <v>8.3000000000000007</v>
      </c>
      <c r="Z17" s="15">
        <f>[13]Maio!$D$29</f>
        <v>13.6</v>
      </c>
      <c r="AA17" s="15">
        <f>[13]Maio!$D$30</f>
        <v>18.2</v>
      </c>
      <c r="AB17" s="15">
        <f>[13]Maio!$D$31</f>
        <v>18.8</v>
      </c>
      <c r="AC17" s="15" t="str">
        <f>[13]Maio!$D$32</f>
        <v>*</v>
      </c>
      <c r="AD17" s="15">
        <f>[13]Maio!$D$33</f>
        <v>16.2</v>
      </c>
      <c r="AE17" s="15" t="str">
        <f>[13]Maio!$D$34</f>
        <v>*</v>
      </c>
      <c r="AF17" s="15">
        <f>[13]Maio!$D$35</f>
        <v>14.9</v>
      </c>
      <c r="AG17" s="22">
        <f>MIN(B17:AF17)</f>
        <v>6.7</v>
      </c>
      <c r="AH17" s="106">
        <f>AVERAGE(B17:AF17)</f>
        <v>15.260714285714284</v>
      </c>
    </row>
    <row r="18" spans="1:34" ht="17.100000000000001" customHeight="1" x14ac:dyDescent="0.2">
      <c r="A18" s="84" t="s">
        <v>9</v>
      </c>
      <c r="B18" s="15">
        <f>[14]Maio!$D$5</f>
        <v>8.6</v>
      </c>
      <c r="C18" s="15">
        <f>[14]Maio!$D$6</f>
        <v>13.6</v>
      </c>
      <c r="D18" s="15">
        <f>[14]Maio!$D$7</f>
        <v>15</v>
      </c>
      <c r="E18" s="15">
        <f>[14]Maio!$D$8</f>
        <v>16</v>
      </c>
      <c r="F18" s="15">
        <f>[14]Maio!$D$9</f>
        <v>18.5</v>
      </c>
      <c r="G18" s="15">
        <f>[14]Maio!$D$10</f>
        <v>18.899999999999999</v>
      </c>
      <c r="H18" s="15">
        <f>[14]Maio!$D$11</f>
        <v>18</v>
      </c>
      <c r="I18" s="15">
        <f>[14]Maio!$D$12</f>
        <v>18.8</v>
      </c>
      <c r="J18" s="15">
        <f>[14]Maio!$D$13</f>
        <v>17.8</v>
      </c>
      <c r="K18" s="15">
        <f>[14]Maio!$D$14</f>
        <v>16.7</v>
      </c>
      <c r="L18" s="15">
        <f>[14]Maio!$D$15</f>
        <v>18.600000000000001</v>
      </c>
      <c r="M18" s="15">
        <f>[14]Maio!$D$16</f>
        <v>19.7</v>
      </c>
      <c r="N18" s="15">
        <f>[14]Maio!$D$17</f>
        <v>19.8</v>
      </c>
      <c r="O18" s="15">
        <f>[14]Maio!$D$18</f>
        <v>18.2</v>
      </c>
      <c r="P18" s="15">
        <f>[14]Maio!$D$19</f>
        <v>17.8</v>
      </c>
      <c r="Q18" s="15">
        <f>[14]Maio!$D$20</f>
        <v>17.399999999999999</v>
      </c>
      <c r="R18" s="15">
        <f>[14]Maio!$D$21</f>
        <v>10.6</v>
      </c>
      <c r="S18" s="15">
        <f>[14]Maio!$D$22</f>
        <v>12.9</v>
      </c>
      <c r="T18" s="15">
        <f>[14]Maio!$D$23</f>
        <v>13.6</v>
      </c>
      <c r="U18" s="15">
        <f>[14]Maio!$D$24</f>
        <v>18.5</v>
      </c>
      <c r="V18" s="15">
        <f>[14]Maio!$D$25</f>
        <v>17.399999999999999</v>
      </c>
      <c r="W18" s="15">
        <f>[14]Maio!$D$26</f>
        <v>14.7</v>
      </c>
      <c r="X18" s="15">
        <f>[14]Maio!$D$27</f>
        <v>11.3</v>
      </c>
      <c r="Y18" s="15">
        <f>[14]Maio!$D$28</f>
        <v>9.1999999999999993</v>
      </c>
      <c r="Z18" s="15">
        <f>[14]Maio!$D$29</f>
        <v>13.7</v>
      </c>
      <c r="AA18" s="15">
        <f>[14]Maio!$D$30</f>
        <v>17.100000000000001</v>
      </c>
      <c r="AB18" s="15">
        <f>[14]Maio!$D$31</f>
        <v>16.399999999999999</v>
      </c>
      <c r="AC18" s="15">
        <f>[14]Maio!$D$32</f>
        <v>15.8</v>
      </c>
      <c r="AD18" s="15">
        <f>[14]Maio!$D$33</f>
        <v>16.600000000000001</v>
      </c>
      <c r="AE18" s="15">
        <f>[14]Maio!$D$34</f>
        <v>17.8</v>
      </c>
      <c r="AF18" s="15">
        <f>[14]Maio!$D$35</f>
        <v>17.100000000000001</v>
      </c>
      <c r="AG18" s="22">
        <f t="shared" ref="AG18:AG30" si="5">MIN(B18:AF18)</f>
        <v>8.6</v>
      </c>
      <c r="AH18" s="106">
        <f t="shared" ref="AH18:AH30" si="6">AVERAGE(B18:AF18)</f>
        <v>16.003225806451614</v>
      </c>
    </row>
    <row r="19" spans="1:34" ht="17.100000000000001" customHeight="1" x14ac:dyDescent="0.2">
      <c r="A19" s="84" t="s">
        <v>49</v>
      </c>
      <c r="B19" s="15">
        <f>[15]Maio!$D$5</f>
        <v>19.899999999999999</v>
      </c>
      <c r="C19" s="15">
        <f>[15]Maio!$D$6</f>
        <v>25.5</v>
      </c>
      <c r="D19" s="15">
        <f>[15]Maio!$D$7</f>
        <v>23.1</v>
      </c>
      <c r="E19" s="15">
        <f>[15]Maio!$D$8</f>
        <v>22.5</v>
      </c>
      <c r="F19" s="15">
        <f>[15]Maio!$D$9</f>
        <v>26</v>
      </c>
      <c r="G19" s="15" t="str">
        <f>[15]Maio!$D$10</f>
        <v>*</v>
      </c>
      <c r="H19" s="15">
        <f>[15]Maio!$D$11</f>
        <v>21.2</v>
      </c>
      <c r="I19" s="15">
        <f>[15]Maio!$D$12</f>
        <v>23.4</v>
      </c>
      <c r="J19" s="15" t="str">
        <f>[15]Maio!$D$13</f>
        <v>*</v>
      </c>
      <c r="K19" s="15">
        <f>[15]Maio!$D$14</f>
        <v>23</v>
      </c>
      <c r="L19" s="15" t="str">
        <f>[15]Maio!$D$15</f>
        <v>*</v>
      </c>
      <c r="M19" s="15" t="str">
        <f>[15]Maio!$D$16</f>
        <v>*</v>
      </c>
      <c r="N19" s="15">
        <f>[15]Maio!$D$17</f>
        <v>25.7</v>
      </c>
      <c r="O19" s="15">
        <f>[15]Maio!$D$18</f>
        <v>24.3</v>
      </c>
      <c r="P19" s="15">
        <f>[15]Maio!$D$19</f>
        <v>24.3</v>
      </c>
      <c r="Q19" s="15">
        <f>[15]Maio!$D$20</f>
        <v>18.2</v>
      </c>
      <c r="R19" s="15">
        <f>[15]Maio!$D$21</f>
        <v>15.1</v>
      </c>
      <c r="S19" s="15" t="str">
        <f>[15]Maio!$D$22</f>
        <v>*</v>
      </c>
      <c r="T19" s="15" t="str">
        <f>[15]Maio!$D$23</f>
        <v>*</v>
      </c>
      <c r="U19" s="15">
        <f>[15]Maio!$D$24</f>
        <v>19.7</v>
      </c>
      <c r="V19" s="15">
        <f>[15]Maio!$D$25</f>
        <v>18.3</v>
      </c>
      <c r="W19" s="15" t="str">
        <f>[15]Maio!$D$26</f>
        <v>*</v>
      </c>
      <c r="X19" s="15">
        <f>[15]Maio!$D$27</f>
        <v>10.5</v>
      </c>
      <c r="Y19" s="15">
        <f>[15]Maio!$D$28</f>
        <v>14.6</v>
      </c>
      <c r="Z19" s="15">
        <f>[15]Maio!$D$29</f>
        <v>17.7</v>
      </c>
      <c r="AA19" s="15">
        <f>[15]Maio!$D$30</f>
        <v>20.8</v>
      </c>
      <c r="AB19" s="15">
        <f>[15]Maio!$D$31</f>
        <v>20.5</v>
      </c>
      <c r="AC19" s="15" t="str">
        <f>[15]Maio!$D$32</f>
        <v>*</v>
      </c>
      <c r="AD19" s="15">
        <f>[15]Maio!$D$33</f>
        <v>15.7</v>
      </c>
      <c r="AE19" s="15" t="str">
        <f>[15]Maio!$D$34</f>
        <v>*</v>
      </c>
      <c r="AF19" s="15">
        <f>[15]Maio!$D$35</f>
        <v>17.7</v>
      </c>
      <c r="AG19" s="22">
        <f t="shared" ref="AG19" si="7">MIN(B19:AF19)</f>
        <v>10.5</v>
      </c>
      <c r="AH19" s="106">
        <f t="shared" ref="AH19" si="8">AVERAGE(B19:AF19)</f>
        <v>20.349999999999998</v>
      </c>
    </row>
    <row r="20" spans="1:34" ht="17.100000000000001" customHeight="1" x14ac:dyDescent="0.2">
      <c r="A20" s="84" t="s">
        <v>10</v>
      </c>
      <c r="B20" s="15">
        <f>[16]Maio!$D$5</f>
        <v>5.5</v>
      </c>
      <c r="C20" s="15">
        <f>[16]Maio!$D$6</f>
        <v>9.8000000000000007</v>
      </c>
      <c r="D20" s="15">
        <f>[16]Maio!$D$7</f>
        <v>13.7</v>
      </c>
      <c r="E20" s="15">
        <f>[16]Maio!$D$8</f>
        <v>14.4</v>
      </c>
      <c r="F20" s="15">
        <f>[16]Maio!$D$9</f>
        <v>16.3</v>
      </c>
      <c r="G20" s="15">
        <f>[16]Maio!$D$10</f>
        <v>18.100000000000001</v>
      </c>
      <c r="H20" s="15">
        <f>[16]Maio!$D$11</f>
        <v>17.600000000000001</v>
      </c>
      <c r="I20" s="15">
        <f>[16]Maio!$D$12</f>
        <v>18.399999999999999</v>
      </c>
      <c r="J20" s="15">
        <f>[16]Maio!$D$13</f>
        <v>17.7</v>
      </c>
      <c r="K20" s="15">
        <f>[16]Maio!$D$14</f>
        <v>16.7</v>
      </c>
      <c r="L20" s="15">
        <f>[16]Maio!$D$15</f>
        <v>18.899999999999999</v>
      </c>
      <c r="M20" s="15">
        <f>[16]Maio!$D$16</f>
        <v>18.7</v>
      </c>
      <c r="N20" s="15">
        <f>[16]Maio!$D$17</f>
        <v>18.399999999999999</v>
      </c>
      <c r="O20" s="15">
        <f>[16]Maio!$D$18</f>
        <v>16.399999999999999</v>
      </c>
      <c r="P20" s="15">
        <f>[16]Maio!$D$19</f>
        <v>17.8</v>
      </c>
      <c r="Q20" s="15">
        <f>[16]Maio!$D$20</f>
        <v>15.1</v>
      </c>
      <c r="R20" s="15">
        <f>[16]Maio!$D$21</f>
        <v>9.3000000000000007</v>
      </c>
      <c r="S20" s="15">
        <f>[16]Maio!$D$22</f>
        <v>13</v>
      </c>
      <c r="T20" s="15">
        <f>[16]Maio!$D$23</f>
        <v>11.5</v>
      </c>
      <c r="U20" s="15">
        <f>[16]Maio!$D$24</f>
        <v>17.5</v>
      </c>
      <c r="V20" s="15">
        <f>[16]Maio!$D$25</f>
        <v>15.8</v>
      </c>
      <c r="W20" s="15">
        <f>[16]Maio!$D$26</f>
        <v>14</v>
      </c>
      <c r="X20" s="15">
        <f>[16]Maio!$D$27</f>
        <v>8.8000000000000007</v>
      </c>
      <c r="Y20" s="15">
        <f>[16]Maio!$D$28</f>
        <v>6.2</v>
      </c>
      <c r="Z20" s="15">
        <f>[16]Maio!$D$29</f>
        <v>13.4</v>
      </c>
      <c r="AA20" s="15">
        <f>[16]Maio!$D$30</f>
        <v>16.3</v>
      </c>
      <c r="AB20" s="15">
        <f>[16]Maio!$D$31</f>
        <v>16.399999999999999</v>
      </c>
      <c r="AC20" s="15">
        <f>[16]Maio!$D$32</f>
        <v>15.5</v>
      </c>
      <c r="AD20" s="15">
        <f>[16]Maio!$D$33</f>
        <v>15.1</v>
      </c>
      <c r="AE20" s="15">
        <f>[16]Maio!$D$34</f>
        <v>16.8</v>
      </c>
      <c r="AF20" s="15">
        <f>[16]Maio!$D$35</f>
        <v>14.4</v>
      </c>
      <c r="AG20" s="22">
        <f t="shared" si="5"/>
        <v>5.5</v>
      </c>
      <c r="AH20" s="106">
        <f t="shared" si="6"/>
        <v>14.758064516129032</v>
      </c>
    </row>
    <row r="21" spans="1:34" ht="17.100000000000001" customHeight="1" x14ac:dyDescent="0.2">
      <c r="A21" s="84" t="s">
        <v>11</v>
      </c>
      <c r="B21" s="15">
        <f>[17]Maio!$D$5</f>
        <v>5.7</v>
      </c>
      <c r="C21" s="15">
        <f>[17]Maio!$D$6</f>
        <v>9.1999999999999993</v>
      </c>
      <c r="D21" s="15">
        <f>[17]Maio!$D$7</f>
        <v>12.6</v>
      </c>
      <c r="E21" s="15">
        <f>[17]Maio!$D$8</f>
        <v>13.8</v>
      </c>
      <c r="F21" s="15">
        <f>[17]Maio!$D$9</f>
        <v>14.2</v>
      </c>
      <c r="G21" s="15">
        <f>[17]Maio!$D$10</f>
        <v>16.7</v>
      </c>
      <c r="H21" s="15">
        <f>[17]Maio!$D$11</f>
        <v>17.5</v>
      </c>
      <c r="I21" s="15">
        <f>[17]Maio!$D$12</f>
        <v>19.2</v>
      </c>
      <c r="J21" s="15">
        <f>[17]Maio!$D$13</f>
        <v>18.899999999999999</v>
      </c>
      <c r="K21" s="15">
        <f>[17]Maio!$D$14</f>
        <v>17.100000000000001</v>
      </c>
      <c r="L21" s="15">
        <f>[17]Maio!$D$15</f>
        <v>19.2</v>
      </c>
      <c r="M21" s="15">
        <f>[17]Maio!$D$16</f>
        <v>20.2</v>
      </c>
      <c r="N21" s="15">
        <f>[17]Maio!$D$17</f>
        <v>20.3</v>
      </c>
      <c r="O21" s="15">
        <f>[17]Maio!$D$18</f>
        <v>17.399999999999999</v>
      </c>
      <c r="P21" s="15">
        <f>[17]Maio!$D$19</f>
        <v>16.7</v>
      </c>
      <c r="Q21" s="15">
        <f>[17]Maio!$D$20</f>
        <v>16.899999999999999</v>
      </c>
      <c r="R21" s="15">
        <f>[17]Maio!$D$21</f>
        <v>11.3</v>
      </c>
      <c r="S21" s="15">
        <f>[17]Maio!$D$22</f>
        <v>13.6</v>
      </c>
      <c r="T21" s="15">
        <f>[17]Maio!$D$23</f>
        <v>13.3</v>
      </c>
      <c r="U21" s="15">
        <f>[17]Maio!$D$24</f>
        <v>17.600000000000001</v>
      </c>
      <c r="V21" s="15">
        <f>[17]Maio!$D$25</f>
        <v>16.8</v>
      </c>
      <c r="W21" s="15">
        <f>[17]Maio!$D$26</f>
        <v>15.3</v>
      </c>
      <c r="X21" s="15">
        <f>[17]Maio!$D$27</f>
        <v>10</v>
      </c>
      <c r="Y21" s="15">
        <f>[17]Maio!$D$28</f>
        <v>6.9</v>
      </c>
      <c r="Z21" s="15">
        <f>[17]Maio!$D$29</f>
        <v>13.2</v>
      </c>
      <c r="AA21" s="15">
        <f>[17]Maio!$D$30</f>
        <v>14</v>
      </c>
      <c r="AB21" s="15">
        <f>[17]Maio!$D$31</f>
        <v>16.899999999999999</v>
      </c>
      <c r="AC21" s="15">
        <f>[17]Maio!$D$32</f>
        <v>16.2</v>
      </c>
      <c r="AD21" s="15">
        <f>[17]Maio!$D$33</f>
        <v>14.8</v>
      </c>
      <c r="AE21" s="15">
        <f>[17]Maio!$D$34</f>
        <v>17.100000000000001</v>
      </c>
      <c r="AF21" s="15">
        <f>[17]Maio!$D$35</f>
        <v>17</v>
      </c>
      <c r="AG21" s="22">
        <f t="shared" si="5"/>
        <v>5.7</v>
      </c>
      <c r="AH21" s="106">
        <f t="shared" si="6"/>
        <v>15.148387096774194</v>
      </c>
    </row>
    <row r="22" spans="1:34" ht="17.100000000000001" customHeight="1" x14ac:dyDescent="0.2">
      <c r="A22" s="84" t="s">
        <v>12</v>
      </c>
      <c r="B22" s="15">
        <f>[18]Maio!$D$5</f>
        <v>10.1</v>
      </c>
      <c r="C22" s="15">
        <f>[18]Maio!$D$6</f>
        <v>13</v>
      </c>
      <c r="D22" s="15">
        <f>[18]Maio!$D$7</f>
        <v>16.2</v>
      </c>
      <c r="E22" s="15">
        <f>[18]Maio!$D$8</f>
        <v>17.3</v>
      </c>
      <c r="F22" s="15">
        <f>[18]Maio!$D$9</f>
        <v>18</v>
      </c>
      <c r="G22" s="15">
        <f>[18]Maio!$D$10</f>
        <v>19.7</v>
      </c>
      <c r="H22" s="15">
        <f>[18]Maio!$D$11</f>
        <v>19.600000000000001</v>
      </c>
      <c r="I22" s="15">
        <f>[18]Maio!$D$12</f>
        <v>21.2</v>
      </c>
      <c r="J22" s="15">
        <f>[18]Maio!$D$13</f>
        <v>20</v>
      </c>
      <c r="K22" s="15">
        <f>[18]Maio!$D$14</f>
        <v>20.399999999999999</v>
      </c>
      <c r="L22" s="15">
        <f>[18]Maio!$D$15</f>
        <v>21.2</v>
      </c>
      <c r="M22" s="15">
        <f>[18]Maio!$D$16</f>
        <v>21.3</v>
      </c>
      <c r="N22" s="15">
        <f>[18]Maio!$D$17</f>
        <v>20.7</v>
      </c>
      <c r="O22" s="15">
        <f>[18]Maio!$D$18</f>
        <v>20.2</v>
      </c>
      <c r="P22" s="15">
        <f>[18]Maio!$D$19</f>
        <v>21</v>
      </c>
      <c r="Q22" s="15">
        <f>[18]Maio!$D$20</f>
        <v>19.2</v>
      </c>
      <c r="R22" s="15">
        <f>[18]Maio!$D$21</f>
        <v>15.2</v>
      </c>
      <c r="S22" s="15">
        <f>[18]Maio!$D$22</f>
        <v>16.2</v>
      </c>
      <c r="T22" s="15">
        <f>[18]Maio!$D$23</f>
        <v>15</v>
      </c>
      <c r="U22" s="15">
        <f>[18]Maio!$D$24</f>
        <v>19</v>
      </c>
      <c r="V22" s="15">
        <f>[18]Maio!$D$25</f>
        <v>17.399999999999999</v>
      </c>
      <c r="W22" s="15">
        <f>[18]Maio!$D$26</f>
        <v>17.5</v>
      </c>
      <c r="X22" s="15">
        <f>[18]Maio!$D$27</f>
        <v>12.8</v>
      </c>
      <c r="Y22" s="15">
        <f>[18]Maio!$D$28</f>
        <v>12.1</v>
      </c>
      <c r="Z22" s="15">
        <f>[18]Maio!$D$29</f>
        <v>15.5</v>
      </c>
      <c r="AA22" s="15">
        <f>[18]Maio!$D$30</f>
        <v>17.8</v>
      </c>
      <c r="AB22" s="15">
        <f>[18]Maio!$D$31</f>
        <v>18.899999999999999</v>
      </c>
      <c r="AC22" s="15">
        <f>[18]Maio!$D$32</f>
        <v>17.3</v>
      </c>
      <c r="AD22" s="15">
        <f>[18]Maio!$D$33</f>
        <v>16.100000000000001</v>
      </c>
      <c r="AE22" s="15">
        <f>[18]Maio!$D$34</f>
        <v>17</v>
      </c>
      <c r="AF22" s="15">
        <f>[18]Maio!$D$35</f>
        <v>18</v>
      </c>
      <c r="AG22" s="22">
        <f t="shared" si="5"/>
        <v>10.1</v>
      </c>
      <c r="AH22" s="106">
        <f t="shared" si="6"/>
        <v>17.57741935483871</v>
      </c>
    </row>
    <row r="23" spans="1:34" ht="17.100000000000001" customHeight="1" x14ac:dyDescent="0.2">
      <c r="A23" s="84" t="s">
        <v>13</v>
      </c>
      <c r="B23" s="15">
        <f>[19]Maio!$D$5</f>
        <v>9.3000000000000007</v>
      </c>
      <c r="C23" s="15">
        <f>[19]Maio!$D$6</f>
        <v>11.8</v>
      </c>
      <c r="D23" s="15">
        <f>[19]Maio!$D$7</f>
        <v>15.1</v>
      </c>
      <c r="E23" s="15">
        <f>[19]Maio!$D$8</f>
        <v>16.399999999999999</v>
      </c>
      <c r="F23" s="15">
        <f>[19]Maio!$D$9</f>
        <v>15.6</v>
      </c>
      <c r="G23" s="15">
        <f>[19]Maio!$D$10</f>
        <v>17.8</v>
      </c>
      <c r="H23" s="15">
        <f>[19]Maio!$D$11</f>
        <v>19.7</v>
      </c>
      <c r="I23" s="15">
        <f>[19]Maio!$D$12</f>
        <v>19.100000000000001</v>
      </c>
      <c r="J23" s="15">
        <f>[19]Maio!$D$13</f>
        <v>19.399999999999999</v>
      </c>
      <c r="K23" s="15">
        <f>[19]Maio!$D$14</f>
        <v>22</v>
      </c>
      <c r="L23" s="15">
        <f>[19]Maio!$D$15</f>
        <v>21.5</v>
      </c>
      <c r="M23" s="15">
        <f>[19]Maio!$D$16</f>
        <v>21.6</v>
      </c>
      <c r="N23" s="15">
        <f>[19]Maio!$D$17</f>
        <v>22.1</v>
      </c>
      <c r="O23" s="15">
        <f>[19]Maio!$D$18</f>
        <v>20.7</v>
      </c>
      <c r="P23" s="15">
        <f>[19]Maio!$D$19</f>
        <v>20.9</v>
      </c>
      <c r="Q23" s="15">
        <f>[19]Maio!$D$20</f>
        <v>20.100000000000001</v>
      </c>
      <c r="R23" s="15">
        <f>[19]Maio!$D$21</f>
        <v>17.600000000000001</v>
      </c>
      <c r="S23" s="15">
        <f>[19]Maio!$D$22</f>
        <v>17.399999999999999</v>
      </c>
      <c r="T23" s="15">
        <f>[19]Maio!$D$23</f>
        <v>16.600000000000001</v>
      </c>
      <c r="U23" s="15">
        <f>[19]Maio!$D$24</f>
        <v>17.899999999999999</v>
      </c>
      <c r="V23" s="15">
        <f>[19]Maio!$D$25</f>
        <v>19.100000000000001</v>
      </c>
      <c r="W23" s="15">
        <f>[19]Maio!$D$26</f>
        <v>18.2</v>
      </c>
      <c r="X23" s="15">
        <f>[19]Maio!$D$27</f>
        <v>14.4</v>
      </c>
      <c r="Y23" s="15">
        <f>[19]Maio!$D$28</f>
        <v>12</v>
      </c>
      <c r="Z23" s="15">
        <f>[19]Maio!$D$29</f>
        <v>12.5</v>
      </c>
      <c r="AA23" s="15">
        <f>[19]Maio!$D$30</f>
        <v>16.5</v>
      </c>
      <c r="AB23" s="15">
        <f>[19]Maio!$D$31</f>
        <v>19.2</v>
      </c>
      <c r="AC23" s="15">
        <f>[19]Maio!$D$32</f>
        <v>17</v>
      </c>
      <c r="AD23" s="15">
        <f>[19]Maio!$D$33</f>
        <v>16</v>
      </c>
      <c r="AE23" s="15">
        <f>[19]Maio!$D$34</f>
        <v>16.7</v>
      </c>
      <c r="AF23" s="15">
        <f>[19]Maio!$D$35</f>
        <v>18.600000000000001</v>
      </c>
      <c r="AG23" s="22">
        <f t="shared" si="5"/>
        <v>9.3000000000000007</v>
      </c>
      <c r="AH23" s="106">
        <f t="shared" si="6"/>
        <v>17.509677419354841</v>
      </c>
    </row>
    <row r="24" spans="1:34" ht="17.100000000000001" customHeight="1" x14ac:dyDescent="0.2">
      <c r="A24" s="84" t="s">
        <v>14</v>
      </c>
      <c r="B24" s="15">
        <f>[20]Maio!$D$5</f>
        <v>9.6</v>
      </c>
      <c r="C24" s="15">
        <f>[20]Maio!$D$6</f>
        <v>10.8</v>
      </c>
      <c r="D24" s="15">
        <f>[20]Maio!$D$7</f>
        <v>11.2</v>
      </c>
      <c r="E24" s="15">
        <f>[20]Maio!$D$8</f>
        <v>12.7</v>
      </c>
      <c r="F24" s="15">
        <f>[20]Maio!$D$9</f>
        <v>13.5</v>
      </c>
      <c r="G24" s="15">
        <f>[20]Maio!$D$10</f>
        <v>14.2</v>
      </c>
      <c r="H24" s="15">
        <f>[20]Maio!$D$11</f>
        <v>16.5</v>
      </c>
      <c r="I24" s="15">
        <f>[20]Maio!$D$12</f>
        <v>17.5</v>
      </c>
      <c r="J24" s="15">
        <f>[20]Maio!$D$13</f>
        <v>19</v>
      </c>
      <c r="K24" s="15">
        <f>[20]Maio!$D$14</f>
        <v>18.399999999999999</v>
      </c>
      <c r="L24" s="15">
        <f>[20]Maio!$D$15</f>
        <v>17.399999999999999</v>
      </c>
      <c r="M24" s="15">
        <f>[20]Maio!$D$16</f>
        <v>20.100000000000001</v>
      </c>
      <c r="N24" s="15">
        <f>[20]Maio!$D$17</f>
        <v>19</v>
      </c>
      <c r="O24" s="15">
        <f>[20]Maio!$D$18</f>
        <v>17.2</v>
      </c>
      <c r="P24" s="15">
        <f>[20]Maio!$D$19</f>
        <v>16.899999999999999</v>
      </c>
      <c r="Q24" s="15">
        <f>[20]Maio!$D$20</f>
        <v>20.8</v>
      </c>
      <c r="R24" s="15">
        <f>[20]Maio!$D$21</f>
        <v>18.5</v>
      </c>
      <c r="S24" s="15">
        <f>[20]Maio!$D$22</f>
        <v>16.7</v>
      </c>
      <c r="T24" s="15">
        <f>[20]Maio!$D$23</f>
        <v>16.8</v>
      </c>
      <c r="U24" s="15">
        <f>[20]Maio!$D$24</f>
        <v>19.7</v>
      </c>
      <c r="V24" s="15">
        <f>[20]Maio!$D$25</f>
        <v>19.8</v>
      </c>
      <c r="W24" s="15">
        <f>[20]Maio!$D$26</f>
        <v>17.7</v>
      </c>
      <c r="X24" s="15">
        <f>[20]Maio!$D$27</f>
        <v>15</v>
      </c>
      <c r="Y24" s="15">
        <f>[20]Maio!$D$28</f>
        <v>11.4</v>
      </c>
      <c r="Z24" s="15">
        <f>[20]Maio!$D$29</f>
        <v>11.7</v>
      </c>
      <c r="AA24" s="15">
        <f>[20]Maio!$D$30</f>
        <v>13.6</v>
      </c>
      <c r="AB24" s="15">
        <f>[20]Maio!$D$31</f>
        <v>14.2</v>
      </c>
      <c r="AC24" s="15">
        <f>[20]Maio!$D$32</f>
        <v>16.100000000000001</v>
      </c>
      <c r="AD24" s="15">
        <f>[20]Maio!$D$33</f>
        <v>16.7</v>
      </c>
      <c r="AE24" s="15">
        <f>[20]Maio!$D$34</f>
        <v>14.7</v>
      </c>
      <c r="AF24" s="15">
        <f>[20]Maio!$D$35</f>
        <v>18.100000000000001</v>
      </c>
      <c r="AG24" s="22">
        <f t="shared" si="5"/>
        <v>9.6</v>
      </c>
      <c r="AH24" s="106">
        <f t="shared" si="6"/>
        <v>15.983870967741936</v>
      </c>
    </row>
    <row r="25" spans="1:34" ht="17.100000000000001" customHeight="1" x14ac:dyDescent="0.2">
      <c r="A25" s="84" t="s">
        <v>15</v>
      </c>
      <c r="B25" s="15">
        <f>[21]Maio!$D$5</f>
        <v>7.4</v>
      </c>
      <c r="C25" s="15">
        <f>[21]Maio!$D$6</f>
        <v>10.3</v>
      </c>
      <c r="D25" s="15">
        <f>[21]Maio!$D$7</f>
        <v>15.3</v>
      </c>
      <c r="E25" s="15">
        <f>[21]Maio!$D$8</f>
        <v>16.3</v>
      </c>
      <c r="F25" s="15">
        <f>[21]Maio!$D$9</f>
        <v>16.3</v>
      </c>
      <c r="G25" s="15">
        <f>[21]Maio!$D$10</f>
        <v>16.2</v>
      </c>
      <c r="H25" s="15">
        <f>[21]Maio!$D$11</f>
        <v>16.2</v>
      </c>
      <c r="I25" s="15">
        <f>[21]Maio!$D$12</f>
        <v>17.5</v>
      </c>
      <c r="J25" s="15">
        <f>[21]Maio!$D$13</f>
        <v>16.8</v>
      </c>
      <c r="K25" s="15">
        <f>[21]Maio!$D$14</f>
        <v>15.6</v>
      </c>
      <c r="L25" s="15">
        <f>[21]Maio!$D$15</f>
        <v>17.8</v>
      </c>
      <c r="M25" s="15">
        <f>[21]Maio!$D$16</f>
        <v>18.600000000000001</v>
      </c>
      <c r="N25" s="15">
        <f>[21]Maio!$D$17</f>
        <v>17.7</v>
      </c>
      <c r="O25" s="15">
        <f>[21]Maio!$D$18</f>
        <v>17.3</v>
      </c>
      <c r="P25" s="15">
        <f>[21]Maio!$D$19</f>
        <v>17.100000000000001</v>
      </c>
      <c r="Q25" s="15">
        <f>[21]Maio!$D$20</f>
        <v>13.1</v>
      </c>
      <c r="R25" s="15">
        <f>[21]Maio!$D$21</f>
        <v>9.3000000000000007</v>
      </c>
      <c r="S25" s="15">
        <f>[21]Maio!$D$22</f>
        <v>11.4</v>
      </c>
      <c r="T25" s="15">
        <f>[21]Maio!$D$23</f>
        <v>10</v>
      </c>
      <c r="U25" s="15">
        <f>[21]Maio!$D$24</f>
        <v>15.4</v>
      </c>
      <c r="V25" s="15">
        <f>[21]Maio!$D$25</f>
        <v>12.9</v>
      </c>
      <c r="W25" s="15">
        <f>[21]Maio!$D$26</f>
        <v>12</v>
      </c>
      <c r="X25" s="15">
        <f>[21]Maio!$D$27</f>
        <v>8.3000000000000007</v>
      </c>
      <c r="Y25" s="15">
        <f>[21]Maio!$D$28</f>
        <v>6.3</v>
      </c>
      <c r="Z25" s="15">
        <f>[21]Maio!$D$29</f>
        <v>11.4</v>
      </c>
      <c r="AA25" s="15">
        <f>[21]Maio!$D$30</f>
        <v>15.7</v>
      </c>
      <c r="AB25" s="15">
        <f>[21]Maio!$D$31</f>
        <v>14.6</v>
      </c>
      <c r="AC25" s="15">
        <f>[21]Maio!$D$32</f>
        <v>14.8</v>
      </c>
      <c r="AD25" s="15">
        <f>[21]Maio!$D$33</f>
        <v>12.1</v>
      </c>
      <c r="AE25" s="15">
        <f>[21]Maio!$D$34</f>
        <v>14.8</v>
      </c>
      <c r="AF25" s="15">
        <f>[21]Maio!$D$35</f>
        <v>12.9</v>
      </c>
      <c r="AG25" s="22">
        <f t="shared" si="5"/>
        <v>6.3</v>
      </c>
      <c r="AH25" s="106">
        <f t="shared" si="6"/>
        <v>13.916129032258064</v>
      </c>
    </row>
    <row r="26" spans="1:34" ht="17.100000000000001" customHeight="1" x14ac:dyDescent="0.2">
      <c r="A26" s="84" t="s">
        <v>16</v>
      </c>
      <c r="B26" s="15">
        <f>[22]Maio!$D$5</f>
        <v>8.1</v>
      </c>
      <c r="C26" s="15">
        <f>[22]Maio!$D$6</f>
        <v>11.3</v>
      </c>
      <c r="D26" s="15">
        <f>[22]Maio!$D$7</f>
        <v>17.100000000000001</v>
      </c>
      <c r="E26" s="15">
        <f>[22]Maio!$D$8</f>
        <v>16.899999999999999</v>
      </c>
      <c r="F26" s="15">
        <f>[22]Maio!$D$9</f>
        <v>16.899999999999999</v>
      </c>
      <c r="G26" s="15">
        <f>[22]Maio!$D$10</f>
        <v>19.899999999999999</v>
      </c>
      <c r="H26" s="15">
        <f>[22]Maio!$D$11</f>
        <v>19.3</v>
      </c>
      <c r="I26" s="15">
        <f>[22]Maio!$D$12</f>
        <v>21</v>
      </c>
      <c r="J26" s="15">
        <f>[22]Maio!$D$13</f>
        <v>22</v>
      </c>
      <c r="K26" s="15">
        <f>[22]Maio!$D$14</f>
        <v>21.5</v>
      </c>
      <c r="L26" s="15">
        <f>[22]Maio!$D$15</f>
        <v>20</v>
      </c>
      <c r="M26" s="15">
        <f>[22]Maio!$D$16</f>
        <v>19.600000000000001</v>
      </c>
      <c r="N26" s="15">
        <f>[22]Maio!$D$17</f>
        <v>19.100000000000001</v>
      </c>
      <c r="O26" s="15">
        <f>[22]Maio!$D$18</f>
        <v>18.3</v>
      </c>
      <c r="P26" s="15">
        <f>[22]Maio!$D$19</f>
        <v>22</v>
      </c>
      <c r="Q26" s="15">
        <f>[22]Maio!$D$20</f>
        <v>17.399999999999999</v>
      </c>
      <c r="R26" s="15">
        <f>[22]Maio!$D$21</f>
        <v>13.2</v>
      </c>
      <c r="S26" s="15">
        <f>[22]Maio!$D$22</f>
        <v>13.6</v>
      </c>
      <c r="T26" s="15">
        <f>[22]Maio!$D$23</f>
        <v>12</v>
      </c>
      <c r="U26" s="15">
        <f>[22]Maio!$D$24</f>
        <v>17</v>
      </c>
      <c r="V26" s="15">
        <f>[22]Maio!$D$25</f>
        <v>16.8</v>
      </c>
      <c r="W26" s="15">
        <f>[22]Maio!$D$26</f>
        <v>15.5</v>
      </c>
      <c r="X26" s="15">
        <f>[22]Maio!$D$27</f>
        <v>10.199999999999999</v>
      </c>
      <c r="Y26" s="15">
        <f>[22]Maio!$D$28</f>
        <v>10.1</v>
      </c>
      <c r="Z26" s="15">
        <f>[22]Maio!$D$29</f>
        <v>14.2</v>
      </c>
      <c r="AA26" s="15">
        <f>[22]Maio!$D$30</f>
        <v>18.899999999999999</v>
      </c>
      <c r="AB26" s="15">
        <f>[22]Maio!$D$31</f>
        <v>17.5</v>
      </c>
      <c r="AC26" s="15">
        <f>[22]Maio!$D$32</f>
        <v>15.1</v>
      </c>
      <c r="AD26" s="15">
        <f>[22]Maio!$D$33</f>
        <v>14.2</v>
      </c>
      <c r="AE26" s="15">
        <f>[22]Maio!$D$34</f>
        <v>15.9</v>
      </c>
      <c r="AF26" s="15">
        <f>[22]Maio!$D$35</f>
        <v>15.8</v>
      </c>
      <c r="AG26" s="22">
        <f t="shared" si="5"/>
        <v>8.1</v>
      </c>
      <c r="AH26" s="106">
        <f t="shared" si="6"/>
        <v>16.464516129032258</v>
      </c>
    </row>
    <row r="27" spans="1:34" ht="17.100000000000001" customHeight="1" x14ac:dyDescent="0.2">
      <c r="A27" s="84" t="s">
        <v>17</v>
      </c>
      <c r="B27" s="15">
        <f>[23]Maio!$D$5</f>
        <v>4.3</v>
      </c>
      <c r="C27" s="15">
        <f>[23]Maio!$D$6</f>
        <v>9.1</v>
      </c>
      <c r="D27" s="15">
        <f>[23]Maio!$D$7</f>
        <v>11.9</v>
      </c>
      <c r="E27" s="15">
        <f>[23]Maio!$D$8</f>
        <v>13.2</v>
      </c>
      <c r="F27" s="15">
        <f>[23]Maio!$D$9</f>
        <v>13.3</v>
      </c>
      <c r="G27" s="15">
        <f>[23]Maio!$D$10</f>
        <v>18.2</v>
      </c>
      <c r="H27" s="15">
        <f>[23]Maio!$D$11</f>
        <v>17.3</v>
      </c>
      <c r="I27" s="15">
        <f>[23]Maio!$D$12</f>
        <v>19.100000000000001</v>
      </c>
      <c r="J27" s="15">
        <f>[23]Maio!$D$13</f>
        <v>18.600000000000001</v>
      </c>
      <c r="K27" s="15">
        <f>[23]Maio!$D$14</f>
        <v>17.3</v>
      </c>
      <c r="L27" s="15">
        <f>[23]Maio!$D$15</f>
        <v>19.100000000000001</v>
      </c>
      <c r="M27" s="15">
        <f>[23]Maio!$D$16</f>
        <v>20.5</v>
      </c>
      <c r="N27" s="15">
        <f>[23]Maio!$D$17</f>
        <v>20.5</v>
      </c>
      <c r="O27" s="15">
        <f>[23]Maio!$D$18</f>
        <v>17</v>
      </c>
      <c r="P27" s="15">
        <f>[23]Maio!$D$19</f>
        <v>18.600000000000001</v>
      </c>
      <c r="Q27" s="15">
        <f>[23]Maio!$D$20</f>
        <v>17.5</v>
      </c>
      <c r="R27" s="15">
        <f>[23]Maio!$D$21</f>
        <v>11.6</v>
      </c>
      <c r="S27" s="15">
        <f>[23]Maio!$D$22</f>
        <v>13.3</v>
      </c>
      <c r="T27" s="15">
        <f>[23]Maio!$D$23</f>
        <v>13.7</v>
      </c>
      <c r="U27" s="15">
        <f>[23]Maio!$D$24</f>
        <v>17.600000000000001</v>
      </c>
      <c r="V27" s="15">
        <f>[23]Maio!$D$25</f>
        <v>17.5</v>
      </c>
      <c r="W27" s="15">
        <f>[23]Maio!$D$26</f>
        <v>15.6</v>
      </c>
      <c r="X27" s="15">
        <f>[23]Maio!$D$27</f>
        <v>9.8000000000000007</v>
      </c>
      <c r="Y27" s="15">
        <f>[23]Maio!$D$28</f>
        <v>7.5</v>
      </c>
      <c r="Z27" s="15">
        <f>[23]Maio!$D$29</f>
        <v>13.4</v>
      </c>
      <c r="AA27" s="15">
        <f>[23]Maio!$D$30</f>
        <v>13.2</v>
      </c>
      <c r="AB27" s="15">
        <f>[23]Maio!$D$31</f>
        <v>17</v>
      </c>
      <c r="AC27" s="15">
        <f>[23]Maio!$D$32</f>
        <v>15.2</v>
      </c>
      <c r="AD27" s="15">
        <f>[23]Maio!$D$33</f>
        <v>15.9</v>
      </c>
      <c r="AE27" s="15">
        <f>[23]Maio!$D$34</f>
        <v>17.399999999999999</v>
      </c>
      <c r="AF27" s="15">
        <f>[23]Maio!$D$35</f>
        <v>17.100000000000001</v>
      </c>
      <c r="AG27" s="22">
        <f t="shared" si="5"/>
        <v>4.3</v>
      </c>
      <c r="AH27" s="106">
        <f t="shared" si="6"/>
        <v>15.203225806451613</v>
      </c>
    </row>
    <row r="28" spans="1:34" ht="17.100000000000001" customHeight="1" x14ac:dyDescent="0.2">
      <c r="A28" s="84" t="s">
        <v>18</v>
      </c>
      <c r="B28" s="15">
        <f>[24]Maio!$D$5</f>
        <v>10.4</v>
      </c>
      <c r="C28" s="15">
        <f>[24]Maio!$D$6</f>
        <v>14.2</v>
      </c>
      <c r="D28" s="15">
        <f>[24]Maio!$D$7</f>
        <v>14.9</v>
      </c>
      <c r="E28" s="15">
        <f>[24]Maio!$D$8</f>
        <v>14.7</v>
      </c>
      <c r="F28" s="15">
        <f>[24]Maio!$D$9</f>
        <v>15.3</v>
      </c>
      <c r="G28" s="15">
        <f>[24]Maio!$D$10</f>
        <v>16.3</v>
      </c>
      <c r="H28" s="15">
        <f>[24]Maio!$D$11</f>
        <v>18.3</v>
      </c>
      <c r="I28" s="15">
        <f>[24]Maio!$D$12</f>
        <v>17.8</v>
      </c>
      <c r="J28" s="15">
        <f>[24]Maio!$D$13</f>
        <v>18.3</v>
      </c>
      <c r="K28" s="15">
        <f>[24]Maio!$D$14</f>
        <v>17.8</v>
      </c>
      <c r="L28" s="15">
        <f>[24]Maio!$D$15</f>
        <v>17.5</v>
      </c>
      <c r="M28" s="15">
        <f>[24]Maio!$D$16</f>
        <v>18.2</v>
      </c>
      <c r="N28" s="15">
        <f>[24]Maio!$D$17</f>
        <v>18.5</v>
      </c>
      <c r="O28" s="15">
        <f>[24]Maio!$D$18</f>
        <v>18.5</v>
      </c>
      <c r="P28" s="15">
        <f>[24]Maio!$D$19</f>
        <v>19</v>
      </c>
      <c r="Q28" s="15">
        <f>[24]Maio!$D$20</f>
        <v>19.5</v>
      </c>
      <c r="R28" s="15">
        <f>[24]Maio!$D$21</f>
        <v>16</v>
      </c>
      <c r="S28" s="15">
        <f>[24]Maio!$D$22</f>
        <v>16</v>
      </c>
      <c r="T28" s="15">
        <f>[24]Maio!$D$23</f>
        <v>15</v>
      </c>
      <c r="U28" s="15">
        <f>[24]Maio!$D$24</f>
        <v>19.100000000000001</v>
      </c>
      <c r="V28" s="15">
        <f>[24]Maio!$D$25</f>
        <v>19.7</v>
      </c>
      <c r="W28" s="15">
        <f>[24]Maio!$D$26</f>
        <v>15.6</v>
      </c>
      <c r="X28" s="15">
        <f>[24]Maio!$D$27</f>
        <v>12.7</v>
      </c>
      <c r="Y28" s="15">
        <f>[24]Maio!$D$28</f>
        <v>10.8</v>
      </c>
      <c r="Z28" s="15">
        <f>[24]Maio!$D$29</f>
        <v>13.5</v>
      </c>
      <c r="AA28" s="15">
        <f>[24]Maio!$D$30</f>
        <v>16.3</v>
      </c>
      <c r="AB28" s="15">
        <f>[24]Maio!$D$31</f>
        <v>17</v>
      </c>
      <c r="AC28" s="15">
        <f>[24]Maio!$D$32</f>
        <v>16.2</v>
      </c>
      <c r="AD28" s="15">
        <f>[24]Maio!$D$33</f>
        <v>15.8</v>
      </c>
      <c r="AE28" s="15">
        <f>[24]Maio!$D$34</f>
        <v>16.2</v>
      </c>
      <c r="AF28" s="15">
        <f>[24]Maio!$D$35</f>
        <v>17.899999999999999</v>
      </c>
      <c r="AG28" s="22">
        <f t="shared" si="5"/>
        <v>10.4</v>
      </c>
      <c r="AH28" s="106">
        <f t="shared" si="6"/>
        <v>16.35483870967742</v>
      </c>
    </row>
    <row r="29" spans="1:34" ht="17.100000000000001" customHeight="1" x14ac:dyDescent="0.2">
      <c r="A29" s="84" t="s">
        <v>19</v>
      </c>
      <c r="B29" s="15">
        <f>[25]Maio!$D$5</f>
        <v>6.7</v>
      </c>
      <c r="C29" s="15">
        <f>[25]Maio!$D$6</f>
        <v>10.8</v>
      </c>
      <c r="D29" s="15">
        <f>[25]Maio!$D$7</f>
        <v>15</v>
      </c>
      <c r="E29" s="15">
        <f>[25]Maio!$D$8</f>
        <v>13.6</v>
      </c>
      <c r="F29" s="15">
        <f>[25]Maio!$D$9</f>
        <v>17.3</v>
      </c>
      <c r="G29" s="15">
        <f>[25]Maio!$D$10</f>
        <v>17.399999999999999</v>
      </c>
      <c r="H29" s="15">
        <f>[25]Maio!$D$11</f>
        <v>17.2</v>
      </c>
      <c r="I29" s="15">
        <f>[25]Maio!$D$12</f>
        <v>18.2</v>
      </c>
      <c r="J29" s="15">
        <f>[25]Maio!$D$13</f>
        <v>16.899999999999999</v>
      </c>
      <c r="K29" s="15">
        <f>[25]Maio!$D$14</f>
        <v>16.3</v>
      </c>
      <c r="L29" s="15">
        <f>[25]Maio!$D$15</f>
        <v>17.899999999999999</v>
      </c>
      <c r="M29" s="15">
        <f>[25]Maio!$D$16</f>
        <v>17.3</v>
      </c>
      <c r="N29" s="15">
        <f>[25]Maio!$D$17</f>
        <v>15.1</v>
      </c>
      <c r="O29" s="15">
        <f>[25]Maio!$D$18</f>
        <v>16.600000000000001</v>
      </c>
      <c r="P29" s="15">
        <f>[25]Maio!$D$19</f>
        <v>17.100000000000001</v>
      </c>
      <c r="Q29" s="15">
        <f>[25]Maio!$D$20</f>
        <v>13.1</v>
      </c>
      <c r="R29" s="15">
        <f>[25]Maio!$D$21</f>
        <v>8.6</v>
      </c>
      <c r="S29" s="15">
        <f>[25]Maio!$D$22</f>
        <v>10.6</v>
      </c>
      <c r="T29" s="15">
        <f>[25]Maio!$D$23</f>
        <v>10</v>
      </c>
      <c r="U29" s="15">
        <f>[25]Maio!$D$24</f>
        <v>16.899999999999999</v>
      </c>
      <c r="V29" s="15">
        <f>[25]Maio!$D$25</f>
        <v>13.5</v>
      </c>
      <c r="W29" s="15">
        <f>[25]Maio!$D$26</f>
        <v>11.8</v>
      </c>
      <c r="X29" s="15">
        <f>[25]Maio!$D$27</f>
        <v>8.1999999999999993</v>
      </c>
      <c r="Y29" s="15">
        <f>[25]Maio!$D$28</f>
        <v>7.6</v>
      </c>
      <c r="Z29" s="15">
        <f>[25]Maio!$D$29</f>
        <v>12</v>
      </c>
      <c r="AA29" s="15">
        <f>[25]Maio!$D$30</f>
        <v>16.5</v>
      </c>
      <c r="AB29" s="15">
        <f>[25]Maio!$D$31</f>
        <v>15.9</v>
      </c>
      <c r="AC29" s="15">
        <f>[25]Maio!$D$32</f>
        <v>14.1</v>
      </c>
      <c r="AD29" s="15">
        <f>[25]Maio!$D$33</f>
        <v>13.9</v>
      </c>
      <c r="AE29" s="15">
        <f>[25]Maio!$D$34</f>
        <v>13.8</v>
      </c>
      <c r="AF29" s="15">
        <f>[25]Maio!$D$35</f>
        <v>13.6</v>
      </c>
      <c r="AG29" s="22">
        <f t="shared" si="5"/>
        <v>6.7</v>
      </c>
      <c r="AH29" s="106">
        <f t="shared" si="6"/>
        <v>13.983870967741938</v>
      </c>
    </row>
    <row r="30" spans="1:34" ht="17.100000000000001" customHeight="1" x14ac:dyDescent="0.2">
      <c r="A30" s="84" t="s">
        <v>31</v>
      </c>
      <c r="B30" s="15">
        <f>[26]Maio!$D$5</f>
        <v>7.3</v>
      </c>
      <c r="C30" s="15">
        <f>[26]Maio!$D$6</f>
        <v>12.1</v>
      </c>
      <c r="D30" s="15">
        <f>[26]Maio!$D$7</f>
        <v>14.2</v>
      </c>
      <c r="E30" s="15">
        <f>[26]Maio!$D$8</f>
        <v>14.6</v>
      </c>
      <c r="F30" s="15">
        <f>[26]Maio!$D$9</f>
        <v>16.3</v>
      </c>
      <c r="G30" s="15">
        <f>[26]Maio!$D$10</f>
        <v>19.899999999999999</v>
      </c>
      <c r="H30" s="15">
        <f>[26]Maio!$D$11</f>
        <v>17.100000000000001</v>
      </c>
      <c r="I30" s="15">
        <f>[26]Maio!$D$12</f>
        <v>17.600000000000001</v>
      </c>
      <c r="J30" s="15">
        <f>[26]Maio!$D$13</f>
        <v>19.2</v>
      </c>
      <c r="K30" s="15">
        <f>[26]Maio!$D$14</f>
        <v>17.600000000000001</v>
      </c>
      <c r="L30" s="15">
        <f>[26]Maio!$D$15</f>
        <v>19.100000000000001</v>
      </c>
      <c r="M30" s="15">
        <f>[26]Maio!$D$16</f>
        <v>20.2</v>
      </c>
      <c r="N30" s="15">
        <f>[26]Maio!$D$17</f>
        <v>19.3</v>
      </c>
      <c r="O30" s="15">
        <f>[26]Maio!$D$18</f>
        <v>18.3</v>
      </c>
      <c r="P30" s="15">
        <f>[26]Maio!$D$19</f>
        <v>20.7</v>
      </c>
      <c r="Q30" s="15">
        <f>[26]Maio!$D$20</f>
        <v>17.2</v>
      </c>
      <c r="R30" s="15">
        <f>[26]Maio!$D$21</f>
        <v>11.5</v>
      </c>
      <c r="S30" s="15">
        <f>[26]Maio!$D$22</f>
        <v>13.4</v>
      </c>
      <c r="T30" s="15">
        <f>[26]Maio!$D$23</f>
        <v>13.8</v>
      </c>
      <c r="U30" s="15">
        <f>[26]Maio!$D$24</f>
        <v>17.5</v>
      </c>
      <c r="V30" s="15">
        <f>[26]Maio!$D$25</f>
        <v>17</v>
      </c>
      <c r="W30" s="15">
        <f>[26]Maio!$D$26</f>
        <v>15</v>
      </c>
      <c r="X30" s="15">
        <f>[26]Maio!$D$27</f>
        <v>9.6</v>
      </c>
      <c r="Y30" s="15">
        <f>[26]Maio!$D$28</f>
        <v>8.4</v>
      </c>
      <c r="Z30" s="15">
        <f>[26]Maio!$D$29</f>
        <v>13.8</v>
      </c>
      <c r="AA30" s="15">
        <f>[26]Maio!$D$30</f>
        <v>15.2</v>
      </c>
      <c r="AB30" s="15">
        <f>[26]Maio!$D$31</f>
        <v>17.100000000000001</v>
      </c>
      <c r="AC30" s="15">
        <f>[26]Maio!$D$32</f>
        <v>16.100000000000001</v>
      </c>
      <c r="AD30" s="15">
        <f>[26]Maio!$D$33</f>
        <v>14.5</v>
      </c>
      <c r="AE30" s="15">
        <f>[26]Maio!$D$34</f>
        <v>17.100000000000001</v>
      </c>
      <c r="AF30" s="15">
        <f>[26]Maio!$D$35</f>
        <v>17.399999999999999</v>
      </c>
      <c r="AG30" s="22">
        <f t="shared" si="5"/>
        <v>7.3</v>
      </c>
      <c r="AH30" s="106">
        <f t="shared" si="6"/>
        <v>15.745161290322581</v>
      </c>
    </row>
    <row r="31" spans="1:34" ht="17.100000000000001" customHeight="1" x14ac:dyDescent="0.2">
      <c r="A31" s="84" t="s">
        <v>51</v>
      </c>
      <c r="B31" s="15">
        <f>[27]Maio!$D$5</f>
        <v>12.9</v>
      </c>
      <c r="C31" s="15">
        <f>[27]Maio!$D$6</f>
        <v>16.600000000000001</v>
      </c>
      <c r="D31" s="15">
        <f>[27]Maio!$D$7</f>
        <v>16.899999999999999</v>
      </c>
      <c r="E31" s="15">
        <f>[27]Maio!$D$8</f>
        <v>17</v>
      </c>
      <c r="F31" s="15">
        <f>[27]Maio!$D$9</f>
        <v>17.899999999999999</v>
      </c>
      <c r="G31" s="15">
        <f>[27]Maio!$D$10</f>
        <v>19.100000000000001</v>
      </c>
      <c r="H31" s="15">
        <f>[27]Maio!$D$11</f>
        <v>19.899999999999999</v>
      </c>
      <c r="I31" s="15">
        <f>[27]Maio!$D$12</f>
        <v>21.7</v>
      </c>
      <c r="J31" s="15">
        <f>[27]Maio!$D$13</f>
        <v>21.1</v>
      </c>
      <c r="K31" s="15">
        <f>[27]Maio!$D$14</f>
        <v>20.399999999999999</v>
      </c>
      <c r="L31" s="15">
        <f>[27]Maio!$D$15</f>
        <v>19.100000000000001</v>
      </c>
      <c r="M31" s="15">
        <f>[27]Maio!$D$16</f>
        <v>20.6</v>
      </c>
      <c r="N31" s="15">
        <f>[27]Maio!$D$17</f>
        <v>20.100000000000001</v>
      </c>
      <c r="O31" s="15">
        <f>[27]Maio!$D$18</f>
        <v>20.399999999999999</v>
      </c>
      <c r="P31" s="15">
        <f>[27]Maio!$D$19</f>
        <v>21.8</v>
      </c>
      <c r="Q31" s="15">
        <f>[27]Maio!$D$20</f>
        <v>21.9</v>
      </c>
      <c r="R31" s="15">
        <f>[27]Maio!$D$21</f>
        <v>18.5</v>
      </c>
      <c r="S31" s="15">
        <f>[27]Maio!$D$22</f>
        <v>17.899999999999999</v>
      </c>
      <c r="T31" s="15">
        <f>[27]Maio!$D$23</f>
        <v>17.100000000000001</v>
      </c>
      <c r="U31" s="15">
        <f>[27]Maio!$D$24</f>
        <v>20.100000000000001</v>
      </c>
      <c r="V31" s="15">
        <f>[27]Maio!$D$25</f>
        <v>21.2</v>
      </c>
      <c r="W31" s="15">
        <f>[27]Maio!$D$26</f>
        <v>19</v>
      </c>
      <c r="X31" s="15">
        <f>[27]Maio!$D$27</f>
        <v>15.8</v>
      </c>
      <c r="Y31" s="15">
        <f>[27]Maio!$D$28</f>
        <v>14.2</v>
      </c>
      <c r="Z31" s="15">
        <f>[27]Maio!$D$29</f>
        <v>15.9</v>
      </c>
      <c r="AA31" s="15">
        <f>[27]Maio!$D$30</f>
        <v>19.399999999999999</v>
      </c>
      <c r="AB31" s="15">
        <f>[27]Maio!$D$31</f>
        <v>19</v>
      </c>
      <c r="AC31" s="15">
        <f>[27]Maio!$D$32</f>
        <v>17.5</v>
      </c>
      <c r="AD31" s="15">
        <f>[27]Maio!$D$33</f>
        <v>17</v>
      </c>
      <c r="AE31" s="15">
        <f>[27]Maio!$D$34</f>
        <v>16.3</v>
      </c>
      <c r="AF31" s="15">
        <f>[27]Maio!$D$35</f>
        <v>20.100000000000001</v>
      </c>
      <c r="AG31" s="22">
        <f>MIN(B31:AF31)</f>
        <v>12.9</v>
      </c>
      <c r="AH31" s="106">
        <f>AVERAGE(B31:AF31)</f>
        <v>18.593548387096774</v>
      </c>
    </row>
    <row r="32" spans="1:34" ht="17.100000000000001" customHeight="1" x14ac:dyDescent="0.2">
      <c r="A32" s="84" t="s">
        <v>20</v>
      </c>
      <c r="B32" s="15">
        <f>[28]Maio!$D$5</f>
        <v>10.1</v>
      </c>
      <c r="C32" s="15">
        <f>[28]Maio!$D$6</f>
        <v>11.3</v>
      </c>
      <c r="D32" s="15">
        <f>[28]Maio!$D$7</f>
        <v>11.8</v>
      </c>
      <c r="E32" s="15">
        <f>[28]Maio!$D$8</f>
        <v>14.4</v>
      </c>
      <c r="F32" s="15">
        <f>[28]Maio!$D$9</f>
        <v>15.7</v>
      </c>
      <c r="G32" s="15">
        <f>[28]Maio!$D$10</f>
        <v>16.7</v>
      </c>
      <c r="H32" s="15">
        <f>[28]Maio!$D$11</f>
        <v>19.7</v>
      </c>
      <c r="I32" s="15">
        <f>[28]Maio!$D$12</f>
        <v>18.8</v>
      </c>
      <c r="J32" s="15">
        <f>[28]Maio!$D$13</f>
        <v>18.8</v>
      </c>
      <c r="K32" s="15">
        <f>[28]Maio!$D$14</f>
        <v>18</v>
      </c>
      <c r="L32" s="15">
        <f>[28]Maio!$D$15</f>
        <v>17.7</v>
      </c>
      <c r="M32" s="15">
        <f>[28]Maio!$D$16</f>
        <v>19.899999999999999</v>
      </c>
      <c r="N32" s="15">
        <f>[28]Maio!$D$17</f>
        <v>20.399999999999999</v>
      </c>
      <c r="O32" s="15">
        <f>[28]Maio!$D$18</f>
        <v>17</v>
      </c>
      <c r="P32" s="15">
        <f>[28]Maio!$D$19</f>
        <v>18.2</v>
      </c>
      <c r="Q32" s="15">
        <f>[28]Maio!$D$20</f>
        <v>21.4</v>
      </c>
      <c r="R32" s="15">
        <f>[28]Maio!$D$21</f>
        <v>17.100000000000001</v>
      </c>
      <c r="S32" s="15">
        <f>[28]Maio!$D$22</f>
        <v>17.5</v>
      </c>
      <c r="T32" s="15">
        <f>[28]Maio!$D$23</f>
        <v>17.399999999999999</v>
      </c>
      <c r="U32" s="15">
        <f>[28]Maio!$D$24</f>
        <v>18.600000000000001</v>
      </c>
      <c r="V32" s="15">
        <f>[28]Maio!$D$25</f>
        <v>19.899999999999999</v>
      </c>
      <c r="W32" s="15">
        <f>[28]Maio!$D$26</f>
        <v>18</v>
      </c>
      <c r="X32" s="15">
        <f>[28]Maio!$D$27</f>
        <v>14.2</v>
      </c>
      <c r="Y32" s="15">
        <f>[28]Maio!$D$28</f>
        <v>10.199999999999999</v>
      </c>
      <c r="Z32" s="15">
        <f>[28]Maio!$D$29</f>
        <v>12.5</v>
      </c>
      <c r="AA32" s="15">
        <f>[28]Maio!$D$30</f>
        <v>14.6</v>
      </c>
      <c r="AB32" s="15">
        <f>[28]Maio!$D$31</f>
        <v>18.100000000000001</v>
      </c>
      <c r="AC32" s="15">
        <f>[28]Maio!$D$32</f>
        <v>15.9</v>
      </c>
      <c r="AD32" s="15">
        <f>[28]Maio!$D$33</f>
        <v>16.899999999999999</v>
      </c>
      <c r="AE32" s="15">
        <f>[28]Maio!$D$34</f>
        <v>17</v>
      </c>
      <c r="AF32" s="15">
        <f>[28]Maio!$D$35</f>
        <v>18.2</v>
      </c>
      <c r="AG32" s="22">
        <f>MIN(B32:AF32)</f>
        <v>10.1</v>
      </c>
      <c r="AH32" s="106">
        <f>AVERAGE(B32:AF32)</f>
        <v>16.64516129032258</v>
      </c>
    </row>
    <row r="33" spans="1:35" s="5" customFormat="1" ht="17.100000000000001" customHeight="1" x14ac:dyDescent="0.2">
      <c r="A33" s="88" t="s">
        <v>35</v>
      </c>
      <c r="B33" s="19">
        <f t="shared" ref="B33:AG33" si="9">MIN(B5:B32)</f>
        <v>4.2</v>
      </c>
      <c r="C33" s="19">
        <f t="shared" si="9"/>
        <v>7.4</v>
      </c>
      <c r="D33" s="19">
        <f t="shared" si="9"/>
        <v>11.2</v>
      </c>
      <c r="E33" s="19">
        <f t="shared" si="9"/>
        <v>12.6</v>
      </c>
      <c r="F33" s="19">
        <f t="shared" si="9"/>
        <v>13.2</v>
      </c>
      <c r="G33" s="19">
        <f t="shared" si="9"/>
        <v>14.2</v>
      </c>
      <c r="H33" s="19">
        <f t="shared" si="9"/>
        <v>15.8</v>
      </c>
      <c r="I33" s="19">
        <f t="shared" si="9"/>
        <v>17</v>
      </c>
      <c r="J33" s="19">
        <f t="shared" si="9"/>
        <v>16.8</v>
      </c>
      <c r="K33" s="19">
        <f t="shared" si="9"/>
        <v>15.6</v>
      </c>
      <c r="L33" s="19">
        <f t="shared" si="9"/>
        <v>15.1</v>
      </c>
      <c r="M33" s="19">
        <f t="shared" si="9"/>
        <v>17.3</v>
      </c>
      <c r="N33" s="19">
        <f t="shared" si="9"/>
        <v>15.1</v>
      </c>
      <c r="O33" s="19">
        <f t="shared" si="9"/>
        <v>16.399999999999999</v>
      </c>
      <c r="P33" s="19">
        <f t="shared" si="9"/>
        <v>15.8</v>
      </c>
      <c r="Q33" s="19">
        <f t="shared" si="9"/>
        <v>13.1</v>
      </c>
      <c r="R33" s="19">
        <f t="shared" si="9"/>
        <v>8.6</v>
      </c>
      <c r="S33" s="19">
        <f t="shared" si="9"/>
        <v>10.6</v>
      </c>
      <c r="T33" s="19">
        <f t="shared" si="9"/>
        <v>10</v>
      </c>
      <c r="U33" s="19">
        <f t="shared" si="9"/>
        <v>15.4</v>
      </c>
      <c r="V33" s="19">
        <f t="shared" si="9"/>
        <v>12.9</v>
      </c>
      <c r="W33" s="19">
        <f t="shared" si="9"/>
        <v>11.8</v>
      </c>
      <c r="X33" s="19">
        <f t="shared" si="9"/>
        <v>6.9</v>
      </c>
      <c r="Y33" s="19">
        <f t="shared" si="9"/>
        <v>4.5999999999999996</v>
      </c>
      <c r="Z33" s="19">
        <f t="shared" si="9"/>
        <v>9.4</v>
      </c>
      <c r="AA33" s="19">
        <f t="shared" si="9"/>
        <v>12</v>
      </c>
      <c r="AB33" s="19">
        <f t="shared" si="9"/>
        <v>14.1</v>
      </c>
      <c r="AC33" s="19">
        <f t="shared" si="9"/>
        <v>14.1</v>
      </c>
      <c r="AD33" s="19">
        <f t="shared" si="9"/>
        <v>12.1</v>
      </c>
      <c r="AE33" s="19">
        <f t="shared" si="9"/>
        <v>13.8</v>
      </c>
      <c r="AF33" s="19">
        <f t="shared" si="9"/>
        <v>12.9</v>
      </c>
      <c r="AG33" s="22">
        <f t="shared" si="9"/>
        <v>4.2</v>
      </c>
      <c r="AH33" s="106">
        <f>AVERAGE(AH5:AH32)</f>
        <v>16.304199857362299</v>
      </c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79"/>
      <c r="AH34" s="108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71"/>
      <c r="AH35" s="100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69"/>
      <c r="AH36" s="100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95"/>
      <c r="AH37" s="103"/>
      <c r="AI37" s="2"/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A10" zoomScale="90" zoomScaleNormal="90" workbookViewId="0">
      <selection activeCell="G48" sqref="G48"/>
    </sheetView>
  </sheetViews>
  <sheetFormatPr defaultRowHeight="12.75" x14ac:dyDescent="0.2"/>
  <cols>
    <col min="1" max="1" width="19.140625" style="2" bestFit="1" customWidth="1"/>
    <col min="2" max="11" width="5.42578125" style="2" bestFit="1" customWidth="1"/>
    <col min="12" max="12" width="6.85546875" style="2" customWidth="1"/>
    <col min="13" max="25" width="5.42578125" style="2" bestFit="1" customWidth="1"/>
    <col min="26" max="26" width="6" style="2" customWidth="1"/>
    <col min="27" max="31" width="5.42578125" style="2" bestFit="1" customWidth="1"/>
    <col min="32" max="32" width="5.42578125" style="2" customWidth="1"/>
    <col min="33" max="33" width="6.5703125" style="9" bestFit="1" customWidth="1"/>
    <col min="34" max="34" width="9.140625" style="1"/>
  </cols>
  <sheetData>
    <row r="1" spans="1:34" ht="20.100000000000001" customHeight="1" x14ac:dyDescent="0.2">
      <c r="A1" s="132" t="s">
        <v>25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4" s="4" customFormat="1" ht="20.100000000000001" customHeight="1" x14ac:dyDescent="0.2">
      <c r="A2" s="135" t="s">
        <v>21</v>
      </c>
      <c r="B2" s="130" t="s">
        <v>135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109" t="s">
        <v>40</v>
      </c>
      <c r="AH3" s="8"/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09" t="s">
        <v>39</v>
      </c>
      <c r="AH4" s="8"/>
    </row>
    <row r="5" spans="1:34" s="5" customFormat="1" ht="20.100000000000001" customHeight="1" x14ac:dyDescent="0.2">
      <c r="A5" s="84" t="s">
        <v>47</v>
      </c>
      <c r="B5" s="15">
        <f>[1]Maio!$E$5</f>
        <v>59.157894736842103</v>
      </c>
      <c r="C5" s="15">
        <f>[1]Maio!$E$6</f>
        <v>55.133333333333333</v>
      </c>
      <c r="D5" s="15">
        <f>[1]Maio!$E$7</f>
        <v>53.857142857142854</v>
      </c>
      <c r="E5" s="15">
        <f>[1]Maio!$E$8</f>
        <v>53.071428571428569</v>
      </c>
      <c r="F5" s="15">
        <f>[1]Maio!$E$9</f>
        <v>52.785714285714285</v>
      </c>
      <c r="G5" s="15">
        <f>[1]Maio!$E$10</f>
        <v>54.06666666666667</v>
      </c>
      <c r="H5" s="15">
        <f>[1]Maio!$E$11</f>
        <v>66.333333333333329</v>
      </c>
      <c r="I5" s="15">
        <f>[1]Maio!$E$12</f>
        <v>71.642857142857139</v>
      </c>
      <c r="J5" s="15">
        <f>[1]Maio!$E$13</f>
        <v>79.888888888888886</v>
      </c>
      <c r="K5" s="15" t="str">
        <f>[1]Maio!$E$14</f>
        <v>*</v>
      </c>
      <c r="L5" s="15">
        <f>[1]Maio!$E$15</f>
        <v>79.375</v>
      </c>
      <c r="M5" s="15">
        <f>[1]Maio!$E$16</f>
        <v>77.333333333333329</v>
      </c>
      <c r="N5" s="15">
        <f>[1]Maio!$E$17</f>
        <v>84.25</v>
      </c>
      <c r="O5" s="15">
        <f>[1]Maio!$E$18</f>
        <v>69.400000000000006</v>
      </c>
      <c r="P5" s="15">
        <f>[1]Maio!$E$19</f>
        <v>57</v>
      </c>
      <c r="Q5" s="15">
        <f>[1]Maio!$E$20</f>
        <v>80.75</v>
      </c>
      <c r="R5" s="15">
        <f>[1]Maio!$E$21</f>
        <v>82.130434782608702</v>
      </c>
      <c r="S5" s="15">
        <f>[1]Maio!$E$22</f>
        <v>84.75</v>
      </c>
      <c r="T5" s="15">
        <f>[1]Maio!$E$23</f>
        <v>82</v>
      </c>
      <c r="U5" s="15">
        <f>[1]Maio!$E$24</f>
        <v>63.5</v>
      </c>
      <c r="V5" s="15">
        <f>[1]Maio!$E$25</f>
        <v>92</v>
      </c>
      <c r="W5" s="15">
        <f>[1]Maio!$E$26</f>
        <v>90.4</v>
      </c>
      <c r="X5" s="15">
        <f>[1]Maio!$E$27</f>
        <v>71.882352941176464</v>
      </c>
      <c r="Y5" s="15">
        <f>[1]Maio!$E$28</f>
        <v>63.75</v>
      </c>
      <c r="Z5" s="15">
        <f>[1]Maio!$E$29</f>
        <v>66</v>
      </c>
      <c r="AA5" s="15">
        <f>[1]Maio!$E$30</f>
        <v>56.81818181818182</v>
      </c>
      <c r="AB5" s="15">
        <f>[1]Maio!$E$31</f>
        <v>69.400000000000006</v>
      </c>
      <c r="AC5" s="15">
        <f>[1]Maio!$E$32</f>
        <v>58.555555555555557</v>
      </c>
      <c r="AD5" s="15">
        <f>[1]Maio!$E$33</f>
        <v>89.666666666666671</v>
      </c>
      <c r="AE5" s="15">
        <f>[1]Maio!$E$34</f>
        <v>73.833333333333329</v>
      </c>
      <c r="AF5" s="15">
        <f>[1]Maio!$E$35</f>
        <v>83</v>
      </c>
      <c r="AG5" s="110">
        <f>AVERAGE(B5:AF5)</f>
        <v>70.724403941568781</v>
      </c>
      <c r="AH5" s="8"/>
    </row>
    <row r="6" spans="1:34" ht="17.100000000000001" customHeight="1" x14ac:dyDescent="0.2">
      <c r="A6" s="84" t="s">
        <v>0</v>
      </c>
      <c r="B6" s="15">
        <f>[2]Maio!$E$5</f>
        <v>61.666666666666664</v>
      </c>
      <c r="C6" s="15">
        <f>[2]Maio!$E$6</f>
        <v>62.708333333333336</v>
      </c>
      <c r="D6" s="15">
        <f>[2]Maio!$E$7</f>
        <v>65.5</v>
      </c>
      <c r="E6" s="15">
        <f>[2]Maio!$E$8</f>
        <v>73.458333333333329</v>
      </c>
      <c r="F6" s="15">
        <f>[2]Maio!$E$9</f>
        <v>70.916666666666671</v>
      </c>
      <c r="G6" s="15">
        <f>[2]Maio!$E$10</f>
        <v>89.541666666666671</v>
      </c>
      <c r="H6" s="15">
        <f>[2]Maio!$E$11</f>
        <v>91.583333333333329</v>
      </c>
      <c r="I6" s="15">
        <f>[2]Maio!$E$12</f>
        <v>96.095238095238102</v>
      </c>
      <c r="J6" s="15" t="str">
        <f>[2]Maio!$E$13</f>
        <v>*</v>
      </c>
      <c r="K6" s="15">
        <f>[2]Maio!$E$14</f>
        <v>86.545454545454547</v>
      </c>
      <c r="L6" s="15">
        <f>[2]Maio!$E$15</f>
        <v>86.428571428571431</v>
      </c>
      <c r="M6" s="15">
        <f>[2]Maio!$E$16</f>
        <v>87</v>
      </c>
      <c r="N6" s="15">
        <f>[2]Maio!$E$17</f>
        <v>84</v>
      </c>
      <c r="O6" s="15">
        <f>[2]Maio!$E$18</f>
        <v>80.466666666666669</v>
      </c>
      <c r="P6" s="15">
        <f>[2]Maio!$E$19</f>
        <v>81.625</v>
      </c>
      <c r="Q6" s="15">
        <f>[2]Maio!$E$20</f>
        <v>85</v>
      </c>
      <c r="R6" s="15">
        <f>[2]Maio!$E$21</f>
        <v>74.473684210526315</v>
      </c>
      <c r="S6" s="15">
        <f>[2]Maio!$E$22</f>
        <v>86.166666666666671</v>
      </c>
      <c r="T6" s="15">
        <f>[2]Maio!$E$23</f>
        <v>84.666666666666671</v>
      </c>
      <c r="U6" s="15">
        <f>[2]Maio!$E$24</f>
        <v>88.857142857142861</v>
      </c>
      <c r="V6" s="15">
        <f>[2]Maio!$E$25</f>
        <v>72.166666666666671</v>
      </c>
      <c r="W6" s="15">
        <f>[2]Maio!$E$26</f>
        <v>81.166666666666671</v>
      </c>
      <c r="X6" s="15">
        <f>[2]Maio!$E$27</f>
        <v>60.846153846153847</v>
      </c>
      <c r="Y6" s="15">
        <f>[2]Maio!$E$28</f>
        <v>75.166666666666671</v>
      </c>
      <c r="Z6" s="15">
        <f>[2]Maio!$E$29</f>
        <v>82.958333333333329</v>
      </c>
      <c r="AA6" s="15">
        <f>[2]Maio!$E$30</f>
        <v>82.458333333333329</v>
      </c>
      <c r="AB6" s="15">
        <f>[2]Maio!$E$31</f>
        <v>85.416666666666671</v>
      </c>
      <c r="AC6" s="15">
        <f>[2]Maio!$E$32</f>
        <v>96.090909090909093</v>
      </c>
      <c r="AD6" s="15">
        <f>[2]Maio!$E$33</f>
        <v>81.916666666666671</v>
      </c>
      <c r="AE6" s="15">
        <f>[2]Maio!$E$34</f>
        <v>92.333333333333329</v>
      </c>
      <c r="AF6" s="15">
        <f>[2]Maio!$E$35</f>
        <v>84</v>
      </c>
      <c r="AG6" s="87">
        <f t="shared" ref="AG6:AG19" si="1">AVERAGE(B6:AF6)</f>
        <v>81.040682913577655</v>
      </c>
    </row>
    <row r="7" spans="1:34" ht="17.100000000000001" customHeight="1" x14ac:dyDescent="0.2">
      <c r="A7" s="84" t="s">
        <v>1</v>
      </c>
      <c r="B7" s="15">
        <f>[3]Maio!$E$5</f>
        <v>64.791666666666671</v>
      </c>
      <c r="C7" s="15">
        <f>[3]Maio!$E$6</f>
        <v>70.208333333333329</v>
      </c>
      <c r="D7" s="15">
        <f>[3]Maio!$E$7</f>
        <v>74.625</v>
      </c>
      <c r="E7" s="15">
        <f>[3]Maio!$E$8</f>
        <v>71.541666666666671</v>
      </c>
      <c r="F7" s="15">
        <f>[3]Maio!$E$9</f>
        <v>73.333333333333329</v>
      </c>
      <c r="G7" s="15">
        <f>[3]Maio!$E$10</f>
        <v>77.708333333333329</v>
      </c>
      <c r="H7" s="15">
        <f>[3]Maio!$E$11</f>
        <v>63.25</v>
      </c>
      <c r="I7" s="15">
        <f>[3]Maio!$E$12</f>
        <v>78.5</v>
      </c>
      <c r="J7" s="15">
        <f>[3]Maio!$E$13</f>
        <v>74.708333333333329</v>
      </c>
      <c r="K7" s="15">
        <f>[3]Maio!$E$14</f>
        <v>92.375</v>
      </c>
      <c r="L7" s="15">
        <f>[3]Maio!$E$15</f>
        <v>88.333333333333329</v>
      </c>
      <c r="M7" s="15">
        <f>[3]Maio!$E$16</f>
        <v>86.416666666666671</v>
      </c>
      <c r="N7" s="15">
        <f>[3]Maio!$E$17</f>
        <v>84.375</v>
      </c>
      <c r="O7" s="15">
        <f>[3]Maio!$E$18</f>
        <v>80.583333333333329</v>
      </c>
      <c r="P7" s="15">
        <f>[3]Maio!$E$19</f>
        <v>78.958333333333329</v>
      </c>
      <c r="Q7" s="15">
        <f>[3]Maio!$E$20</f>
        <v>82.666666666666671</v>
      </c>
      <c r="R7" s="15">
        <f>[3]Maio!$E$21</f>
        <v>74.041666666666671</v>
      </c>
      <c r="S7" s="15">
        <f>[3]Maio!$E$22</f>
        <v>85.583333333333329</v>
      </c>
      <c r="T7" s="15">
        <f>[3]Maio!$E$23</f>
        <v>84.875</v>
      </c>
      <c r="U7" s="15">
        <f>[3]Maio!$E$24</f>
        <v>80.125</v>
      </c>
      <c r="V7" s="15">
        <f>[3]Maio!$E$25</f>
        <v>83.375</v>
      </c>
      <c r="W7" s="15">
        <f>[3]Maio!$E$26</f>
        <v>81.125</v>
      </c>
      <c r="X7" s="15">
        <f>[3]Maio!$E$27</f>
        <v>72.625</v>
      </c>
      <c r="Y7" s="15">
        <f>[3]Maio!$E$28</f>
        <v>70.25</v>
      </c>
      <c r="Z7" s="15">
        <f>[3]Maio!$E$29</f>
        <v>64</v>
      </c>
      <c r="AA7" s="15">
        <f>[3]Maio!$E$30</f>
        <v>81.416666666666671</v>
      </c>
      <c r="AB7" s="15">
        <f>[3]Maio!$E$31</f>
        <v>85.625</v>
      </c>
      <c r="AC7" s="15">
        <f>[3]Maio!$E$32</f>
        <v>94</v>
      </c>
      <c r="AD7" s="15">
        <f>[3]Maio!$E$33</f>
        <v>92.583333333333329</v>
      </c>
      <c r="AE7" s="15">
        <f>[3]Maio!$E$34</f>
        <v>92.916666666666671</v>
      </c>
      <c r="AF7" s="15">
        <f>[3]Maio!$E$35</f>
        <v>90.25</v>
      </c>
      <c r="AG7" s="87">
        <f t="shared" si="1"/>
        <v>79.84408602150539</v>
      </c>
    </row>
    <row r="8" spans="1:34" ht="17.100000000000001" customHeight="1" x14ac:dyDescent="0.2">
      <c r="A8" s="84" t="s">
        <v>76</v>
      </c>
      <c r="B8" s="15">
        <f>[4]Maio!$E$5</f>
        <v>57.583333333333336</v>
      </c>
      <c r="C8" s="15">
        <f>[4]Maio!$E$6</f>
        <v>53.708333333333336</v>
      </c>
      <c r="D8" s="15">
        <f>[4]Maio!$E$7</f>
        <v>55.291666666666664</v>
      </c>
      <c r="E8" s="15">
        <f>[4]Maio!$E$8</f>
        <v>58.291666666666664</v>
      </c>
      <c r="F8" s="15">
        <f>[4]Maio!$E$9</f>
        <v>59.958333333333336</v>
      </c>
      <c r="G8" s="15">
        <f>[4]Maio!$E$10</f>
        <v>67.333333333333329</v>
      </c>
      <c r="H8" s="15">
        <f>[4]Maio!$E$11</f>
        <v>75.583333333333329</v>
      </c>
      <c r="I8" s="15">
        <f>[4]Maio!$E$12</f>
        <v>79.666666666666671</v>
      </c>
      <c r="J8" s="15">
        <f>[4]Maio!$E$13</f>
        <v>80.083333333333329</v>
      </c>
      <c r="K8" s="15">
        <f>[4]Maio!$E$14</f>
        <v>93.666666666666671</v>
      </c>
      <c r="L8" s="15">
        <f>[4]Maio!$E$15</f>
        <v>91.583333333333329</v>
      </c>
      <c r="M8" s="15">
        <f>[4]Maio!$E$16</f>
        <v>93.818181818181813</v>
      </c>
      <c r="N8" s="15">
        <f>[4]Maio!$E$17</f>
        <v>83.933333333333337</v>
      </c>
      <c r="O8" s="15">
        <f>[4]Maio!$E$18</f>
        <v>78.875</v>
      </c>
      <c r="P8" s="15">
        <f>[4]Maio!$E$19</f>
        <v>75.208333333333329</v>
      </c>
      <c r="Q8" s="15">
        <f>[4]Maio!$E$20</f>
        <v>82.041666666666671</v>
      </c>
      <c r="R8" s="15">
        <f>[4]Maio!$E$21</f>
        <v>78.208333333333329</v>
      </c>
      <c r="S8" s="15">
        <f>[4]Maio!$E$22</f>
        <v>87.291666666666671</v>
      </c>
      <c r="T8" s="15">
        <f>[4]Maio!$E$23</f>
        <v>86.285714285714292</v>
      </c>
      <c r="U8" s="15">
        <f>[4]Maio!$E$24</f>
        <v>84</v>
      </c>
      <c r="V8" s="15">
        <f>[4]Maio!$E$25</f>
        <v>95.652173913043484</v>
      </c>
      <c r="W8" s="15">
        <f>[4]Maio!$E$26</f>
        <v>94.857142857142861</v>
      </c>
      <c r="X8" s="15">
        <f>[4]Maio!$E$27</f>
        <v>81.75</v>
      </c>
      <c r="Y8" s="15">
        <f>[4]Maio!$E$28</f>
        <v>67.416666666666671</v>
      </c>
      <c r="Z8" s="15">
        <f>[4]Maio!$E$29</f>
        <v>73.083333333333329</v>
      </c>
      <c r="AA8" s="15">
        <f>[4]Maio!$E$30</f>
        <v>76.166666666666671</v>
      </c>
      <c r="AB8" s="15">
        <f>[4]Maio!$E$31</f>
        <v>88.541666666666671</v>
      </c>
      <c r="AC8" s="15">
        <f>[4]Maio!$E$32</f>
        <v>87.25</v>
      </c>
      <c r="AD8" s="15">
        <f>[4]Maio!$E$33</f>
        <v>94.1</v>
      </c>
      <c r="AE8" s="15">
        <f>[4]Maio!$E$34</f>
        <v>99.352941176470594</v>
      </c>
      <c r="AF8" s="15">
        <f>[4]Maio!$E$35</f>
        <v>98.4</v>
      </c>
      <c r="AG8" s="87">
        <f t="shared" si="1"/>
        <v>79.967187765071614</v>
      </c>
    </row>
    <row r="9" spans="1:34" ht="17.100000000000001" customHeight="1" x14ac:dyDescent="0.2">
      <c r="A9" s="84" t="s">
        <v>48</v>
      </c>
      <c r="B9" s="15">
        <f>[5]Maio!$E$5</f>
        <v>71.666666666666671</v>
      </c>
      <c r="C9" s="15">
        <f>[5]Maio!$E$6</f>
        <v>71.083333333333329</v>
      </c>
      <c r="D9" s="15">
        <f>[5]Maio!$E$7</f>
        <v>72.041666666666671</v>
      </c>
      <c r="E9" s="15">
        <f>[5]Maio!$E$8</f>
        <v>74.25</v>
      </c>
      <c r="F9" s="15">
        <f>[5]Maio!$E$9</f>
        <v>75</v>
      </c>
      <c r="G9" s="15">
        <f>[5]Maio!$E$10</f>
        <v>89.833333333333329</v>
      </c>
      <c r="H9" s="15">
        <f>[5]Maio!$E$11</f>
        <v>86.25</v>
      </c>
      <c r="I9" s="15">
        <f>[5]Maio!$E$12</f>
        <v>85.458333333333329</v>
      </c>
      <c r="J9" s="15">
        <f>[5]Maio!$E$13</f>
        <v>92.166666666666671</v>
      </c>
      <c r="K9" s="15">
        <f>[5]Maio!$E$14</f>
        <v>87.791666666666671</v>
      </c>
      <c r="L9" s="15">
        <f>[5]Maio!$E$15</f>
        <v>89.541666666666671</v>
      </c>
      <c r="M9" s="15">
        <f>[5]Maio!$E$16</f>
        <v>92.458333333333329</v>
      </c>
      <c r="N9" s="15">
        <f>[5]Maio!$E$17</f>
        <v>87.541666666666671</v>
      </c>
      <c r="O9" s="15">
        <f>[5]Maio!$E$18</f>
        <v>83.083333333333329</v>
      </c>
      <c r="P9" s="15">
        <f>[5]Maio!$E$19</f>
        <v>75.666666666666671</v>
      </c>
      <c r="Q9" s="15">
        <f>[5]Maio!$E$20</f>
        <v>83.583333333333329</v>
      </c>
      <c r="R9" s="15">
        <f>[5]Maio!$E$21</f>
        <v>83.416666666666671</v>
      </c>
      <c r="S9" s="15">
        <f>[5]Maio!$E$22</f>
        <v>90.708333333333329</v>
      </c>
      <c r="T9" s="15">
        <f>[5]Maio!$E$23</f>
        <v>87.75</v>
      </c>
      <c r="U9" s="15">
        <f>[5]Maio!$E$24</f>
        <v>88.958333333333329</v>
      </c>
      <c r="V9" s="15">
        <f>[5]Maio!$E$25</f>
        <v>82.916666666666671</v>
      </c>
      <c r="W9" s="15">
        <f>[5]Maio!$E$26</f>
        <v>83.75</v>
      </c>
      <c r="X9" s="15">
        <f>[5]Maio!$E$27</f>
        <v>78.916666666666671</v>
      </c>
      <c r="Y9" s="15">
        <f>[5]Maio!$E$28</f>
        <v>76.5</v>
      </c>
      <c r="Z9" s="15">
        <f>[5]Maio!$E$29</f>
        <v>72.875</v>
      </c>
      <c r="AA9" s="15">
        <f>[5]Maio!$E$30</f>
        <v>79.375</v>
      </c>
      <c r="AB9" s="15">
        <f>[5]Maio!$E$31</f>
        <v>90.291666666666671</v>
      </c>
      <c r="AC9" s="15">
        <f>[5]Maio!$E$32</f>
        <v>94.625</v>
      </c>
      <c r="AD9" s="15">
        <f>[5]Maio!$E$33</f>
        <v>89.75</v>
      </c>
      <c r="AE9" s="15">
        <f>[5]Maio!$E$34</f>
        <v>94.666666666666671</v>
      </c>
      <c r="AF9" s="15">
        <f>[5]Maio!$E$35</f>
        <v>90.875</v>
      </c>
      <c r="AG9" s="87">
        <f t="shared" si="1"/>
        <v>83.961021505376323</v>
      </c>
    </row>
    <row r="10" spans="1:34" ht="17.100000000000001" customHeight="1" x14ac:dyDescent="0.2">
      <c r="A10" s="84" t="s">
        <v>2</v>
      </c>
      <c r="B10" s="15">
        <f>[6]Maio!$E$5</f>
        <v>48</v>
      </c>
      <c r="C10" s="15">
        <f>[6]Maio!$E$6</f>
        <v>48.916666666666664</v>
      </c>
      <c r="D10" s="15">
        <f>[6]Maio!$E$7</f>
        <v>54.833333333333336</v>
      </c>
      <c r="E10" s="15">
        <f>[6]Maio!$E$8</f>
        <v>59.125</v>
      </c>
      <c r="F10" s="15">
        <f>[6]Maio!$E$9</f>
        <v>56.375</v>
      </c>
      <c r="G10" s="15">
        <f>[6]Maio!$E$10</f>
        <v>52.333333333333336</v>
      </c>
      <c r="H10" s="15">
        <f>[6]Maio!$E$11</f>
        <v>61</v>
      </c>
      <c r="I10" s="15">
        <f>[6]Maio!$E$12</f>
        <v>61.75</v>
      </c>
      <c r="J10" s="15">
        <f>[6]Maio!$E$13</f>
        <v>71.916666666666671</v>
      </c>
      <c r="K10" s="15">
        <f>[6]Maio!$E$14</f>
        <v>88.166666666666671</v>
      </c>
      <c r="L10" s="15">
        <f>[6]Maio!$E$15</f>
        <v>85.166666666666671</v>
      </c>
      <c r="M10" s="15">
        <f>[6]Maio!$E$16</f>
        <v>82.125</v>
      </c>
      <c r="N10" s="15">
        <f>[6]Maio!$E$17</f>
        <v>82.208333333333329</v>
      </c>
      <c r="O10" s="15">
        <f>[6]Maio!$E$18</f>
        <v>74.375</v>
      </c>
      <c r="P10" s="15">
        <f>[6]Maio!$E$19</f>
        <v>69</v>
      </c>
      <c r="Q10" s="15">
        <f>[6]Maio!$E$20</f>
        <v>85.25</v>
      </c>
      <c r="R10" s="15">
        <f>[6]Maio!$E$21</f>
        <v>78.916666666666671</v>
      </c>
      <c r="S10" s="15">
        <f>[6]Maio!$E$22</f>
        <v>84.041666666666671</v>
      </c>
      <c r="T10" s="15">
        <f>[6]Maio!$E$23</f>
        <v>84.166666666666671</v>
      </c>
      <c r="U10" s="15">
        <f>[6]Maio!$E$24</f>
        <v>75.25</v>
      </c>
      <c r="V10" s="15">
        <f>[6]Maio!$E$25</f>
        <v>83.5</v>
      </c>
      <c r="W10" s="15">
        <f>[6]Maio!$E$26</f>
        <v>87.833333333333329</v>
      </c>
      <c r="X10" s="15">
        <f>[6]Maio!$E$27</f>
        <v>74.916666666666671</v>
      </c>
      <c r="Y10" s="15">
        <f>[6]Maio!$E$28</f>
        <v>61.875</v>
      </c>
      <c r="Z10" s="15">
        <f>[6]Maio!$E$29</f>
        <v>59.25</v>
      </c>
      <c r="AA10" s="15">
        <f>[6]Maio!$E$30</f>
        <v>65.125</v>
      </c>
      <c r="AB10" s="15">
        <f>[6]Maio!$E$31</f>
        <v>79.291666666666671</v>
      </c>
      <c r="AC10" s="15">
        <f>[6]Maio!$E$32</f>
        <v>82.875</v>
      </c>
      <c r="AD10" s="15">
        <f>[6]Maio!$E$33</f>
        <v>88.291666666666671</v>
      </c>
      <c r="AE10" s="15">
        <f>[6]Maio!$E$34</f>
        <v>87.875</v>
      </c>
      <c r="AF10" s="15">
        <f>[6]Maio!$E$35</f>
        <v>86</v>
      </c>
      <c r="AG10" s="87">
        <f t="shared" si="1"/>
        <v>72.895161290322577</v>
      </c>
    </row>
    <row r="11" spans="1:34" ht="17.100000000000001" customHeight="1" x14ac:dyDescent="0.2">
      <c r="A11" s="84" t="s">
        <v>3</v>
      </c>
      <c r="B11" s="15">
        <f>[7]Maio!$E$5</f>
        <v>59.5</v>
      </c>
      <c r="C11" s="15">
        <f>[7]Maio!$E$6</f>
        <v>58.541666666666664</v>
      </c>
      <c r="D11" s="15">
        <f>[7]Maio!$E$7</f>
        <v>58.666666666666664</v>
      </c>
      <c r="E11" s="15">
        <f>[7]Maio!$E$8</f>
        <v>61.375</v>
      </c>
      <c r="F11" s="15">
        <f>[7]Maio!$E$9</f>
        <v>60.208333333333336</v>
      </c>
      <c r="G11" s="15">
        <f>[7]Maio!$E$10</f>
        <v>56.916666666666664</v>
      </c>
      <c r="H11" s="15">
        <f>[7]Maio!$E$11</f>
        <v>62.416666666666664</v>
      </c>
      <c r="I11" s="15">
        <f>[7]Maio!$E$12</f>
        <v>68.083333333333329</v>
      </c>
      <c r="J11" s="15">
        <f>[7]Maio!$E$13</f>
        <v>69.125</v>
      </c>
      <c r="K11" s="15">
        <f>[7]Maio!$E$14</f>
        <v>86.083333333333329</v>
      </c>
      <c r="L11" s="15">
        <f>[7]Maio!$E$15</f>
        <v>81.041666666666671</v>
      </c>
      <c r="M11" s="15">
        <f>[7]Maio!$E$16</f>
        <v>70.75</v>
      </c>
      <c r="N11" s="15">
        <f>[7]Maio!$E$17</f>
        <v>83.125</v>
      </c>
      <c r="O11" s="15">
        <f>[7]Maio!$E$18</f>
        <v>75.416666666666671</v>
      </c>
      <c r="P11" s="15">
        <f>[7]Maio!$E$19</f>
        <v>71.916666666666671</v>
      </c>
      <c r="Q11" s="15">
        <f>[7]Maio!$E$20</f>
        <v>76.583333333333329</v>
      </c>
      <c r="R11" s="15">
        <f>[7]Maio!$E$21</f>
        <v>81.166666666666671</v>
      </c>
      <c r="S11" s="15">
        <f>[7]Maio!$E$22</f>
        <v>81.083333333333329</v>
      </c>
      <c r="T11" s="15">
        <f>[7]Maio!$E$23</f>
        <v>76.458333333333329</v>
      </c>
      <c r="U11" s="15">
        <f>[7]Maio!$E$24</f>
        <v>73</v>
      </c>
      <c r="V11" s="15">
        <f>[7]Maio!$E$25</f>
        <v>84.875</v>
      </c>
      <c r="W11" s="15">
        <f>[7]Maio!$E$26</f>
        <v>85.833333333333329</v>
      </c>
      <c r="X11" s="15">
        <f>[7]Maio!$E$27</f>
        <v>77.041666666666671</v>
      </c>
      <c r="Y11" s="15">
        <f>[7]Maio!$E$28</f>
        <v>75.208333333333329</v>
      </c>
      <c r="Z11" s="15">
        <f>[7]Maio!$E$29</f>
        <v>67.125</v>
      </c>
      <c r="AA11" s="15">
        <f>[7]Maio!$E$30</f>
        <v>68.875</v>
      </c>
      <c r="AB11" s="15">
        <f>[7]Maio!$E$31</f>
        <v>75.958333333333329</v>
      </c>
      <c r="AC11" s="15">
        <f>[7]Maio!$E$32</f>
        <v>72.75</v>
      </c>
      <c r="AD11" s="15">
        <f>[7]Maio!$E$33</f>
        <v>85.541666666666671</v>
      </c>
      <c r="AE11" s="15">
        <f>[7]Maio!$E$34</f>
        <v>79.625</v>
      </c>
      <c r="AF11" s="15">
        <f>[7]Maio!$E$35</f>
        <v>93.416666666666671</v>
      </c>
      <c r="AG11" s="87">
        <f t="shared" si="1"/>
        <v>73.474462365591378</v>
      </c>
    </row>
    <row r="12" spans="1:34" ht="17.100000000000001" customHeight="1" x14ac:dyDescent="0.2">
      <c r="A12" s="84" t="s">
        <v>4</v>
      </c>
      <c r="B12" s="15">
        <f>[8]Maio!$E$5</f>
        <v>51.541666666666664</v>
      </c>
      <c r="C12" s="15">
        <f>[8]Maio!$E$6</f>
        <v>51.375</v>
      </c>
      <c r="D12" s="15">
        <f>[8]Maio!$E$7</f>
        <v>50.125</v>
      </c>
      <c r="E12" s="15">
        <f>[8]Maio!$E$8</f>
        <v>47.75</v>
      </c>
      <c r="F12" s="15">
        <f>[8]Maio!$E$9</f>
        <v>47.666666666666664</v>
      </c>
      <c r="G12" s="15">
        <f>[8]Maio!$E$10</f>
        <v>48.916666666666664</v>
      </c>
      <c r="H12" s="15">
        <f>[8]Maio!$E$11</f>
        <v>61.666666666666664</v>
      </c>
      <c r="I12" s="15">
        <f>[8]Maio!$E$12</f>
        <v>56.375</v>
      </c>
      <c r="J12" s="15">
        <f>[8]Maio!$E$13</f>
        <v>69.208333333333329</v>
      </c>
      <c r="K12" s="15">
        <f>[8]Maio!$E$14</f>
        <v>91.375</v>
      </c>
      <c r="L12" s="15">
        <f>[8]Maio!$E$15</f>
        <v>76.625</v>
      </c>
      <c r="M12" s="15">
        <f>[8]Maio!$E$16</f>
        <v>71.416666666666671</v>
      </c>
      <c r="N12" s="15">
        <f>[8]Maio!$E$17</f>
        <v>87</v>
      </c>
      <c r="O12" s="15">
        <f>[8]Maio!$E$18</f>
        <v>78.666666666666671</v>
      </c>
      <c r="P12" s="15">
        <f>[8]Maio!$E$19</f>
        <v>68.333333333333329</v>
      </c>
      <c r="Q12" s="15">
        <f>[8]Maio!$E$20</f>
        <v>73.416666666666671</v>
      </c>
      <c r="R12" s="15">
        <f>[8]Maio!$E$21</f>
        <v>86.25</v>
      </c>
      <c r="S12" s="15">
        <f>[8]Maio!$E$22</f>
        <v>85.666666666666671</v>
      </c>
      <c r="T12" s="15">
        <f>[8]Maio!$E$23</f>
        <v>86.5</v>
      </c>
      <c r="U12" s="15">
        <f>[8]Maio!$E$24</f>
        <v>74.5</v>
      </c>
      <c r="V12" s="15">
        <f>[8]Maio!$E$25</f>
        <v>84.375</v>
      </c>
      <c r="W12" s="15">
        <f>[8]Maio!$E$26</f>
        <v>79.166666666666671</v>
      </c>
      <c r="X12" s="15">
        <f>[8]Maio!$E$27</f>
        <v>86.125</v>
      </c>
      <c r="Y12" s="15">
        <f>[8]Maio!$E$28</f>
        <v>73.666666666666671</v>
      </c>
      <c r="Z12" s="15">
        <f>[8]Maio!$E$29</f>
        <v>62.375</v>
      </c>
      <c r="AA12" s="15">
        <f>[8]Maio!$E$30</f>
        <v>59.125</v>
      </c>
      <c r="AB12" s="15">
        <f>[8]Maio!$E$31</f>
        <v>71.875</v>
      </c>
      <c r="AC12" s="15">
        <f>[8]Maio!$E$32</f>
        <v>72</v>
      </c>
      <c r="AD12" s="15">
        <f>[8]Maio!$E$33</f>
        <v>86.708333333333329</v>
      </c>
      <c r="AE12" s="15">
        <f>[8]Maio!$E$34</f>
        <v>76.833333333333329</v>
      </c>
      <c r="AF12" s="15">
        <f>[8]Maio!$E$35</f>
        <v>89.375</v>
      </c>
      <c r="AG12" s="87">
        <f t="shared" si="1"/>
        <v>71.161290322580641</v>
      </c>
    </row>
    <row r="13" spans="1:34" ht="17.100000000000001" customHeight="1" x14ac:dyDescent="0.2">
      <c r="A13" s="84" t="s">
        <v>5</v>
      </c>
      <c r="B13" s="15">
        <f>[9]Maio!$E$5</f>
        <v>54.875</v>
      </c>
      <c r="C13" s="15">
        <f>[9]Maio!$E$6</f>
        <v>58.958333333333336</v>
      </c>
      <c r="D13" s="15">
        <f>[9]Maio!$E$7</f>
        <v>64.291666666666671</v>
      </c>
      <c r="E13" s="15">
        <f>[9]Maio!$E$8</f>
        <v>57.625</v>
      </c>
      <c r="F13" s="15">
        <f>[9]Maio!$E$9</f>
        <v>66.875</v>
      </c>
      <c r="G13" s="15">
        <f>[9]Maio!$E$10</f>
        <v>67.958333333333329</v>
      </c>
      <c r="H13" s="15">
        <f>[9]Maio!$E$11</f>
        <v>74.333333333333329</v>
      </c>
      <c r="I13" s="15">
        <f>[9]Maio!$E$12</f>
        <v>77.125</v>
      </c>
      <c r="J13" s="15">
        <f>[9]Maio!$E$13</f>
        <v>75.666666666666671</v>
      </c>
      <c r="K13" s="15">
        <f>[9]Maio!$E$14</f>
        <v>83.833333333333329</v>
      </c>
      <c r="L13" s="15">
        <f>[9]Maio!$E$15</f>
        <v>84.208333333333329</v>
      </c>
      <c r="M13" s="15">
        <f>[9]Maio!$E$16</f>
        <v>82.458333333333329</v>
      </c>
      <c r="N13" s="15">
        <f>[9]Maio!$E$17</f>
        <v>81.041666666666671</v>
      </c>
      <c r="O13" s="15">
        <f>[9]Maio!$E$18</f>
        <v>77.208333333333329</v>
      </c>
      <c r="P13" s="15">
        <f>[9]Maio!$E$19</f>
        <v>72.791666666666671</v>
      </c>
      <c r="Q13" s="15">
        <f>[9]Maio!$E$20</f>
        <v>76.958333333333329</v>
      </c>
      <c r="R13" s="15">
        <f>[9]Maio!$E$21</f>
        <v>75.916666666666671</v>
      </c>
      <c r="S13" s="15">
        <f>[9]Maio!$E$22</f>
        <v>77.791666666666671</v>
      </c>
      <c r="T13" s="15">
        <f>[9]Maio!$E$23</f>
        <v>76.875</v>
      </c>
      <c r="U13" s="15">
        <f>[9]Maio!$E$24</f>
        <v>77.916666666666671</v>
      </c>
      <c r="V13" s="15">
        <f>[9]Maio!$E$25</f>
        <v>74.333333333333329</v>
      </c>
      <c r="W13" s="15">
        <f>[9]Maio!$E$26</f>
        <v>62.916666666666664</v>
      </c>
      <c r="X13" s="15">
        <f>[9]Maio!$E$27</f>
        <v>59.791666666666664</v>
      </c>
      <c r="Y13" s="15">
        <f>[9]Maio!$E$28</f>
        <v>59.666666666666664</v>
      </c>
      <c r="Z13" s="15">
        <f>[9]Maio!$E$29</f>
        <v>65.375</v>
      </c>
      <c r="AA13" s="15">
        <f>[9]Maio!$E$30</f>
        <v>70.125</v>
      </c>
      <c r="AB13" s="15">
        <f>[9]Maio!$E$31</f>
        <v>83.625</v>
      </c>
      <c r="AC13" s="15">
        <f>[9]Maio!$E$32</f>
        <v>85.5</v>
      </c>
      <c r="AD13" s="15">
        <f>[9]Maio!$E$33</f>
        <v>80.75</v>
      </c>
      <c r="AE13" s="15">
        <f>[9]Maio!$E$34</f>
        <v>79.083333333333329</v>
      </c>
      <c r="AF13" s="15">
        <f>[9]Maio!$E$35</f>
        <v>80.5</v>
      </c>
      <c r="AG13" s="87">
        <f t="shared" si="1"/>
        <v>73.10887096774195</v>
      </c>
    </row>
    <row r="14" spans="1:34" ht="17.100000000000001" customHeight="1" x14ac:dyDescent="0.2">
      <c r="A14" s="84" t="s">
        <v>50</v>
      </c>
      <c r="B14" s="15">
        <f>[10]Maio!$E$5</f>
        <v>52.875</v>
      </c>
      <c r="C14" s="15">
        <f>[10]Maio!$E$6</f>
        <v>52.166666666666664</v>
      </c>
      <c r="D14" s="15">
        <f>[10]Maio!$E$7</f>
        <v>54.875</v>
      </c>
      <c r="E14" s="15">
        <f>[10]Maio!$E$8</f>
        <v>56.541666666666664</v>
      </c>
      <c r="F14" s="15">
        <f>[10]Maio!$E$9</f>
        <v>51.541666666666664</v>
      </c>
      <c r="G14" s="15">
        <f>[10]Maio!$E$10</f>
        <v>48.125</v>
      </c>
      <c r="H14" s="15">
        <f>[10]Maio!$E$11</f>
        <v>61.25</v>
      </c>
      <c r="I14" s="15">
        <f>[10]Maio!$E$12</f>
        <v>65.041666666666671</v>
      </c>
      <c r="J14" s="15">
        <f>[10]Maio!$E$13</f>
        <v>72.125</v>
      </c>
      <c r="K14" s="15">
        <f>[10]Maio!$E$14</f>
        <v>89.458333333333329</v>
      </c>
      <c r="L14" s="15">
        <f>[10]Maio!$E$15</f>
        <v>75.208333333333329</v>
      </c>
      <c r="M14" s="15">
        <f>[10]Maio!$E$16</f>
        <v>73.791666666666671</v>
      </c>
      <c r="N14" s="15">
        <f>[10]Maio!$E$17</f>
        <v>79.125</v>
      </c>
      <c r="O14" s="15">
        <f>[10]Maio!$E$18</f>
        <v>74.375</v>
      </c>
      <c r="P14" s="15">
        <f>[10]Maio!$E$19</f>
        <v>67.75</v>
      </c>
      <c r="Q14" s="15">
        <f>[10]Maio!$E$20</f>
        <v>79.5</v>
      </c>
      <c r="R14" s="15">
        <f>[10]Maio!$E$21</f>
        <v>85.583333333333329</v>
      </c>
      <c r="S14" s="15">
        <f>[10]Maio!$E$22</f>
        <v>84.375</v>
      </c>
      <c r="T14" s="15">
        <f>[10]Maio!$E$23</f>
        <v>81.833333333333329</v>
      </c>
      <c r="U14" s="15">
        <f>[10]Maio!$E$24</f>
        <v>71.458333333333329</v>
      </c>
      <c r="V14" s="15">
        <f>[10]Maio!$E$25</f>
        <v>83.25</v>
      </c>
      <c r="W14" s="15">
        <f>[10]Maio!$E$26</f>
        <v>84.708333333333329</v>
      </c>
      <c r="X14" s="15">
        <f>[10]Maio!$E$27</f>
        <v>79.791666666666671</v>
      </c>
      <c r="Y14" s="15">
        <f>[10]Maio!$E$28</f>
        <v>71.583333333333329</v>
      </c>
      <c r="Z14" s="15">
        <f>[10]Maio!$E$29</f>
        <v>60.666666666666664</v>
      </c>
      <c r="AA14" s="15">
        <f>[10]Maio!$E$30</f>
        <v>61.875</v>
      </c>
      <c r="AB14" s="15">
        <f>[10]Maio!$E$31</f>
        <v>70.875</v>
      </c>
      <c r="AC14" s="15">
        <f>[10]Maio!$E$32</f>
        <v>73.541666666666671</v>
      </c>
      <c r="AD14" s="15">
        <f>[10]Maio!$E$33</f>
        <v>84.666666666666671</v>
      </c>
      <c r="AE14" s="15">
        <f>[10]Maio!$E$34</f>
        <v>77.041666666666671</v>
      </c>
      <c r="AF14" s="15">
        <f>[10]Maio!$E$35</f>
        <v>87.541666666666671</v>
      </c>
      <c r="AG14" s="87">
        <f>AVERAGE(B14:AF14)</f>
        <v>71.372311827956977</v>
      </c>
    </row>
    <row r="15" spans="1:34" ht="17.100000000000001" customHeight="1" x14ac:dyDescent="0.2">
      <c r="A15" s="84" t="s">
        <v>6</v>
      </c>
      <c r="B15" s="15">
        <f>[11]Maio!$E$5</f>
        <v>62.083333333333336</v>
      </c>
      <c r="C15" s="15">
        <f>[11]Maio!$E$6</f>
        <v>66.333333333333329</v>
      </c>
      <c r="D15" s="15">
        <f>[11]Maio!$E$7</f>
        <v>69.416666666666671</v>
      </c>
      <c r="E15" s="15">
        <f>[11]Maio!$E$8</f>
        <v>69.041666666666671</v>
      </c>
      <c r="F15" s="15">
        <f>[11]Maio!$E$9</f>
        <v>68.208333333333329</v>
      </c>
      <c r="G15" s="15">
        <f>[11]Maio!$E$10</f>
        <v>66.875</v>
      </c>
      <c r="H15" s="15">
        <f>[11]Maio!$E$11</f>
        <v>66</v>
      </c>
      <c r="I15" s="15">
        <f>[11]Maio!$E$12</f>
        <v>76.166666666666671</v>
      </c>
      <c r="J15" s="15">
        <f>[11]Maio!$E$13</f>
        <v>83.375</v>
      </c>
      <c r="K15" s="15">
        <f>[11]Maio!$E$14</f>
        <v>90.375</v>
      </c>
      <c r="L15" s="15">
        <f>[11]Maio!$E$15</f>
        <v>81.916666666666671</v>
      </c>
      <c r="M15" s="15">
        <f>[11]Maio!$E$16</f>
        <v>79.041666666666671</v>
      </c>
      <c r="N15" s="15">
        <f>[11]Maio!$E$17</f>
        <v>78.875</v>
      </c>
      <c r="O15" s="15">
        <f>[11]Maio!$E$18</f>
        <v>77.458333333333329</v>
      </c>
      <c r="P15" s="15">
        <f>[11]Maio!$E$19</f>
        <v>77.291666666666671</v>
      </c>
      <c r="Q15" s="15">
        <f>[11]Maio!$E$20</f>
        <v>80.25</v>
      </c>
      <c r="R15" s="15">
        <f>[11]Maio!$E$21</f>
        <v>80.416666666666671</v>
      </c>
      <c r="S15" s="15">
        <f>[11]Maio!$E$22</f>
        <v>84.791666666666671</v>
      </c>
      <c r="T15" s="15">
        <f>[11]Maio!$E$23</f>
        <v>78.708333333333329</v>
      </c>
      <c r="U15" s="15">
        <f>[11]Maio!$E$24</f>
        <v>78.291666666666671</v>
      </c>
      <c r="V15" s="15">
        <f>[11]Maio!$E$25</f>
        <v>81.75</v>
      </c>
      <c r="W15" s="15">
        <f>[11]Maio!$E$26</f>
        <v>84.041666666666671</v>
      </c>
      <c r="X15" s="15">
        <f>[11]Maio!$E$27</f>
        <v>67.625</v>
      </c>
      <c r="Y15" s="15">
        <f>[11]Maio!$E$28</f>
        <v>67.416666666666671</v>
      </c>
      <c r="Z15" s="15">
        <f>[11]Maio!$E$29</f>
        <v>68.375</v>
      </c>
      <c r="AA15" s="15">
        <f>[11]Maio!$E$30</f>
        <v>71.291666666666671</v>
      </c>
      <c r="AB15" s="15">
        <f>[11]Maio!$E$31</f>
        <v>76.791666666666671</v>
      </c>
      <c r="AC15" s="15">
        <f>[11]Maio!$E$32</f>
        <v>83.375</v>
      </c>
      <c r="AD15" s="15">
        <f>[11]Maio!$E$33</f>
        <v>81.458333333333329</v>
      </c>
      <c r="AE15" s="15">
        <f>[11]Maio!$E$34</f>
        <v>84.958333333333329</v>
      </c>
      <c r="AF15" s="15">
        <f>[11]Maio!$E$35</f>
        <v>87.666666666666671</v>
      </c>
      <c r="AG15" s="87">
        <f t="shared" si="1"/>
        <v>76.440860215053789</v>
      </c>
    </row>
    <row r="16" spans="1:34" ht="17.100000000000001" customHeight="1" x14ac:dyDescent="0.2">
      <c r="A16" s="84" t="s">
        <v>7</v>
      </c>
      <c r="B16" s="15">
        <f>[12]Maio!$E$5</f>
        <v>58.125</v>
      </c>
      <c r="C16" s="15">
        <f>[12]Maio!$E$6</f>
        <v>50.666666666666664</v>
      </c>
      <c r="D16" s="15">
        <f>[12]Maio!$E$7</f>
        <v>55</v>
      </c>
      <c r="E16" s="15">
        <f>[12]Maio!$E$8</f>
        <v>66.375</v>
      </c>
      <c r="F16" s="15">
        <f>[12]Maio!$E$9</f>
        <v>58.208333333333336</v>
      </c>
      <c r="G16" s="15">
        <f>[12]Maio!$E$10</f>
        <v>77.916666666666671</v>
      </c>
      <c r="H16" s="15">
        <f>[12]Maio!$E$11</f>
        <v>85.875</v>
      </c>
      <c r="I16" s="15">
        <f>[12]Maio!$E$12</f>
        <v>84.541666666666671</v>
      </c>
      <c r="J16" s="15">
        <f>[12]Maio!$E$13</f>
        <v>87.291666666666671</v>
      </c>
      <c r="K16" s="15">
        <f>[12]Maio!$E$14</f>
        <v>91.833333333333329</v>
      </c>
      <c r="L16" s="15">
        <f>[12]Maio!$E$15</f>
        <v>90.666666666666671</v>
      </c>
      <c r="M16" s="15">
        <f>[12]Maio!$E$16</f>
        <v>94.666666666666671</v>
      </c>
      <c r="N16" s="15">
        <f>[12]Maio!$E$17</f>
        <v>92.125</v>
      </c>
      <c r="O16" s="15">
        <f>[12]Maio!$E$18</f>
        <v>83.583333333333329</v>
      </c>
      <c r="P16" s="15">
        <f>[12]Maio!$E$19</f>
        <v>76.875</v>
      </c>
      <c r="Q16" s="15">
        <f>[12]Maio!$E$20</f>
        <v>86.333333333333329</v>
      </c>
      <c r="R16" s="15">
        <f>[12]Maio!$E$21</f>
        <v>81.541666666666671</v>
      </c>
      <c r="S16" s="15">
        <f>[12]Maio!$E$22</f>
        <v>92.75</v>
      </c>
      <c r="T16" s="15">
        <f>[12]Maio!$E$23</f>
        <v>93.541666666666671</v>
      </c>
      <c r="U16" s="15">
        <f>[12]Maio!$E$24</f>
        <v>87.083333333333329</v>
      </c>
      <c r="V16" s="15">
        <f>[12]Maio!$E$25</f>
        <v>86.333333333333329</v>
      </c>
      <c r="W16" s="15">
        <f>[12]Maio!$E$26</f>
        <v>89.208333333333329</v>
      </c>
      <c r="X16" s="15">
        <f>[12]Maio!$E$27</f>
        <v>77.958333333333329</v>
      </c>
      <c r="Y16" s="15">
        <f>[12]Maio!$E$28</f>
        <v>70.375</v>
      </c>
      <c r="Z16" s="15">
        <f>[12]Maio!$E$29</f>
        <v>76.666666666666671</v>
      </c>
      <c r="AA16" s="15">
        <f>[12]Maio!$E$30</f>
        <v>74.166666666666671</v>
      </c>
      <c r="AB16" s="15">
        <f>[12]Maio!$E$31</f>
        <v>84.541666666666671</v>
      </c>
      <c r="AC16" s="15">
        <f>[12]Maio!$E$32</f>
        <v>91.666666666666671</v>
      </c>
      <c r="AD16" s="15">
        <f>[12]Maio!$E$33</f>
        <v>90</v>
      </c>
      <c r="AE16" s="15">
        <f>[12]Maio!$E$34</f>
        <v>93.125</v>
      </c>
      <c r="AF16" s="15">
        <f>[12]Maio!$E$35</f>
        <v>93.375</v>
      </c>
      <c r="AG16" s="87">
        <f t="shared" si="1"/>
        <v>81.368279569892451</v>
      </c>
    </row>
    <row r="17" spans="1:33" ht="17.100000000000001" customHeight="1" x14ac:dyDescent="0.2">
      <c r="A17" s="84" t="s">
        <v>8</v>
      </c>
      <c r="B17" s="15">
        <f>[13]Maio!$E$5</f>
        <v>61.958333333333336</v>
      </c>
      <c r="C17" s="15">
        <f>[13]Maio!$E$6</f>
        <v>56.75</v>
      </c>
      <c r="D17" s="15">
        <f>[13]Maio!$E$7</f>
        <v>60.291666666666664</v>
      </c>
      <c r="E17" s="15">
        <f>[13]Maio!$E$8</f>
        <v>69.916666666666671</v>
      </c>
      <c r="F17" s="15">
        <f>[13]Maio!$E$9</f>
        <v>71.208333333333329</v>
      </c>
      <c r="G17" s="15">
        <f>[13]Maio!$E$10</f>
        <v>86.791666666666671</v>
      </c>
      <c r="H17" s="15">
        <f>[13]Maio!$E$11</f>
        <v>91.75</v>
      </c>
      <c r="I17" s="15">
        <f>[13]Maio!$E$12</f>
        <v>94.75</v>
      </c>
      <c r="J17" s="15">
        <f>[13]Maio!$E$13</f>
        <v>96.333333333333329</v>
      </c>
      <c r="K17" s="15">
        <f>[13]Maio!$E$14</f>
        <v>94.458333333333329</v>
      </c>
      <c r="L17" s="15">
        <f>[13]Maio!$E$15</f>
        <v>91.666666666666671</v>
      </c>
      <c r="M17" s="15">
        <f>[13]Maio!$E$16</f>
        <v>90.333333333333329</v>
      </c>
      <c r="N17" s="15">
        <f>[13]Maio!$E$17</f>
        <v>87.541666666666671</v>
      </c>
      <c r="O17" s="15">
        <f>[13]Maio!$E$18</f>
        <v>78.150000000000006</v>
      </c>
      <c r="P17" s="15">
        <f>[13]Maio!$E$19</f>
        <v>69.900000000000006</v>
      </c>
      <c r="Q17" s="15">
        <f>[13]Maio!$E$20</f>
        <v>82</v>
      </c>
      <c r="R17" s="15">
        <f>[13]Maio!$E$21</f>
        <v>72.5</v>
      </c>
      <c r="S17" s="15">
        <f>[13]Maio!$E$22</f>
        <v>87.5</v>
      </c>
      <c r="T17" s="15">
        <f>[13]Maio!$E$23</f>
        <v>95</v>
      </c>
      <c r="U17" s="15">
        <f>[13]Maio!$E$24</f>
        <v>88</v>
      </c>
      <c r="V17" s="15">
        <f>[13]Maio!$E$25</f>
        <v>88.6</v>
      </c>
      <c r="W17" s="15" t="str">
        <f>[13]Maio!$E$26</f>
        <v>*</v>
      </c>
      <c r="X17" s="15">
        <f>[13]Maio!$E$27</f>
        <v>68.400000000000006</v>
      </c>
      <c r="Y17" s="15">
        <f>[13]Maio!$E$28</f>
        <v>66.111111111111114</v>
      </c>
      <c r="Z17" s="15">
        <f>[13]Maio!$E$29</f>
        <v>76.400000000000006</v>
      </c>
      <c r="AA17" s="15">
        <f>[13]Maio!$E$30</f>
        <v>72.8</v>
      </c>
      <c r="AB17" s="15">
        <f>[13]Maio!$E$31</f>
        <v>83.285714285714292</v>
      </c>
      <c r="AC17" s="15" t="str">
        <f>[13]Maio!$E$32</f>
        <v>*</v>
      </c>
      <c r="AD17" s="15">
        <f>[13]Maio!$E$33</f>
        <v>91</v>
      </c>
      <c r="AE17" s="15" t="str">
        <f>[13]Maio!$E$34</f>
        <v>*</v>
      </c>
      <c r="AF17" s="15">
        <f>[13]Maio!$E$35</f>
        <v>92.333333333333329</v>
      </c>
      <c r="AG17" s="87">
        <f t="shared" si="1"/>
        <v>80.918934240362844</v>
      </c>
    </row>
    <row r="18" spans="1:33" ht="17.100000000000001" customHeight="1" x14ac:dyDescent="0.2">
      <c r="A18" s="84" t="s">
        <v>9</v>
      </c>
      <c r="B18" s="15">
        <f>[14]Maio!$E$5</f>
        <v>55.25</v>
      </c>
      <c r="C18" s="15">
        <f>[14]Maio!$E$6</f>
        <v>51.375</v>
      </c>
      <c r="D18" s="15">
        <f>[14]Maio!$E$7</f>
        <v>50.916666666666664</v>
      </c>
      <c r="E18" s="15">
        <f>[14]Maio!$E$8</f>
        <v>54.375</v>
      </c>
      <c r="F18" s="15">
        <f>[14]Maio!$E$9</f>
        <v>55.375</v>
      </c>
      <c r="G18" s="15">
        <f>[14]Maio!$E$10</f>
        <v>75.083333333333329</v>
      </c>
      <c r="H18" s="15">
        <f>[14]Maio!$E$11</f>
        <v>82.541666666666671</v>
      </c>
      <c r="I18" s="15">
        <f>[14]Maio!$E$12</f>
        <v>82.333333333333329</v>
      </c>
      <c r="J18" s="15">
        <f>[14]Maio!$E$13</f>
        <v>83.625</v>
      </c>
      <c r="K18" s="15">
        <f>[14]Maio!$E$14</f>
        <v>88.5</v>
      </c>
      <c r="L18" s="15">
        <f>[14]Maio!$E$15</f>
        <v>85.875</v>
      </c>
      <c r="M18" s="15">
        <f>[14]Maio!$E$16</f>
        <v>94.5</v>
      </c>
      <c r="N18" s="15">
        <f>[14]Maio!$E$17</f>
        <v>89.625</v>
      </c>
      <c r="O18" s="15">
        <f>[14]Maio!$E$18</f>
        <v>75.476190476190482</v>
      </c>
      <c r="P18" s="15">
        <f>[14]Maio!$E$19</f>
        <v>72.541666666666671</v>
      </c>
      <c r="Q18" s="15">
        <f>[14]Maio!$E$20</f>
        <v>78.958333333333329</v>
      </c>
      <c r="R18" s="15">
        <f>[14]Maio!$E$21</f>
        <v>72</v>
      </c>
      <c r="S18" s="15">
        <f>[14]Maio!$E$22</f>
        <v>88.166666666666671</v>
      </c>
      <c r="T18" s="15">
        <f>[14]Maio!$E$23</f>
        <v>92.521739130434781</v>
      </c>
      <c r="U18" s="15">
        <f>[14]Maio!$E$24</f>
        <v>76.615384615384613</v>
      </c>
      <c r="V18" s="15">
        <f>[14]Maio!$E$25</f>
        <v>88.708333333333329</v>
      </c>
      <c r="W18" s="15">
        <f>[14]Maio!$E$26</f>
        <v>89.086956521739125</v>
      </c>
      <c r="X18" s="15">
        <f>[14]Maio!$E$27</f>
        <v>65.384615384615387</v>
      </c>
      <c r="Y18" s="15">
        <f>[14]Maio!$E$28</f>
        <v>67.25</v>
      </c>
      <c r="Z18" s="15">
        <f>[14]Maio!$E$29</f>
        <v>75.458333333333329</v>
      </c>
      <c r="AA18" s="15">
        <f>[14]Maio!$E$30</f>
        <v>72.583333333333329</v>
      </c>
      <c r="AB18" s="15">
        <f>[14]Maio!$E$31</f>
        <v>84.291666666666671</v>
      </c>
      <c r="AC18" s="15">
        <f>[14]Maio!$E$32</f>
        <v>88.375</v>
      </c>
      <c r="AD18" s="15">
        <f>[14]Maio!$E$33</f>
        <v>83.071428571428569</v>
      </c>
      <c r="AE18" s="15">
        <f>[14]Maio!$E$34</f>
        <v>89.941176470588232</v>
      </c>
      <c r="AF18" s="15">
        <f>[14]Maio!$E$35</f>
        <v>91.5</v>
      </c>
      <c r="AG18" s="87">
        <f t="shared" si="1"/>
        <v>77.461478209797235</v>
      </c>
    </row>
    <row r="19" spans="1:33" ht="17.100000000000001" customHeight="1" x14ac:dyDescent="0.2">
      <c r="A19" s="84" t="s">
        <v>49</v>
      </c>
      <c r="B19" s="15">
        <f>[15]Maio!$E$5</f>
        <v>31.25</v>
      </c>
      <c r="C19" s="15">
        <f>[15]Maio!$E$6</f>
        <v>34</v>
      </c>
      <c r="D19" s="15">
        <f>[15]Maio!$E$7</f>
        <v>44.166666666666664</v>
      </c>
      <c r="E19" s="15">
        <f>[15]Maio!$E$8</f>
        <v>44</v>
      </c>
      <c r="F19" s="15">
        <f>[15]Maio!$E$9</f>
        <v>39.666666666666664</v>
      </c>
      <c r="G19" s="15" t="str">
        <f>[15]Maio!$E$10</f>
        <v>*</v>
      </c>
      <c r="H19" s="15">
        <f>[15]Maio!$E$11</f>
        <v>71.666666666666671</v>
      </c>
      <c r="I19" s="15">
        <f>[15]Maio!$E$12</f>
        <v>60.857142857142854</v>
      </c>
      <c r="J19" s="15">
        <f>[15]Maio!$E$13</f>
        <v>83</v>
      </c>
      <c r="K19" s="15">
        <f>[15]Maio!$E$14</f>
        <v>75</v>
      </c>
      <c r="L19" s="15">
        <f>[15]Maio!$E$15</f>
        <v>84</v>
      </c>
      <c r="M19" s="15" t="str">
        <f>[15]Maio!$E$16</f>
        <v>*</v>
      </c>
      <c r="N19" s="15">
        <f>[15]Maio!$E$17</f>
        <v>69</v>
      </c>
      <c r="O19" s="15">
        <f>[15]Maio!$E$18</f>
        <v>60.8</v>
      </c>
      <c r="P19" s="15">
        <f>[15]Maio!$E$19</f>
        <v>60.833333333333336</v>
      </c>
      <c r="Q19" s="15">
        <f>[15]Maio!$E$20</f>
        <v>74</v>
      </c>
      <c r="R19" s="15">
        <f>[15]Maio!$E$21</f>
        <v>65.2</v>
      </c>
      <c r="S19" s="15" t="str">
        <f>[15]Maio!$E$22</f>
        <v>*</v>
      </c>
      <c r="T19" s="15" t="str">
        <f>[15]Maio!$E$23</f>
        <v>*</v>
      </c>
      <c r="U19" s="15">
        <f>[15]Maio!$E$24</f>
        <v>70.333333333333329</v>
      </c>
      <c r="V19" s="15">
        <f>[15]Maio!$E$25</f>
        <v>78.2</v>
      </c>
      <c r="W19" s="15" t="str">
        <f>[15]Maio!$E$26</f>
        <v>*</v>
      </c>
      <c r="X19" s="15">
        <f>[15]Maio!$E$27</f>
        <v>55.75</v>
      </c>
      <c r="Y19" s="15">
        <f>[15]Maio!$E$28</f>
        <v>45.5</v>
      </c>
      <c r="Z19" s="15">
        <f>[15]Maio!$E$29</f>
        <v>51.375</v>
      </c>
      <c r="AA19" s="15">
        <f>[15]Maio!$E$30</f>
        <v>68.599999999999994</v>
      </c>
      <c r="AB19" s="15">
        <f>[15]Maio!$E$31</f>
        <v>71.5</v>
      </c>
      <c r="AC19" s="15" t="str">
        <f>[15]Maio!$E$32</f>
        <v>*</v>
      </c>
      <c r="AD19" s="15">
        <f>[15]Maio!$E$33</f>
        <v>81.833333333333329</v>
      </c>
      <c r="AE19" s="15">
        <f>[15]Maio!$E$34</f>
        <v>86</v>
      </c>
      <c r="AF19" s="15">
        <f>[15]Maio!$E$35</f>
        <v>84</v>
      </c>
      <c r="AG19" s="87">
        <f t="shared" si="1"/>
        <v>63.621285714285712</v>
      </c>
    </row>
    <row r="20" spans="1:33" ht="17.100000000000001" customHeight="1" x14ac:dyDescent="0.2">
      <c r="A20" s="84" t="s">
        <v>10</v>
      </c>
      <c r="B20" s="15">
        <f>[16]Maio!$E$5</f>
        <v>61.375</v>
      </c>
      <c r="C20" s="15">
        <f>[16]Maio!$E$6</f>
        <v>56.75</v>
      </c>
      <c r="D20" s="15">
        <f>[16]Maio!$E$7</f>
        <v>64.541666666666671</v>
      </c>
      <c r="E20" s="15">
        <f>[16]Maio!$E$8</f>
        <v>68.541666666666671</v>
      </c>
      <c r="F20" s="15">
        <f>[16]Maio!$E$9</f>
        <v>66.333333333333329</v>
      </c>
      <c r="G20" s="15">
        <f>[16]Maio!$E$10</f>
        <v>84.208333333333329</v>
      </c>
      <c r="H20" s="15">
        <f>[16]Maio!$E$11</f>
        <v>92.291666666666671</v>
      </c>
      <c r="I20" s="15">
        <f>[16]Maio!$E$12</f>
        <v>91.333333333333329</v>
      </c>
      <c r="J20" s="15">
        <f>[16]Maio!$E$13</f>
        <v>94.833333333333329</v>
      </c>
      <c r="K20" s="15">
        <f>[16]Maio!$E$14</f>
        <v>91.166666666666671</v>
      </c>
      <c r="L20" s="15">
        <f>[16]Maio!$E$15</f>
        <v>91.666666666666671</v>
      </c>
      <c r="M20" s="15">
        <f>[16]Maio!$E$16</f>
        <v>92.166666666666671</v>
      </c>
      <c r="N20" s="15">
        <f>[16]Maio!$E$17</f>
        <v>92.125</v>
      </c>
      <c r="O20" s="15">
        <f>[16]Maio!$E$18</f>
        <v>83.25</v>
      </c>
      <c r="P20" s="15">
        <f>[16]Maio!$E$19</f>
        <v>74.833333333333329</v>
      </c>
      <c r="Q20" s="15">
        <f>[16]Maio!$E$20</f>
        <v>83.291666666666671</v>
      </c>
      <c r="R20" s="15">
        <f>[16]Maio!$E$21</f>
        <v>78.125</v>
      </c>
      <c r="S20" s="15">
        <f>[16]Maio!$E$22</f>
        <v>89.041666666666671</v>
      </c>
      <c r="T20" s="15">
        <f>[16]Maio!$E$23</f>
        <v>90.916666666666671</v>
      </c>
      <c r="U20" s="15">
        <f>[16]Maio!$E$24</f>
        <v>88.041666666666671</v>
      </c>
      <c r="V20" s="15">
        <f>[16]Maio!$E$25</f>
        <v>87.333333333333329</v>
      </c>
      <c r="W20" s="15">
        <f>[16]Maio!$E$26</f>
        <v>88.25</v>
      </c>
      <c r="X20" s="15">
        <f>[16]Maio!$E$27</f>
        <v>75.333333333333329</v>
      </c>
      <c r="Y20" s="15">
        <f>[16]Maio!$E$28</f>
        <v>75.333333333333329</v>
      </c>
      <c r="Z20" s="15">
        <f>[16]Maio!$E$29</f>
        <v>76.166666666666671</v>
      </c>
      <c r="AA20" s="15">
        <f>[16]Maio!$E$30</f>
        <v>77</v>
      </c>
      <c r="AB20" s="15">
        <f>[16]Maio!$E$31</f>
        <v>85.833333333333329</v>
      </c>
      <c r="AC20" s="15">
        <f>[16]Maio!$E$32</f>
        <v>95.916666666666671</v>
      </c>
      <c r="AD20" s="15">
        <f>[16]Maio!$E$33</f>
        <v>90.708333333333329</v>
      </c>
      <c r="AE20" s="15">
        <f>[16]Maio!$E$34</f>
        <v>94.375</v>
      </c>
      <c r="AF20" s="15">
        <f>[16]Maio!$E$35</f>
        <v>94.25</v>
      </c>
      <c r="AG20" s="87">
        <f t="shared" ref="AG20:AG32" si="2">AVERAGE(B20:AF20)</f>
        <v>83.075268817204304</v>
      </c>
    </row>
    <row r="21" spans="1:33" ht="17.100000000000001" customHeight="1" x14ac:dyDescent="0.2">
      <c r="A21" s="84" t="s">
        <v>11</v>
      </c>
      <c r="B21" s="15">
        <f>[17]Maio!$E$5</f>
        <v>60.5</v>
      </c>
      <c r="C21" s="15">
        <f>[17]Maio!$E$6</f>
        <v>67.875</v>
      </c>
      <c r="D21" s="15">
        <f>[17]Maio!$E$7</f>
        <v>70.208333333333329</v>
      </c>
      <c r="E21" s="15">
        <f>[17]Maio!$E$8</f>
        <v>66.041666666666671</v>
      </c>
      <c r="F21" s="15">
        <f>[17]Maio!$E$9</f>
        <v>72.333333333333329</v>
      </c>
      <c r="G21" s="15">
        <f>[17]Maio!$E$10</f>
        <v>82.041666666666671</v>
      </c>
      <c r="H21" s="15">
        <f>[17]Maio!$E$11</f>
        <v>83.833333333333329</v>
      </c>
      <c r="I21" s="15">
        <f>[17]Maio!$E$12</f>
        <v>77.708333333333329</v>
      </c>
      <c r="J21" s="15">
        <f>[17]Maio!$E$13</f>
        <v>84.916666666666671</v>
      </c>
      <c r="K21" s="15">
        <f>[17]Maio!$E$14</f>
        <v>90.5</v>
      </c>
      <c r="L21" s="15">
        <f>[17]Maio!$E$15</f>
        <v>89.958333333333329</v>
      </c>
      <c r="M21" s="15">
        <f>[17]Maio!$E$16</f>
        <v>92.25</v>
      </c>
      <c r="N21" s="15">
        <f>[17]Maio!$E$17</f>
        <v>88.333333333333329</v>
      </c>
      <c r="O21" s="15">
        <f>[17]Maio!$E$18</f>
        <v>84.375</v>
      </c>
      <c r="P21" s="15">
        <f>[17]Maio!$E$19</f>
        <v>79.125</v>
      </c>
      <c r="Q21" s="15">
        <f>[17]Maio!$E$20</f>
        <v>86</v>
      </c>
      <c r="R21" s="15">
        <f>[17]Maio!$E$21</f>
        <v>78.166666666666671</v>
      </c>
      <c r="S21" s="15">
        <f>[17]Maio!$E$22</f>
        <v>90.5</v>
      </c>
      <c r="T21" s="15">
        <f>[17]Maio!$E$23</f>
        <v>92.875</v>
      </c>
      <c r="U21" s="15">
        <f>[17]Maio!$E$24</f>
        <v>83.791666666666671</v>
      </c>
      <c r="V21" s="15">
        <f>[17]Maio!$E$25</f>
        <v>84.208333333333329</v>
      </c>
      <c r="W21" s="15">
        <f>[17]Maio!$E$26</f>
        <v>86.208333333333329</v>
      </c>
      <c r="X21" s="15">
        <f>[17]Maio!$E$27</f>
        <v>74.75</v>
      </c>
      <c r="Y21" s="15">
        <f>[17]Maio!$E$28</f>
        <v>72.041666666666671</v>
      </c>
      <c r="Z21" s="15">
        <f>[17]Maio!$E$29</f>
        <v>76.291666666666671</v>
      </c>
      <c r="AA21" s="15">
        <f>[17]Maio!$E$30</f>
        <v>81</v>
      </c>
      <c r="AB21" s="15">
        <f>[17]Maio!$E$31</f>
        <v>86.291666666666671</v>
      </c>
      <c r="AC21" s="15">
        <f>[17]Maio!$E$32</f>
        <v>93.291666666666671</v>
      </c>
      <c r="AD21" s="15">
        <f>[17]Maio!$E$33</f>
        <v>88.583333333333329</v>
      </c>
      <c r="AE21" s="15">
        <f>[17]Maio!$E$34</f>
        <v>90.625</v>
      </c>
      <c r="AF21" s="15">
        <f>[17]Maio!$E$35</f>
        <v>91.666666666666671</v>
      </c>
      <c r="AG21" s="87">
        <f t="shared" si="2"/>
        <v>82.138440860215056</v>
      </c>
    </row>
    <row r="22" spans="1:33" ht="17.100000000000001" customHeight="1" x14ac:dyDescent="0.2">
      <c r="A22" s="84" t="s">
        <v>12</v>
      </c>
      <c r="B22" s="15">
        <f>[18]Maio!$E$5</f>
        <v>61.083333333333336</v>
      </c>
      <c r="C22" s="15">
        <f>[18]Maio!$E$6</f>
        <v>64</v>
      </c>
      <c r="D22" s="15">
        <f>[18]Maio!$E$7</f>
        <v>69.5</v>
      </c>
      <c r="E22" s="15">
        <f>[18]Maio!$E$8</f>
        <v>61.208333333333336</v>
      </c>
      <c r="F22" s="15">
        <f>[18]Maio!$E$9</f>
        <v>70.083333333333329</v>
      </c>
      <c r="G22" s="15">
        <f>[18]Maio!$E$10</f>
        <v>75.208333333333329</v>
      </c>
      <c r="H22" s="15">
        <f>[18]Maio!$E$11</f>
        <v>70.25</v>
      </c>
      <c r="I22" s="15">
        <f>[18]Maio!$E$12</f>
        <v>74.625</v>
      </c>
      <c r="J22" s="15">
        <f>[18]Maio!$E$13</f>
        <v>77.166666666666671</v>
      </c>
      <c r="K22" s="15">
        <f>[18]Maio!$E$14</f>
        <v>90.625</v>
      </c>
      <c r="L22" s="15">
        <f>[18]Maio!$E$15</f>
        <v>87.708333333333329</v>
      </c>
      <c r="M22" s="15">
        <f>[18]Maio!$E$16</f>
        <v>85.541666666666671</v>
      </c>
      <c r="N22" s="15">
        <f>[18]Maio!$E$17</f>
        <v>82.625</v>
      </c>
      <c r="O22" s="15">
        <f>[18]Maio!$E$18</f>
        <v>79.625</v>
      </c>
      <c r="P22" s="15">
        <f>[18]Maio!$E$19</f>
        <v>80.791666666666671</v>
      </c>
      <c r="Q22" s="15">
        <f>[18]Maio!$E$20</f>
        <v>79.583333333333329</v>
      </c>
      <c r="R22" s="15">
        <f>[18]Maio!$E$21</f>
        <v>74.416666666666671</v>
      </c>
      <c r="S22" s="15">
        <f>[18]Maio!$E$22</f>
        <v>84.833333333333329</v>
      </c>
      <c r="T22" s="15">
        <f>[18]Maio!$E$23</f>
        <v>84.333333333333329</v>
      </c>
      <c r="U22" s="15">
        <f>[18]Maio!$E$24</f>
        <v>78.958333333333329</v>
      </c>
      <c r="V22" s="15">
        <f>[18]Maio!$E$25</f>
        <v>79.708333333333329</v>
      </c>
      <c r="W22" s="15">
        <f>[18]Maio!$E$26</f>
        <v>78.75</v>
      </c>
      <c r="X22" s="15">
        <f>[18]Maio!$E$27</f>
        <v>67.583333333333329</v>
      </c>
      <c r="Y22" s="15">
        <f>[18]Maio!$E$28</f>
        <v>70.625</v>
      </c>
      <c r="Z22" s="15">
        <f>[18]Maio!$E$29</f>
        <v>66.041666666666671</v>
      </c>
      <c r="AA22" s="15">
        <f>[18]Maio!$E$30</f>
        <v>81.958333333333329</v>
      </c>
      <c r="AB22" s="15">
        <f>[18]Maio!$E$31</f>
        <v>87.083333333333329</v>
      </c>
      <c r="AC22" s="15">
        <f>[18]Maio!$E$32</f>
        <v>91.625</v>
      </c>
      <c r="AD22" s="15">
        <f>[18]Maio!$E$33</f>
        <v>91.5</v>
      </c>
      <c r="AE22" s="15">
        <f>[18]Maio!$E$34</f>
        <v>90.416666666666671</v>
      </c>
      <c r="AF22" s="15">
        <f>[18]Maio!$E$35</f>
        <v>86.5</v>
      </c>
      <c r="AG22" s="87">
        <f t="shared" si="2"/>
        <v>78.192204301075265</v>
      </c>
    </row>
    <row r="23" spans="1:33" ht="17.100000000000001" customHeight="1" x14ac:dyDescent="0.2">
      <c r="A23" s="84" t="s">
        <v>13</v>
      </c>
      <c r="B23" s="15">
        <f>[19]Maio!$E$5</f>
        <v>68.875</v>
      </c>
      <c r="C23" s="15">
        <f>[19]Maio!$E$6</f>
        <v>71.166666666666671</v>
      </c>
      <c r="D23" s="15">
        <f>[19]Maio!$E$7</f>
        <v>74.041666666666671</v>
      </c>
      <c r="E23" s="15">
        <f>[19]Maio!$E$8</f>
        <v>72.041666666666671</v>
      </c>
      <c r="F23" s="15">
        <f>[19]Maio!$E$9</f>
        <v>71.541666666666671</v>
      </c>
      <c r="G23" s="15">
        <f>[19]Maio!$E$10</f>
        <v>70.625</v>
      </c>
      <c r="H23" s="15">
        <f>[19]Maio!$E$11</f>
        <v>72.291666666666671</v>
      </c>
      <c r="I23" s="15">
        <f>[19]Maio!$E$12</f>
        <v>82</v>
      </c>
      <c r="J23" s="15">
        <f>[19]Maio!$E$13</f>
        <v>80.416666666666671</v>
      </c>
      <c r="K23" s="15">
        <f>[19]Maio!$E$14</f>
        <v>86.791666666666671</v>
      </c>
      <c r="L23" s="15">
        <f>[19]Maio!$E$15</f>
        <v>86.083333333333329</v>
      </c>
      <c r="M23" s="15">
        <f>[19]Maio!$E$16</f>
        <v>82.333333333333329</v>
      </c>
      <c r="N23" s="15">
        <f>[19]Maio!$E$17</f>
        <v>82</v>
      </c>
      <c r="O23" s="15">
        <f>[19]Maio!$E$18</f>
        <v>82.375</v>
      </c>
      <c r="P23" s="15">
        <f>[19]Maio!$E$19</f>
        <v>80.541666666666671</v>
      </c>
      <c r="Q23" s="15">
        <f>[19]Maio!$E$20</f>
        <v>85.25</v>
      </c>
      <c r="R23" s="15">
        <f>[19]Maio!$E$21</f>
        <v>80.375</v>
      </c>
      <c r="S23" s="15">
        <f>[19]Maio!$E$22</f>
        <v>84.708333333333329</v>
      </c>
      <c r="T23" s="15">
        <f>[19]Maio!$E$23</f>
        <v>84.708333333333329</v>
      </c>
      <c r="U23" s="15">
        <f>[19]Maio!$E$24</f>
        <v>82.875</v>
      </c>
      <c r="V23" s="15">
        <f>[19]Maio!$E$25</f>
        <v>87.041666666666671</v>
      </c>
      <c r="W23" s="15">
        <f>[19]Maio!$E$26</f>
        <v>78.166666666666671</v>
      </c>
      <c r="X23" s="15">
        <f>[19]Maio!$E$27</f>
        <v>71.375</v>
      </c>
      <c r="Y23" s="15">
        <f>[19]Maio!$E$28</f>
        <v>73.916666666666671</v>
      </c>
      <c r="Z23" s="15">
        <f>[19]Maio!$E$29</f>
        <v>76.583333333333329</v>
      </c>
      <c r="AA23" s="15">
        <f>[19]Maio!$E$30</f>
        <v>81.125</v>
      </c>
      <c r="AB23" s="15">
        <f>[19]Maio!$E$31</f>
        <v>85.041666666666671</v>
      </c>
      <c r="AC23" s="15">
        <f>[19]Maio!$E$32</f>
        <v>88.875</v>
      </c>
      <c r="AD23" s="15">
        <f>[19]Maio!$E$33</f>
        <v>86.916666666666671</v>
      </c>
      <c r="AE23" s="15">
        <f>[19]Maio!$E$34</f>
        <v>87.041666666666671</v>
      </c>
      <c r="AF23" s="15">
        <f>[19]Maio!$E$35</f>
        <v>87.958333333333329</v>
      </c>
      <c r="AG23" s="87">
        <f t="shared" si="2"/>
        <v>80.163978494623649</v>
      </c>
    </row>
    <row r="24" spans="1:33" ht="17.100000000000001" customHeight="1" x14ac:dyDescent="0.2">
      <c r="A24" s="84" t="s">
        <v>14</v>
      </c>
      <c r="B24" s="15">
        <f>[20]Maio!$E$5</f>
        <v>63.458333333333336</v>
      </c>
      <c r="C24" s="15">
        <f>[20]Maio!$E$6</f>
        <v>59.25</v>
      </c>
      <c r="D24" s="15">
        <f>[20]Maio!$E$7</f>
        <v>58.916666666666664</v>
      </c>
      <c r="E24" s="15">
        <f>[20]Maio!$E$8</f>
        <v>60.333333333333336</v>
      </c>
      <c r="F24" s="15">
        <f>[20]Maio!$E$9</f>
        <v>61.666666666666664</v>
      </c>
      <c r="G24" s="15">
        <f>[20]Maio!$E$10</f>
        <v>60.916666666666664</v>
      </c>
      <c r="H24" s="15">
        <f>[20]Maio!$E$11</f>
        <v>61.291666666666664</v>
      </c>
      <c r="I24" s="15">
        <f>[20]Maio!$E$12</f>
        <v>64.041666666666671</v>
      </c>
      <c r="J24" s="15">
        <f>[20]Maio!$E$13</f>
        <v>60.375</v>
      </c>
      <c r="K24" s="15">
        <f>[20]Maio!$E$14</f>
        <v>86.541666666666671</v>
      </c>
      <c r="L24" s="15">
        <f>[20]Maio!$E$15</f>
        <v>78.333333333333329</v>
      </c>
      <c r="M24" s="15">
        <f>[20]Maio!$E$16</f>
        <v>75.958333333333329</v>
      </c>
      <c r="N24" s="15">
        <f>[20]Maio!$E$17</f>
        <v>83.625</v>
      </c>
      <c r="O24" s="15">
        <f>[20]Maio!$E$18</f>
        <v>75.5</v>
      </c>
      <c r="P24" s="15">
        <f>[20]Maio!$E$19</f>
        <v>72.625</v>
      </c>
      <c r="Q24" s="15">
        <f>[20]Maio!$E$20</f>
        <v>75.541666666666671</v>
      </c>
      <c r="R24" s="15">
        <f>[20]Maio!$E$21</f>
        <v>82</v>
      </c>
      <c r="S24" s="15">
        <f>[20]Maio!$E$22</f>
        <v>84.833333333333329</v>
      </c>
      <c r="T24" s="15">
        <f>[20]Maio!$E$23</f>
        <v>80.333333333333329</v>
      </c>
      <c r="U24" s="15">
        <f>[20]Maio!$E$24</f>
        <v>75.291666666666671</v>
      </c>
      <c r="V24" s="15">
        <f>[20]Maio!$E$25</f>
        <v>88.083333333333329</v>
      </c>
      <c r="W24" s="15">
        <f>[20]Maio!$E$26</f>
        <v>88.041666666666671</v>
      </c>
      <c r="X24" s="15">
        <f>[20]Maio!$E$27</f>
        <v>82.75</v>
      </c>
      <c r="Y24" s="15">
        <f>[20]Maio!$E$28</f>
        <v>75.208333333333329</v>
      </c>
      <c r="Z24" s="15">
        <f>[20]Maio!$E$29</f>
        <v>70.666666666666671</v>
      </c>
      <c r="AA24" s="15">
        <f>[20]Maio!$E$30</f>
        <v>70.791666666666671</v>
      </c>
      <c r="AB24" s="15">
        <f>[20]Maio!$E$31</f>
        <v>79.291666666666671</v>
      </c>
      <c r="AC24" s="15">
        <f>[20]Maio!$E$32</f>
        <v>76.708333333333329</v>
      </c>
      <c r="AD24" s="15">
        <f>[20]Maio!$E$33</f>
        <v>88.791666666666671</v>
      </c>
      <c r="AE24" s="15">
        <f>[20]Maio!$E$34</f>
        <v>83.25</v>
      </c>
      <c r="AF24" s="15">
        <f>[20]Maio!$E$35</f>
        <v>90.86363636363636</v>
      </c>
      <c r="AG24" s="87">
        <f t="shared" si="2"/>
        <v>74.686461388074292</v>
      </c>
    </row>
    <row r="25" spans="1:33" ht="17.100000000000001" customHeight="1" x14ac:dyDescent="0.2">
      <c r="A25" s="84" t="s">
        <v>15</v>
      </c>
      <c r="B25" s="15">
        <f>[21]Maio!$E$5</f>
        <v>56.083333333333336</v>
      </c>
      <c r="C25" s="15">
        <f>[21]Maio!$E$6</f>
        <v>58.75</v>
      </c>
      <c r="D25" s="15">
        <f>[21]Maio!$E$7</f>
        <v>61.291666666666664</v>
      </c>
      <c r="E25" s="15">
        <f>[21]Maio!$E$8</f>
        <v>63.208333333333336</v>
      </c>
      <c r="F25" s="15">
        <f>[21]Maio!$E$9</f>
        <v>66.166666666666671</v>
      </c>
      <c r="G25" s="15">
        <f>[21]Maio!$E$10</f>
        <v>86.541666666666671</v>
      </c>
      <c r="H25" s="15">
        <f>[21]Maio!$E$11</f>
        <v>93.166666666666671</v>
      </c>
      <c r="I25" s="15">
        <f>[21]Maio!$E$12</f>
        <v>91.875</v>
      </c>
      <c r="J25" s="15">
        <f>[21]Maio!$E$13</f>
        <v>95.5</v>
      </c>
      <c r="K25" s="15">
        <f>[21]Maio!$E$14</f>
        <v>87.708333333333329</v>
      </c>
      <c r="L25" s="15">
        <f>[21]Maio!$E$15</f>
        <v>90.25</v>
      </c>
      <c r="M25" s="15">
        <f>[21]Maio!$E$16</f>
        <v>93.25</v>
      </c>
      <c r="N25" s="15">
        <f>[21]Maio!$E$17</f>
        <v>89.583333333333329</v>
      </c>
      <c r="O25" s="15">
        <f>[21]Maio!$E$18</f>
        <v>88.458333333333329</v>
      </c>
      <c r="P25" s="15">
        <f>[21]Maio!$E$19</f>
        <v>81.583333333333329</v>
      </c>
      <c r="Q25" s="15">
        <f>[21]Maio!$E$20</f>
        <v>90.333333333333329</v>
      </c>
      <c r="R25" s="15">
        <f>[21]Maio!$E$21</f>
        <v>82.916666666666671</v>
      </c>
      <c r="S25" s="15">
        <f>[21]Maio!$E$22</f>
        <v>91.541666666666671</v>
      </c>
      <c r="T25" s="15">
        <f>[21]Maio!$E$23</f>
        <v>91.666666666666671</v>
      </c>
      <c r="U25" s="15">
        <f>[21]Maio!$E$24</f>
        <v>94.291666666666671</v>
      </c>
      <c r="V25" s="15">
        <f>[21]Maio!$E$25</f>
        <v>89.083333333333329</v>
      </c>
      <c r="W25" s="15">
        <f>[21]Maio!$E$26</f>
        <v>89.166666666666671</v>
      </c>
      <c r="X25" s="15">
        <f>[21]Maio!$E$27</f>
        <v>78.791666666666671</v>
      </c>
      <c r="Y25" s="15">
        <f>[21]Maio!$E$28</f>
        <v>70.791666666666671</v>
      </c>
      <c r="Z25" s="15">
        <f>[21]Maio!$E$29</f>
        <v>81.166666666666671</v>
      </c>
      <c r="AA25" s="15">
        <f>[21]Maio!$E$30</f>
        <v>81.333333333333329</v>
      </c>
      <c r="AB25" s="15">
        <f>[21]Maio!$E$31</f>
        <v>87.416666666666671</v>
      </c>
      <c r="AC25" s="15">
        <f>[21]Maio!$E$32</f>
        <v>95.541666666666671</v>
      </c>
      <c r="AD25" s="15">
        <f>[21]Maio!$E$33</f>
        <v>92</v>
      </c>
      <c r="AE25" s="15">
        <f>[21]Maio!$E$34</f>
        <v>94.708333333333329</v>
      </c>
      <c r="AF25" s="15">
        <f>[21]Maio!$E$35</f>
        <v>95.416666666666671</v>
      </c>
      <c r="AG25" s="87">
        <f t="shared" si="2"/>
        <v>84.180107526881727</v>
      </c>
    </row>
    <row r="26" spans="1:33" ht="17.100000000000001" customHeight="1" x14ac:dyDescent="0.2">
      <c r="A26" s="84" t="s">
        <v>16</v>
      </c>
      <c r="B26" s="15">
        <f>[22]Maio!$E$5</f>
        <v>63.875</v>
      </c>
      <c r="C26" s="15">
        <f>[22]Maio!$E$6</f>
        <v>63.916666666666664</v>
      </c>
      <c r="D26" s="15">
        <f>[22]Maio!$E$7</f>
        <v>62.416666666666664</v>
      </c>
      <c r="E26" s="15">
        <f>[22]Maio!$E$8</f>
        <v>65.708333333333329</v>
      </c>
      <c r="F26" s="15">
        <f>[22]Maio!$E$9</f>
        <v>66.833333333333329</v>
      </c>
      <c r="G26" s="15">
        <f>[22]Maio!$E$10</f>
        <v>83.125</v>
      </c>
      <c r="H26" s="15">
        <f>[22]Maio!$E$11</f>
        <v>89.166666666666671</v>
      </c>
      <c r="I26" s="15">
        <f>[22]Maio!$E$12</f>
        <v>85.958333333333329</v>
      </c>
      <c r="J26" s="15">
        <f>[22]Maio!$E$13</f>
        <v>89.083333333333329</v>
      </c>
      <c r="K26" s="15">
        <f>[22]Maio!$E$14</f>
        <v>89.375</v>
      </c>
      <c r="L26" s="15">
        <f>[22]Maio!$E$15</f>
        <v>87</v>
      </c>
      <c r="M26" s="15">
        <f>[22]Maio!$E$16</f>
        <v>88.5</v>
      </c>
      <c r="N26" s="15">
        <f>[22]Maio!$E$17</f>
        <v>86.916666666666671</v>
      </c>
      <c r="O26" s="15">
        <f>[22]Maio!$E$18</f>
        <v>82.666666666666671</v>
      </c>
      <c r="P26" s="15">
        <f>[22]Maio!$E$19</f>
        <v>76.541666666666671</v>
      </c>
      <c r="Q26" s="15">
        <f>[22]Maio!$E$20</f>
        <v>80.416666666666671</v>
      </c>
      <c r="R26" s="15">
        <f>[22]Maio!$E$21</f>
        <v>78.625</v>
      </c>
      <c r="S26" s="15">
        <f>[22]Maio!$E$22</f>
        <v>83.166666666666671</v>
      </c>
      <c r="T26" s="15">
        <f>[22]Maio!$E$23</f>
        <v>80.625</v>
      </c>
      <c r="U26" s="15">
        <f>[22]Maio!$E$24</f>
        <v>86.125</v>
      </c>
      <c r="V26" s="15">
        <f>[22]Maio!$E$25</f>
        <v>83.75</v>
      </c>
      <c r="W26" s="15">
        <f>[22]Maio!$E$26</f>
        <v>79.541666666666671</v>
      </c>
      <c r="X26" s="15">
        <f>[22]Maio!$E$27</f>
        <v>75.083333333333329</v>
      </c>
      <c r="Y26" s="15">
        <f>[22]Maio!$E$28</f>
        <v>70.666666666666671</v>
      </c>
      <c r="Z26" s="15">
        <f>[22]Maio!$E$29</f>
        <v>71.166666666666671</v>
      </c>
      <c r="AA26" s="15">
        <f>[22]Maio!$E$30</f>
        <v>78.958333333333329</v>
      </c>
      <c r="AB26" s="15">
        <f>[22]Maio!$E$31</f>
        <v>90</v>
      </c>
      <c r="AC26" s="15">
        <f>[22]Maio!$E$32</f>
        <v>92.041666666666671</v>
      </c>
      <c r="AD26" s="15">
        <f>[22]Maio!$E$33</f>
        <v>89.875</v>
      </c>
      <c r="AE26" s="15">
        <f>[22]Maio!$E$34</f>
        <v>90.958333333333329</v>
      </c>
      <c r="AF26" s="15">
        <f>[22]Maio!$E$35</f>
        <v>87.166666666666671</v>
      </c>
      <c r="AG26" s="87">
        <f t="shared" si="2"/>
        <v>80.620967741935502</v>
      </c>
    </row>
    <row r="27" spans="1:33" ht="17.100000000000001" customHeight="1" x14ac:dyDescent="0.2">
      <c r="A27" s="84" t="s">
        <v>17</v>
      </c>
      <c r="B27" s="15" t="str">
        <f>[23]Maio!$E$5</f>
        <v>*</v>
      </c>
      <c r="C27" s="15" t="str">
        <f>[23]Maio!$E$6</f>
        <v>*</v>
      </c>
      <c r="D27" s="15" t="str">
        <f>[23]Maio!$E$7</f>
        <v>*</v>
      </c>
      <c r="E27" s="15" t="str">
        <f>[23]Maio!$E$8</f>
        <v>*</v>
      </c>
      <c r="F27" s="15" t="str">
        <f>[23]Maio!$E$9</f>
        <v>*</v>
      </c>
      <c r="G27" s="15" t="str">
        <f>[23]Maio!$E$10</f>
        <v>*</v>
      </c>
      <c r="H27" s="15">
        <f>[23]Maio!$E$11</f>
        <v>24.2</v>
      </c>
      <c r="I27" s="15" t="str">
        <f>[23]Maio!$E$12</f>
        <v>*</v>
      </c>
      <c r="J27" s="15" t="str">
        <f>[23]Maio!$E$13</f>
        <v>*</v>
      </c>
      <c r="K27" s="15">
        <f>[23]Maio!$E$14</f>
        <v>13</v>
      </c>
      <c r="L27" s="15" t="str">
        <f>[23]Maio!$E$15</f>
        <v>*</v>
      </c>
      <c r="M27" s="15" t="str">
        <f>[23]Maio!$E$16</f>
        <v>*</v>
      </c>
      <c r="N27" s="15" t="str">
        <f>[23]Maio!$E$17</f>
        <v>*</v>
      </c>
      <c r="O27" s="15" t="str">
        <f>[23]Maio!$E$18</f>
        <v>*</v>
      </c>
      <c r="P27" s="15" t="str">
        <f>[23]Maio!$E$19</f>
        <v>*</v>
      </c>
      <c r="Q27" s="15" t="str">
        <f>[23]Maio!$E$20</f>
        <v>*</v>
      </c>
      <c r="R27" s="15" t="str">
        <f>[23]Maio!$E$21</f>
        <v>*</v>
      </c>
      <c r="S27" s="15" t="str">
        <f>[23]Maio!$E$22</f>
        <v>*</v>
      </c>
      <c r="T27" s="15" t="str">
        <f>[23]Maio!$E$23</f>
        <v>*</v>
      </c>
      <c r="U27" s="15" t="str">
        <f>[23]Maio!$E$24</f>
        <v>*</v>
      </c>
      <c r="V27" s="15" t="str">
        <f>[23]Maio!$E$25</f>
        <v>*</v>
      </c>
      <c r="W27" s="15" t="str">
        <f>[23]Maio!$E$26</f>
        <v>*</v>
      </c>
      <c r="X27" s="15" t="str">
        <f>[23]Maio!$E$27</f>
        <v>*</v>
      </c>
      <c r="Y27" s="15" t="str">
        <f>[23]Maio!$E$28</f>
        <v>*</v>
      </c>
      <c r="Z27" s="15" t="str">
        <f>[23]Maio!$E$29</f>
        <v>*</v>
      </c>
      <c r="AA27" s="15" t="str">
        <f>[23]Maio!$E$30</f>
        <v>*</v>
      </c>
      <c r="AB27" s="15">
        <f>[23]Maio!$E$31</f>
        <v>39</v>
      </c>
      <c r="AC27" s="15" t="str">
        <f>[23]Maio!$E$32</f>
        <v>*</v>
      </c>
      <c r="AD27" s="15" t="str">
        <f>[23]Maio!$E$33</f>
        <v>*</v>
      </c>
      <c r="AE27" s="15" t="str">
        <f>[23]Maio!$E$34</f>
        <v>*</v>
      </c>
      <c r="AF27" s="15" t="str">
        <f>[23]Maio!$E$35</f>
        <v>*</v>
      </c>
      <c r="AG27" s="87">
        <f t="shared" si="2"/>
        <v>25.400000000000002</v>
      </c>
    </row>
    <row r="28" spans="1:33" ht="17.100000000000001" customHeight="1" x14ac:dyDescent="0.2">
      <c r="A28" s="84" t="s">
        <v>18</v>
      </c>
      <c r="B28" s="15">
        <f>[24]Maio!$E$5</f>
        <v>51.708333333333336</v>
      </c>
      <c r="C28" s="15">
        <f>[24]Maio!$E$6</f>
        <v>55.25</v>
      </c>
      <c r="D28" s="15">
        <f>[24]Maio!$E$7</f>
        <v>56.75</v>
      </c>
      <c r="E28" s="15">
        <f>[24]Maio!$E$8</f>
        <v>63.458333333333336</v>
      </c>
      <c r="F28" s="15">
        <f>[24]Maio!$E$9</f>
        <v>60.25</v>
      </c>
      <c r="G28" s="15">
        <f>[24]Maio!$E$10</f>
        <v>56.625</v>
      </c>
      <c r="H28" s="15">
        <f>[24]Maio!$E$11</f>
        <v>64.625</v>
      </c>
      <c r="I28" s="15">
        <f>[24]Maio!$E$12</f>
        <v>66.75</v>
      </c>
      <c r="J28" s="15">
        <f>[24]Maio!$E$13</f>
        <v>76.041666666666671</v>
      </c>
      <c r="K28" s="15">
        <f>[24]Maio!$E$14</f>
        <v>96.208333333333329</v>
      </c>
      <c r="L28" s="15">
        <f>[24]Maio!$E$15</f>
        <v>83</v>
      </c>
      <c r="M28" s="15">
        <f>[24]Maio!$E$16</f>
        <v>83.75</v>
      </c>
      <c r="N28" s="15">
        <f>[24]Maio!$E$17</f>
        <v>80.833333333333329</v>
      </c>
      <c r="O28" s="15">
        <f>[24]Maio!$E$18</f>
        <v>79.75</v>
      </c>
      <c r="P28" s="15">
        <f>[24]Maio!$E$19</f>
        <v>76.833333333333329</v>
      </c>
      <c r="Q28" s="15">
        <f>[24]Maio!$E$20</f>
        <v>84.166666666666671</v>
      </c>
      <c r="R28" s="15">
        <f>[24]Maio!$E$21</f>
        <v>93.208333333333329</v>
      </c>
      <c r="S28" s="15">
        <f>[24]Maio!$E$22</f>
        <v>89.833333333333329</v>
      </c>
      <c r="T28" s="15">
        <f>[24]Maio!$E$23</f>
        <v>83.041666666666671</v>
      </c>
      <c r="U28" s="15">
        <f>[24]Maio!$E$24</f>
        <v>79.708333333333329</v>
      </c>
      <c r="V28" s="15">
        <f>[24]Maio!$E$25</f>
        <v>87.291666666666671</v>
      </c>
      <c r="W28" s="15">
        <f>[24]Maio!$E$26</f>
        <v>93.291666666666671</v>
      </c>
      <c r="X28" s="15">
        <f>[24]Maio!$E$27</f>
        <v>74.25</v>
      </c>
      <c r="Y28" s="15">
        <f>[24]Maio!$E$28</f>
        <v>67.041666666666671</v>
      </c>
      <c r="Z28" s="15">
        <f>[24]Maio!$E$29</f>
        <v>65.208333333333329</v>
      </c>
      <c r="AA28" s="15">
        <f>[24]Maio!$E$30</f>
        <v>66.083333333333329</v>
      </c>
      <c r="AB28" s="15">
        <f>[24]Maio!$E$31</f>
        <v>80.125</v>
      </c>
      <c r="AC28" s="15">
        <f>[24]Maio!$E$32</f>
        <v>82.708333333333329</v>
      </c>
      <c r="AD28" s="15">
        <f>[24]Maio!$E$33</f>
        <v>87.875</v>
      </c>
      <c r="AE28" s="15">
        <f>[24]Maio!$E$34</f>
        <v>88.5</v>
      </c>
      <c r="AF28" s="15">
        <f>[24]Maio!$E$35</f>
        <v>89.5</v>
      </c>
      <c r="AG28" s="87">
        <f t="shared" si="2"/>
        <v>76.247311827957006</v>
      </c>
    </row>
    <row r="29" spans="1:33" ht="17.100000000000001" customHeight="1" x14ac:dyDescent="0.2">
      <c r="A29" s="84" t="s">
        <v>19</v>
      </c>
      <c r="B29" s="15">
        <f>[25]Maio!$E$5</f>
        <v>59.458333333333336</v>
      </c>
      <c r="C29" s="15">
        <f>[25]Maio!$E$6</f>
        <v>49.125</v>
      </c>
      <c r="D29" s="15">
        <f>[25]Maio!$E$7</f>
        <v>62.208333333333336</v>
      </c>
      <c r="E29" s="15">
        <f>[25]Maio!$E$8</f>
        <v>70.208333333333329</v>
      </c>
      <c r="F29" s="15">
        <f>[25]Maio!$E$9</f>
        <v>66.333333333333329</v>
      </c>
      <c r="G29" s="15">
        <f>[25]Maio!$E$10</f>
        <v>90.291666666666671</v>
      </c>
      <c r="H29" s="15">
        <f>[25]Maio!$E$11</f>
        <v>89.416666666666671</v>
      </c>
      <c r="I29" s="15">
        <f>[25]Maio!$E$12</f>
        <v>93.875</v>
      </c>
      <c r="J29" s="15">
        <f>[25]Maio!$E$13</f>
        <v>95.541666666666671</v>
      </c>
      <c r="K29" s="15">
        <f>[25]Maio!$E$14</f>
        <v>94.375</v>
      </c>
      <c r="L29" s="15">
        <f>[25]Maio!$E$15</f>
        <v>93.25</v>
      </c>
      <c r="M29" s="15">
        <f>[25]Maio!$E$16</f>
        <v>89.375</v>
      </c>
      <c r="N29" s="15">
        <f>[25]Maio!$E$17</f>
        <v>92.541666666666671</v>
      </c>
      <c r="O29" s="15">
        <f>[25]Maio!$E$18</f>
        <v>83.583333333333329</v>
      </c>
      <c r="P29" s="15">
        <f>[25]Maio!$E$19</f>
        <v>78.708333333333329</v>
      </c>
      <c r="Q29" s="15">
        <f>[25]Maio!$E$20</f>
        <v>86.125</v>
      </c>
      <c r="R29" s="15">
        <f>[25]Maio!$E$21</f>
        <v>79.791666666666671</v>
      </c>
      <c r="S29" s="15">
        <f>[25]Maio!$E$22</f>
        <v>74.166666666666671</v>
      </c>
      <c r="T29" s="15">
        <f>[25]Maio!$E$23</f>
        <v>79.875</v>
      </c>
      <c r="U29" s="15">
        <f>[25]Maio!$E$24</f>
        <v>94.541666666666671</v>
      </c>
      <c r="V29" s="15">
        <f>[25]Maio!$E$25</f>
        <v>87.25</v>
      </c>
      <c r="W29" s="15">
        <f>[25]Maio!$E$26</f>
        <v>88.208333333333329</v>
      </c>
      <c r="X29" s="15">
        <f>[25]Maio!$E$27</f>
        <v>78.125</v>
      </c>
      <c r="Y29" s="15">
        <f>[25]Maio!$E$28</f>
        <v>72.875</v>
      </c>
      <c r="Z29" s="15">
        <f>[25]Maio!$E$29</f>
        <v>75.875</v>
      </c>
      <c r="AA29" s="15">
        <f>[25]Maio!$E$30</f>
        <v>82.375</v>
      </c>
      <c r="AB29" s="15">
        <f>[25]Maio!$E$31</f>
        <v>90.958333333333329</v>
      </c>
      <c r="AC29" s="15">
        <f>[25]Maio!$E$32</f>
        <v>96.416666666666671</v>
      </c>
      <c r="AD29" s="15">
        <f>[25]Maio!$E$33</f>
        <v>93.541666666666671</v>
      </c>
      <c r="AE29" s="15">
        <f>[25]Maio!$E$34</f>
        <v>96.5</v>
      </c>
      <c r="AF29" s="15">
        <f>[25]Maio!$E$35</f>
        <v>84.541666666666671</v>
      </c>
      <c r="AG29" s="87">
        <f t="shared" si="2"/>
        <v>82.885752688172033</v>
      </c>
    </row>
    <row r="30" spans="1:33" ht="17.100000000000001" customHeight="1" x14ac:dyDescent="0.2">
      <c r="A30" s="84" t="s">
        <v>31</v>
      </c>
      <c r="B30" s="15">
        <f>[26]Maio!$E$5</f>
        <v>62.791666666666664</v>
      </c>
      <c r="C30" s="15">
        <f>[26]Maio!$E$6</f>
        <v>58.125</v>
      </c>
      <c r="D30" s="15">
        <f>[26]Maio!$E$7</f>
        <v>62.291666666666664</v>
      </c>
      <c r="E30" s="15">
        <f>[26]Maio!$E$8</f>
        <v>66.791666666666671</v>
      </c>
      <c r="F30" s="15">
        <f>[26]Maio!$E$9</f>
        <v>62.583333333333336</v>
      </c>
      <c r="G30" s="15">
        <f>[26]Maio!$E$10</f>
        <v>62.875</v>
      </c>
      <c r="H30" s="15">
        <f>[26]Maio!$E$11</f>
        <v>72.416666666666671</v>
      </c>
      <c r="I30" s="15">
        <f>[26]Maio!$E$12</f>
        <v>78.5</v>
      </c>
      <c r="J30" s="15">
        <f>[26]Maio!$E$13</f>
        <v>77.041666666666671</v>
      </c>
      <c r="K30" s="15">
        <f>[26]Maio!$E$14</f>
        <v>91.083333333333329</v>
      </c>
      <c r="L30" s="15">
        <f>[26]Maio!$E$15</f>
        <v>88.125</v>
      </c>
      <c r="M30" s="15">
        <f>[26]Maio!$E$16</f>
        <v>88.416666666666671</v>
      </c>
      <c r="N30" s="15">
        <f>[26]Maio!$E$17</f>
        <v>86.375</v>
      </c>
      <c r="O30" s="15">
        <f>[26]Maio!$E$18</f>
        <v>80.791666666666671</v>
      </c>
      <c r="P30" s="15">
        <f>[26]Maio!$E$19</f>
        <v>72.208333333333329</v>
      </c>
      <c r="Q30" s="15">
        <f>[26]Maio!$E$20</f>
        <v>89.125</v>
      </c>
      <c r="R30" s="15">
        <f>[26]Maio!$E$21</f>
        <v>79.708333333333329</v>
      </c>
      <c r="S30" s="15">
        <f>[26]Maio!$E$22</f>
        <v>90.666666666666671</v>
      </c>
      <c r="T30" s="15">
        <f>[26]Maio!$E$23</f>
        <v>90.166666666666671</v>
      </c>
      <c r="U30" s="15">
        <f>[26]Maio!$E$24</f>
        <v>82.958333333333329</v>
      </c>
      <c r="V30" s="15">
        <f>[26]Maio!$E$25</f>
        <v>86.625</v>
      </c>
      <c r="W30" s="15">
        <f>[26]Maio!$E$26</f>
        <v>90</v>
      </c>
      <c r="X30" s="15">
        <f>[26]Maio!$E$27</f>
        <v>80.25</v>
      </c>
      <c r="Y30" s="15">
        <f>[26]Maio!$E$28</f>
        <v>75.458333333333329</v>
      </c>
      <c r="Z30" s="15">
        <f>[26]Maio!$E$29</f>
        <v>67.166666666666671</v>
      </c>
      <c r="AA30" s="15">
        <f>[26]Maio!$E$30</f>
        <v>75.708333333333329</v>
      </c>
      <c r="AB30" s="15">
        <f>[26]Maio!$E$31</f>
        <v>86.25</v>
      </c>
      <c r="AC30" s="15">
        <f>[26]Maio!$E$32</f>
        <v>91.916666666666671</v>
      </c>
      <c r="AD30" s="15">
        <f>[26]Maio!$E$33</f>
        <v>92.958333333333329</v>
      </c>
      <c r="AE30" s="15">
        <f>[26]Maio!$E$34</f>
        <v>93.875</v>
      </c>
      <c r="AF30" s="15">
        <f>[26]Maio!$E$35</f>
        <v>92.833333333333329</v>
      </c>
      <c r="AG30" s="87">
        <f t="shared" si="2"/>
        <v>79.873655913978496</v>
      </c>
    </row>
    <row r="31" spans="1:33" ht="17.100000000000001" customHeight="1" x14ac:dyDescent="0.2">
      <c r="A31" s="84" t="s">
        <v>51</v>
      </c>
      <c r="B31" s="15">
        <f>[27]Maio!$E$5</f>
        <v>63.166666666666664</v>
      </c>
      <c r="C31" s="15">
        <f>[27]Maio!$E$6</f>
        <v>52.208333333333336</v>
      </c>
      <c r="D31" s="15">
        <f>[27]Maio!$E$7</f>
        <v>58.875</v>
      </c>
      <c r="E31" s="15">
        <f>[27]Maio!$E$8</f>
        <v>54.833333333333336</v>
      </c>
      <c r="F31" s="15">
        <f>[27]Maio!$E$9</f>
        <v>47.333333333333336</v>
      </c>
      <c r="G31" s="15">
        <f>[27]Maio!$E$10</f>
        <v>45.416666666666664</v>
      </c>
      <c r="H31" s="15">
        <f>[27]Maio!$E$11</f>
        <v>56.708333333333336</v>
      </c>
      <c r="I31" s="15">
        <f>[27]Maio!$E$12</f>
        <v>59.958333333333336</v>
      </c>
      <c r="J31" s="15">
        <f>[27]Maio!$E$13</f>
        <v>70.541666666666671</v>
      </c>
      <c r="K31" s="15">
        <f>[27]Maio!$E$14</f>
        <v>85</v>
      </c>
      <c r="L31" s="15">
        <f>[27]Maio!$E$15</f>
        <v>74.75</v>
      </c>
      <c r="M31" s="15">
        <f>[27]Maio!$E$16</f>
        <v>77</v>
      </c>
      <c r="N31" s="15">
        <f>[27]Maio!$E$17</f>
        <v>77.708333333333329</v>
      </c>
      <c r="O31" s="15">
        <f>[27]Maio!$E$18</f>
        <v>75.416666666666671</v>
      </c>
      <c r="P31" s="15">
        <f>[27]Maio!$E$19</f>
        <v>67.208333333333329</v>
      </c>
      <c r="Q31" s="15">
        <f>[27]Maio!$E$20</f>
        <v>79.375</v>
      </c>
      <c r="R31" s="15">
        <f>[27]Maio!$E$21</f>
        <v>86</v>
      </c>
      <c r="S31" s="15">
        <f>[27]Maio!$E$22</f>
        <v>88.083333333333329</v>
      </c>
      <c r="T31" s="15">
        <f>[27]Maio!$E$23</f>
        <v>83.166666666666671</v>
      </c>
      <c r="U31" s="15">
        <f>[27]Maio!$E$24</f>
        <v>73.166666666666671</v>
      </c>
      <c r="V31" s="15">
        <f>[27]Maio!$E$25</f>
        <v>84.375</v>
      </c>
      <c r="W31" s="15">
        <f>[27]Maio!$E$26</f>
        <v>86.416666666666671</v>
      </c>
      <c r="X31" s="15">
        <f>[27]Maio!$E$27</f>
        <v>75.791666666666671</v>
      </c>
      <c r="Y31" s="15">
        <f>[27]Maio!$E$28</f>
        <v>70</v>
      </c>
      <c r="Z31" s="15">
        <f>[27]Maio!$E$29</f>
        <v>64.75</v>
      </c>
      <c r="AA31" s="15">
        <f>[27]Maio!$E$30</f>
        <v>56.708333333333336</v>
      </c>
      <c r="AB31" s="15">
        <f>[27]Maio!$E$31</f>
        <v>68.333333333333329</v>
      </c>
      <c r="AC31" s="15">
        <f>[27]Maio!$E$32</f>
        <v>83.333333333333329</v>
      </c>
      <c r="AD31" s="15">
        <f>[27]Maio!$E$33</f>
        <v>85.375</v>
      </c>
      <c r="AE31" s="15">
        <f>[27]Maio!$E$34</f>
        <v>78.083333333333329</v>
      </c>
      <c r="AF31" s="15">
        <f>[27]Maio!$E$35</f>
        <v>85.833333333333329</v>
      </c>
      <c r="AG31" s="87">
        <f t="shared" ref="AG31" si="3">AVERAGE(B31:AF31)</f>
        <v>71.4489247311828</v>
      </c>
    </row>
    <row r="32" spans="1:33" ht="17.100000000000001" customHeight="1" x14ac:dyDescent="0.2">
      <c r="A32" s="84" t="s">
        <v>20</v>
      </c>
      <c r="B32" s="15">
        <f>[28]Maio!$E$5</f>
        <v>57.208333333333336</v>
      </c>
      <c r="C32" s="15">
        <f>[28]Maio!$E$6</f>
        <v>59.416666666666664</v>
      </c>
      <c r="D32" s="15">
        <f>[28]Maio!$E$7</f>
        <v>55.25</v>
      </c>
      <c r="E32" s="15">
        <f>[28]Maio!$E$8</f>
        <v>56.666666666666664</v>
      </c>
      <c r="F32" s="15">
        <f>[28]Maio!$E$9</f>
        <v>62.958333333333336</v>
      </c>
      <c r="G32" s="15">
        <f>[28]Maio!$E$10</f>
        <v>64.833333333333329</v>
      </c>
      <c r="H32" s="15">
        <f>[28]Maio!$E$11</f>
        <v>63.625</v>
      </c>
      <c r="I32" s="15">
        <f>[28]Maio!$E$12</f>
        <v>66.291666666666671</v>
      </c>
      <c r="J32" s="15">
        <f>[28]Maio!$E$13</f>
        <v>65.5</v>
      </c>
      <c r="K32" s="15">
        <f>[28]Maio!$E$14</f>
        <v>93.130434782608702</v>
      </c>
      <c r="L32" s="15">
        <f>[28]Maio!$E$15</f>
        <v>88.25</v>
      </c>
      <c r="M32" s="15">
        <f>[28]Maio!$E$16</f>
        <v>87.5</v>
      </c>
      <c r="N32" s="15">
        <f>[28]Maio!$E$17</f>
        <v>83.791666666666671</v>
      </c>
      <c r="O32" s="15">
        <f>[28]Maio!$E$18</f>
        <v>77.25</v>
      </c>
      <c r="P32" s="15">
        <f>[28]Maio!$E$19</f>
        <v>75.375</v>
      </c>
      <c r="Q32" s="15">
        <f>[28]Maio!$E$20</f>
        <v>81.541666666666671</v>
      </c>
      <c r="R32" s="15">
        <f>[28]Maio!$E$21</f>
        <v>71.708333333333329</v>
      </c>
      <c r="S32" s="15">
        <f>[28]Maio!$E$22</f>
        <v>79.416666666666671</v>
      </c>
      <c r="T32" s="15">
        <f>[28]Maio!$E$23</f>
        <v>75.75</v>
      </c>
      <c r="U32" s="15">
        <f>[28]Maio!$E$24</f>
        <v>77.125</v>
      </c>
      <c r="V32" s="15">
        <f>[28]Maio!$E$25</f>
        <v>85.208333333333329</v>
      </c>
      <c r="W32" s="15">
        <f>[28]Maio!$E$26</f>
        <v>86.333333333333329</v>
      </c>
      <c r="X32" s="15">
        <f>[28]Maio!$E$27</f>
        <v>75.625</v>
      </c>
      <c r="Y32" s="15">
        <f>[28]Maio!$E$28</f>
        <v>66.666666666666671</v>
      </c>
      <c r="Z32" s="15">
        <f>[28]Maio!$E$29</f>
        <v>73.958333333333329</v>
      </c>
      <c r="AA32" s="15">
        <f>[28]Maio!$E$30</f>
        <v>75.25</v>
      </c>
      <c r="AB32" s="15">
        <f>[28]Maio!$E$31</f>
        <v>78.041666666666671</v>
      </c>
      <c r="AC32" s="15">
        <f>[28]Maio!$E$32</f>
        <v>74.5</v>
      </c>
      <c r="AD32" s="15">
        <f>[28]Maio!$E$33</f>
        <v>91.125</v>
      </c>
      <c r="AE32" s="15">
        <f>[28]Maio!$E$34</f>
        <v>86.041666666666671</v>
      </c>
      <c r="AF32" s="15">
        <f>[28]Maio!$E$35</f>
        <v>89.333333333333329</v>
      </c>
      <c r="AG32" s="87">
        <f t="shared" si="2"/>
        <v>74.989422627395982</v>
      </c>
    </row>
    <row r="33" spans="1:35" s="5" customFormat="1" ht="17.100000000000001" customHeight="1" x14ac:dyDescent="0.2">
      <c r="A33" s="88" t="s">
        <v>34</v>
      </c>
      <c r="B33" s="19">
        <f t="shared" ref="B33:AG33" si="4">AVERAGE(B5:B32)</f>
        <v>58.515107212475627</v>
      </c>
      <c r="C33" s="19">
        <f t="shared" si="4"/>
        <v>57.694753086419766</v>
      </c>
      <c r="D33" s="19">
        <f t="shared" si="4"/>
        <v>60.74779541446209</v>
      </c>
      <c r="E33" s="19">
        <f t="shared" si="4"/>
        <v>62.436287477954131</v>
      </c>
      <c r="F33" s="19">
        <f t="shared" si="4"/>
        <v>62.28681657848324</v>
      </c>
      <c r="G33" s="19">
        <f t="shared" si="4"/>
        <v>70.081089743589757</v>
      </c>
      <c r="H33" s="19">
        <f t="shared" si="4"/>
        <v>72.670833333333363</v>
      </c>
      <c r="I33" s="19">
        <f t="shared" si="4"/>
        <v>76.714947089947074</v>
      </c>
      <c r="J33" s="19">
        <f t="shared" si="4"/>
        <v>80.210470085470106</v>
      </c>
      <c r="K33" s="19">
        <f t="shared" si="4"/>
        <v>86.480279851656661</v>
      </c>
      <c r="L33" s="19">
        <f t="shared" si="4"/>
        <v>85.555996472663139</v>
      </c>
      <c r="M33" s="19">
        <f t="shared" si="4"/>
        <v>85.082750582750577</v>
      </c>
      <c r="N33" s="19">
        <f t="shared" si="4"/>
        <v>84.452777777777769</v>
      </c>
      <c r="O33" s="19">
        <f t="shared" si="4"/>
        <v>78.554056437389775</v>
      </c>
      <c r="P33" s="19">
        <f t="shared" si="4"/>
        <v>73.780246913580243</v>
      </c>
      <c r="Q33" s="19">
        <f t="shared" si="4"/>
        <v>81.779320987654316</v>
      </c>
      <c r="R33" s="19">
        <f t="shared" si="4"/>
        <v>79.140893296042037</v>
      </c>
      <c r="S33" s="19">
        <f t="shared" si="4"/>
        <v>85.825320512820525</v>
      </c>
      <c r="T33" s="19">
        <f t="shared" si="4"/>
        <v>84.947722567287784</v>
      </c>
      <c r="U33" s="19">
        <f t="shared" si="4"/>
        <v>80.546822005155335</v>
      </c>
      <c r="V33" s="19">
        <f t="shared" si="4"/>
        <v>84.81458668813741</v>
      </c>
      <c r="W33" s="19">
        <f t="shared" si="4"/>
        <v>85.058763975155287</v>
      </c>
      <c r="X33" s="19">
        <f t="shared" si="4"/>
        <v>73.6486341545165</v>
      </c>
      <c r="Y33" s="19">
        <f t="shared" si="4"/>
        <v>69.346707818930042</v>
      </c>
      <c r="Z33" s="19">
        <f t="shared" si="4"/>
        <v>69.889814814814812</v>
      </c>
      <c r="AA33" s="19">
        <f t="shared" si="4"/>
        <v>72.929377104377082</v>
      </c>
      <c r="AB33" s="19">
        <f t="shared" si="4"/>
        <v>80.177763605442195</v>
      </c>
      <c r="AC33" s="19">
        <f t="shared" si="4"/>
        <v>85.739191919191924</v>
      </c>
      <c r="AD33" s="19">
        <f t="shared" si="4"/>
        <v>88.169929453262796</v>
      </c>
      <c r="AE33" s="19">
        <f t="shared" si="4"/>
        <v>87.767722473604834</v>
      </c>
      <c r="AF33" s="19">
        <f t="shared" si="4"/>
        <v>89.18877665544332</v>
      </c>
      <c r="AG33" s="87">
        <f t="shared" si="4"/>
        <v>75.40224334962079</v>
      </c>
      <c r="AH33" s="8"/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108"/>
      <c r="AH34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92"/>
      <c r="AH35" s="2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100"/>
      <c r="AH36" s="2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103"/>
      <c r="AH37" s="30"/>
      <c r="AI37" s="2"/>
    </row>
  </sheetData>
  <sheetProtection password="C6EC" sheet="1" objects="1" scenarios="1"/>
  <mergeCells count="34"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E3:AE4"/>
    <mergeCell ref="AA3:AA4"/>
    <mergeCell ref="AB3:AB4"/>
    <mergeCell ref="AC3:AC4"/>
    <mergeCell ref="AD3:AD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topLeftCell="C16" zoomScale="90" zoomScaleNormal="90" workbookViewId="0">
      <selection activeCell="T41" sqref="T41"/>
    </sheetView>
  </sheetViews>
  <sheetFormatPr defaultRowHeight="12.75" x14ac:dyDescent="0.2"/>
  <cols>
    <col min="1" max="1" width="18.85546875" style="2" customWidth="1"/>
    <col min="2" max="2" width="6.28515625" style="2" customWidth="1"/>
    <col min="3" max="3" width="6" style="2" customWidth="1"/>
    <col min="4" max="4" width="6.42578125" style="2" customWidth="1"/>
    <col min="5" max="5" width="6" style="2" customWidth="1"/>
    <col min="6" max="6" width="6.140625" style="2" customWidth="1"/>
    <col min="7" max="8" width="6" style="2" customWidth="1"/>
    <col min="9" max="9" width="6.140625" style="2" customWidth="1"/>
    <col min="10" max="12" width="6" style="2" customWidth="1"/>
    <col min="13" max="13" width="6.28515625" style="2" customWidth="1"/>
    <col min="14" max="14" width="6.140625" style="2" customWidth="1"/>
    <col min="15" max="15" width="6" style="2" customWidth="1"/>
    <col min="16" max="16" width="6.28515625" style="2" customWidth="1"/>
    <col min="17" max="17" width="6.140625" style="2" customWidth="1"/>
    <col min="18" max="18" width="6.28515625" style="2" customWidth="1"/>
    <col min="19" max="19" width="6.42578125" style="2" customWidth="1"/>
    <col min="20" max="20" width="6.7109375" style="2" customWidth="1"/>
    <col min="21" max="21" width="6.140625" style="2" customWidth="1"/>
    <col min="22" max="22" width="6" style="2" customWidth="1"/>
    <col min="23" max="24" width="6.140625" style="2" customWidth="1"/>
    <col min="25" max="26" width="6.42578125" style="2" customWidth="1"/>
    <col min="27" max="27" width="6" style="2" customWidth="1"/>
    <col min="28" max="28" width="6.140625" style="2" customWidth="1"/>
    <col min="29" max="30" width="6" style="2" customWidth="1"/>
    <col min="31" max="31" width="6.28515625" style="2" customWidth="1"/>
    <col min="32" max="32" width="6" style="2" customWidth="1"/>
    <col min="33" max="33" width="7.5703125" style="9" bestFit="1" customWidth="1"/>
    <col min="34" max="34" width="6.7109375" style="1" customWidth="1"/>
    <col min="35" max="35" width="9.140625" style="1"/>
  </cols>
  <sheetData>
    <row r="1" spans="1:35" ht="20.100000000000001" customHeight="1" x14ac:dyDescent="0.2">
      <c r="A1" s="132" t="s">
        <v>26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4"/>
    </row>
    <row r="2" spans="1:35" s="4" customFormat="1" ht="20.100000000000001" customHeight="1" x14ac:dyDescent="0.2">
      <c r="A2" s="140" t="s">
        <v>21</v>
      </c>
      <c r="B2" s="136" t="s">
        <v>135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  <c r="AI2" s="7"/>
    </row>
    <row r="3" spans="1:35" s="5" customFormat="1" ht="20.100000000000001" customHeight="1" x14ac:dyDescent="0.2">
      <c r="A3" s="140"/>
      <c r="B3" s="139">
        <v>1</v>
      </c>
      <c r="C3" s="139">
        <f>SUM(B3+1)</f>
        <v>2</v>
      </c>
      <c r="D3" s="139">
        <f t="shared" ref="D3:AD3" si="0">SUM(C3+1)</f>
        <v>3</v>
      </c>
      <c r="E3" s="139">
        <f t="shared" si="0"/>
        <v>4</v>
      </c>
      <c r="F3" s="139">
        <f t="shared" si="0"/>
        <v>5</v>
      </c>
      <c r="G3" s="139">
        <f t="shared" si="0"/>
        <v>6</v>
      </c>
      <c r="H3" s="139">
        <f t="shared" si="0"/>
        <v>7</v>
      </c>
      <c r="I3" s="139">
        <f t="shared" si="0"/>
        <v>8</v>
      </c>
      <c r="J3" s="139">
        <f t="shared" si="0"/>
        <v>9</v>
      </c>
      <c r="K3" s="139">
        <f t="shared" si="0"/>
        <v>10</v>
      </c>
      <c r="L3" s="139">
        <f t="shared" si="0"/>
        <v>11</v>
      </c>
      <c r="M3" s="139">
        <f t="shared" si="0"/>
        <v>12</v>
      </c>
      <c r="N3" s="139">
        <f t="shared" si="0"/>
        <v>13</v>
      </c>
      <c r="O3" s="139">
        <f t="shared" si="0"/>
        <v>14</v>
      </c>
      <c r="P3" s="139">
        <f t="shared" si="0"/>
        <v>15</v>
      </c>
      <c r="Q3" s="139">
        <f t="shared" si="0"/>
        <v>16</v>
      </c>
      <c r="R3" s="139">
        <f t="shared" si="0"/>
        <v>17</v>
      </c>
      <c r="S3" s="139">
        <f t="shared" si="0"/>
        <v>18</v>
      </c>
      <c r="T3" s="139">
        <f t="shared" si="0"/>
        <v>19</v>
      </c>
      <c r="U3" s="139">
        <f t="shared" si="0"/>
        <v>20</v>
      </c>
      <c r="V3" s="139">
        <f t="shared" si="0"/>
        <v>21</v>
      </c>
      <c r="W3" s="139">
        <f t="shared" si="0"/>
        <v>22</v>
      </c>
      <c r="X3" s="139">
        <f t="shared" si="0"/>
        <v>23</v>
      </c>
      <c r="Y3" s="139">
        <f t="shared" si="0"/>
        <v>24</v>
      </c>
      <c r="Z3" s="139">
        <f t="shared" si="0"/>
        <v>25</v>
      </c>
      <c r="AA3" s="139">
        <f t="shared" si="0"/>
        <v>26</v>
      </c>
      <c r="AB3" s="139">
        <f t="shared" si="0"/>
        <v>27</v>
      </c>
      <c r="AC3" s="139">
        <f t="shared" si="0"/>
        <v>28</v>
      </c>
      <c r="AD3" s="139">
        <f t="shared" si="0"/>
        <v>29</v>
      </c>
      <c r="AE3" s="139">
        <v>30</v>
      </c>
      <c r="AF3" s="139">
        <v>31</v>
      </c>
      <c r="AG3" s="63" t="s">
        <v>41</v>
      </c>
      <c r="AH3" s="111" t="s">
        <v>40</v>
      </c>
      <c r="AI3" s="8"/>
    </row>
    <row r="4" spans="1:35" s="5" customFormat="1" ht="20.100000000000001" customHeight="1" x14ac:dyDescent="0.2">
      <c r="A4" s="140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39"/>
      <c r="AC4" s="139"/>
      <c r="AD4" s="139"/>
      <c r="AE4" s="139"/>
      <c r="AF4" s="139"/>
      <c r="AG4" s="63" t="s">
        <v>39</v>
      </c>
      <c r="AH4" s="111" t="s">
        <v>39</v>
      </c>
      <c r="AI4" s="8"/>
    </row>
    <row r="5" spans="1:35" s="5" customFormat="1" ht="20.100000000000001" customHeight="1" x14ac:dyDescent="0.2">
      <c r="A5" s="84" t="s">
        <v>47</v>
      </c>
      <c r="B5" s="15">
        <f>[1]Maio!$F$5</f>
        <v>100</v>
      </c>
      <c r="C5" s="15">
        <f>[1]Maio!$F$6</f>
        <v>98</v>
      </c>
      <c r="D5" s="15">
        <f>[1]Maio!$F$7</f>
        <v>100</v>
      </c>
      <c r="E5" s="15">
        <f>[1]Maio!$F$8</f>
        <v>100</v>
      </c>
      <c r="F5" s="15">
        <f>[1]Maio!$F$9</f>
        <v>100</v>
      </c>
      <c r="G5" s="15">
        <f>[1]Maio!$F$10</f>
        <v>100</v>
      </c>
      <c r="H5" s="15">
        <f>[1]Maio!$F$11</f>
        <v>100</v>
      </c>
      <c r="I5" s="15">
        <f>[1]Maio!$F$12</f>
        <v>100</v>
      </c>
      <c r="J5" s="15">
        <f>[1]Maio!$F$13</f>
        <v>100</v>
      </c>
      <c r="K5" s="15" t="str">
        <f>[1]Maio!$F$14</f>
        <v>*</v>
      </c>
      <c r="L5" s="15">
        <f>[1]Maio!$F$15</f>
        <v>100</v>
      </c>
      <c r="M5" s="15">
        <f>[1]Maio!$F$16</f>
        <v>100</v>
      </c>
      <c r="N5" s="15">
        <f>[1]Maio!$F$17</f>
        <v>100</v>
      </c>
      <c r="O5" s="15">
        <f>[1]Maio!$F$18</f>
        <v>100</v>
      </c>
      <c r="P5" s="15">
        <f>[1]Maio!$F$19</f>
        <v>100</v>
      </c>
      <c r="Q5" s="15">
        <f>[1]Maio!$F$20</f>
        <v>94</v>
      </c>
      <c r="R5" s="15">
        <f>[1]Maio!$F$21</f>
        <v>98</v>
      </c>
      <c r="S5" s="15">
        <f>[1]Maio!$F$22</f>
        <v>100</v>
      </c>
      <c r="T5" s="15">
        <f>[1]Maio!$F$23</f>
        <v>100</v>
      </c>
      <c r="U5" s="15">
        <f>[1]Maio!$F$24</f>
        <v>100</v>
      </c>
      <c r="V5" s="15">
        <f>[1]Maio!$F$25</f>
        <v>100</v>
      </c>
      <c r="W5" s="15">
        <f>[1]Maio!$F$26</f>
        <v>100</v>
      </c>
      <c r="X5" s="15">
        <f>[1]Maio!$F$27</f>
        <v>93</v>
      </c>
      <c r="Y5" s="15">
        <f>[1]Maio!$F$28</f>
        <v>100</v>
      </c>
      <c r="Z5" s="15">
        <f>[1]Maio!$F$29</f>
        <v>100</v>
      </c>
      <c r="AA5" s="15">
        <f>[1]Maio!$F$30</f>
        <v>100</v>
      </c>
      <c r="AB5" s="15">
        <f>[1]Maio!$F$31</f>
        <v>100</v>
      </c>
      <c r="AC5" s="15">
        <f>[1]Maio!$F$32</f>
        <v>100</v>
      </c>
      <c r="AD5" s="15">
        <f>[1]Maio!$F$33</f>
        <v>100</v>
      </c>
      <c r="AE5" s="15">
        <f>[1]Maio!$F$34</f>
        <v>100</v>
      </c>
      <c r="AF5" s="15">
        <f>[1]Maio!$F$35</f>
        <v>100</v>
      </c>
      <c r="AG5" s="68">
        <f>MAX(B5:AF5)</f>
        <v>100</v>
      </c>
      <c r="AH5" s="105">
        <f>AVERAGE(B5:AF5)</f>
        <v>99.433333333333337</v>
      </c>
      <c r="AI5" s="8"/>
    </row>
    <row r="6" spans="1:35" ht="17.100000000000001" customHeight="1" x14ac:dyDescent="0.2">
      <c r="A6" s="84" t="s">
        <v>0</v>
      </c>
      <c r="B6" s="15">
        <f>[2]Maio!$F$5</f>
        <v>95</v>
      </c>
      <c r="C6" s="15">
        <f>[2]Maio!$F$6</f>
        <v>92</v>
      </c>
      <c r="D6" s="15">
        <f>[2]Maio!$F$7</f>
        <v>93</v>
      </c>
      <c r="E6" s="15">
        <f>[2]Maio!$F$8</f>
        <v>97</v>
      </c>
      <c r="F6" s="15">
        <f>[2]Maio!$F$9</f>
        <v>95</v>
      </c>
      <c r="G6" s="15">
        <f>[2]Maio!$F$10</f>
        <v>97</v>
      </c>
      <c r="H6" s="15">
        <f>[2]Maio!$F$11</f>
        <v>98</v>
      </c>
      <c r="I6" s="15">
        <f>[2]Maio!$F$12</f>
        <v>98</v>
      </c>
      <c r="J6" s="15" t="str">
        <f>[2]Maio!$F$13</f>
        <v>*</v>
      </c>
      <c r="K6" s="15">
        <f>[2]Maio!$F$14</f>
        <v>97</v>
      </c>
      <c r="L6" s="15">
        <f>[2]Maio!$F$15</f>
        <v>97</v>
      </c>
      <c r="M6" s="15">
        <f>[2]Maio!$F$16</f>
        <v>97</v>
      </c>
      <c r="N6" s="15">
        <f>[2]Maio!$F$17</f>
        <v>96</v>
      </c>
      <c r="O6" s="15">
        <f>[2]Maio!$F$18</f>
        <v>98</v>
      </c>
      <c r="P6" s="15">
        <f>[2]Maio!$F$19</f>
        <v>97</v>
      </c>
      <c r="Q6" s="15">
        <f>[2]Maio!$F$20</f>
        <v>96</v>
      </c>
      <c r="R6" s="15">
        <f>[2]Maio!$F$21</f>
        <v>96</v>
      </c>
      <c r="S6" s="15">
        <f>[2]Maio!$F$22</f>
        <v>96</v>
      </c>
      <c r="T6" s="15">
        <f>[2]Maio!$F$23</f>
        <v>98</v>
      </c>
      <c r="U6" s="15">
        <f>[2]Maio!$F$24</f>
        <v>97</v>
      </c>
      <c r="V6" s="15">
        <f>[2]Maio!$F$25</f>
        <v>85</v>
      </c>
      <c r="W6" s="15">
        <f>[2]Maio!$F$26</f>
        <v>90</v>
      </c>
      <c r="X6" s="15">
        <f>[2]Maio!$F$27</f>
        <v>95</v>
      </c>
      <c r="Y6" s="15">
        <f>[2]Maio!$F$28</f>
        <v>98</v>
      </c>
      <c r="Z6" s="15">
        <f>[2]Maio!$F$29</f>
        <v>97</v>
      </c>
      <c r="AA6" s="15">
        <f>[2]Maio!$F$30</f>
        <v>97</v>
      </c>
      <c r="AB6" s="15">
        <f>[2]Maio!$F$31</f>
        <v>98</v>
      </c>
      <c r="AC6" s="15">
        <f>[2]Maio!$F$32</f>
        <v>98</v>
      </c>
      <c r="AD6" s="15">
        <f>[2]Maio!$F$33</f>
        <v>93</v>
      </c>
      <c r="AE6" s="15">
        <f>[2]Maio!$F$34</f>
        <v>93</v>
      </c>
      <c r="AF6" s="15">
        <f>[2]Maio!$F$35</f>
        <v>89</v>
      </c>
      <c r="AG6" s="68">
        <f>MAX(B6:AF6)</f>
        <v>98</v>
      </c>
      <c r="AH6" s="106">
        <f t="shared" ref="AH6:AH16" si="1">AVERAGE(B6:AF6)</f>
        <v>95.433333333333337</v>
      </c>
    </row>
    <row r="7" spans="1:35" ht="17.100000000000001" customHeight="1" x14ac:dyDescent="0.2">
      <c r="A7" s="84" t="s">
        <v>1</v>
      </c>
      <c r="B7" s="15">
        <f>[3]Maio!$F$5</f>
        <v>92</v>
      </c>
      <c r="C7" s="15">
        <f>[3]Maio!$F$6</f>
        <v>97</v>
      </c>
      <c r="D7" s="15">
        <f>[3]Maio!$F$7</f>
        <v>97</v>
      </c>
      <c r="E7" s="15">
        <f>[3]Maio!$F$8</f>
        <v>96</v>
      </c>
      <c r="F7" s="15">
        <f>[3]Maio!$F$9</f>
        <v>97</v>
      </c>
      <c r="G7" s="15">
        <f>[3]Maio!$F$10</f>
        <v>95</v>
      </c>
      <c r="H7" s="15">
        <f>[3]Maio!$F$11</f>
        <v>84</v>
      </c>
      <c r="I7" s="15">
        <f>[3]Maio!$F$12</f>
        <v>97</v>
      </c>
      <c r="J7" s="15">
        <f>[3]Maio!$F$13</f>
        <v>97</v>
      </c>
      <c r="K7" s="15">
        <f>[3]Maio!$F$14</f>
        <v>97</v>
      </c>
      <c r="L7" s="15">
        <f>[3]Maio!$F$15</f>
        <v>97</v>
      </c>
      <c r="M7" s="15">
        <f>[3]Maio!$F$16</f>
        <v>97</v>
      </c>
      <c r="N7" s="15">
        <f>[3]Maio!$F$17</f>
        <v>96</v>
      </c>
      <c r="O7" s="15">
        <f>[3]Maio!$F$18</f>
        <v>96</v>
      </c>
      <c r="P7" s="15">
        <f>[3]Maio!$F$19</f>
        <v>97</v>
      </c>
      <c r="Q7" s="15">
        <f>[3]Maio!$F$20</f>
        <v>95</v>
      </c>
      <c r="R7" s="15">
        <f>[3]Maio!$F$21</f>
        <v>88</v>
      </c>
      <c r="S7" s="15">
        <f>[3]Maio!$F$22</f>
        <v>95</v>
      </c>
      <c r="T7" s="15">
        <f>[3]Maio!$F$23</f>
        <v>97</v>
      </c>
      <c r="U7" s="15">
        <f>[3]Maio!$F$24</f>
        <v>97</v>
      </c>
      <c r="V7" s="15">
        <f>[3]Maio!$F$25</f>
        <v>92</v>
      </c>
      <c r="W7" s="15">
        <f>[3]Maio!$F$26</f>
        <v>89</v>
      </c>
      <c r="X7" s="15">
        <f>[3]Maio!$F$27</f>
        <v>95</v>
      </c>
      <c r="Y7" s="15">
        <f>[3]Maio!$F$28</f>
        <v>91</v>
      </c>
      <c r="Z7" s="15">
        <f>[3]Maio!$F$29</f>
        <v>88</v>
      </c>
      <c r="AA7" s="15">
        <f>[3]Maio!$F$30</f>
        <v>95</v>
      </c>
      <c r="AB7" s="15">
        <f>[3]Maio!$F$31</f>
        <v>97</v>
      </c>
      <c r="AC7" s="15">
        <f>[3]Maio!$F$32</f>
        <v>98</v>
      </c>
      <c r="AD7" s="15">
        <f>[3]Maio!$F$33</f>
        <v>98</v>
      </c>
      <c r="AE7" s="15">
        <f>[3]Maio!$F$34</f>
        <v>97</v>
      </c>
      <c r="AF7" s="15">
        <f>[3]Maio!$F$35</f>
        <v>98</v>
      </c>
      <c r="AG7" s="68">
        <f>MAX(B7:AF7)</f>
        <v>98</v>
      </c>
      <c r="AH7" s="106">
        <f t="shared" si="1"/>
        <v>94.903225806451616</v>
      </c>
    </row>
    <row r="8" spans="1:35" ht="17.100000000000001" customHeight="1" x14ac:dyDescent="0.2">
      <c r="A8" s="84" t="s">
        <v>76</v>
      </c>
      <c r="B8" s="15">
        <f>[4]Maio!$F$5</f>
        <v>80</v>
      </c>
      <c r="C8" s="15">
        <f>[4]Maio!$F$6</f>
        <v>78</v>
      </c>
      <c r="D8" s="15">
        <f>[4]Maio!$F$7</f>
        <v>91</v>
      </c>
      <c r="E8" s="15">
        <f>[4]Maio!$F$8</f>
        <v>100</v>
      </c>
      <c r="F8" s="15">
        <f>[4]Maio!$F$9</f>
        <v>99</v>
      </c>
      <c r="G8" s="15">
        <f>[4]Maio!$F$10</f>
        <v>83</v>
      </c>
      <c r="H8" s="15">
        <f>[4]Maio!$F$11</f>
        <v>99</v>
      </c>
      <c r="I8" s="15">
        <f>[4]Maio!$F$12</f>
        <v>99</v>
      </c>
      <c r="J8" s="15">
        <f>[4]Maio!$F$13</f>
        <v>100</v>
      </c>
      <c r="K8" s="15">
        <f>[4]Maio!$F$14</f>
        <v>100</v>
      </c>
      <c r="L8" s="15">
        <f>[4]Maio!$F$15</f>
        <v>100</v>
      </c>
      <c r="M8" s="15">
        <f>[4]Maio!$F$16</f>
        <v>100</v>
      </c>
      <c r="N8" s="15">
        <f>[4]Maio!$F$17</f>
        <v>100</v>
      </c>
      <c r="O8" s="15">
        <f>[4]Maio!$F$18</f>
        <v>100</v>
      </c>
      <c r="P8" s="15">
        <f>[4]Maio!$F$19</f>
        <v>100</v>
      </c>
      <c r="Q8" s="15">
        <f>[4]Maio!$F$20</f>
        <v>100</v>
      </c>
      <c r="R8" s="15">
        <f>[4]Maio!$F$21</f>
        <v>100</v>
      </c>
      <c r="S8" s="15">
        <f>[4]Maio!$F$22</f>
        <v>100</v>
      </c>
      <c r="T8" s="15">
        <f>[4]Maio!$F$23</f>
        <v>100</v>
      </c>
      <c r="U8" s="15">
        <f>[4]Maio!$F$24</f>
        <v>100</v>
      </c>
      <c r="V8" s="15">
        <f>[4]Maio!$F$25</f>
        <v>100</v>
      </c>
      <c r="W8" s="15">
        <f>[4]Maio!$F$26</f>
        <v>100</v>
      </c>
      <c r="X8" s="15">
        <f>[4]Maio!$F$27</f>
        <v>100</v>
      </c>
      <c r="Y8" s="15">
        <f>[4]Maio!$F$28</f>
        <v>92</v>
      </c>
      <c r="Z8" s="15">
        <f>[4]Maio!$F$29</f>
        <v>95</v>
      </c>
      <c r="AA8" s="15">
        <f>[4]Maio!$F$30</f>
        <v>100</v>
      </c>
      <c r="AB8" s="15">
        <f>[4]Maio!$F$31</f>
        <v>100</v>
      </c>
      <c r="AC8" s="15">
        <f>[4]Maio!$F$32</f>
        <v>100</v>
      </c>
      <c r="AD8" s="15">
        <f>[4]Maio!$F$33</f>
        <v>100</v>
      </c>
      <c r="AE8" s="15">
        <f>[4]Maio!$F$34</f>
        <v>100</v>
      </c>
      <c r="AF8" s="15">
        <f>[4]Maio!$F$35</f>
        <v>100</v>
      </c>
      <c r="AG8" s="68">
        <f>MAX(B8:AF8)</f>
        <v>100</v>
      </c>
      <c r="AH8" s="106">
        <f t="shared" si="1"/>
        <v>97.290322580645167</v>
      </c>
    </row>
    <row r="9" spans="1:35" ht="17.100000000000001" customHeight="1" x14ac:dyDescent="0.2">
      <c r="A9" s="84" t="s">
        <v>48</v>
      </c>
      <c r="B9" s="15">
        <f>[5]Maio!$F$5</f>
        <v>98</v>
      </c>
      <c r="C9" s="15">
        <f>[5]Maio!$F$6</f>
        <v>97</v>
      </c>
      <c r="D9" s="15">
        <f>[5]Maio!$F$7</f>
        <v>96</v>
      </c>
      <c r="E9" s="15">
        <f>[5]Maio!$F$8</f>
        <v>96</v>
      </c>
      <c r="F9" s="15">
        <f>[5]Maio!$F$9</f>
        <v>97</v>
      </c>
      <c r="G9" s="15">
        <f>[5]Maio!$F$10</f>
        <v>95</v>
      </c>
      <c r="H9" s="15">
        <f>[5]Maio!$F$11</f>
        <v>96</v>
      </c>
      <c r="I9" s="15">
        <f>[5]Maio!$F$12</f>
        <v>96</v>
      </c>
      <c r="J9" s="15">
        <f>[5]Maio!$F$13</f>
        <v>96</v>
      </c>
      <c r="K9" s="15">
        <f>[5]Maio!$F$14</f>
        <v>95</v>
      </c>
      <c r="L9" s="15">
        <f>[5]Maio!$F$15</f>
        <v>96</v>
      </c>
      <c r="M9" s="15">
        <f>[5]Maio!$F$16</f>
        <v>96</v>
      </c>
      <c r="N9" s="15">
        <f>[5]Maio!$F$17</f>
        <v>95</v>
      </c>
      <c r="O9" s="15">
        <f>[5]Maio!$F$18</f>
        <v>96</v>
      </c>
      <c r="P9" s="15">
        <f>[5]Maio!$F$19</f>
        <v>90</v>
      </c>
      <c r="Q9" s="15">
        <f>[5]Maio!$F$20</f>
        <v>95</v>
      </c>
      <c r="R9" s="15">
        <f>[5]Maio!$F$21</f>
        <v>97</v>
      </c>
      <c r="S9" s="15">
        <f>[5]Maio!$F$22</f>
        <v>96</v>
      </c>
      <c r="T9" s="15">
        <f>[5]Maio!$F$23</f>
        <v>97</v>
      </c>
      <c r="U9" s="15">
        <f>[5]Maio!$F$24</f>
        <v>94</v>
      </c>
      <c r="V9" s="15">
        <f>[5]Maio!$F$25</f>
        <v>95</v>
      </c>
      <c r="W9" s="15">
        <f>[5]Maio!$F$26</f>
        <v>93</v>
      </c>
      <c r="X9" s="15">
        <f>[5]Maio!$F$27</f>
        <v>98</v>
      </c>
      <c r="Y9" s="15">
        <f>[5]Maio!$F$28</f>
        <v>98</v>
      </c>
      <c r="Z9" s="15">
        <f>[5]Maio!$F$29</f>
        <v>94</v>
      </c>
      <c r="AA9" s="15">
        <f>[5]Maio!$F$30</f>
        <v>93</v>
      </c>
      <c r="AB9" s="15">
        <f>[5]Maio!$F$31</f>
        <v>96</v>
      </c>
      <c r="AC9" s="15">
        <f>[5]Maio!$F$32</f>
        <v>96</v>
      </c>
      <c r="AD9" s="15">
        <f>[5]Maio!$F$33</f>
        <v>96</v>
      </c>
      <c r="AE9" s="15">
        <f>[5]Maio!$F$34</f>
        <v>96</v>
      </c>
      <c r="AF9" s="15">
        <f>[5]Maio!$F$35</f>
        <v>96</v>
      </c>
      <c r="AG9" s="68">
        <f>MAX(B9:AF9)</f>
        <v>98</v>
      </c>
      <c r="AH9" s="106">
        <f t="shared" ref="AH9" si="2">AVERAGE(B9:AF9)</f>
        <v>95.645161290322577</v>
      </c>
    </row>
    <row r="10" spans="1:35" ht="17.100000000000001" customHeight="1" x14ac:dyDescent="0.2">
      <c r="A10" s="84" t="s">
        <v>2</v>
      </c>
      <c r="B10" s="15">
        <f>[6]Maio!$F$5</f>
        <v>67</v>
      </c>
      <c r="C10" s="15">
        <f>[6]Maio!$F$6</f>
        <v>66</v>
      </c>
      <c r="D10" s="15">
        <f>[6]Maio!$F$7</f>
        <v>68</v>
      </c>
      <c r="E10" s="15">
        <f>[6]Maio!$F$8</f>
        <v>77</v>
      </c>
      <c r="F10" s="15">
        <f>[6]Maio!$F$9</f>
        <v>75</v>
      </c>
      <c r="G10" s="15">
        <f>[6]Maio!$F$10</f>
        <v>68</v>
      </c>
      <c r="H10" s="15">
        <f>[6]Maio!$F$11</f>
        <v>72</v>
      </c>
      <c r="I10" s="15">
        <f>[6]Maio!$F$12</f>
        <v>75</v>
      </c>
      <c r="J10" s="15">
        <f>[6]Maio!$F$13</f>
        <v>82</v>
      </c>
      <c r="K10" s="15">
        <f>[6]Maio!$F$14</f>
        <v>92</v>
      </c>
      <c r="L10" s="15">
        <f>[6]Maio!$F$15</f>
        <v>92</v>
      </c>
      <c r="M10" s="15">
        <f>[6]Maio!$F$16</f>
        <v>88</v>
      </c>
      <c r="N10" s="15">
        <f>[6]Maio!$F$17</f>
        <v>89</v>
      </c>
      <c r="O10" s="15">
        <f>[6]Maio!$F$18</f>
        <v>85</v>
      </c>
      <c r="P10" s="15">
        <f>[6]Maio!$F$19</f>
        <v>78</v>
      </c>
      <c r="Q10" s="15">
        <f>[6]Maio!$F$20</f>
        <v>90</v>
      </c>
      <c r="R10" s="15">
        <f>[6]Maio!$F$21</f>
        <v>89</v>
      </c>
      <c r="S10" s="15">
        <f>[6]Maio!$F$22</f>
        <v>92</v>
      </c>
      <c r="T10" s="15">
        <f>[6]Maio!$F$23</f>
        <v>92</v>
      </c>
      <c r="U10" s="15">
        <f>[6]Maio!$F$24</f>
        <v>85</v>
      </c>
      <c r="V10" s="15">
        <f>[6]Maio!$F$25</f>
        <v>91</v>
      </c>
      <c r="W10" s="15">
        <f>[6]Maio!$F$26</f>
        <v>91</v>
      </c>
      <c r="X10" s="15">
        <f>[6]Maio!$F$27</f>
        <v>88</v>
      </c>
      <c r="Y10" s="15">
        <f>[6]Maio!$F$28</f>
        <v>77</v>
      </c>
      <c r="Z10" s="15">
        <f>[6]Maio!$F$29</f>
        <v>70</v>
      </c>
      <c r="AA10" s="15">
        <f>[6]Maio!$F$30</f>
        <v>77</v>
      </c>
      <c r="AB10" s="15">
        <f>[6]Maio!$F$31</f>
        <v>88</v>
      </c>
      <c r="AC10" s="15">
        <f>[6]Maio!$F$32</f>
        <v>88</v>
      </c>
      <c r="AD10" s="15">
        <f>[6]Maio!$F$33</f>
        <v>93</v>
      </c>
      <c r="AE10" s="15">
        <f>[6]Maio!$F$34</f>
        <v>93</v>
      </c>
      <c r="AF10" s="15">
        <f>[6]Maio!$F$35</f>
        <v>94</v>
      </c>
      <c r="AG10" s="68">
        <f t="shared" ref="AG10:AG16" si="3">MAX(B10:AF10)</f>
        <v>94</v>
      </c>
      <c r="AH10" s="106">
        <f>AVERAGE(B10:AF10)</f>
        <v>82.967741935483872</v>
      </c>
    </row>
    <row r="11" spans="1:35" ht="17.100000000000001" customHeight="1" x14ac:dyDescent="0.2">
      <c r="A11" s="84" t="s">
        <v>3</v>
      </c>
      <c r="B11" s="15">
        <f>[7]Maio!$F$5</f>
        <v>91</v>
      </c>
      <c r="C11" s="15">
        <f>[7]Maio!$F$6</f>
        <v>85</v>
      </c>
      <c r="D11" s="15">
        <f>[7]Maio!$F$7</f>
        <v>87</v>
      </c>
      <c r="E11" s="15">
        <f>[7]Maio!$F$8</f>
        <v>90</v>
      </c>
      <c r="F11" s="15">
        <f>[7]Maio!$F$9</f>
        <v>91</v>
      </c>
      <c r="G11" s="15">
        <f>[7]Maio!$F$10</f>
        <v>86</v>
      </c>
      <c r="H11" s="15">
        <f>[7]Maio!$F$11</f>
        <v>89</v>
      </c>
      <c r="I11" s="15">
        <f>[7]Maio!$F$12</f>
        <v>95</v>
      </c>
      <c r="J11" s="15">
        <f>[7]Maio!$F$13</f>
        <v>95</v>
      </c>
      <c r="K11" s="15">
        <f>[7]Maio!$F$14</f>
        <v>96</v>
      </c>
      <c r="L11" s="15">
        <f>[7]Maio!$F$15</f>
        <v>99</v>
      </c>
      <c r="M11" s="15">
        <f>[7]Maio!$F$16</f>
        <v>89</v>
      </c>
      <c r="N11" s="15">
        <f>[7]Maio!$F$17</f>
        <v>96</v>
      </c>
      <c r="O11" s="15">
        <f>[7]Maio!$F$18</f>
        <v>96</v>
      </c>
      <c r="P11" s="15">
        <f>[7]Maio!$F$19</f>
        <v>95</v>
      </c>
      <c r="Q11" s="15">
        <f>[7]Maio!$F$20</f>
        <v>91</v>
      </c>
      <c r="R11" s="15">
        <f>[7]Maio!$F$21</f>
        <v>92</v>
      </c>
      <c r="S11" s="15">
        <f>[7]Maio!$F$22</f>
        <v>97</v>
      </c>
      <c r="T11" s="15">
        <f>[7]Maio!$F$23</f>
        <v>91</v>
      </c>
      <c r="U11" s="15">
        <f>[7]Maio!$F$24</f>
        <v>94</v>
      </c>
      <c r="V11" s="15">
        <f>[7]Maio!$F$25</f>
        <v>97</v>
      </c>
      <c r="W11" s="15">
        <f>[7]Maio!$F$26</f>
        <v>100</v>
      </c>
      <c r="X11" s="15">
        <f>[7]Maio!$F$27</f>
        <v>98</v>
      </c>
      <c r="Y11" s="15">
        <f>[7]Maio!$F$28</f>
        <v>97</v>
      </c>
      <c r="Z11" s="15">
        <f>[7]Maio!$F$29</f>
        <v>90</v>
      </c>
      <c r="AA11" s="15">
        <f>[7]Maio!$F$30</f>
        <v>92</v>
      </c>
      <c r="AB11" s="15">
        <f>[7]Maio!$F$31</f>
        <v>92</v>
      </c>
      <c r="AC11" s="15">
        <f>[7]Maio!$F$32</f>
        <v>96</v>
      </c>
      <c r="AD11" s="15">
        <f>[7]Maio!$F$33</f>
        <v>97</v>
      </c>
      <c r="AE11" s="15">
        <f>[7]Maio!$F$34</f>
        <v>97</v>
      </c>
      <c r="AF11" s="15">
        <f>[7]Maio!$F$35</f>
        <v>98</v>
      </c>
      <c r="AG11" s="68">
        <f t="shared" si="3"/>
        <v>100</v>
      </c>
      <c r="AH11" s="106">
        <f>AVERAGE(B11:AF11)</f>
        <v>93.516129032258064</v>
      </c>
    </row>
    <row r="12" spans="1:35" ht="17.100000000000001" customHeight="1" x14ac:dyDescent="0.2">
      <c r="A12" s="84" t="s">
        <v>4</v>
      </c>
      <c r="B12" s="15">
        <f>[8]Maio!$F$5</f>
        <v>72</v>
      </c>
      <c r="C12" s="15">
        <f>[8]Maio!$F$6</f>
        <v>71</v>
      </c>
      <c r="D12" s="15">
        <f>[8]Maio!$F$7</f>
        <v>67</v>
      </c>
      <c r="E12" s="15">
        <f>[8]Maio!$F$8</f>
        <v>70</v>
      </c>
      <c r="F12" s="15">
        <f>[8]Maio!$F$9</f>
        <v>68</v>
      </c>
      <c r="G12" s="15">
        <f>[8]Maio!$F$10</f>
        <v>72</v>
      </c>
      <c r="H12" s="15">
        <f>[8]Maio!$F$11</f>
        <v>95</v>
      </c>
      <c r="I12" s="15">
        <f>[8]Maio!$F$12</f>
        <v>85</v>
      </c>
      <c r="J12" s="15">
        <f>[8]Maio!$F$13</f>
        <v>86</v>
      </c>
      <c r="K12" s="15">
        <f>[8]Maio!$F$14</f>
        <v>95</v>
      </c>
      <c r="L12" s="15">
        <f>[8]Maio!$F$15</f>
        <v>95</v>
      </c>
      <c r="M12" s="15">
        <f>[8]Maio!$F$16</f>
        <v>91</v>
      </c>
      <c r="N12" s="15">
        <f>[8]Maio!$F$17</f>
        <v>96</v>
      </c>
      <c r="O12" s="15">
        <f>[8]Maio!$F$18</f>
        <v>94</v>
      </c>
      <c r="P12" s="15">
        <f>[8]Maio!$F$19</f>
        <v>87</v>
      </c>
      <c r="Q12" s="15">
        <f>[8]Maio!$F$20</f>
        <v>87</v>
      </c>
      <c r="R12" s="15">
        <f>[8]Maio!$F$21</f>
        <v>96</v>
      </c>
      <c r="S12" s="15">
        <f>[8]Maio!$F$22</f>
        <v>95</v>
      </c>
      <c r="T12" s="15">
        <f>[8]Maio!$F$23</f>
        <v>96</v>
      </c>
      <c r="U12" s="15">
        <f>[8]Maio!$F$24</f>
        <v>92</v>
      </c>
      <c r="V12" s="15">
        <f>[8]Maio!$F$25</f>
        <v>94</v>
      </c>
      <c r="W12" s="15">
        <f>[8]Maio!$F$26</f>
        <v>96</v>
      </c>
      <c r="X12" s="15">
        <f>[8]Maio!$F$27</f>
        <v>96</v>
      </c>
      <c r="Y12" s="15">
        <f>[8]Maio!$F$28</f>
        <v>89</v>
      </c>
      <c r="Z12" s="15">
        <f>[8]Maio!$F$29</f>
        <v>84</v>
      </c>
      <c r="AA12" s="15">
        <f>[8]Maio!$F$30</f>
        <v>73</v>
      </c>
      <c r="AB12" s="15">
        <f>[8]Maio!$F$31</f>
        <v>94</v>
      </c>
      <c r="AC12" s="15">
        <f>[8]Maio!$F$32</f>
        <v>92</v>
      </c>
      <c r="AD12" s="15">
        <f>[8]Maio!$F$33</f>
        <v>96</v>
      </c>
      <c r="AE12" s="15">
        <f>[8]Maio!$F$34</f>
        <v>96</v>
      </c>
      <c r="AF12" s="15">
        <f>[8]Maio!$F$35</f>
        <v>95</v>
      </c>
      <c r="AG12" s="68">
        <f>MAX(B12:AF12)</f>
        <v>96</v>
      </c>
      <c r="AH12" s="106">
        <f t="shared" si="1"/>
        <v>87.58064516129032</v>
      </c>
    </row>
    <row r="13" spans="1:35" ht="17.100000000000001" customHeight="1" x14ac:dyDescent="0.2">
      <c r="A13" s="84" t="s">
        <v>5</v>
      </c>
      <c r="B13" s="15">
        <f>[9]Maio!$F$5</f>
        <v>88</v>
      </c>
      <c r="C13" s="15">
        <f>[9]Maio!$F$6</f>
        <v>91</v>
      </c>
      <c r="D13" s="15">
        <f>[9]Maio!$F$7</f>
        <v>92</v>
      </c>
      <c r="E13" s="15">
        <f>[9]Maio!$F$8</f>
        <v>87</v>
      </c>
      <c r="F13" s="15">
        <f>[9]Maio!$F$9</f>
        <v>91</v>
      </c>
      <c r="G13" s="15">
        <f>[9]Maio!$F$10</f>
        <v>88</v>
      </c>
      <c r="H13" s="15">
        <f>[9]Maio!$F$11</f>
        <v>89</v>
      </c>
      <c r="I13" s="15">
        <f>[9]Maio!$F$12</f>
        <v>90</v>
      </c>
      <c r="J13" s="15">
        <f>[9]Maio!$F$13</f>
        <v>93</v>
      </c>
      <c r="K13" s="15">
        <f>[9]Maio!$F$14</f>
        <v>92</v>
      </c>
      <c r="L13" s="15">
        <f>[9]Maio!$F$15</f>
        <v>92</v>
      </c>
      <c r="M13" s="15">
        <f>[9]Maio!$F$16</f>
        <v>92</v>
      </c>
      <c r="N13" s="15">
        <f>[9]Maio!$F$17</f>
        <v>87</v>
      </c>
      <c r="O13" s="15">
        <f>[9]Maio!$F$18</f>
        <v>89</v>
      </c>
      <c r="P13" s="15">
        <f>[9]Maio!$F$19</f>
        <v>92</v>
      </c>
      <c r="Q13" s="15">
        <f>[9]Maio!$F$20</f>
        <v>89</v>
      </c>
      <c r="R13" s="15">
        <f>[9]Maio!$F$21</f>
        <v>83</v>
      </c>
      <c r="S13" s="15">
        <f>[9]Maio!$F$22</f>
        <v>84</v>
      </c>
      <c r="T13" s="15">
        <f>[9]Maio!$F$23</f>
        <v>84</v>
      </c>
      <c r="U13" s="15">
        <f>[9]Maio!$F$24</f>
        <v>91</v>
      </c>
      <c r="V13" s="15">
        <f>[9]Maio!$F$25</f>
        <v>86</v>
      </c>
      <c r="W13" s="15">
        <f>[9]Maio!$F$26</f>
        <v>73</v>
      </c>
      <c r="X13" s="15">
        <f>[9]Maio!$F$27</f>
        <v>78</v>
      </c>
      <c r="Y13" s="15">
        <f>[9]Maio!$F$28</f>
        <v>79</v>
      </c>
      <c r="Z13" s="15">
        <f>[9]Maio!$F$29</f>
        <v>87</v>
      </c>
      <c r="AA13" s="15">
        <f>[9]Maio!$F$30</f>
        <v>90</v>
      </c>
      <c r="AB13" s="15">
        <f>[9]Maio!$F$31</f>
        <v>89</v>
      </c>
      <c r="AC13" s="15">
        <f>[9]Maio!$F$32</f>
        <v>90</v>
      </c>
      <c r="AD13" s="15">
        <f>[9]Maio!$F$33</f>
        <v>86</v>
      </c>
      <c r="AE13" s="15">
        <f>[9]Maio!$F$34</f>
        <v>89</v>
      </c>
      <c r="AF13" s="15">
        <f>[9]Maio!$F$35</f>
        <v>89</v>
      </c>
      <c r="AG13" s="68">
        <f t="shared" si="3"/>
        <v>93</v>
      </c>
      <c r="AH13" s="106">
        <f t="shared" si="1"/>
        <v>87.741935483870961</v>
      </c>
    </row>
    <row r="14" spans="1:35" ht="17.100000000000001" customHeight="1" x14ac:dyDescent="0.2">
      <c r="A14" s="84" t="s">
        <v>50</v>
      </c>
      <c r="B14" s="15">
        <f>[10]Maio!$F$5</f>
        <v>70</v>
      </c>
      <c r="C14" s="15">
        <f>[10]Maio!$F$6</f>
        <v>75</v>
      </c>
      <c r="D14" s="15">
        <f>[10]Maio!$F$7</f>
        <v>83</v>
      </c>
      <c r="E14" s="15">
        <f>[10]Maio!$F$8</f>
        <v>86</v>
      </c>
      <c r="F14" s="15">
        <f>[10]Maio!$F$9</f>
        <v>81</v>
      </c>
      <c r="G14" s="15">
        <f>[10]Maio!$F$10</f>
        <v>71</v>
      </c>
      <c r="H14" s="15">
        <f>[10]Maio!$F$11</f>
        <v>90</v>
      </c>
      <c r="I14" s="15">
        <f>[10]Maio!$F$12</f>
        <v>87</v>
      </c>
      <c r="J14" s="15">
        <f>[10]Maio!$F$13</f>
        <v>92</v>
      </c>
      <c r="K14" s="15">
        <f>[10]Maio!$F$14</f>
        <v>96</v>
      </c>
      <c r="L14" s="15">
        <f>[10]Maio!$F$15</f>
        <v>93</v>
      </c>
      <c r="M14" s="15">
        <f>[10]Maio!$F$16</f>
        <v>92</v>
      </c>
      <c r="N14" s="15">
        <f>[10]Maio!$F$17</f>
        <v>96</v>
      </c>
      <c r="O14" s="15">
        <f>[10]Maio!$F$18</f>
        <v>94</v>
      </c>
      <c r="P14" s="15">
        <f>[10]Maio!$F$19</f>
        <v>88</v>
      </c>
      <c r="Q14" s="15">
        <f>[10]Maio!$F$20</f>
        <v>93</v>
      </c>
      <c r="R14" s="15">
        <f>[10]Maio!$F$21</f>
        <v>97</v>
      </c>
      <c r="S14" s="15">
        <f>[10]Maio!$F$22</f>
        <v>96</v>
      </c>
      <c r="T14" s="15">
        <f>[10]Maio!$F$23</f>
        <v>96</v>
      </c>
      <c r="U14" s="15">
        <f>[10]Maio!$F$24</f>
        <v>89</v>
      </c>
      <c r="V14" s="15">
        <f>[10]Maio!$F$25</f>
        <v>95</v>
      </c>
      <c r="W14" s="15">
        <f>[10]Maio!$F$26</f>
        <v>95</v>
      </c>
      <c r="X14" s="15">
        <f>[10]Maio!$F$27</f>
        <v>96</v>
      </c>
      <c r="Y14" s="15">
        <f>[10]Maio!$F$28</f>
        <v>90</v>
      </c>
      <c r="Z14" s="15">
        <f>[10]Maio!$F$29</f>
        <v>87</v>
      </c>
      <c r="AA14" s="15">
        <f>[10]Maio!$F$30</f>
        <v>80</v>
      </c>
      <c r="AB14" s="15">
        <f>[10]Maio!$F$31</f>
        <v>91</v>
      </c>
      <c r="AC14" s="15">
        <f>[10]Maio!$F$32</f>
        <v>93</v>
      </c>
      <c r="AD14" s="15">
        <f>[10]Maio!$F$33</f>
        <v>97</v>
      </c>
      <c r="AE14" s="15">
        <f>[10]Maio!$F$34</f>
        <v>93</v>
      </c>
      <c r="AF14" s="15">
        <f>[10]Maio!$F$35</f>
        <v>96</v>
      </c>
      <c r="AG14" s="68">
        <f t="shared" ref="AG14" si="4">MAX(B14:AF14)</f>
        <v>97</v>
      </c>
      <c r="AH14" s="106">
        <f t="shared" ref="AH14" si="5">AVERAGE(B14:AF14)</f>
        <v>89.612903225806448</v>
      </c>
    </row>
    <row r="15" spans="1:35" ht="17.100000000000001" customHeight="1" x14ac:dyDescent="0.2">
      <c r="A15" s="84" t="s">
        <v>6</v>
      </c>
      <c r="B15" s="15">
        <f>[11]Maio!$F$5</f>
        <v>96</v>
      </c>
      <c r="C15" s="15">
        <f>[11]Maio!$F$6</f>
        <v>94</v>
      </c>
      <c r="D15" s="15">
        <f>[11]Maio!$F$7</f>
        <v>96</v>
      </c>
      <c r="E15" s="15">
        <f>[11]Maio!$F$8</f>
        <v>97</v>
      </c>
      <c r="F15" s="15">
        <f>[11]Maio!$F$9</f>
        <v>97</v>
      </c>
      <c r="G15" s="15">
        <f>[11]Maio!$F$10</f>
        <v>96</v>
      </c>
      <c r="H15" s="15">
        <f>[11]Maio!$F$11</f>
        <v>86</v>
      </c>
      <c r="I15" s="15">
        <f>[11]Maio!$F$12</f>
        <v>96</v>
      </c>
      <c r="J15" s="15">
        <f>[11]Maio!$F$13</f>
        <v>96</v>
      </c>
      <c r="K15" s="15">
        <f>[11]Maio!$F$14</f>
        <v>97</v>
      </c>
      <c r="L15" s="15">
        <f>[11]Maio!$F$15</f>
        <v>95</v>
      </c>
      <c r="M15" s="15">
        <f>[11]Maio!$F$16</f>
        <v>96</v>
      </c>
      <c r="N15" s="15">
        <f>[11]Maio!$F$17</f>
        <v>94</v>
      </c>
      <c r="O15" s="15">
        <f>[11]Maio!$F$18</f>
        <v>94</v>
      </c>
      <c r="P15" s="15">
        <f>[11]Maio!$F$19</f>
        <v>95</v>
      </c>
      <c r="Q15" s="15">
        <f>[11]Maio!$F$20</f>
        <v>96</v>
      </c>
      <c r="R15" s="15">
        <f>[11]Maio!$F$21</f>
        <v>92</v>
      </c>
      <c r="S15" s="15">
        <f>[11]Maio!$F$22</f>
        <v>94</v>
      </c>
      <c r="T15" s="15">
        <f>[11]Maio!$F$23</f>
        <v>95</v>
      </c>
      <c r="U15" s="15">
        <f>[11]Maio!$F$24</f>
        <v>96</v>
      </c>
      <c r="V15" s="15">
        <f>[11]Maio!$F$25</f>
        <v>95</v>
      </c>
      <c r="W15" s="15">
        <f>[11]Maio!$F$26</f>
        <v>95</v>
      </c>
      <c r="X15" s="15">
        <f>[11]Maio!$F$27</f>
        <v>82</v>
      </c>
      <c r="Y15" s="15">
        <f>[11]Maio!$F$28</f>
        <v>90</v>
      </c>
      <c r="Z15" s="15">
        <f>[11]Maio!$F$29</f>
        <v>91</v>
      </c>
      <c r="AA15" s="15">
        <f>[11]Maio!$F$30</f>
        <v>93</v>
      </c>
      <c r="AB15" s="15">
        <f>[11]Maio!$F$31</f>
        <v>93</v>
      </c>
      <c r="AC15" s="15">
        <f>[11]Maio!$F$32</f>
        <v>96</v>
      </c>
      <c r="AD15" s="15">
        <f>[11]Maio!$F$33</f>
        <v>95</v>
      </c>
      <c r="AE15" s="15">
        <f>[11]Maio!$F$34</f>
        <v>97</v>
      </c>
      <c r="AF15" s="15">
        <f>[11]Maio!$F$35</f>
        <v>97</v>
      </c>
      <c r="AG15" s="68">
        <f t="shared" si="3"/>
        <v>97</v>
      </c>
      <c r="AH15" s="106">
        <f t="shared" si="1"/>
        <v>94.258064516129039</v>
      </c>
    </row>
    <row r="16" spans="1:35" ht="17.100000000000001" customHeight="1" x14ac:dyDescent="0.2">
      <c r="A16" s="84" t="s">
        <v>7</v>
      </c>
      <c r="B16" s="15">
        <f>[12]Maio!$F$5</f>
        <v>82</v>
      </c>
      <c r="C16" s="15">
        <f>[12]Maio!$F$6</f>
        <v>66</v>
      </c>
      <c r="D16" s="15">
        <f>[12]Maio!$F$7</f>
        <v>86</v>
      </c>
      <c r="E16" s="15">
        <f>[12]Maio!$F$8</f>
        <v>89</v>
      </c>
      <c r="F16" s="15">
        <f>[12]Maio!$F$9</f>
        <v>88</v>
      </c>
      <c r="G16" s="15">
        <f>[12]Maio!$F$10</f>
        <v>95</v>
      </c>
      <c r="H16" s="15">
        <f>[12]Maio!$F$11</f>
        <v>97</v>
      </c>
      <c r="I16" s="15">
        <f>[12]Maio!$F$12</f>
        <v>97</v>
      </c>
      <c r="J16" s="15">
        <f>[12]Maio!$F$13</f>
        <v>97</v>
      </c>
      <c r="K16" s="15">
        <f>[12]Maio!$F$14</f>
        <v>97</v>
      </c>
      <c r="L16" s="15">
        <f>[12]Maio!$F$15</f>
        <v>97</v>
      </c>
      <c r="M16" s="15">
        <f>[12]Maio!$F$16</f>
        <v>97</v>
      </c>
      <c r="N16" s="15">
        <f>[12]Maio!$F$17</f>
        <v>97</v>
      </c>
      <c r="O16" s="15">
        <f>[12]Maio!$F$18</f>
        <v>94</v>
      </c>
      <c r="P16" s="15">
        <f>[12]Maio!$F$19</f>
        <v>94</v>
      </c>
      <c r="Q16" s="15">
        <f>[12]Maio!$F$20</f>
        <v>96</v>
      </c>
      <c r="R16" s="15">
        <f>[12]Maio!$F$21</f>
        <v>95</v>
      </c>
      <c r="S16" s="15">
        <f>[12]Maio!$F$22</f>
        <v>97</v>
      </c>
      <c r="T16" s="15">
        <f>[12]Maio!$F$23</f>
        <v>98</v>
      </c>
      <c r="U16" s="15">
        <f>[12]Maio!$F$24</f>
        <v>96</v>
      </c>
      <c r="V16" s="15">
        <f>[12]Maio!$F$25</f>
        <v>95</v>
      </c>
      <c r="W16" s="15">
        <f>[12]Maio!$F$26</f>
        <v>96</v>
      </c>
      <c r="X16" s="15">
        <f>[12]Maio!$F$27</f>
        <v>97</v>
      </c>
      <c r="Y16" s="15">
        <f>[12]Maio!$F$28</f>
        <v>87</v>
      </c>
      <c r="Z16" s="15">
        <f>[12]Maio!$F$29</f>
        <v>90</v>
      </c>
      <c r="AA16" s="15">
        <f>[12]Maio!$F$30</f>
        <v>90</v>
      </c>
      <c r="AB16" s="15">
        <f>[12]Maio!$F$31</f>
        <v>97</v>
      </c>
      <c r="AC16" s="15">
        <f>[12]Maio!$F$32</f>
        <v>97</v>
      </c>
      <c r="AD16" s="15">
        <f>[12]Maio!$F$33</f>
        <v>98</v>
      </c>
      <c r="AE16" s="15">
        <f>[12]Maio!$F$34</f>
        <v>97</v>
      </c>
      <c r="AF16" s="15">
        <f>[12]Maio!$F$35</f>
        <v>98</v>
      </c>
      <c r="AG16" s="68">
        <f t="shared" si="3"/>
        <v>98</v>
      </c>
      <c r="AH16" s="106">
        <f t="shared" si="1"/>
        <v>93.451612903225808</v>
      </c>
    </row>
    <row r="17" spans="1:34" ht="17.100000000000001" customHeight="1" x14ac:dyDescent="0.2">
      <c r="A17" s="84" t="s">
        <v>8</v>
      </c>
      <c r="B17" s="15">
        <f>[13]Maio!$F$5</f>
        <v>86</v>
      </c>
      <c r="C17" s="15">
        <f>[13]Maio!$F$6</f>
        <v>76</v>
      </c>
      <c r="D17" s="15">
        <f>[13]Maio!$F$7</f>
        <v>86</v>
      </c>
      <c r="E17" s="15">
        <f>[13]Maio!$F$8</f>
        <v>90</v>
      </c>
      <c r="F17" s="15">
        <f>[13]Maio!$F$9</f>
        <v>90</v>
      </c>
      <c r="G17" s="15">
        <f>[13]Maio!$F$10</f>
        <v>94</v>
      </c>
      <c r="H17" s="15">
        <f>[13]Maio!$F$11</f>
        <v>97</v>
      </c>
      <c r="I17" s="15">
        <f>[13]Maio!$F$12</f>
        <v>97</v>
      </c>
      <c r="J17" s="15">
        <f>[13]Maio!$F$13</f>
        <v>98</v>
      </c>
      <c r="K17" s="15">
        <f>[13]Maio!$F$14</f>
        <v>98</v>
      </c>
      <c r="L17" s="15">
        <f>[13]Maio!$F$15</f>
        <v>96</v>
      </c>
      <c r="M17" s="15">
        <f>[13]Maio!$F$16</f>
        <v>98</v>
      </c>
      <c r="N17" s="15">
        <f>[13]Maio!$F$17</f>
        <v>95</v>
      </c>
      <c r="O17" s="15">
        <f>[13]Maio!$F$18</f>
        <v>93</v>
      </c>
      <c r="P17" s="15">
        <f>[13]Maio!$F$19</f>
        <v>91</v>
      </c>
      <c r="Q17" s="15">
        <f>[13]Maio!$F$20</f>
        <v>88</v>
      </c>
      <c r="R17" s="15">
        <f>[13]Maio!$F$21</f>
        <v>91</v>
      </c>
      <c r="S17" s="15">
        <f>[13]Maio!$F$22</f>
        <v>89</v>
      </c>
      <c r="T17" s="15">
        <f>[13]Maio!$F$23</f>
        <v>96</v>
      </c>
      <c r="U17" s="15">
        <f>[13]Maio!$F$24</f>
        <v>94</v>
      </c>
      <c r="V17" s="15">
        <f>[13]Maio!$F$25</f>
        <v>94</v>
      </c>
      <c r="W17" s="15" t="str">
        <f>[13]Maio!$F$26</f>
        <v>*</v>
      </c>
      <c r="X17" s="15">
        <f>[13]Maio!$F$27</f>
        <v>93</v>
      </c>
      <c r="Y17" s="15">
        <f>[13]Maio!$F$28</f>
        <v>90</v>
      </c>
      <c r="Z17" s="15">
        <f>[13]Maio!$F$29</f>
        <v>89</v>
      </c>
      <c r="AA17" s="15">
        <f>[13]Maio!$F$30</f>
        <v>87</v>
      </c>
      <c r="AB17" s="15">
        <f>[13]Maio!$F$31</f>
        <v>94</v>
      </c>
      <c r="AC17" s="15" t="str">
        <f>[13]Maio!$F$32</f>
        <v>*</v>
      </c>
      <c r="AD17" s="15">
        <f>[13]Maio!$F$33</f>
        <v>100</v>
      </c>
      <c r="AE17" s="15" t="str">
        <f>[13]Maio!$F$34</f>
        <v>*</v>
      </c>
      <c r="AF17" s="15">
        <f>[13]Maio!$F$35</f>
        <v>96</v>
      </c>
      <c r="AG17" s="68">
        <f>MAX(B17:AF17)</f>
        <v>100</v>
      </c>
      <c r="AH17" s="106">
        <f>AVERAGE(B17:AF17)</f>
        <v>92.357142857142861</v>
      </c>
    </row>
    <row r="18" spans="1:34" ht="17.100000000000001" customHeight="1" x14ac:dyDescent="0.2">
      <c r="A18" s="84" t="s">
        <v>9</v>
      </c>
      <c r="B18" s="15">
        <f>[14]Maio!$F$5</f>
        <v>80</v>
      </c>
      <c r="C18" s="15">
        <f>[14]Maio!$F$6</f>
        <v>69</v>
      </c>
      <c r="D18" s="15">
        <f>[14]Maio!$F$7</f>
        <v>76</v>
      </c>
      <c r="E18" s="15">
        <f>[14]Maio!$F$8</f>
        <v>82</v>
      </c>
      <c r="F18" s="15">
        <f>[14]Maio!$F$9</f>
        <v>76</v>
      </c>
      <c r="G18" s="15">
        <f>[14]Maio!$F$10</f>
        <v>90</v>
      </c>
      <c r="H18" s="15">
        <f>[14]Maio!$F$11</f>
        <v>95</v>
      </c>
      <c r="I18" s="15">
        <f>[14]Maio!$F$12</f>
        <v>95</v>
      </c>
      <c r="J18" s="15">
        <f>[14]Maio!$F$13</f>
        <v>96</v>
      </c>
      <c r="K18" s="15">
        <f>[14]Maio!$F$14</f>
        <v>97</v>
      </c>
      <c r="L18" s="15">
        <f>[14]Maio!$F$15</f>
        <v>94</v>
      </c>
      <c r="M18" s="15">
        <f>[14]Maio!$F$16</f>
        <v>97</v>
      </c>
      <c r="N18" s="15">
        <f>[14]Maio!$F$17</f>
        <v>96</v>
      </c>
      <c r="O18" s="15">
        <f>[14]Maio!$F$18</f>
        <v>93</v>
      </c>
      <c r="P18" s="15">
        <f>[14]Maio!$F$19</f>
        <v>91</v>
      </c>
      <c r="Q18" s="15">
        <f>[14]Maio!$F$20</f>
        <v>92</v>
      </c>
      <c r="R18" s="15">
        <f>[14]Maio!$F$21</f>
        <v>89</v>
      </c>
      <c r="S18" s="15">
        <f>[14]Maio!$F$22</f>
        <v>95</v>
      </c>
      <c r="T18" s="15">
        <f>[14]Maio!$F$23</f>
        <v>98</v>
      </c>
      <c r="U18" s="15">
        <f>[14]Maio!$F$24</f>
        <v>91</v>
      </c>
      <c r="V18" s="15">
        <f>[14]Maio!$F$25</f>
        <v>96</v>
      </c>
      <c r="W18" s="15">
        <f>[14]Maio!$F$26</f>
        <v>94</v>
      </c>
      <c r="X18" s="15">
        <f>[14]Maio!$F$27</f>
        <v>90</v>
      </c>
      <c r="Y18" s="15">
        <f>[14]Maio!$F$28</f>
        <v>88</v>
      </c>
      <c r="Z18" s="15">
        <f>[14]Maio!$F$29</f>
        <v>89</v>
      </c>
      <c r="AA18" s="15">
        <f>[14]Maio!$F$30</f>
        <v>86</v>
      </c>
      <c r="AB18" s="15">
        <f>[14]Maio!$F$31</f>
        <v>97</v>
      </c>
      <c r="AC18" s="15">
        <f>[14]Maio!$F$32</f>
        <v>97</v>
      </c>
      <c r="AD18" s="15">
        <f>[14]Maio!$F$33</f>
        <v>97</v>
      </c>
      <c r="AE18" s="15">
        <f>[14]Maio!$F$34</f>
        <v>95</v>
      </c>
      <c r="AF18" s="15">
        <f>[14]Maio!$F$35</f>
        <v>96</v>
      </c>
      <c r="AG18" s="68">
        <f t="shared" ref="AG18:AG29" si="6">MAX(B18:AF18)</f>
        <v>98</v>
      </c>
      <c r="AH18" s="106">
        <f t="shared" ref="AH18:AH30" si="7">AVERAGE(B18:AF18)</f>
        <v>90.870967741935488</v>
      </c>
    </row>
    <row r="19" spans="1:34" ht="17.100000000000001" customHeight="1" x14ac:dyDescent="0.2">
      <c r="A19" s="84" t="s">
        <v>49</v>
      </c>
      <c r="B19" s="15">
        <f>[15]Maio!$F$5</f>
        <v>43</v>
      </c>
      <c r="C19" s="15">
        <f>[15]Maio!$F$6</f>
        <v>40</v>
      </c>
      <c r="D19" s="15">
        <f>[15]Maio!$F$7</f>
        <v>61</v>
      </c>
      <c r="E19" s="15">
        <f>[15]Maio!$F$8</f>
        <v>66</v>
      </c>
      <c r="F19" s="15">
        <f>[15]Maio!$F$9</f>
        <v>59</v>
      </c>
      <c r="G19" s="15" t="str">
        <f>[15]Maio!$F$10</f>
        <v>*</v>
      </c>
      <c r="H19" s="15">
        <f>[15]Maio!$F$11</f>
        <v>84</v>
      </c>
      <c r="I19" s="15">
        <f>[15]Maio!$F$12</f>
        <v>77</v>
      </c>
      <c r="J19" s="15" t="str">
        <f>[15]Maio!$F$13</f>
        <v>*</v>
      </c>
      <c r="K19" s="15">
        <f>[15]Maio!$F$14</f>
        <v>82</v>
      </c>
      <c r="L19" s="15" t="str">
        <f>[15]Maio!$F$15</f>
        <v>*</v>
      </c>
      <c r="M19" s="15" t="str">
        <f>[15]Maio!$F$16</f>
        <v>*</v>
      </c>
      <c r="N19" s="15">
        <f>[15]Maio!$F$17</f>
        <v>72</v>
      </c>
      <c r="O19" s="15">
        <f>[15]Maio!$F$18</f>
        <v>77</v>
      </c>
      <c r="P19" s="15">
        <f>[15]Maio!$F$19</f>
        <v>80</v>
      </c>
      <c r="Q19" s="15">
        <f>[15]Maio!$F$20</f>
        <v>84</v>
      </c>
      <c r="R19" s="15">
        <f>[15]Maio!$F$21</f>
        <v>79</v>
      </c>
      <c r="S19" s="15" t="str">
        <f>[15]Maio!$F$22</f>
        <v>*</v>
      </c>
      <c r="T19" s="15" t="str">
        <f>[15]Maio!$F$23</f>
        <v>*</v>
      </c>
      <c r="U19" s="15">
        <f>[15]Maio!$F$24</f>
        <v>92</v>
      </c>
      <c r="V19" s="15">
        <f>[15]Maio!$F$25</f>
        <v>85</v>
      </c>
      <c r="W19" s="15" t="str">
        <f>[15]Maio!$F$26</f>
        <v>*</v>
      </c>
      <c r="X19" s="15">
        <f>[15]Maio!$F$27</f>
        <v>95</v>
      </c>
      <c r="Y19" s="15">
        <f>[15]Maio!$F$28</f>
        <v>77</v>
      </c>
      <c r="Z19" s="15">
        <f>[15]Maio!$F$29</f>
        <v>72</v>
      </c>
      <c r="AA19" s="15">
        <f>[15]Maio!$F$30</f>
        <v>79</v>
      </c>
      <c r="AB19" s="15">
        <f>[15]Maio!$F$31</f>
        <v>89</v>
      </c>
      <c r="AC19" s="15" t="str">
        <f>[15]Maio!$F$32</f>
        <v>*</v>
      </c>
      <c r="AD19" s="15">
        <f>[15]Maio!$F$33</f>
        <v>96</v>
      </c>
      <c r="AE19" s="15" t="str">
        <f>[15]Maio!$F$34</f>
        <v>*</v>
      </c>
      <c r="AF19" s="15">
        <f>[15]Maio!$F$35</f>
        <v>89</v>
      </c>
      <c r="AG19" s="68">
        <f t="shared" ref="AG19" si="8">MAX(B19:AF19)</f>
        <v>96</v>
      </c>
      <c r="AH19" s="106">
        <f t="shared" ref="AH19" si="9">AVERAGE(B19:AF19)</f>
        <v>76.272727272727266</v>
      </c>
    </row>
    <row r="20" spans="1:34" ht="17.100000000000001" customHeight="1" x14ac:dyDescent="0.2">
      <c r="A20" s="84" t="s">
        <v>10</v>
      </c>
      <c r="B20" s="15">
        <f>[16]Maio!$F$5</f>
        <v>95</v>
      </c>
      <c r="C20" s="15">
        <f>[16]Maio!$F$6</f>
        <v>85</v>
      </c>
      <c r="D20" s="15">
        <f>[16]Maio!$F$7</f>
        <v>89</v>
      </c>
      <c r="E20" s="15">
        <f>[16]Maio!$F$8</f>
        <v>94</v>
      </c>
      <c r="F20" s="15">
        <f>[16]Maio!$F$9</f>
        <v>95</v>
      </c>
      <c r="G20" s="15">
        <f>[16]Maio!$F$10</f>
        <v>97</v>
      </c>
      <c r="H20" s="15">
        <f>[16]Maio!$F$11</f>
        <v>97</v>
      </c>
      <c r="I20" s="15">
        <f>[16]Maio!$F$12</f>
        <v>97</v>
      </c>
      <c r="J20" s="15">
        <f>[16]Maio!$F$13</f>
        <v>98</v>
      </c>
      <c r="K20" s="15">
        <f>[16]Maio!$F$14</f>
        <v>97</v>
      </c>
      <c r="L20" s="15">
        <f>[16]Maio!$F$15</f>
        <v>98</v>
      </c>
      <c r="M20" s="15">
        <f>[16]Maio!$F$16</f>
        <v>98</v>
      </c>
      <c r="N20" s="15">
        <f>[16]Maio!$F$17</f>
        <v>97</v>
      </c>
      <c r="O20" s="15">
        <f>[16]Maio!$F$18</f>
        <v>98</v>
      </c>
      <c r="P20" s="15">
        <f>[16]Maio!$F$19</f>
        <v>91</v>
      </c>
      <c r="Q20" s="15">
        <f>[16]Maio!$F$20</f>
        <v>96</v>
      </c>
      <c r="R20" s="15">
        <f>[16]Maio!$F$21</f>
        <v>95</v>
      </c>
      <c r="S20" s="15">
        <f>[16]Maio!$F$22</f>
        <v>96</v>
      </c>
      <c r="T20" s="15">
        <f>[16]Maio!$F$23</f>
        <v>98</v>
      </c>
      <c r="U20" s="15">
        <f>[16]Maio!$F$24</f>
        <v>97</v>
      </c>
      <c r="V20" s="15">
        <f>[16]Maio!$F$25</f>
        <v>95</v>
      </c>
      <c r="W20" s="15">
        <f>[16]Maio!$F$26</f>
        <v>95</v>
      </c>
      <c r="X20" s="15">
        <f>[16]Maio!$F$27</f>
        <v>96</v>
      </c>
      <c r="Y20" s="15">
        <f>[16]Maio!$F$28</f>
        <v>97</v>
      </c>
      <c r="Z20" s="15">
        <f>[16]Maio!$F$29</f>
        <v>90</v>
      </c>
      <c r="AA20" s="15">
        <f>[16]Maio!$F$30</f>
        <v>95</v>
      </c>
      <c r="AB20" s="15">
        <f>[16]Maio!$F$31</f>
        <v>97</v>
      </c>
      <c r="AC20" s="15">
        <f>[16]Maio!$F$32</f>
        <v>98</v>
      </c>
      <c r="AD20" s="15">
        <f>[16]Maio!$F$33</f>
        <v>98</v>
      </c>
      <c r="AE20" s="15">
        <f>[16]Maio!$F$34</f>
        <v>98</v>
      </c>
      <c r="AF20" s="15">
        <f>[16]Maio!$F$35</f>
        <v>97</v>
      </c>
      <c r="AG20" s="68">
        <f t="shared" si="6"/>
        <v>98</v>
      </c>
      <c r="AH20" s="106">
        <f t="shared" si="7"/>
        <v>95.612903225806448</v>
      </c>
    </row>
    <row r="21" spans="1:34" ht="17.100000000000001" customHeight="1" x14ac:dyDescent="0.2">
      <c r="A21" s="84" t="s">
        <v>11</v>
      </c>
      <c r="B21" s="15">
        <f>[17]Maio!$F$5</f>
        <v>91</v>
      </c>
      <c r="C21" s="15">
        <f>[17]Maio!$F$6</f>
        <v>95</v>
      </c>
      <c r="D21" s="15">
        <f>[17]Maio!$F$7</f>
        <v>92</v>
      </c>
      <c r="E21" s="15">
        <f>[17]Maio!$F$8</f>
        <v>91</v>
      </c>
      <c r="F21" s="15">
        <f>[17]Maio!$F$9</f>
        <v>96</v>
      </c>
      <c r="G21" s="15">
        <f>[17]Maio!$F$10</f>
        <v>92</v>
      </c>
      <c r="H21" s="15">
        <f>[17]Maio!$F$11</f>
        <v>96</v>
      </c>
      <c r="I21" s="15">
        <f>[17]Maio!$F$12</f>
        <v>93</v>
      </c>
      <c r="J21" s="15">
        <f>[17]Maio!$F$13</f>
        <v>95</v>
      </c>
      <c r="K21" s="15">
        <f>[17]Maio!$F$14</f>
        <v>96</v>
      </c>
      <c r="L21" s="15">
        <f>[17]Maio!$F$15</f>
        <v>96</v>
      </c>
      <c r="M21" s="15">
        <f>[17]Maio!$F$16</f>
        <v>96</v>
      </c>
      <c r="N21" s="15">
        <f>[17]Maio!$F$17</f>
        <v>96</v>
      </c>
      <c r="O21" s="15">
        <f>[17]Maio!$F$18</f>
        <v>96</v>
      </c>
      <c r="P21" s="15">
        <f>[17]Maio!$F$19</f>
        <v>97</v>
      </c>
      <c r="Q21" s="15">
        <f>[17]Maio!$F$20</f>
        <v>96</v>
      </c>
      <c r="R21" s="15">
        <f>[17]Maio!$F$21</f>
        <v>93</v>
      </c>
      <c r="S21" s="15">
        <f>[17]Maio!$F$22</f>
        <v>95</v>
      </c>
      <c r="T21" s="15">
        <f>[17]Maio!$F$23</f>
        <v>97</v>
      </c>
      <c r="U21" s="15">
        <f>[17]Maio!$F$24</f>
        <v>96</v>
      </c>
      <c r="V21" s="15">
        <f>[17]Maio!$F$25</f>
        <v>93</v>
      </c>
      <c r="W21" s="15">
        <f>[17]Maio!$F$26</f>
        <v>95</v>
      </c>
      <c r="X21" s="15">
        <f>[17]Maio!$F$27</f>
        <v>89</v>
      </c>
      <c r="Y21" s="15">
        <f>[17]Maio!$F$28</f>
        <v>93</v>
      </c>
      <c r="Z21" s="15">
        <f>[17]Maio!$F$29</f>
        <v>89</v>
      </c>
      <c r="AA21" s="15">
        <f>[17]Maio!$F$30</f>
        <v>94</v>
      </c>
      <c r="AB21" s="15">
        <f>[17]Maio!$F$31</f>
        <v>96</v>
      </c>
      <c r="AC21" s="15">
        <f>[17]Maio!$F$32</f>
        <v>97</v>
      </c>
      <c r="AD21" s="15">
        <f>[17]Maio!$F$33</f>
        <v>97</v>
      </c>
      <c r="AE21" s="15">
        <f>[17]Maio!$F$34</f>
        <v>96</v>
      </c>
      <c r="AF21" s="15">
        <f>[17]Maio!$F$35</f>
        <v>96</v>
      </c>
      <c r="AG21" s="68">
        <f t="shared" si="6"/>
        <v>97</v>
      </c>
      <c r="AH21" s="106">
        <f t="shared" si="7"/>
        <v>94.516129032258064</v>
      </c>
    </row>
    <row r="22" spans="1:34" ht="17.100000000000001" customHeight="1" x14ac:dyDescent="0.2">
      <c r="A22" s="84" t="s">
        <v>12</v>
      </c>
      <c r="B22" s="15">
        <f>[18]Maio!$F$5</f>
        <v>84</v>
      </c>
      <c r="C22" s="15">
        <f>[18]Maio!$F$6</f>
        <v>88</v>
      </c>
      <c r="D22" s="15">
        <f>[18]Maio!$F$7</f>
        <v>91</v>
      </c>
      <c r="E22" s="15">
        <f>[18]Maio!$F$8</f>
        <v>83</v>
      </c>
      <c r="F22" s="15">
        <f>[18]Maio!$F$9</f>
        <v>93</v>
      </c>
      <c r="G22" s="15">
        <f>[18]Maio!$F$10</f>
        <v>91</v>
      </c>
      <c r="H22" s="15">
        <f>[18]Maio!$F$11</f>
        <v>84</v>
      </c>
      <c r="I22" s="15">
        <f>[18]Maio!$F$12</f>
        <v>91</v>
      </c>
      <c r="J22" s="15">
        <f>[18]Maio!$F$13</f>
        <v>95</v>
      </c>
      <c r="K22" s="15">
        <f>[18]Maio!$F$14</f>
        <v>95</v>
      </c>
      <c r="L22" s="15">
        <f>[18]Maio!$F$15</f>
        <v>95</v>
      </c>
      <c r="M22" s="15">
        <f>[18]Maio!$F$16</f>
        <v>95</v>
      </c>
      <c r="N22" s="15">
        <f>[18]Maio!$F$17</f>
        <v>94</v>
      </c>
      <c r="O22" s="15">
        <f>[18]Maio!$F$18</f>
        <v>94</v>
      </c>
      <c r="P22" s="15">
        <f>[18]Maio!$F$19</f>
        <v>95</v>
      </c>
      <c r="Q22" s="15">
        <f>[18]Maio!$F$20</f>
        <v>91</v>
      </c>
      <c r="R22" s="15">
        <f>[18]Maio!$F$21</f>
        <v>86</v>
      </c>
      <c r="S22" s="15">
        <f>[18]Maio!$F$22</f>
        <v>93</v>
      </c>
      <c r="T22" s="15">
        <f>[18]Maio!$F$23</f>
        <v>95</v>
      </c>
      <c r="U22" s="15">
        <f>[18]Maio!$F$24</f>
        <v>92</v>
      </c>
      <c r="V22" s="15">
        <f>[18]Maio!$F$25</f>
        <v>91</v>
      </c>
      <c r="W22" s="15">
        <f>[18]Maio!$F$26</f>
        <v>87</v>
      </c>
      <c r="X22" s="15">
        <f>[18]Maio!$F$27</f>
        <v>85</v>
      </c>
      <c r="Y22" s="15">
        <f>[18]Maio!$F$28</f>
        <v>90</v>
      </c>
      <c r="Z22" s="15">
        <f>[18]Maio!$F$29</f>
        <v>87</v>
      </c>
      <c r="AA22" s="15">
        <f>[18]Maio!$F$30</f>
        <v>93</v>
      </c>
      <c r="AB22" s="15">
        <f>[18]Maio!$F$31</f>
        <v>96</v>
      </c>
      <c r="AC22" s="15">
        <f>[18]Maio!$F$32</f>
        <v>95</v>
      </c>
      <c r="AD22" s="15">
        <f>[18]Maio!$F$33</f>
        <v>95</v>
      </c>
      <c r="AE22" s="15">
        <f>[18]Maio!$F$34</f>
        <v>96</v>
      </c>
      <c r="AF22" s="15">
        <f>[18]Maio!$F$35</f>
        <v>94</v>
      </c>
      <c r="AG22" s="68">
        <f t="shared" si="6"/>
        <v>96</v>
      </c>
      <c r="AH22" s="106">
        <f t="shared" si="7"/>
        <v>91.41935483870968</v>
      </c>
    </row>
    <row r="23" spans="1:34" ht="17.100000000000001" customHeight="1" x14ac:dyDescent="0.2">
      <c r="A23" s="84" t="s">
        <v>13</v>
      </c>
      <c r="B23" s="15">
        <f>[19]Maio!$F$5</f>
        <v>97</v>
      </c>
      <c r="C23" s="15">
        <f>[19]Maio!$F$6</f>
        <v>97</v>
      </c>
      <c r="D23" s="15">
        <f>[19]Maio!$F$7</f>
        <v>97</v>
      </c>
      <c r="E23" s="15">
        <f>[19]Maio!$F$8</f>
        <v>96</v>
      </c>
      <c r="F23" s="15">
        <f>[19]Maio!$F$9</f>
        <v>98</v>
      </c>
      <c r="G23" s="15">
        <f>[19]Maio!$F$10</f>
        <v>96</v>
      </c>
      <c r="H23" s="15">
        <f>[19]Maio!$F$11</f>
        <v>93</v>
      </c>
      <c r="I23" s="15">
        <f>[19]Maio!$F$12</f>
        <v>98</v>
      </c>
      <c r="J23" s="15">
        <f>[19]Maio!$F$13</f>
        <v>97</v>
      </c>
      <c r="K23" s="15">
        <f>[19]Maio!$F$14</f>
        <v>96</v>
      </c>
      <c r="L23" s="15">
        <f>[19]Maio!$F$15</f>
        <v>96</v>
      </c>
      <c r="M23" s="15">
        <f>[19]Maio!$F$16</f>
        <v>96</v>
      </c>
      <c r="N23" s="15">
        <f>[19]Maio!$F$17</f>
        <v>94</v>
      </c>
      <c r="O23" s="15">
        <f>[19]Maio!$F$18</f>
        <v>96</v>
      </c>
      <c r="P23" s="15">
        <f>[19]Maio!$F$19</f>
        <v>97</v>
      </c>
      <c r="Q23" s="15">
        <f>[19]Maio!$F$20</f>
        <v>96</v>
      </c>
      <c r="R23" s="15">
        <f>[19]Maio!$F$21</f>
        <v>89</v>
      </c>
      <c r="S23" s="15">
        <f>[19]Maio!$F$22</f>
        <v>89</v>
      </c>
      <c r="T23" s="15">
        <f>[19]Maio!$F$23</f>
        <v>94</v>
      </c>
      <c r="U23" s="15">
        <f>[19]Maio!$F$24</f>
        <v>98</v>
      </c>
      <c r="V23" s="15">
        <f>[19]Maio!$F$25</f>
        <v>95</v>
      </c>
      <c r="W23" s="15">
        <f>[19]Maio!$F$26</f>
        <v>91</v>
      </c>
      <c r="X23" s="15">
        <f>[19]Maio!$F$27</f>
        <v>94</v>
      </c>
      <c r="Y23" s="15">
        <f>[19]Maio!$F$28</f>
        <v>96</v>
      </c>
      <c r="Z23" s="15">
        <f>[19]Maio!$F$29</f>
        <v>97</v>
      </c>
      <c r="AA23" s="15">
        <f>[19]Maio!$F$30</f>
        <v>97</v>
      </c>
      <c r="AB23" s="15">
        <f>[19]Maio!$F$31</f>
        <v>96</v>
      </c>
      <c r="AC23" s="15">
        <f>[19]Maio!$F$32</f>
        <v>95</v>
      </c>
      <c r="AD23" s="15">
        <f>[19]Maio!$F$33</f>
        <v>96</v>
      </c>
      <c r="AE23" s="15">
        <f>[19]Maio!$F$34</f>
        <v>97</v>
      </c>
      <c r="AF23" s="15">
        <f>[19]Maio!$F$35</f>
        <v>97</v>
      </c>
      <c r="AG23" s="68">
        <f t="shared" si="6"/>
        <v>98</v>
      </c>
      <c r="AH23" s="106">
        <f t="shared" si="7"/>
        <v>95.516129032258064</v>
      </c>
    </row>
    <row r="24" spans="1:34" ht="17.100000000000001" customHeight="1" x14ac:dyDescent="0.2">
      <c r="A24" s="84" t="s">
        <v>14</v>
      </c>
      <c r="B24" s="15">
        <f>[20]Maio!$F$5</f>
        <v>91</v>
      </c>
      <c r="C24" s="15">
        <f>[20]Maio!$F$6</f>
        <v>93</v>
      </c>
      <c r="D24" s="15">
        <f>[20]Maio!$F$7</f>
        <v>93</v>
      </c>
      <c r="E24" s="15">
        <f>[20]Maio!$F$8</f>
        <v>93</v>
      </c>
      <c r="F24" s="15">
        <f>[20]Maio!$F$9</f>
        <v>94</v>
      </c>
      <c r="G24" s="15">
        <f>[20]Maio!$F$10</f>
        <v>93</v>
      </c>
      <c r="H24" s="15">
        <f>[20]Maio!$F$11</f>
        <v>93</v>
      </c>
      <c r="I24" s="15">
        <f>[20]Maio!$F$12</f>
        <v>90</v>
      </c>
      <c r="J24" s="15">
        <f>[20]Maio!$F$13</f>
        <v>90</v>
      </c>
      <c r="K24" s="15">
        <f>[20]Maio!$F$14</f>
        <v>94</v>
      </c>
      <c r="L24" s="15">
        <f>[20]Maio!$F$15</f>
        <v>95</v>
      </c>
      <c r="M24" s="15">
        <f>[20]Maio!$F$16</f>
        <v>91</v>
      </c>
      <c r="N24" s="15">
        <f>[20]Maio!$F$17</f>
        <v>95</v>
      </c>
      <c r="O24" s="15">
        <f>[20]Maio!$F$18</f>
        <v>95</v>
      </c>
      <c r="P24" s="15">
        <f>[20]Maio!$F$19</f>
        <v>95</v>
      </c>
      <c r="Q24" s="15">
        <f>[20]Maio!$F$20</f>
        <v>95</v>
      </c>
      <c r="R24" s="15">
        <f>[20]Maio!$F$21</f>
        <v>94</v>
      </c>
      <c r="S24" s="15">
        <f>[20]Maio!$F$22</f>
        <v>96</v>
      </c>
      <c r="T24" s="15">
        <f>[20]Maio!$F$23</f>
        <v>94</v>
      </c>
      <c r="U24" s="15">
        <f>[20]Maio!$F$24</f>
        <v>94</v>
      </c>
      <c r="V24" s="15">
        <f>[20]Maio!$F$25</f>
        <v>94</v>
      </c>
      <c r="W24" s="15">
        <f>[20]Maio!$F$26</f>
        <v>96</v>
      </c>
      <c r="X24" s="15">
        <f>[20]Maio!$F$27</f>
        <v>95</v>
      </c>
      <c r="Y24" s="15">
        <f>[20]Maio!$F$28</f>
        <v>94</v>
      </c>
      <c r="Z24" s="15">
        <f>[20]Maio!$F$29</f>
        <v>95</v>
      </c>
      <c r="AA24" s="15">
        <f>[20]Maio!$F$30</f>
        <v>95</v>
      </c>
      <c r="AB24" s="15">
        <f>[20]Maio!$F$31</f>
        <v>95</v>
      </c>
      <c r="AC24" s="15">
        <f>[20]Maio!$F$32</f>
        <v>96</v>
      </c>
      <c r="AD24" s="15">
        <f>[20]Maio!$F$33</f>
        <v>95</v>
      </c>
      <c r="AE24" s="15">
        <f>[20]Maio!$F$34</f>
        <v>96</v>
      </c>
      <c r="AF24" s="15">
        <f>[20]Maio!$F$35</f>
        <v>96</v>
      </c>
      <c r="AG24" s="68">
        <f t="shared" si="6"/>
        <v>96</v>
      </c>
      <c r="AH24" s="106">
        <f t="shared" si="7"/>
        <v>94.032258064516128</v>
      </c>
    </row>
    <row r="25" spans="1:34" ht="17.100000000000001" customHeight="1" x14ac:dyDescent="0.2">
      <c r="A25" s="84" t="s">
        <v>15</v>
      </c>
      <c r="B25" s="15">
        <f>[21]Maio!$F$5</f>
        <v>80</v>
      </c>
      <c r="C25" s="15">
        <f>[21]Maio!$F$6</f>
        <v>79</v>
      </c>
      <c r="D25" s="15">
        <f>[21]Maio!$F$7</f>
        <v>79</v>
      </c>
      <c r="E25" s="15">
        <f>[21]Maio!$F$8</f>
        <v>78</v>
      </c>
      <c r="F25" s="15">
        <f>[21]Maio!$F$9</f>
        <v>87</v>
      </c>
      <c r="G25" s="15">
        <f>[21]Maio!$F$10</f>
        <v>96</v>
      </c>
      <c r="H25" s="15">
        <f>[21]Maio!$F$11</f>
        <v>97</v>
      </c>
      <c r="I25" s="15">
        <f>[21]Maio!$F$12</f>
        <v>96</v>
      </c>
      <c r="J25" s="15">
        <f>[21]Maio!$F$13</f>
        <v>97</v>
      </c>
      <c r="K25" s="15">
        <f>[21]Maio!$F$14</f>
        <v>97</v>
      </c>
      <c r="L25" s="15">
        <f>[21]Maio!$F$15</f>
        <v>97</v>
      </c>
      <c r="M25" s="15">
        <f>[21]Maio!$F$16</f>
        <v>97</v>
      </c>
      <c r="N25" s="15">
        <f>[21]Maio!$F$17</f>
        <v>96</v>
      </c>
      <c r="O25" s="15">
        <f>[21]Maio!$F$18</f>
        <v>97</v>
      </c>
      <c r="P25" s="15">
        <f>[21]Maio!$F$19</f>
        <v>96</v>
      </c>
      <c r="Q25" s="15">
        <f>[21]Maio!$F$20</f>
        <v>97</v>
      </c>
      <c r="R25" s="15">
        <f>[21]Maio!$F$21</f>
        <v>96</v>
      </c>
      <c r="S25" s="15">
        <f>[21]Maio!$F$22</f>
        <v>96</v>
      </c>
      <c r="T25" s="15">
        <f>[21]Maio!$F$23</f>
        <v>97</v>
      </c>
      <c r="U25" s="15">
        <f>[21]Maio!$F$24</f>
        <v>97</v>
      </c>
      <c r="V25" s="15">
        <f>[21]Maio!$F$25</f>
        <v>97</v>
      </c>
      <c r="W25" s="15">
        <f>[21]Maio!$F$26</f>
        <v>97</v>
      </c>
      <c r="X25" s="15">
        <f>[21]Maio!$F$27</f>
        <v>96</v>
      </c>
      <c r="Y25" s="15">
        <f>[21]Maio!$F$28</f>
        <v>92</v>
      </c>
      <c r="Z25" s="15">
        <f>[21]Maio!$F$29</f>
        <v>93</v>
      </c>
      <c r="AA25" s="15">
        <f>[21]Maio!$F$30</f>
        <v>96</v>
      </c>
      <c r="AB25" s="15">
        <f>[21]Maio!$F$31</f>
        <v>96</v>
      </c>
      <c r="AC25" s="15">
        <f>[21]Maio!$F$32</f>
        <v>97</v>
      </c>
      <c r="AD25" s="15">
        <f>[21]Maio!$F$33</f>
        <v>97</v>
      </c>
      <c r="AE25" s="15">
        <f>[21]Maio!$F$34</f>
        <v>96</v>
      </c>
      <c r="AF25" s="15">
        <f>[21]Maio!$F$35</f>
        <v>97</v>
      </c>
      <c r="AG25" s="68">
        <f t="shared" si="6"/>
        <v>97</v>
      </c>
      <c r="AH25" s="106">
        <f t="shared" si="7"/>
        <v>93.741935483870961</v>
      </c>
    </row>
    <row r="26" spans="1:34" ht="17.100000000000001" customHeight="1" x14ac:dyDescent="0.2">
      <c r="A26" s="84" t="s">
        <v>16</v>
      </c>
      <c r="B26" s="15">
        <f>[22]Maio!$F$5</f>
        <v>85</v>
      </c>
      <c r="C26" s="15">
        <f>[22]Maio!$F$6</f>
        <v>86</v>
      </c>
      <c r="D26" s="15">
        <f>[22]Maio!$F$7</f>
        <v>77</v>
      </c>
      <c r="E26" s="15">
        <f>[22]Maio!$F$8</f>
        <v>81</v>
      </c>
      <c r="F26" s="15">
        <f>[22]Maio!$F$9</f>
        <v>85</v>
      </c>
      <c r="G26" s="15">
        <f>[22]Maio!$F$10</f>
        <v>91</v>
      </c>
      <c r="H26" s="15">
        <f>[22]Maio!$F$11</f>
        <v>93</v>
      </c>
      <c r="I26" s="15">
        <f>[22]Maio!$F$12</f>
        <v>92</v>
      </c>
      <c r="J26" s="15">
        <f>[22]Maio!$F$13</f>
        <v>93</v>
      </c>
      <c r="K26" s="15">
        <f>[22]Maio!$F$14</f>
        <v>92</v>
      </c>
      <c r="L26" s="15">
        <f>[22]Maio!$F$15</f>
        <v>91</v>
      </c>
      <c r="M26" s="15">
        <f>[22]Maio!$F$16</f>
        <v>92</v>
      </c>
      <c r="N26" s="15">
        <f>[22]Maio!$F$17</f>
        <v>89</v>
      </c>
      <c r="O26" s="15">
        <f>[22]Maio!$F$18</f>
        <v>90</v>
      </c>
      <c r="P26" s="15">
        <f>[22]Maio!$F$19</f>
        <v>89</v>
      </c>
      <c r="Q26" s="15">
        <f>[22]Maio!$F$20</f>
        <v>88</v>
      </c>
      <c r="R26" s="15">
        <f>[22]Maio!$F$21</f>
        <v>87</v>
      </c>
      <c r="S26" s="15">
        <f>[22]Maio!$F$22</f>
        <v>89</v>
      </c>
      <c r="T26" s="15">
        <f>[22]Maio!$F$23</f>
        <v>91</v>
      </c>
      <c r="U26" s="15">
        <f>[22]Maio!$F$24</f>
        <v>91</v>
      </c>
      <c r="V26" s="15">
        <f>[22]Maio!$F$25</f>
        <v>92</v>
      </c>
      <c r="W26" s="15">
        <f>[22]Maio!$F$26</f>
        <v>86</v>
      </c>
      <c r="X26" s="15">
        <f>[22]Maio!$F$27</f>
        <v>89</v>
      </c>
      <c r="Y26" s="15">
        <f>[22]Maio!$F$28</f>
        <v>86</v>
      </c>
      <c r="Z26" s="15">
        <f>[22]Maio!$F$29</f>
        <v>85</v>
      </c>
      <c r="AA26" s="15">
        <f>[22]Maio!$F$30</f>
        <v>85</v>
      </c>
      <c r="AB26" s="15">
        <f>[22]Maio!$F$31</f>
        <v>91</v>
      </c>
      <c r="AC26" s="15">
        <f>[22]Maio!$F$32</f>
        <v>93</v>
      </c>
      <c r="AD26" s="15">
        <f>[22]Maio!$F$33</f>
        <v>93</v>
      </c>
      <c r="AE26" s="15">
        <f>[22]Maio!$F$34</f>
        <v>93</v>
      </c>
      <c r="AF26" s="15">
        <f>[22]Maio!$F$35</f>
        <v>93</v>
      </c>
      <c r="AG26" s="68">
        <f t="shared" si="6"/>
        <v>93</v>
      </c>
      <c r="AH26" s="106">
        <f t="shared" si="7"/>
        <v>88.967741935483872</v>
      </c>
    </row>
    <row r="27" spans="1:34" ht="17.100000000000001" customHeight="1" x14ac:dyDescent="0.2">
      <c r="A27" s="84" t="s">
        <v>17</v>
      </c>
      <c r="B27" s="15" t="str">
        <f>[23]Maio!$F$5</f>
        <v>*</v>
      </c>
      <c r="C27" s="15" t="str">
        <f>[23]Maio!$F$6</f>
        <v>*</v>
      </c>
      <c r="D27" s="15" t="str">
        <f>[23]Maio!$F$7</f>
        <v>*</v>
      </c>
      <c r="E27" s="15" t="str">
        <f>[23]Maio!$F$8</f>
        <v>*</v>
      </c>
      <c r="F27" s="15" t="str">
        <f>[23]Maio!$F$9</f>
        <v>*</v>
      </c>
      <c r="G27" s="15" t="str">
        <f>[23]Maio!$F$10</f>
        <v>*</v>
      </c>
      <c r="H27" s="15">
        <f>[23]Maio!$F$11</f>
        <v>51</v>
      </c>
      <c r="I27" s="15" t="str">
        <f>[23]Maio!$F$12</f>
        <v>*</v>
      </c>
      <c r="J27" s="15" t="str">
        <f>[23]Maio!$F$13</f>
        <v>*</v>
      </c>
      <c r="K27" s="15">
        <f>[23]Maio!$F$14</f>
        <v>22</v>
      </c>
      <c r="L27" s="15" t="str">
        <f>[23]Maio!$F$15</f>
        <v>*</v>
      </c>
      <c r="M27" s="15" t="str">
        <f>[23]Maio!$F$16</f>
        <v>*</v>
      </c>
      <c r="N27" s="15" t="str">
        <f>[23]Maio!$F$17</f>
        <v>*</v>
      </c>
      <c r="O27" s="15" t="str">
        <f>[23]Maio!$F$18</f>
        <v>*</v>
      </c>
      <c r="P27" s="15" t="str">
        <f>[23]Maio!$F$19</f>
        <v>*</v>
      </c>
      <c r="Q27" s="15" t="str">
        <f>[23]Maio!$F$20</f>
        <v>*</v>
      </c>
      <c r="R27" s="15" t="str">
        <f>[23]Maio!$F$21</f>
        <v>*</v>
      </c>
      <c r="S27" s="15" t="str">
        <f>[23]Maio!$F$22</f>
        <v>*</v>
      </c>
      <c r="T27" s="15" t="str">
        <f>[23]Maio!$F$23</f>
        <v>*</v>
      </c>
      <c r="U27" s="15" t="str">
        <f>[23]Maio!$F$24</f>
        <v>*</v>
      </c>
      <c r="V27" s="15" t="str">
        <f>[23]Maio!$F$25</f>
        <v>*</v>
      </c>
      <c r="W27" s="15" t="str">
        <f>[23]Maio!$F$26</f>
        <v>*</v>
      </c>
      <c r="X27" s="15" t="str">
        <f>[23]Maio!$F$27</f>
        <v>*</v>
      </c>
      <c r="Y27" s="15" t="str">
        <f>[23]Maio!$F$28</f>
        <v>*</v>
      </c>
      <c r="Z27" s="15" t="str">
        <f>[23]Maio!$F$29</f>
        <v>*</v>
      </c>
      <c r="AA27" s="15" t="str">
        <f>[23]Maio!$F$30</f>
        <v>*</v>
      </c>
      <c r="AB27" s="15">
        <f>[23]Maio!$F$31</f>
        <v>67</v>
      </c>
      <c r="AC27" s="15" t="str">
        <f>[23]Maio!$F$32</f>
        <v>*</v>
      </c>
      <c r="AD27" s="15" t="str">
        <f>[23]Maio!$F$33</f>
        <v>*</v>
      </c>
      <c r="AE27" s="15" t="str">
        <f>[23]Maio!$F$34</f>
        <v>*</v>
      </c>
      <c r="AF27" s="15" t="str">
        <f>[23]Maio!$F$35</f>
        <v>*</v>
      </c>
      <c r="AG27" s="68">
        <f t="shared" si="6"/>
        <v>67</v>
      </c>
      <c r="AH27" s="106">
        <f t="shared" si="7"/>
        <v>46.666666666666664</v>
      </c>
    </row>
    <row r="28" spans="1:34" ht="17.100000000000001" customHeight="1" x14ac:dyDescent="0.2">
      <c r="A28" s="84" t="s">
        <v>18</v>
      </c>
      <c r="B28" s="15">
        <f>[24]Maio!$F$5</f>
        <v>73</v>
      </c>
      <c r="C28" s="15">
        <f>[24]Maio!$F$6</f>
        <v>74</v>
      </c>
      <c r="D28" s="15">
        <f>[24]Maio!$F$7</f>
        <v>81</v>
      </c>
      <c r="E28" s="15">
        <f>[24]Maio!$F$8</f>
        <v>92</v>
      </c>
      <c r="F28" s="15">
        <f>[24]Maio!$F$9</f>
        <v>82</v>
      </c>
      <c r="G28" s="15">
        <f>[24]Maio!$F$10</f>
        <v>80</v>
      </c>
      <c r="H28" s="15">
        <f>[24]Maio!$F$11</f>
        <v>78</v>
      </c>
      <c r="I28" s="15">
        <f>[24]Maio!$F$12</f>
        <v>86</v>
      </c>
      <c r="J28" s="15">
        <f>[24]Maio!$F$13</f>
        <v>96</v>
      </c>
      <c r="K28" s="15">
        <f>[24]Maio!$F$14</f>
        <v>99</v>
      </c>
      <c r="L28" s="15">
        <f>[24]Maio!$F$15</f>
        <v>99</v>
      </c>
      <c r="M28" s="15">
        <f>[24]Maio!$F$16</f>
        <v>97</v>
      </c>
      <c r="N28" s="15">
        <f>[24]Maio!$F$17</f>
        <v>95</v>
      </c>
      <c r="O28" s="15">
        <f>[24]Maio!$F$18</f>
        <v>95</v>
      </c>
      <c r="P28" s="15">
        <f>[24]Maio!$F$19</f>
        <v>93</v>
      </c>
      <c r="Q28" s="15">
        <f>[24]Maio!$F$20</f>
        <v>96</v>
      </c>
      <c r="R28" s="15">
        <f>[24]Maio!$F$21</f>
        <v>97</v>
      </c>
      <c r="S28" s="15">
        <f>[24]Maio!$F$22</f>
        <v>97</v>
      </c>
      <c r="T28" s="15">
        <f>[24]Maio!$F$23</f>
        <v>95</v>
      </c>
      <c r="U28" s="15">
        <f>[24]Maio!$F$24</f>
        <v>95</v>
      </c>
      <c r="V28" s="15">
        <f>[24]Maio!$F$25</f>
        <v>97</v>
      </c>
      <c r="W28" s="15">
        <f>[24]Maio!$F$26</f>
        <v>98</v>
      </c>
      <c r="X28" s="15">
        <f>[24]Maio!$F$27</f>
        <v>93</v>
      </c>
      <c r="Y28" s="15">
        <f>[24]Maio!$F$28</f>
        <v>83</v>
      </c>
      <c r="Z28" s="15">
        <f>[24]Maio!$F$29</f>
        <v>82</v>
      </c>
      <c r="AA28" s="15">
        <f>[24]Maio!$F$30</f>
        <v>82</v>
      </c>
      <c r="AB28" s="15">
        <f>[24]Maio!$F$31</f>
        <v>93</v>
      </c>
      <c r="AC28" s="15">
        <f>[24]Maio!$F$32</f>
        <v>96</v>
      </c>
      <c r="AD28" s="15">
        <f>[24]Maio!$F$33</f>
        <v>97</v>
      </c>
      <c r="AE28" s="15">
        <f>[24]Maio!$F$34</f>
        <v>98</v>
      </c>
      <c r="AF28" s="15">
        <f>[24]Maio!$F$35</f>
        <v>98</v>
      </c>
      <c r="AG28" s="68">
        <f t="shared" si="6"/>
        <v>99</v>
      </c>
      <c r="AH28" s="106">
        <f t="shared" si="7"/>
        <v>90.870967741935488</v>
      </c>
    </row>
    <row r="29" spans="1:34" ht="17.100000000000001" customHeight="1" x14ac:dyDescent="0.2">
      <c r="A29" s="84" t="s">
        <v>19</v>
      </c>
      <c r="B29" s="15">
        <f>[25]Maio!$F$5</f>
        <v>87</v>
      </c>
      <c r="C29" s="15">
        <f>[25]Maio!$F$6</f>
        <v>73</v>
      </c>
      <c r="D29" s="15">
        <f>[25]Maio!$F$7</f>
        <v>82</v>
      </c>
      <c r="E29" s="15">
        <f>[25]Maio!$F$8</f>
        <v>93</v>
      </c>
      <c r="F29" s="15">
        <f>[25]Maio!$F$9</f>
        <v>80</v>
      </c>
      <c r="G29" s="15">
        <f>[25]Maio!$F$10</f>
        <v>96</v>
      </c>
      <c r="H29" s="15">
        <f>[25]Maio!$F$11</f>
        <v>96</v>
      </c>
      <c r="I29" s="15">
        <f>[25]Maio!$F$12</f>
        <v>96</v>
      </c>
      <c r="J29" s="15">
        <f>[25]Maio!$F$13</f>
        <v>96</v>
      </c>
      <c r="K29" s="15">
        <f>[25]Maio!$F$14</f>
        <v>96</v>
      </c>
      <c r="L29" s="15">
        <f>[25]Maio!$F$15</f>
        <v>96</v>
      </c>
      <c r="M29" s="15">
        <f>[25]Maio!$F$16</f>
        <v>97</v>
      </c>
      <c r="N29" s="15">
        <f>[25]Maio!$F$17</f>
        <v>97</v>
      </c>
      <c r="O29" s="15">
        <f>[25]Maio!$F$18</f>
        <v>97</v>
      </c>
      <c r="P29" s="15">
        <f>[25]Maio!$F$19</f>
        <v>93</v>
      </c>
      <c r="Q29" s="15">
        <f>[25]Maio!$F$20</f>
        <v>95</v>
      </c>
      <c r="R29" s="15">
        <f>[25]Maio!$F$21</f>
        <v>96</v>
      </c>
      <c r="S29" s="15">
        <f>[25]Maio!$F$22</f>
        <v>92</v>
      </c>
      <c r="T29" s="15">
        <f>[25]Maio!$F$23</f>
        <v>91</v>
      </c>
      <c r="U29" s="15">
        <f>[25]Maio!$F$24</f>
        <v>97</v>
      </c>
      <c r="V29" s="15">
        <f>[25]Maio!$F$25</f>
        <v>97</v>
      </c>
      <c r="W29" s="15">
        <f>[25]Maio!$F$26</f>
        <v>93</v>
      </c>
      <c r="X29" s="15">
        <f>[25]Maio!$F$27</f>
        <v>97</v>
      </c>
      <c r="Y29" s="15">
        <f>[25]Maio!$F$28</f>
        <v>95</v>
      </c>
      <c r="Z29" s="15">
        <f>[25]Maio!$F$29</f>
        <v>91</v>
      </c>
      <c r="AA29" s="15">
        <f>[25]Maio!$F$30</f>
        <v>97</v>
      </c>
      <c r="AB29" s="15">
        <f>[25]Maio!$F$31</f>
        <v>97</v>
      </c>
      <c r="AC29" s="15">
        <f>[25]Maio!$F$32</f>
        <v>97</v>
      </c>
      <c r="AD29" s="15">
        <f>[25]Maio!$F$33</f>
        <v>98</v>
      </c>
      <c r="AE29" s="15">
        <f>[25]Maio!$F$34</f>
        <v>98</v>
      </c>
      <c r="AF29" s="15">
        <f>[25]Maio!$F$35</f>
        <v>97</v>
      </c>
      <c r="AG29" s="68">
        <f t="shared" si="6"/>
        <v>98</v>
      </c>
      <c r="AH29" s="106">
        <f>AVERAGE(B29:AF29)</f>
        <v>93.645161290322577</v>
      </c>
    </row>
    <row r="30" spans="1:34" ht="17.100000000000001" customHeight="1" x14ac:dyDescent="0.2">
      <c r="A30" s="84" t="s">
        <v>31</v>
      </c>
      <c r="B30" s="15">
        <f>[26]Maio!$F$5</f>
        <v>89</v>
      </c>
      <c r="C30" s="15">
        <f>[26]Maio!$F$6</f>
        <v>81</v>
      </c>
      <c r="D30" s="15">
        <f>[26]Maio!$F$7</f>
        <v>85</v>
      </c>
      <c r="E30" s="15">
        <f>[26]Maio!$F$8</f>
        <v>92</v>
      </c>
      <c r="F30" s="15">
        <f>[26]Maio!$F$9</f>
        <v>88</v>
      </c>
      <c r="G30" s="15">
        <f>[26]Maio!$F$10</f>
        <v>82</v>
      </c>
      <c r="H30" s="15">
        <f>[26]Maio!$F$11</f>
        <v>92</v>
      </c>
      <c r="I30" s="15">
        <f>[26]Maio!$F$12</f>
        <v>95</v>
      </c>
      <c r="J30" s="15">
        <f>[26]Maio!$F$13</f>
        <v>94</v>
      </c>
      <c r="K30" s="15">
        <f>[26]Maio!$F$14</f>
        <v>95</v>
      </c>
      <c r="L30" s="15">
        <f>[26]Maio!$F$15</f>
        <v>96</v>
      </c>
      <c r="M30" s="15">
        <f>[26]Maio!$F$16</f>
        <v>96</v>
      </c>
      <c r="N30" s="15">
        <f>[26]Maio!$F$17</f>
        <v>96</v>
      </c>
      <c r="O30" s="15">
        <f>[26]Maio!$F$18</f>
        <v>95</v>
      </c>
      <c r="P30" s="15">
        <f>[26]Maio!$F$19</f>
        <v>84</v>
      </c>
      <c r="Q30" s="15">
        <f>[26]Maio!$F$20</f>
        <v>95</v>
      </c>
      <c r="R30" s="15">
        <f>[26]Maio!$F$21</f>
        <v>93</v>
      </c>
      <c r="S30" s="15">
        <f>[26]Maio!$F$22</f>
        <v>95</v>
      </c>
      <c r="T30" s="15">
        <f>[26]Maio!$F$23</f>
        <v>96</v>
      </c>
      <c r="U30" s="15">
        <f>[26]Maio!$F$24</f>
        <v>96</v>
      </c>
      <c r="V30" s="15">
        <f>[26]Maio!$F$25</f>
        <v>96</v>
      </c>
      <c r="W30" s="15">
        <f>[26]Maio!$F$26</f>
        <v>94</v>
      </c>
      <c r="X30" s="15">
        <f>[26]Maio!$F$27</f>
        <v>94</v>
      </c>
      <c r="Y30" s="15">
        <f>[26]Maio!$F$28</f>
        <v>94</v>
      </c>
      <c r="Z30" s="15">
        <f>[26]Maio!$F$29</f>
        <v>83</v>
      </c>
      <c r="AA30" s="15">
        <f>[26]Maio!$F$30</f>
        <v>92</v>
      </c>
      <c r="AB30" s="15">
        <f>[26]Maio!$F$31</f>
        <v>96</v>
      </c>
      <c r="AC30" s="15">
        <f>[26]Maio!$F$32</f>
        <v>96</v>
      </c>
      <c r="AD30" s="15">
        <f>[26]Maio!$F$33</f>
        <v>96</v>
      </c>
      <c r="AE30" s="15">
        <f>[26]Maio!$F$34</f>
        <v>96</v>
      </c>
      <c r="AF30" s="15">
        <f>[26]Maio!$F$35</f>
        <v>96</v>
      </c>
      <c r="AG30" s="68">
        <f>MAX(B30:AF30)</f>
        <v>96</v>
      </c>
      <c r="AH30" s="106">
        <f t="shared" si="7"/>
        <v>92.516129032258064</v>
      </c>
    </row>
    <row r="31" spans="1:34" ht="17.100000000000001" customHeight="1" x14ac:dyDescent="0.2">
      <c r="A31" s="84" t="s">
        <v>51</v>
      </c>
      <c r="B31" s="15">
        <f>[27]Maio!$F$5</f>
        <v>87</v>
      </c>
      <c r="C31" s="15">
        <f>[27]Maio!$F$6</f>
        <v>73</v>
      </c>
      <c r="D31" s="15">
        <f>[27]Maio!$F$7</f>
        <v>87</v>
      </c>
      <c r="E31" s="15">
        <f>[27]Maio!$F$8</f>
        <v>85</v>
      </c>
      <c r="F31" s="15">
        <f>[27]Maio!$F$9</f>
        <v>75</v>
      </c>
      <c r="G31" s="15">
        <f>[27]Maio!$F$10</f>
        <v>65</v>
      </c>
      <c r="H31" s="15">
        <f>[27]Maio!$F$11</f>
        <v>81</v>
      </c>
      <c r="I31" s="15">
        <f>[27]Maio!$F$12</f>
        <v>77</v>
      </c>
      <c r="J31" s="15">
        <f>[27]Maio!$F$13</f>
        <v>90</v>
      </c>
      <c r="K31" s="15">
        <f>[27]Maio!$F$14</f>
        <v>92</v>
      </c>
      <c r="L31" s="15">
        <f>[27]Maio!$F$15</f>
        <v>94</v>
      </c>
      <c r="M31" s="15">
        <f>[27]Maio!$F$16</f>
        <v>92</v>
      </c>
      <c r="N31" s="15">
        <f>[27]Maio!$F$17</f>
        <v>94</v>
      </c>
      <c r="O31" s="15">
        <f>[27]Maio!$F$18</f>
        <v>95</v>
      </c>
      <c r="P31" s="15">
        <f>[27]Maio!$F$19</f>
        <v>85</v>
      </c>
      <c r="Q31" s="15">
        <f>[27]Maio!$F$20</f>
        <v>92</v>
      </c>
      <c r="R31" s="15">
        <f>[27]Maio!$F$21</f>
        <v>97</v>
      </c>
      <c r="S31" s="15">
        <f>[27]Maio!$F$22</f>
        <v>97</v>
      </c>
      <c r="T31" s="15">
        <f>[27]Maio!$F$23</f>
        <v>96</v>
      </c>
      <c r="U31" s="15">
        <f>[27]Maio!$F$24</f>
        <v>93</v>
      </c>
      <c r="V31" s="15">
        <f>[27]Maio!$F$25</f>
        <v>96</v>
      </c>
      <c r="W31" s="15">
        <f>[27]Maio!$F$26</f>
        <v>97</v>
      </c>
      <c r="X31" s="15">
        <f>[27]Maio!$F$27</f>
        <v>96</v>
      </c>
      <c r="Y31" s="15">
        <f>[27]Maio!$F$28</f>
        <v>88</v>
      </c>
      <c r="Z31" s="15">
        <f>[27]Maio!$F$29</f>
        <v>91</v>
      </c>
      <c r="AA31" s="15">
        <f>[27]Maio!$F$30</f>
        <v>79</v>
      </c>
      <c r="AB31" s="15">
        <f>[27]Maio!$F$31</f>
        <v>84</v>
      </c>
      <c r="AC31" s="15">
        <f>[27]Maio!$F$32</f>
        <v>97</v>
      </c>
      <c r="AD31" s="15">
        <f>[27]Maio!$F$33</f>
        <v>97</v>
      </c>
      <c r="AE31" s="15">
        <f>[27]Maio!$F$34</f>
        <v>97</v>
      </c>
      <c r="AF31" s="15">
        <f>[27]Maio!$F$35</f>
        <v>95</v>
      </c>
      <c r="AG31" s="68">
        <f>MAX(B31:AF31)</f>
        <v>97</v>
      </c>
      <c r="AH31" s="106">
        <f>AVERAGE(B31:AF31)</f>
        <v>89.161290322580641</v>
      </c>
    </row>
    <row r="32" spans="1:34" ht="17.100000000000001" customHeight="1" x14ac:dyDescent="0.2">
      <c r="A32" s="84" t="s">
        <v>20</v>
      </c>
      <c r="B32" s="15">
        <f>[28]Maio!$F$5</f>
        <v>84</v>
      </c>
      <c r="C32" s="15">
        <f>[28]Maio!$F$6</f>
        <v>83</v>
      </c>
      <c r="D32" s="15">
        <f>[28]Maio!$F$7</f>
        <v>87</v>
      </c>
      <c r="E32" s="15">
        <f>[28]Maio!$F$8</f>
        <v>84</v>
      </c>
      <c r="F32" s="15">
        <f>[28]Maio!$F$9</f>
        <v>91</v>
      </c>
      <c r="G32" s="15">
        <f>[28]Maio!$F$10</f>
        <v>93</v>
      </c>
      <c r="H32" s="15">
        <f>[28]Maio!$F$11</f>
        <v>81</v>
      </c>
      <c r="I32" s="15">
        <f>[28]Maio!$F$12</f>
        <v>87</v>
      </c>
      <c r="J32" s="15">
        <f>[28]Maio!$F$13</f>
        <v>84</v>
      </c>
      <c r="K32" s="15">
        <f>[28]Maio!$F$14</f>
        <v>96</v>
      </c>
      <c r="L32" s="15">
        <f>[28]Maio!$F$15</f>
        <v>96</v>
      </c>
      <c r="M32" s="15">
        <f>[28]Maio!$F$16</f>
        <v>96</v>
      </c>
      <c r="N32" s="15">
        <f>[28]Maio!$F$17</f>
        <v>96</v>
      </c>
      <c r="O32" s="15">
        <f>[28]Maio!$F$18</f>
        <v>95</v>
      </c>
      <c r="P32" s="15">
        <f>[28]Maio!$F$19</f>
        <v>93</v>
      </c>
      <c r="Q32" s="15">
        <f>[28]Maio!$F$20</f>
        <v>95</v>
      </c>
      <c r="R32" s="15">
        <f>[28]Maio!$F$21</f>
        <v>82</v>
      </c>
      <c r="S32" s="15">
        <f>[28]Maio!$F$22</f>
        <v>90</v>
      </c>
      <c r="T32" s="15">
        <f>[28]Maio!$F$23</f>
        <v>91</v>
      </c>
      <c r="U32" s="15">
        <f>[28]Maio!$F$24</f>
        <v>93</v>
      </c>
      <c r="V32" s="15">
        <f>[28]Maio!$F$25</f>
        <v>95</v>
      </c>
      <c r="W32" s="15">
        <f>[28]Maio!$F$26</f>
        <v>95</v>
      </c>
      <c r="X32" s="15">
        <f>[28]Maio!$F$27</f>
        <v>93</v>
      </c>
      <c r="Y32" s="15">
        <f>[28]Maio!$F$28</f>
        <v>90</v>
      </c>
      <c r="Z32" s="15">
        <f>[28]Maio!$F$29</f>
        <v>92</v>
      </c>
      <c r="AA32" s="15">
        <f>[28]Maio!$F$30</f>
        <v>93</v>
      </c>
      <c r="AB32" s="15">
        <f>[28]Maio!$F$31</f>
        <v>94</v>
      </c>
      <c r="AC32" s="15">
        <f>[28]Maio!$F$32</f>
        <v>94</v>
      </c>
      <c r="AD32" s="15">
        <f>[28]Maio!$F$33</f>
        <v>96</v>
      </c>
      <c r="AE32" s="15">
        <f>[28]Maio!$F$34</f>
        <v>96</v>
      </c>
      <c r="AF32" s="15">
        <f>[28]Maio!$F$35</f>
        <v>96</v>
      </c>
      <c r="AG32" s="68">
        <f>MAX(B32:AF32)</f>
        <v>96</v>
      </c>
      <c r="AH32" s="106">
        <f>AVERAGE(B32:AF32)</f>
        <v>91.322580645161295</v>
      </c>
    </row>
    <row r="33" spans="1:35" s="5" customFormat="1" ht="17.100000000000001" customHeight="1" x14ac:dyDescent="0.2">
      <c r="A33" s="88" t="s">
        <v>33</v>
      </c>
      <c r="B33" s="19">
        <f t="shared" ref="B33:AG33" si="10">MAX(B5:B32)</f>
        <v>100</v>
      </c>
      <c r="C33" s="19">
        <f t="shared" si="10"/>
        <v>98</v>
      </c>
      <c r="D33" s="19">
        <f t="shared" si="10"/>
        <v>100</v>
      </c>
      <c r="E33" s="19">
        <f t="shared" si="10"/>
        <v>100</v>
      </c>
      <c r="F33" s="19">
        <f t="shared" si="10"/>
        <v>100</v>
      </c>
      <c r="G33" s="19">
        <f t="shared" si="10"/>
        <v>100</v>
      </c>
      <c r="H33" s="19">
        <f t="shared" si="10"/>
        <v>100</v>
      </c>
      <c r="I33" s="19">
        <f t="shared" si="10"/>
        <v>100</v>
      </c>
      <c r="J33" s="19">
        <f t="shared" si="10"/>
        <v>100</v>
      </c>
      <c r="K33" s="19">
        <f t="shared" si="10"/>
        <v>100</v>
      </c>
      <c r="L33" s="19">
        <f t="shared" si="10"/>
        <v>100</v>
      </c>
      <c r="M33" s="19">
        <f t="shared" si="10"/>
        <v>100</v>
      </c>
      <c r="N33" s="19">
        <f t="shared" si="10"/>
        <v>100</v>
      </c>
      <c r="O33" s="19">
        <f t="shared" si="10"/>
        <v>100</v>
      </c>
      <c r="P33" s="19">
        <f t="shared" si="10"/>
        <v>100</v>
      </c>
      <c r="Q33" s="19">
        <f t="shared" si="10"/>
        <v>100</v>
      </c>
      <c r="R33" s="19">
        <f t="shared" si="10"/>
        <v>100</v>
      </c>
      <c r="S33" s="19">
        <f t="shared" si="10"/>
        <v>100</v>
      </c>
      <c r="T33" s="19">
        <f t="shared" si="10"/>
        <v>100</v>
      </c>
      <c r="U33" s="19">
        <f t="shared" si="10"/>
        <v>100</v>
      </c>
      <c r="V33" s="19">
        <f t="shared" si="10"/>
        <v>100</v>
      </c>
      <c r="W33" s="19">
        <f t="shared" si="10"/>
        <v>100</v>
      </c>
      <c r="X33" s="19">
        <f t="shared" si="10"/>
        <v>100</v>
      </c>
      <c r="Y33" s="19">
        <f t="shared" si="10"/>
        <v>100</v>
      </c>
      <c r="Z33" s="19">
        <f t="shared" si="10"/>
        <v>100</v>
      </c>
      <c r="AA33" s="19">
        <f t="shared" si="10"/>
        <v>100</v>
      </c>
      <c r="AB33" s="19">
        <f t="shared" si="10"/>
        <v>100</v>
      </c>
      <c r="AC33" s="19">
        <f t="shared" si="10"/>
        <v>100</v>
      </c>
      <c r="AD33" s="19">
        <f t="shared" si="10"/>
        <v>100</v>
      </c>
      <c r="AE33" s="19">
        <f t="shared" si="10"/>
        <v>100</v>
      </c>
      <c r="AF33" s="19">
        <f t="shared" si="10"/>
        <v>100</v>
      </c>
      <c r="AG33" s="22">
        <f t="shared" si="10"/>
        <v>100</v>
      </c>
      <c r="AH33" s="105">
        <f>AVERAGE(AH5:AH32)</f>
        <v>90.333017635206573</v>
      </c>
      <c r="AI33" s="8"/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79"/>
      <c r="AH34" s="108"/>
      <c r="AI34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71"/>
      <c r="AH35" s="100"/>
      <c r="AI35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69"/>
      <c r="AH36" s="100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95"/>
      <c r="AH37" s="103"/>
      <c r="AI37" s="2"/>
    </row>
  </sheetData>
  <sheetProtection password="C6EC" sheet="1" objects="1" scenarios="1"/>
  <mergeCells count="34">
    <mergeCell ref="A2:A4"/>
    <mergeCell ref="S3:S4"/>
    <mergeCell ref="V3:V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  <mergeCell ref="B2:AH2"/>
    <mergeCell ref="AF3:AF4"/>
    <mergeCell ref="T3:T4"/>
    <mergeCell ref="AE3:AE4"/>
    <mergeCell ref="Z3:Z4"/>
    <mergeCell ref="U3:U4"/>
    <mergeCell ref="B3:B4"/>
    <mergeCell ref="C3:C4"/>
    <mergeCell ref="D3:D4"/>
    <mergeCell ref="N3:N4"/>
    <mergeCell ref="E3:E4"/>
    <mergeCell ref="F3:F4"/>
    <mergeCell ref="M3:M4"/>
    <mergeCell ref="K3:K4"/>
    <mergeCell ref="L3:L4"/>
    <mergeCell ref="G3:G4"/>
    <mergeCell ref="H3:H4"/>
    <mergeCell ref="J3:J4"/>
    <mergeCell ref="I3:I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topLeftCell="A16" zoomScale="90" zoomScaleNormal="90" workbookViewId="0">
      <selection activeCell="AG33" sqref="AG33"/>
    </sheetView>
  </sheetViews>
  <sheetFormatPr defaultRowHeight="12.75" x14ac:dyDescent="0.2"/>
  <cols>
    <col min="1" max="1" width="19" style="2" customWidth="1"/>
    <col min="2" max="4" width="5" style="2" customWidth="1"/>
    <col min="5" max="5" width="5.140625" style="2" customWidth="1"/>
    <col min="6" max="6" width="5" style="2" customWidth="1"/>
    <col min="7" max="7" width="5.140625" style="2" customWidth="1"/>
    <col min="8" max="9" width="5" style="2" customWidth="1"/>
    <col min="10" max="10" width="5.42578125" style="2" customWidth="1"/>
    <col min="11" max="11" width="5.140625" style="2" customWidth="1"/>
    <col min="12" max="12" width="6.140625" style="2" customWidth="1"/>
    <col min="13" max="13" width="5.140625" style="2" customWidth="1"/>
    <col min="14" max="14" width="5" style="2" customWidth="1"/>
    <col min="15" max="15" width="5.28515625" style="2" customWidth="1"/>
    <col min="16" max="16" width="5" style="2" customWidth="1"/>
    <col min="17" max="17" width="5.28515625" style="2" customWidth="1"/>
    <col min="18" max="22" width="5.140625" style="2" customWidth="1"/>
    <col min="23" max="24" width="5.28515625" style="2" customWidth="1"/>
    <col min="25" max="25" width="5.42578125" style="2" customWidth="1"/>
    <col min="26" max="27" width="5.140625" style="2" customWidth="1"/>
    <col min="28" max="28" width="5" style="2" customWidth="1"/>
    <col min="29" max="29" width="5.28515625" style="2" customWidth="1"/>
    <col min="30" max="30" width="5.140625" style="2" customWidth="1"/>
    <col min="31" max="31" width="5.7109375" style="2" customWidth="1"/>
    <col min="32" max="32" width="6.140625" style="2" customWidth="1"/>
    <col min="33" max="33" width="7" style="6" bestFit="1" customWidth="1"/>
    <col min="34" max="34" width="6.85546875" style="1" customWidth="1"/>
  </cols>
  <sheetData>
    <row r="1" spans="1:34" ht="20.100000000000001" customHeight="1" x14ac:dyDescent="0.2">
      <c r="A1" s="141" t="s">
        <v>27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3"/>
    </row>
    <row r="2" spans="1:34" s="4" customFormat="1" ht="20.100000000000001" customHeight="1" x14ac:dyDescent="0.2">
      <c r="A2" s="135" t="s">
        <v>21</v>
      </c>
      <c r="B2" s="136" t="s">
        <v>135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8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20" t="s">
        <v>42</v>
      </c>
      <c r="AH3" s="104" t="s">
        <v>40</v>
      </c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20" t="s">
        <v>39</v>
      </c>
      <c r="AH4" s="104" t="s">
        <v>39</v>
      </c>
    </row>
    <row r="5" spans="1:34" s="5" customFormat="1" ht="20.100000000000001" customHeight="1" x14ac:dyDescent="0.2">
      <c r="A5" s="84" t="s">
        <v>47</v>
      </c>
      <c r="B5" s="15">
        <f>[1]Maio!$G$5</f>
        <v>27</v>
      </c>
      <c r="C5" s="15">
        <f>[1]Maio!$G$6</f>
        <v>26</v>
      </c>
      <c r="D5" s="15">
        <f>[1]Maio!$G$7</f>
        <v>24</v>
      </c>
      <c r="E5" s="15">
        <f>[1]Maio!$G$8</f>
        <v>24</v>
      </c>
      <c r="F5" s="15">
        <f>[1]Maio!$G$9</f>
        <v>23</v>
      </c>
      <c r="G5" s="15">
        <f>[1]Maio!$G$10</f>
        <v>22</v>
      </c>
      <c r="H5" s="15">
        <f>[1]Maio!$G$11</f>
        <v>34</v>
      </c>
      <c r="I5" s="15">
        <f>[1]Maio!$G$12</f>
        <v>47</v>
      </c>
      <c r="J5" s="15">
        <f>[1]Maio!$G$13</f>
        <v>49</v>
      </c>
      <c r="K5" s="15" t="str">
        <f>[1]Maio!$G$14</f>
        <v>*</v>
      </c>
      <c r="L5" s="15">
        <f>[1]Maio!$G$15</f>
        <v>63</v>
      </c>
      <c r="M5" s="15">
        <f>[1]Maio!$G$16</f>
        <v>60</v>
      </c>
      <c r="N5" s="15">
        <f>[1]Maio!$G$17</f>
        <v>70</v>
      </c>
      <c r="O5" s="15">
        <f>[1]Maio!$G$18</f>
        <v>52</v>
      </c>
      <c r="P5" s="15">
        <f>[1]Maio!$G$19</f>
        <v>42</v>
      </c>
      <c r="Q5" s="15">
        <f>[1]Maio!$G$20</f>
        <v>63</v>
      </c>
      <c r="R5" s="15">
        <f>[1]Maio!$G$21</f>
        <v>60</v>
      </c>
      <c r="S5" s="15">
        <f>[1]Maio!$G$22</f>
        <v>75</v>
      </c>
      <c r="T5" s="15">
        <f>[1]Maio!$G$23</f>
        <v>61</v>
      </c>
      <c r="U5" s="15">
        <f>[1]Maio!$G$24</f>
        <v>46</v>
      </c>
      <c r="V5" s="15">
        <f>[1]Maio!$G$25</f>
        <v>85</v>
      </c>
      <c r="W5" s="15">
        <f>[1]Maio!$G$26</f>
        <v>81</v>
      </c>
      <c r="X5" s="15">
        <f>[1]Maio!$G$27</f>
        <v>47</v>
      </c>
      <c r="Y5" s="15">
        <f>[1]Maio!$G$28</f>
        <v>45</v>
      </c>
      <c r="Z5" s="15">
        <f>[1]Maio!$G$29</f>
        <v>46</v>
      </c>
      <c r="AA5" s="15">
        <f>[1]Maio!$G$30</f>
        <v>31</v>
      </c>
      <c r="AB5" s="15">
        <f>[1]Maio!$G$31</f>
        <v>52</v>
      </c>
      <c r="AC5" s="15">
        <f>[1]Maio!$G$32</f>
        <v>43</v>
      </c>
      <c r="AD5" s="15">
        <f>[1]Maio!$G$33</f>
        <v>81</v>
      </c>
      <c r="AE5" s="15">
        <f>[1]Maio!$G$34</f>
        <v>55</v>
      </c>
      <c r="AF5" s="15">
        <f>[1]Maio!$G$35</f>
        <v>76</v>
      </c>
      <c r="AG5" s="21">
        <f>MIN(B5:AF5)</f>
        <v>22</v>
      </c>
      <c r="AH5" s="112">
        <f>AVERAGE(B5:AF5)</f>
        <v>50.333333333333336</v>
      </c>
    </row>
    <row r="6" spans="1:34" ht="17.100000000000001" customHeight="1" x14ac:dyDescent="0.2">
      <c r="A6" s="84" t="s">
        <v>0</v>
      </c>
      <c r="B6" s="15">
        <f>[2]Maio!$G$5</f>
        <v>20</v>
      </c>
      <c r="C6" s="15">
        <f>[2]Maio!$G$6</f>
        <v>30</v>
      </c>
      <c r="D6" s="15">
        <f>[2]Maio!$G$7</f>
        <v>33</v>
      </c>
      <c r="E6" s="15">
        <f>[2]Maio!$G$8</f>
        <v>40</v>
      </c>
      <c r="F6" s="15">
        <f>[2]Maio!$G$9</f>
        <v>30</v>
      </c>
      <c r="G6" s="15">
        <f>[2]Maio!$G$10</f>
        <v>62</v>
      </c>
      <c r="H6" s="15">
        <f>[2]Maio!$G$11</f>
        <v>74</v>
      </c>
      <c r="I6" s="15">
        <f>[2]Maio!$G$12</f>
        <v>89</v>
      </c>
      <c r="J6" s="15" t="str">
        <f>[2]Maio!$G$13</f>
        <v>*</v>
      </c>
      <c r="K6" s="15">
        <f>[2]Maio!$G$14</f>
        <v>66</v>
      </c>
      <c r="L6" s="15">
        <f>[2]Maio!$G$15</f>
        <v>65</v>
      </c>
      <c r="M6" s="15">
        <f>[2]Maio!$G$16</f>
        <v>69</v>
      </c>
      <c r="N6" s="15">
        <f>[2]Maio!$G$17</f>
        <v>72</v>
      </c>
      <c r="O6" s="15">
        <f>[2]Maio!$G$18</f>
        <v>59</v>
      </c>
      <c r="P6" s="15">
        <f>[2]Maio!$G$19</f>
        <v>50</v>
      </c>
      <c r="Q6" s="15">
        <f>[2]Maio!$G$20</f>
        <v>62</v>
      </c>
      <c r="R6" s="15">
        <f>[2]Maio!$G$21</f>
        <v>46</v>
      </c>
      <c r="S6" s="15">
        <f>[2]Maio!$G$22</f>
        <v>73</v>
      </c>
      <c r="T6" s="15">
        <f>[2]Maio!$G$23</f>
        <v>72</v>
      </c>
      <c r="U6" s="15">
        <f>[2]Maio!$G$24</f>
        <v>70</v>
      </c>
      <c r="V6" s="15">
        <f>[2]Maio!$G$25</f>
        <v>57</v>
      </c>
      <c r="W6" s="15">
        <f>[2]Maio!$G$26</f>
        <v>74</v>
      </c>
      <c r="X6" s="15">
        <f>[2]Maio!$G$27</f>
        <v>33</v>
      </c>
      <c r="Y6" s="15">
        <f>[2]Maio!$G$28</f>
        <v>41</v>
      </c>
      <c r="Z6" s="15">
        <f>[2]Maio!$G$29</f>
        <v>51</v>
      </c>
      <c r="AA6" s="15">
        <f>[2]Maio!$G$30</f>
        <v>51</v>
      </c>
      <c r="AB6" s="15">
        <f>[2]Maio!$G$31</f>
        <v>59</v>
      </c>
      <c r="AC6" s="15">
        <f>[2]Maio!$G$32</f>
        <v>87</v>
      </c>
      <c r="AD6" s="15">
        <f>[2]Maio!$G$33</f>
        <v>67</v>
      </c>
      <c r="AE6" s="15">
        <f>[2]Maio!$G$34</f>
        <v>90</v>
      </c>
      <c r="AF6" s="15">
        <f>[2]Maio!$G$35</f>
        <v>83</v>
      </c>
      <c r="AG6" s="22">
        <f>MIN(B6:AF6)</f>
        <v>20</v>
      </c>
      <c r="AH6" s="106">
        <f t="shared" ref="AH6:AH16" si="1">AVERAGE(B6:AF6)</f>
        <v>59.166666666666664</v>
      </c>
    </row>
    <row r="7" spans="1:34" ht="17.100000000000001" customHeight="1" x14ac:dyDescent="0.2">
      <c r="A7" s="84" t="s">
        <v>1</v>
      </c>
      <c r="B7" s="15">
        <f>[3]Maio!$G$5</f>
        <v>26</v>
      </c>
      <c r="C7" s="15">
        <f>[3]Maio!$G$6</f>
        <v>30</v>
      </c>
      <c r="D7" s="15">
        <f>[3]Maio!$G$7</f>
        <v>36</v>
      </c>
      <c r="E7" s="15">
        <f>[3]Maio!$G$8</f>
        <v>36</v>
      </c>
      <c r="F7" s="15">
        <f>[3]Maio!$G$9</f>
        <v>28</v>
      </c>
      <c r="G7" s="15">
        <f>[3]Maio!$G$10</f>
        <v>50</v>
      </c>
      <c r="H7" s="15">
        <f>[3]Maio!$G$11</f>
        <v>38</v>
      </c>
      <c r="I7" s="15">
        <f>[3]Maio!$G$12</f>
        <v>49</v>
      </c>
      <c r="J7" s="15">
        <f>[3]Maio!$G$13</f>
        <v>44</v>
      </c>
      <c r="K7" s="15">
        <f>[3]Maio!$G$14</f>
        <v>81</v>
      </c>
      <c r="L7" s="15">
        <f>[3]Maio!$G$15</f>
        <v>65</v>
      </c>
      <c r="M7" s="15">
        <f>[3]Maio!$G$16</f>
        <v>56</v>
      </c>
      <c r="N7" s="15">
        <f>[3]Maio!$G$17</f>
        <v>52</v>
      </c>
      <c r="O7" s="15">
        <f>[3]Maio!$G$18</f>
        <v>51</v>
      </c>
      <c r="P7" s="15">
        <f>[3]Maio!$G$19</f>
        <v>54</v>
      </c>
      <c r="Q7" s="15">
        <f>[3]Maio!$G$20</f>
        <v>71</v>
      </c>
      <c r="R7" s="15">
        <f>[3]Maio!$G$21</f>
        <v>55</v>
      </c>
      <c r="S7" s="15">
        <f>[3]Maio!$G$22</f>
        <v>72</v>
      </c>
      <c r="T7" s="15">
        <f>[3]Maio!$G$23</f>
        <v>63</v>
      </c>
      <c r="U7" s="15">
        <f>[3]Maio!$G$24</f>
        <v>58</v>
      </c>
      <c r="V7" s="15">
        <f>[3]Maio!$G$25</f>
        <v>65</v>
      </c>
      <c r="W7" s="15">
        <f>[3]Maio!$G$26</f>
        <v>72</v>
      </c>
      <c r="X7" s="15">
        <f>[3]Maio!$G$27</f>
        <v>45</v>
      </c>
      <c r="Y7" s="15">
        <f>[3]Maio!$G$28</f>
        <v>40</v>
      </c>
      <c r="Z7" s="15">
        <f>[3]Maio!$G$29</f>
        <v>43</v>
      </c>
      <c r="AA7" s="15">
        <f>[3]Maio!$G$30</f>
        <v>64</v>
      </c>
      <c r="AB7" s="15">
        <f>[3]Maio!$G$31</f>
        <v>63</v>
      </c>
      <c r="AC7" s="15">
        <f>[3]Maio!$G$32</f>
        <v>77</v>
      </c>
      <c r="AD7" s="15">
        <f>[3]Maio!$G$33</f>
        <v>79</v>
      </c>
      <c r="AE7" s="15">
        <f>[3]Maio!$G$34</f>
        <v>78</v>
      </c>
      <c r="AF7" s="15">
        <f>[3]Maio!$G$35</f>
        <v>76</v>
      </c>
      <c r="AG7" s="22">
        <f t="shared" ref="AG7:AG16" si="2">MIN(B7:AF7)</f>
        <v>26</v>
      </c>
      <c r="AH7" s="106">
        <f t="shared" si="1"/>
        <v>55.387096774193552</v>
      </c>
    </row>
    <row r="8" spans="1:34" ht="17.100000000000001" customHeight="1" x14ac:dyDescent="0.2">
      <c r="A8" s="84" t="s">
        <v>76</v>
      </c>
      <c r="B8" s="15">
        <f>[4]Maio!$G$5</f>
        <v>25</v>
      </c>
      <c r="C8" s="15">
        <f>[4]Maio!$G$6</f>
        <v>29</v>
      </c>
      <c r="D8" s="15">
        <f>[4]Maio!$G$7</f>
        <v>22</v>
      </c>
      <c r="E8" s="15">
        <f>[4]Maio!$G$8</f>
        <v>31</v>
      </c>
      <c r="F8" s="15">
        <f>[4]Maio!$G$9</f>
        <v>31</v>
      </c>
      <c r="G8" s="15">
        <f>[4]Maio!$G$10</f>
        <v>45</v>
      </c>
      <c r="H8" s="15">
        <f>[4]Maio!$G$11</f>
        <v>45</v>
      </c>
      <c r="I8" s="15">
        <f>[4]Maio!$G$12</f>
        <v>55</v>
      </c>
      <c r="J8" s="15">
        <f>[4]Maio!$G$13</f>
        <v>58</v>
      </c>
      <c r="K8" s="15">
        <f>[4]Maio!$G$14</f>
        <v>68</v>
      </c>
      <c r="L8" s="15">
        <f>[4]Maio!$G$15</f>
        <v>76</v>
      </c>
      <c r="M8" s="15">
        <f>[4]Maio!$G$16</f>
        <v>80</v>
      </c>
      <c r="N8" s="15">
        <f>[4]Maio!$G$17</f>
        <v>66</v>
      </c>
      <c r="O8" s="15">
        <f>[4]Maio!$G$18</f>
        <v>49</v>
      </c>
      <c r="P8" s="15">
        <f>[4]Maio!$G$19</f>
        <v>46</v>
      </c>
      <c r="Q8" s="15">
        <f>[4]Maio!$G$20</f>
        <v>64</v>
      </c>
      <c r="R8" s="15">
        <f>[4]Maio!$G$21</f>
        <v>42</v>
      </c>
      <c r="S8" s="15">
        <f>[4]Maio!$G$22</f>
        <v>69</v>
      </c>
      <c r="T8" s="15">
        <f>[4]Maio!$G$23</f>
        <v>68</v>
      </c>
      <c r="U8" s="15">
        <f>[4]Maio!$G$24</f>
        <v>48</v>
      </c>
      <c r="V8" s="15">
        <f>[4]Maio!$G$25</f>
        <v>78</v>
      </c>
      <c r="W8" s="15">
        <f>[4]Maio!$G$26</f>
        <v>83</v>
      </c>
      <c r="X8" s="15">
        <f>[4]Maio!$G$27</f>
        <v>44</v>
      </c>
      <c r="Y8" s="15">
        <f>[4]Maio!$G$28</f>
        <v>34</v>
      </c>
      <c r="Z8" s="15">
        <f>[4]Maio!$G$29</f>
        <v>38</v>
      </c>
      <c r="AA8" s="15">
        <f>[4]Maio!$G$30</f>
        <v>41</v>
      </c>
      <c r="AB8" s="15">
        <f>[4]Maio!$G$31</f>
        <v>64</v>
      </c>
      <c r="AC8" s="15">
        <f>[4]Maio!$G$32</f>
        <v>59</v>
      </c>
      <c r="AD8" s="15">
        <f>[4]Maio!$G$33</f>
        <v>75</v>
      </c>
      <c r="AE8" s="15">
        <f>[4]Maio!$G$34</f>
        <v>85</v>
      </c>
      <c r="AF8" s="15">
        <f>[4]Maio!$G$35</f>
        <v>86</v>
      </c>
      <c r="AG8" s="62">
        <f t="shared" si="2"/>
        <v>22</v>
      </c>
      <c r="AH8" s="106">
        <f t="shared" si="1"/>
        <v>54.967741935483872</v>
      </c>
    </row>
    <row r="9" spans="1:34" ht="17.100000000000001" customHeight="1" x14ac:dyDescent="0.2">
      <c r="A9" s="84" t="s">
        <v>48</v>
      </c>
      <c r="B9" s="15">
        <f>[5]Maio!$G$5</f>
        <v>25</v>
      </c>
      <c r="C9" s="15">
        <f>[5]Maio!$G$6</f>
        <v>30</v>
      </c>
      <c r="D9" s="15">
        <f>[5]Maio!$G$7</f>
        <v>35</v>
      </c>
      <c r="E9" s="15">
        <f>[5]Maio!$G$8</f>
        <v>42</v>
      </c>
      <c r="F9" s="15">
        <f>[5]Maio!$G$9</f>
        <v>30</v>
      </c>
      <c r="G9" s="15">
        <f>[5]Maio!$G$10</f>
        <v>70</v>
      </c>
      <c r="H9" s="15">
        <f>[5]Maio!$G$11</f>
        <v>59</v>
      </c>
      <c r="I9" s="15">
        <f>[5]Maio!$G$12</f>
        <v>62</v>
      </c>
      <c r="J9" s="15">
        <f>[5]Maio!$G$13</f>
        <v>85</v>
      </c>
      <c r="K9" s="15">
        <f>[5]Maio!$G$14</f>
        <v>70</v>
      </c>
      <c r="L9" s="15">
        <f>[5]Maio!$G$15</f>
        <v>71</v>
      </c>
      <c r="M9" s="15">
        <f>[5]Maio!$G$16</f>
        <v>80</v>
      </c>
      <c r="N9" s="15">
        <f>[5]Maio!$G$17</f>
        <v>70</v>
      </c>
      <c r="O9" s="15">
        <f>[5]Maio!$G$18</f>
        <v>56</v>
      </c>
      <c r="P9" s="15">
        <f>[5]Maio!$G$19</f>
        <v>51</v>
      </c>
      <c r="Q9" s="15">
        <f>[5]Maio!$G$20</f>
        <v>69</v>
      </c>
      <c r="R9" s="15">
        <f>[5]Maio!$G$21</f>
        <v>61</v>
      </c>
      <c r="S9" s="15">
        <f>[5]Maio!$G$22</f>
        <v>82</v>
      </c>
      <c r="T9" s="15">
        <f>[5]Maio!$G$23</f>
        <v>66</v>
      </c>
      <c r="U9" s="15">
        <f>[5]Maio!$G$24</f>
        <v>76</v>
      </c>
      <c r="V9" s="15">
        <f>[5]Maio!$G$25</f>
        <v>58</v>
      </c>
      <c r="W9" s="15">
        <f>[5]Maio!$G$26</f>
        <v>69</v>
      </c>
      <c r="X9" s="15">
        <f>[5]Maio!$G$27</f>
        <v>47</v>
      </c>
      <c r="Y9" s="15">
        <f>[5]Maio!$G$28</f>
        <v>31</v>
      </c>
      <c r="Z9" s="15">
        <f>[5]Maio!$G$29</f>
        <v>46</v>
      </c>
      <c r="AA9" s="15">
        <f>[5]Maio!$G$30</f>
        <v>59</v>
      </c>
      <c r="AB9" s="15">
        <f>[5]Maio!$G$31</f>
        <v>78</v>
      </c>
      <c r="AC9" s="15">
        <f>[5]Maio!$G$32</f>
        <v>93</v>
      </c>
      <c r="AD9" s="15">
        <f>[5]Maio!$G$33</f>
        <v>72</v>
      </c>
      <c r="AE9" s="15">
        <f>[5]Maio!$G$34</f>
        <v>91</v>
      </c>
      <c r="AF9" s="15">
        <f>[5]Maio!$G$35</f>
        <v>77</v>
      </c>
      <c r="AG9" s="22">
        <f t="shared" ref="AG9" si="3">MIN(B9:AF9)</f>
        <v>25</v>
      </c>
      <c r="AH9" s="106">
        <f t="shared" ref="AH9" si="4">AVERAGE(B9:AF9)</f>
        <v>61.645161290322584</v>
      </c>
    </row>
    <row r="10" spans="1:34" ht="17.100000000000001" customHeight="1" x14ac:dyDescent="0.2">
      <c r="A10" s="84" t="s">
        <v>2</v>
      </c>
      <c r="B10" s="15">
        <f>[6]Maio!$G$5</f>
        <v>28</v>
      </c>
      <c r="C10" s="15">
        <f>[6]Maio!$G$6</f>
        <v>37</v>
      </c>
      <c r="D10" s="15">
        <f>[6]Maio!$G$7</f>
        <v>42</v>
      </c>
      <c r="E10" s="15">
        <f>[6]Maio!$G$8</f>
        <v>37</v>
      </c>
      <c r="F10" s="15">
        <f>[6]Maio!$G$9</f>
        <v>32</v>
      </c>
      <c r="G10" s="15">
        <f>[6]Maio!$G$10</f>
        <v>39</v>
      </c>
      <c r="H10" s="15">
        <f>[6]Maio!$G$11</f>
        <v>43</v>
      </c>
      <c r="I10" s="15">
        <f>[6]Maio!$G$12</f>
        <v>43</v>
      </c>
      <c r="J10" s="15">
        <f>[6]Maio!$G$13</f>
        <v>54</v>
      </c>
      <c r="K10" s="15">
        <f>[6]Maio!$G$14</f>
        <v>79</v>
      </c>
      <c r="L10" s="15">
        <f>[6]Maio!$G$15</f>
        <v>72</v>
      </c>
      <c r="M10" s="15">
        <f>[6]Maio!$G$16</f>
        <v>70</v>
      </c>
      <c r="N10" s="15">
        <f>[6]Maio!$G$17</f>
        <v>67</v>
      </c>
      <c r="O10" s="15">
        <f>[6]Maio!$G$18</f>
        <v>55</v>
      </c>
      <c r="P10" s="15">
        <f>[6]Maio!$G$19</f>
        <v>53</v>
      </c>
      <c r="Q10" s="15">
        <f>[6]Maio!$G$20</f>
        <v>73</v>
      </c>
      <c r="R10" s="15">
        <f>[6]Maio!$G$21</f>
        <v>64</v>
      </c>
      <c r="S10" s="15">
        <f>[6]Maio!$G$22</f>
        <v>78</v>
      </c>
      <c r="T10" s="15">
        <f>[6]Maio!$G$23</f>
        <v>68</v>
      </c>
      <c r="U10" s="15">
        <f>[6]Maio!$G$24</f>
        <v>59</v>
      </c>
      <c r="V10" s="15">
        <f>[6]Maio!$G$25</f>
        <v>74</v>
      </c>
      <c r="W10" s="15">
        <f>[6]Maio!$G$26</f>
        <v>81</v>
      </c>
      <c r="X10" s="15">
        <f>[6]Maio!$G$27</f>
        <v>51</v>
      </c>
      <c r="Y10" s="15">
        <f>[6]Maio!$G$28</f>
        <v>40</v>
      </c>
      <c r="Z10" s="15">
        <f>[6]Maio!$G$29</f>
        <v>49</v>
      </c>
      <c r="AA10" s="15">
        <f>[6]Maio!$G$30</f>
        <v>49</v>
      </c>
      <c r="AB10" s="15">
        <f>[6]Maio!$G$31</f>
        <v>59</v>
      </c>
      <c r="AC10" s="15">
        <f>[6]Maio!$G$32</f>
        <v>69</v>
      </c>
      <c r="AD10" s="15">
        <f>[6]Maio!$G$33</f>
        <v>77</v>
      </c>
      <c r="AE10" s="15">
        <f>[6]Maio!$G$34</f>
        <v>79</v>
      </c>
      <c r="AF10" s="15">
        <f>[6]Maio!$G$35</f>
        <v>72</v>
      </c>
      <c r="AG10" s="22">
        <f t="shared" si="2"/>
        <v>28</v>
      </c>
      <c r="AH10" s="106">
        <f t="shared" si="1"/>
        <v>57.838709677419352</v>
      </c>
    </row>
    <row r="11" spans="1:34" ht="17.100000000000001" customHeight="1" x14ac:dyDescent="0.2">
      <c r="A11" s="84" t="s">
        <v>3</v>
      </c>
      <c r="B11" s="15">
        <f>[7]Maio!$G$5</f>
        <v>21</v>
      </c>
      <c r="C11" s="15">
        <f>[7]Maio!$G$6</f>
        <v>27</v>
      </c>
      <c r="D11" s="15">
        <f>[7]Maio!$G$7</f>
        <v>26</v>
      </c>
      <c r="E11" s="15">
        <f>[7]Maio!$G$8</f>
        <v>24</v>
      </c>
      <c r="F11" s="15">
        <f>[7]Maio!$G$9</f>
        <v>23</v>
      </c>
      <c r="G11" s="15">
        <f>[7]Maio!$G$10</f>
        <v>25</v>
      </c>
      <c r="H11" s="15">
        <f>[7]Maio!$G$11</f>
        <v>30</v>
      </c>
      <c r="I11" s="15">
        <f>[7]Maio!$G$12</f>
        <v>31</v>
      </c>
      <c r="J11" s="15">
        <f>[7]Maio!$G$13</f>
        <v>35</v>
      </c>
      <c r="K11" s="15">
        <f>[7]Maio!$G$14</f>
        <v>67</v>
      </c>
      <c r="L11" s="15">
        <f>[7]Maio!$G$15</f>
        <v>48</v>
      </c>
      <c r="M11" s="15">
        <f>[7]Maio!$G$16</f>
        <v>46</v>
      </c>
      <c r="N11" s="15">
        <f>[7]Maio!$G$17</f>
        <v>57</v>
      </c>
      <c r="O11" s="15">
        <f>[7]Maio!$G$18</f>
        <v>45</v>
      </c>
      <c r="P11" s="15">
        <f>[7]Maio!$G$19</f>
        <v>39</v>
      </c>
      <c r="Q11" s="15">
        <f>[7]Maio!$G$20</f>
        <v>42</v>
      </c>
      <c r="R11" s="15">
        <f>[7]Maio!$G$21</f>
        <v>56</v>
      </c>
      <c r="S11" s="15">
        <f>[7]Maio!$G$22</f>
        <v>55</v>
      </c>
      <c r="T11" s="15">
        <f>[7]Maio!$G$23</f>
        <v>54</v>
      </c>
      <c r="U11" s="15">
        <f>[7]Maio!$G$24</f>
        <v>42</v>
      </c>
      <c r="V11" s="15">
        <f>[7]Maio!$G$25</f>
        <v>68</v>
      </c>
      <c r="W11" s="15">
        <f>[7]Maio!$G$26</f>
        <v>46</v>
      </c>
      <c r="X11" s="15">
        <f>[7]Maio!$G$27</f>
        <v>58</v>
      </c>
      <c r="Y11" s="15">
        <f>[7]Maio!$G$28</f>
        <v>45</v>
      </c>
      <c r="Z11" s="15">
        <f>[7]Maio!$G$29</f>
        <v>35</v>
      </c>
      <c r="AA11" s="15">
        <f>[7]Maio!$G$30</f>
        <v>35</v>
      </c>
      <c r="AB11" s="15">
        <f>[7]Maio!$G$31</f>
        <v>50</v>
      </c>
      <c r="AC11" s="15">
        <f>[7]Maio!$G$32</f>
        <v>35</v>
      </c>
      <c r="AD11" s="15">
        <f>[7]Maio!$G$33</f>
        <v>67</v>
      </c>
      <c r="AE11" s="15">
        <f>[7]Maio!$G$34</f>
        <v>43</v>
      </c>
      <c r="AF11" s="15">
        <f>[7]Maio!$G$35</f>
        <v>78</v>
      </c>
      <c r="AG11" s="22">
        <f t="shared" si="2"/>
        <v>21</v>
      </c>
      <c r="AH11" s="106">
        <f>AVERAGE(B11:AF11)</f>
        <v>43.645161290322584</v>
      </c>
    </row>
    <row r="12" spans="1:34" ht="17.100000000000001" customHeight="1" x14ac:dyDescent="0.2">
      <c r="A12" s="84" t="s">
        <v>4</v>
      </c>
      <c r="B12" s="15">
        <f>[8]Maio!$G$5</f>
        <v>32</v>
      </c>
      <c r="C12" s="15">
        <f>[8]Maio!$G$6</f>
        <v>35</v>
      </c>
      <c r="D12" s="15">
        <f>[8]Maio!$G$7</f>
        <v>31</v>
      </c>
      <c r="E12" s="15">
        <f>[8]Maio!$G$8</f>
        <v>29</v>
      </c>
      <c r="F12" s="15">
        <f>[8]Maio!$G$9</f>
        <v>24</v>
      </c>
      <c r="G12" s="15">
        <f>[8]Maio!$G$10</f>
        <v>24</v>
      </c>
      <c r="H12" s="15">
        <f>[8]Maio!$G$11</f>
        <v>31</v>
      </c>
      <c r="I12" s="15">
        <f>[8]Maio!$G$12</f>
        <v>34</v>
      </c>
      <c r="J12" s="15">
        <f>[8]Maio!$G$13</f>
        <v>35</v>
      </c>
      <c r="K12" s="15">
        <f>[8]Maio!$G$14</f>
        <v>71</v>
      </c>
      <c r="L12" s="15">
        <f>[8]Maio!$G$15</f>
        <v>55</v>
      </c>
      <c r="M12" s="15">
        <f>[8]Maio!$G$16</f>
        <v>52</v>
      </c>
      <c r="N12" s="15">
        <f>[8]Maio!$G$17</f>
        <v>59</v>
      </c>
      <c r="O12" s="15">
        <f>[8]Maio!$G$18</f>
        <v>52</v>
      </c>
      <c r="P12" s="15">
        <f>[8]Maio!$G$19</f>
        <v>36</v>
      </c>
      <c r="Q12" s="15">
        <f>[8]Maio!$G$20</f>
        <v>55</v>
      </c>
      <c r="R12" s="15">
        <f>[8]Maio!$G$21</f>
        <v>63</v>
      </c>
      <c r="S12" s="15">
        <f>[8]Maio!$G$22</f>
        <v>63</v>
      </c>
      <c r="T12" s="15">
        <f>[8]Maio!$G$23</f>
        <v>60</v>
      </c>
      <c r="U12" s="15">
        <f>[8]Maio!$G$24</f>
        <v>46</v>
      </c>
      <c r="V12" s="15">
        <f>[8]Maio!$G$25</f>
        <v>66</v>
      </c>
      <c r="W12" s="15">
        <f>[8]Maio!$G$26</f>
        <v>55</v>
      </c>
      <c r="X12" s="15">
        <f>[8]Maio!$G$27</f>
        <v>65</v>
      </c>
      <c r="Y12" s="15">
        <f>[8]Maio!$G$28</f>
        <v>53</v>
      </c>
      <c r="Z12" s="15">
        <f>[8]Maio!$G$29</f>
        <v>41</v>
      </c>
      <c r="AA12" s="15">
        <f>[8]Maio!$G$30</f>
        <v>39</v>
      </c>
      <c r="AB12" s="15">
        <f>[8]Maio!$G$31</f>
        <v>54</v>
      </c>
      <c r="AC12" s="15">
        <f>[8]Maio!$G$32</f>
        <v>41</v>
      </c>
      <c r="AD12" s="15">
        <f>[8]Maio!$G$33</f>
        <v>71</v>
      </c>
      <c r="AE12" s="15">
        <f>[8]Maio!$G$34</f>
        <v>49</v>
      </c>
      <c r="AF12" s="15">
        <f>[8]Maio!$G$35</f>
        <v>66</v>
      </c>
      <c r="AG12" s="22">
        <f t="shared" si="2"/>
        <v>24</v>
      </c>
      <c r="AH12" s="106">
        <f t="shared" si="1"/>
        <v>47.967741935483872</v>
      </c>
    </row>
    <row r="13" spans="1:34" ht="17.100000000000001" customHeight="1" x14ac:dyDescent="0.2">
      <c r="A13" s="84" t="s">
        <v>5</v>
      </c>
      <c r="B13" s="15">
        <f>[9]Maio!$G$5</f>
        <v>33</v>
      </c>
      <c r="C13" s="15">
        <f>[9]Maio!$G$6</f>
        <v>35</v>
      </c>
      <c r="D13" s="15">
        <f>[9]Maio!$G$7</f>
        <v>38</v>
      </c>
      <c r="E13" s="15">
        <f>[9]Maio!$G$8</f>
        <v>44</v>
      </c>
      <c r="F13" s="15">
        <f>[9]Maio!$G$9</f>
        <v>36</v>
      </c>
      <c r="G13" s="15">
        <f>[9]Maio!$G$10</f>
        <v>48</v>
      </c>
      <c r="H13" s="15">
        <f>[9]Maio!$G$11</f>
        <v>57</v>
      </c>
      <c r="I13" s="15">
        <f>[9]Maio!$G$12</f>
        <v>58</v>
      </c>
      <c r="J13" s="15">
        <f>[9]Maio!$G$13</f>
        <v>44</v>
      </c>
      <c r="K13" s="15">
        <f>[9]Maio!$G$14</f>
        <v>74</v>
      </c>
      <c r="L13" s="15">
        <f>[9]Maio!$G$15</f>
        <v>69</v>
      </c>
      <c r="M13" s="15">
        <f>[9]Maio!$G$16</f>
        <v>62</v>
      </c>
      <c r="N13" s="15">
        <f>[9]Maio!$G$17</f>
        <v>69</v>
      </c>
      <c r="O13" s="15">
        <f>[9]Maio!$G$18</f>
        <v>56</v>
      </c>
      <c r="P13" s="15">
        <f>[9]Maio!$G$19</f>
        <v>47</v>
      </c>
      <c r="Q13" s="15">
        <f>[9]Maio!$G$20</f>
        <v>68</v>
      </c>
      <c r="R13" s="15">
        <f>[9]Maio!$G$21</f>
        <v>66</v>
      </c>
      <c r="S13" s="15">
        <f>[9]Maio!$G$22</f>
        <v>72</v>
      </c>
      <c r="T13" s="15">
        <f>[9]Maio!$G$23</f>
        <v>64</v>
      </c>
      <c r="U13" s="15">
        <f>[9]Maio!$G$24</f>
        <v>59</v>
      </c>
      <c r="V13" s="15">
        <f>[9]Maio!$G$25</f>
        <v>53</v>
      </c>
      <c r="W13" s="15">
        <f>[9]Maio!$G$26</f>
        <v>51</v>
      </c>
      <c r="X13" s="15">
        <f>[9]Maio!$G$27</f>
        <v>45</v>
      </c>
      <c r="Y13" s="15">
        <f>[9]Maio!$G$28</f>
        <v>49</v>
      </c>
      <c r="Z13" s="15">
        <f>[9]Maio!$G$29</f>
        <v>48</v>
      </c>
      <c r="AA13" s="15">
        <f>[9]Maio!$G$30</f>
        <v>52</v>
      </c>
      <c r="AB13" s="15">
        <f>[9]Maio!$G$31</f>
        <v>73</v>
      </c>
      <c r="AC13" s="15">
        <f>[9]Maio!$G$32</f>
        <v>77</v>
      </c>
      <c r="AD13" s="15">
        <f>[9]Maio!$G$33</f>
        <v>67</v>
      </c>
      <c r="AE13" s="15">
        <f>[9]Maio!$G$34</f>
        <v>65</v>
      </c>
      <c r="AF13" s="15">
        <f>[9]Maio!$G$35</f>
        <v>70</v>
      </c>
      <c r="AG13" s="22">
        <f t="shared" si="2"/>
        <v>33</v>
      </c>
      <c r="AH13" s="106">
        <f t="shared" si="1"/>
        <v>56.41935483870968</v>
      </c>
    </row>
    <row r="14" spans="1:34" ht="17.100000000000001" customHeight="1" x14ac:dyDescent="0.2">
      <c r="A14" s="84" t="s">
        <v>50</v>
      </c>
      <c r="B14" s="15">
        <f>[10]Maio!$G$5</f>
        <v>32</v>
      </c>
      <c r="C14" s="15">
        <f>[10]Maio!$G$6</f>
        <v>32</v>
      </c>
      <c r="D14" s="15">
        <f>[10]Maio!$G$7</f>
        <v>28</v>
      </c>
      <c r="E14" s="15">
        <f>[10]Maio!$G$8</f>
        <v>28</v>
      </c>
      <c r="F14" s="15">
        <f>[10]Maio!$G$9</f>
        <v>20</v>
      </c>
      <c r="G14" s="15">
        <f>[10]Maio!$G$10</f>
        <v>23</v>
      </c>
      <c r="H14" s="15">
        <f>[10]Maio!$G$11</f>
        <v>29</v>
      </c>
      <c r="I14" s="15">
        <f>[10]Maio!$G$12</f>
        <v>35</v>
      </c>
      <c r="J14" s="15">
        <f>[10]Maio!$G$13</f>
        <v>37</v>
      </c>
      <c r="K14" s="15">
        <f>[10]Maio!$G$14</f>
        <v>74</v>
      </c>
      <c r="L14" s="15">
        <f>[10]Maio!$G$15</f>
        <v>49</v>
      </c>
      <c r="M14" s="15">
        <f>[10]Maio!$G$16</f>
        <v>46</v>
      </c>
      <c r="N14" s="15">
        <f>[10]Maio!$G$17</f>
        <v>45</v>
      </c>
      <c r="O14" s="15">
        <f>[10]Maio!$G$18</f>
        <v>43</v>
      </c>
      <c r="P14" s="15">
        <f>[10]Maio!$G$19</f>
        <v>39</v>
      </c>
      <c r="Q14" s="15">
        <f>[10]Maio!$G$20</f>
        <v>60</v>
      </c>
      <c r="R14" s="15">
        <f>[10]Maio!$G$21</f>
        <v>64</v>
      </c>
      <c r="S14" s="15">
        <f>[10]Maio!$G$22</f>
        <v>59</v>
      </c>
      <c r="T14" s="15">
        <f>[10]Maio!$G$23</f>
        <v>55</v>
      </c>
      <c r="U14" s="15">
        <f>[10]Maio!$G$24</f>
        <v>40</v>
      </c>
      <c r="V14" s="15">
        <f>[10]Maio!$G$25</f>
        <v>59</v>
      </c>
      <c r="W14" s="15">
        <f>[10]Maio!$G$26</f>
        <v>64</v>
      </c>
      <c r="X14" s="15">
        <f>[10]Maio!$G$27</f>
        <v>57</v>
      </c>
      <c r="Y14" s="15">
        <f>[10]Maio!$G$28</f>
        <v>43</v>
      </c>
      <c r="Z14" s="15">
        <f>[10]Maio!$G$29</f>
        <v>27</v>
      </c>
      <c r="AA14" s="15">
        <f>[10]Maio!$G$30</f>
        <v>36</v>
      </c>
      <c r="AB14" s="15">
        <f>[10]Maio!$G$31</f>
        <v>48</v>
      </c>
      <c r="AC14" s="15">
        <f>[10]Maio!$G$32</f>
        <v>38</v>
      </c>
      <c r="AD14" s="15">
        <f>[10]Maio!$G$33</f>
        <v>65</v>
      </c>
      <c r="AE14" s="15">
        <f>[10]Maio!$G$34</f>
        <v>47</v>
      </c>
      <c r="AF14" s="15">
        <f>[10]Maio!$G$35</f>
        <v>65</v>
      </c>
      <c r="AG14" s="22">
        <f>MIN(B14:AF14)</f>
        <v>20</v>
      </c>
      <c r="AH14" s="106">
        <f>AVERAGE(B14:AF14)</f>
        <v>44.741935483870968</v>
      </c>
    </row>
    <row r="15" spans="1:34" ht="17.100000000000001" customHeight="1" x14ac:dyDescent="0.2">
      <c r="A15" s="84" t="s">
        <v>6</v>
      </c>
      <c r="B15" s="15">
        <f>[11]Maio!$G$5</f>
        <v>27</v>
      </c>
      <c r="C15" s="15">
        <f>[11]Maio!$G$6</f>
        <v>31</v>
      </c>
      <c r="D15" s="15">
        <f>[11]Maio!$G$7</f>
        <v>28</v>
      </c>
      <c r="E15" s="15">
        <f>[11]Maio!$G$8</f>
        <v>29</v>
      </c>
      <c r="F15" s="15">
        <f>[11]Maio!$G$9</f>
        <v>23</v>
      </c>
      <c r="G15" s="15">
        <f>[11]Maio!$G$10</f>
        <v>24</v>
      </c>
      <c r="H15" s="15">
        <f>[11]Maio!$G$11</f>
        <v>36</v>
      </c>
      <c r="I15" s="15">
        <f>[11]Maio!$G$12</f>
        <v>42</v>
      </c>
      <c r="J15" s="15">
        <f>[11]Maio!$G$13</f>
        <v>52</v>
      </c>
      <c r="K15" s="15">
        <f>[11]Maio!$G$14</f>
        <v>74</v>
      </c>
      <c r="L15" s="15">
        <f>[11]Maio!$G$15</f>
        <v>50</v>
      </c>
      <c r="M15" s="15">
        <f>[11]Maio!$G$16</f>
        <v>47</v>
      </c>
      <c r="N15" s="15">
        <f>[11]Maio!$G$17</f>
        <v>48</v>
      </c>
      <c r="O15" s="15">
        <f>[11]Maio!$G$18</f>
        <v>43</v>
      </c>
      <c r="P15" s="15">
        <f>[11]Maio!$G$19</f>
        <v>41</v>
      </c>
      <c r="Q15" s="15">
        <f>[11]Maio!$G$20</f>
        <v>56</v>
      </c>
      <c r="R15" s="15">
        <f>[11]Maio!$G$21</f>
        <v>59</v>
      </c>
      <c r="S15" s="15">
        <f>[11]Maio!$G$22</f>
        <v>66</v>
      </c>
      <c r="T15" s="15">
        <f>[11]Maio!$G$23</f>
        <v>55</v>
      </c>
      <c r="U15" s="15">
        <f>[11]Maio!$G$24</f>
        <v>46</v>
      </c>
      <c r="V15" s="15">
        <f>[11]Maio!$G$25</f>
        <v>62</v>
      </c>
      <c r="W15" s="15">
        <f>[11]Maio!$G$26</f>
        <v>67</v>
      </c>
      <c r="X15" s="15">
        <f>[11]Maio!$G$27</f>
        <v>47</v>
      </c>
      <c r="Y15" s="15">
        <f>[11]Maio!$G$28</f>
        <v>41</v>
      </c>
      <c r="Z15" s="15">
        <f>[11]Maio!$G$29</f>
        <v>37</v>
      </c>
      <c r="AA15" s="15">
        <f>[11]Maio!$G$30</f>
        <v>37</v>
      </c>
      <c r="AB15" s="15">
        <f>[11]Maio!$G$31</f>
        <v>50</v>
      </c>
      <c r="AC15" s="15">
        <f>[11]Maio!$G$32</f>
        <v>59</v>
      </c>
      <c r="AD15" s="15">
        <f>[11]Maio!$G$33</f>
        <v>57</v>
      </c>
      <c r="AE15" s="15">
        <f>[11]Maio!$G$34</f>
        <v>62</v>
      </c>
      <c r="AF15" s="15">
        <f>[11]Maio!$G$35</f>
        <v>63</v>
      </c>
      <c r="AG15" s="22">
        <f t="shared" si="2"/>
        <v>23</v>
      </c>
      <c r="AH15" s="106">
        <f t="shared" si="1"/>
        <v>47.064516129032256</v>
      </c>
    </row>
    <row r="16" spans="1:34" ht="17.100000000000001" customHeight="1" x14ac:dyDescent="0.2">
      <c r="A16" s="84" t="s">
        <v>7</v>
      </c>
      <c r="B16" s="15">
        <f>[12]Maio!$G$5</f>
        <v>26</v>
      </c>
      <c r="C16" s="15">
        <f>[12]Maio!$G$6</f>
        <v>36</v>
      </c>
      <c r="D16" s="15">
        <f>[12]Maio!$G$7</f>
        <v>38</v>
      </c>
      <c r="E16" s="15">
        <f>[12]Maio!$G$8</f>
        <v>43</v>
      </c>
      <c r="F16" s="15">
        <f>[12]Maio!$G$9</f>
        <v>35</v>
      </c>
      <c r="G16" s="15">
        <f>[12]Maio!$G$10</f>
        <v>46</v>
      </c>
      <c r="H16" s="15">
        <f>[12]Maio!$G$11</f>
        <v>63</v>
      </c>
      <c r="I16" s="15">
        <f>[12]Maio!$G$12</f>
        <v>65</v>
      </c>
      <c r="J16" s="15">
        <f>[12]Maio!$G$13</f>
        <v>79</v>
      </c>
      <c r="K16" s="15">
        <f>[12]Maio!$G$14</f>
        <v>76</v>
      </c>
      <c r="L16" s="15">
        <f>[12]Maio!$G$15</f>
        <v>72</v>
      </c>
      <c r="M16" s="15">
        <f>[12]Maio!$G$16</f>
        <v>85</v>
      </c>
      <c r="N16" s="15">
        <f>[12]Maio!$G$17</f>
        <v>78</v>
      </c>
      <c r="O16" s="15">
        <f>[12]Maio!$G$18</f>
        <v>65</v>
      </c>
      <c r="P16" s="15">
        <f>[12]Maio!$G$19</f>
        <v>53</v>
      </c>
      <c r="Q16" s="15">
        <f>[12]Maio!$G$20</f>
        <v>72</v>
      </c>
      <c r="R16" s="15">
        <f>[12]Maio!$G$21</f>
        <v>60</v>
      </c>
      <c r="S16" s="15">
        <f>[12]Maio!$G$22</f>
        <v>80</v>
      </c>
      <c r="T16" s="15">
        <f>[12]Maio!$G$23</f>
        <v>87</v>
      </c>
      <c r="U16" s="15">
        <f>[12]Maio!$G$24</f>
        <v>62</v>
      </c>
      <c r="V16" s="15">
        <f>[12]Maio!$G$25</f>
        <v>68</v>
      </c>
      <c r="W16" s="15">
        <f>[12]Maio!$G$26</f>
        <v>82</v>
      </c>
      <c r="X16" s="15">
        <f>[12]Maio!$G$27</f>
        <v>49</v>
      </c>
      <c r="Y16" s="15">
        <f>[12]Maio!$G$28</f>
        <v>50</v>
      </c>
      <c r="Z16" s="15">
        <f>[12]Maio!$G$29</f>
        <v>60</v>
      </c>
      <c r="AA16" s="15">
        <f>[12]Maio!$G$30</f>
        <v>59</v>
      </c>
      <c r="AB16" s="15">
        <f>[12]Maio!$G$31</f>
        <v>60</v>
      </c>
      <c r="AC16" s="15">
        <f>[12]Maio!$G$32</f>
        <v>80</v>
      </c>
      <c r="AD16" s="15">
        <f>[12]Maio!$G$33</f>
        <v>72</v>
      </c>
      <c r="AE16" s="15">
        <f>[12]Maio!$G$34</f>
        <v>84</v>
      </c>
      <c r="AF16" s="15">
        <f>[12]Maio!$G$35</f>
        <v>84</v>
      </c>
      <c r="AG16" s="22">
        <f t="shared" si="2"/>
        <v>26</v>
      </c>
      <c r="AH16" s="106">
        <f t="shared" si="1"/>
        <v>63.516129032258064</v>
      </c>
    </row>
    <row r="17" spans="1:34" ht="17.100000000000001" customHeight="1" x14ac:dyDescent="0.2">
      <c r="A17" s="84" t="s">
        <v>8</v>
      </c>
      <c r="B17" s="15">
        <f>[13]Maio!$G$5</f>
        <v>29</v>
      </c>
      <c r="C17" s="15">
        <f>[13]Maio!$G$6</f>
        <v>33</v>
      </c>
      <c r="D17" s="15">
        <f>[13]Maio!$G$7</f>
        <v>36</v>
      </c>
      <c r="E17" s="15">
        <f>[13]Maio!$G$8</f>
        <v>43</v>
      </c>
      <c r="F17" s="15">
        <f>[13]Maio!$G$9</f>
        <v>45</v>
      </c>
      <c r="G17" s="15">
        <f>[13]Maio!$G$10</f>
        <v>68</v>
      </c>
      <c r="H17" s="15">
        <f>[13]Maio!$G$11</f>
        <v>80</v>
      </c>
      <c r="I17" s="15">
        <f>[13]Maio!$G$12</f>
        <v>89</v>
      </c>
      <c r="J17" s="15">
        <f>[13]Maio!$G$13</f>
        <v>94</v>
      </c>
      <c r="K17" s="15">
        <f>[13]Maio!$G$14</f>
        <v>88</v>
      </c>
      <c r="L17" s="15">
        <f>[13]Maio!$G$15</f>
        <v>83</v>
      </c>
      <c r="M17" s="15">
        <f>[13]Maio!$G$16</f>
        <v>77</v>
      </c>
      <c r="N17" s="15">
        <f>[13]Maio!$G$17</f>
        <v>72</v>
      </c>
      <c r="O17" s="15">
        <f>[13]Maio!$G$18</f>
        <v>58</v>
      </c>
      <c r="P17" s="15">
        <f>[13]Maio!$G$19</f>
        <v>52</v>
      </c>
      <c r="Q17" s="15">
        <f>[13]Maio!$G$20</f>
        <v>78</v>
      </c>
      <c r="R17" s="15">
        <f>[13]Maio!$G$21</f>
        <v>56</v>
      </c>
      <c r="S17" s="15">
        <f>[13]Maio!$G$22</f>
        <v>85</v>
      </c>
      <c r="T17" s="15">
        <f>[13]Maio!$G$23</f>
        <v>93</v>
      </c>
      <c r="U17" s="15">
        <f>[13]Maio!$G$24</f>
        <v>81</v>
      </c>
      <c r="V17" s="15">
        <f>[13]Maio!$G$25</f>
        <v>85</v>
      </c>
      <c r="W17" s="15" t="str">
        <f>[13]Maio!$G$26</f>
        <v>*</v>
      </c>
      <c r="X17" s="15">
        <f>[13]Maio!$G$27</f>
        <v>44</v>
      </c>
      <c r="Y17" s="15">
        <f>[13]Maio!$G$28</f>
        <v>51</v>
      </c>
      <c r="Z17" s="15">
        <f>[13]Maio!$G$29</f>
        <v>64</v>
      </c>
      <c r="AA17" s="15">
        <f>[13]Maio!$G$30</f>
        <v>64</v>
      </c>
      <c r="AB17" s="15">
        <f>[13]Maio!$G$31</f>
        <v>73</v>
      </c>
      <c r="AC17" s="15" t="str">
        <f>[13]Maio!$G$32</f>
        <v>*</v>
      </c>
      <c r="AD17" s="15">
        <f>[13]Maio!$G$33</f>
        <v>81</v>
      </c>
      <c r="AE17" s="15" t="str">
        <f>[13]Maio!$G$34</f>
        <v>*</v>
      </c>
      <c r="AF17" s="15">
        <f>[13]Maio!$G$35</f>
        <v>90</v>
      </c>
      <c r="AG17" s="22">
        <f>MIN(B17:AF17)</f>
        <v>29</v>
      </c>
      <c r="AH17" s="106">
        <f>AVERAGE(B17:AF17)</f>
        <v>67.571428571428569</v>
      </c>
    </row>
    <row r="18" spans="1:34" ht="17.100000000000001" customHeight="1" x14ac:dyDescent="0.2">
      <c r="A18" s="84" t="s">
        <v>9</v>
      </c>
      <c r="B18" s="15">
        <f>[14]Maio!$G$5</f>
        <v>29</v>
      </c>
      <c r="C18" s="15">
        <f>[14]Maio!$G$6</f>
        <v>29</v>
      </c>
      <c r="D18" s="15">
        <f>[14]Maio!$G$7</f>
        <v>30</v>
      </c>
      <c r="E18" s="15">
        <f>[14]Maio!$G$8</f>
        <v>34</v>
      </c>
      <c r="F18" s="15">
        <f>[14]Maio!$G$9</f>
        <v>28</v>
      </c>
      <c r="G18" s="15">
        <f>[14]Maio!$G$10</f>
        <v>58</v>
      </c>
      <c r="H18" s="15">
        <f>[14]Maio!$G$11</f>
        <v>59</v>
      </c>
      <c r="I18" s="15">
        <f>[14]Maio!$G$12</f>
        <v>62</v>
      </c>
      <c r="J18" s="15">
        <f>[14]Maio!$G$13</f>
        <v>72</v>
      </c>
      <c r="K18" s="15">
        <f>[14]Maio!$G$14</f>
        <v>67</v>
      </c>
      <c r="L18" s="15">
        <f>[14]Maio!$G$15</f>
        <v>64</v>
      </c>
      <c r="M18" s="15">
        <f>[14]Maio!$G$16</f>
        <v>87</v>
      </c>
      <c r="N18" s="15">
        <f>[14]Maio!$G$17</f>
        <v>75</v>
      </c>
      <c r="O18" s="15">
        <f>[14]Maio!$G$18</f>
        <v>52</v>
      </c>
      <c r="P18" s="15">
        <f>[14]Maio!$G$19</f>
        <v>49</v>
      </c>
      <c r="Q18" s="15">
        <f>[14]Maio!$G$20</f>
        <v>65</v>
      </c>
      <c r="R18" s="15">
        <f>[14]Maio!$G$21</f>
        <v>45</v>
      </c>
      <c r="S18" s="15">
        <f>[14]Maio!$G$22</f>
        <v>64</v>
      </c>
      <c r="T18" s="15">
        <f>[14]Maio!$G$23</f>
        <v>82</v>
      </c>
      <c r="U18" s="15">
        <f>[14]Maio!$G$24</f>
        <v>57</v>
      </c>
      <c r="V18" s="15">
        <f>[14]Maio!$G$25</f>
        <v>71</v>
      </c>
      <c r="W18" s="15">
        <f>[14]Maio!$G$26</f>
        <v>80</v>
      </c>
      <c r="X18" s="15">
        <f>[14]Maio!$G$27</f>
        <v>48</v>
      </c>
      <c r="Y18" s="15">
        <f>[14]Maio!$G$28</f>
        <v>42</v>
      </c>
      <c r="Z18" s="15">
        <f>[14]Maio!$G$29</f>
        <v>53</v>
      </c>
      <c r="AA18" s="15">
        <f>[14]Maio!$G$30</f>
        <v>47</v>
      </c>
      <c r="AB18" s="15">
        <f>[14]Maio!$G$31</f>
        <v>54</v>
      </c>
      <c r="AC18" s="15">
        <f>[14]Maio!$G$32</f>
        <v>71</v>
      </c>
      <c r="AD18" s="15">
        <f>[14]Maio!$G$33</f>
        <v>68</v>
      </c>
      <c r="AE18" s="15">
        <f>[14]Maio!$G$34</f>
        <v>68</v>
      </c>
      <c r="AF18" s="15">
        <f>[14]Maio!$G$35</f>
        <v>89</v>
      </c>
      <c r="AG18" s="22">
        <f t="shared" ref="AG18:AG30" si="5">MIN(B18:AF18)</f>
        <v>28</v>
      </c>
      <c r="AH18" s="106">
        <f t="shared" ref="AH18:AH29" si="6">AVERAGE(B18:AF18)</f>
        <v>58.032258064516128</v>
      </c>
    </row>
    <row r="19" spans="1:34" ht="17.100000000000001" customHeight="1" x14ac:dyDescent="0.2">
      <c r="A19" s="84" t="s">
        <v>49</v>
      </c>
      <c r="B19" s="15">
        <f>[15]Maio!$G$5</f>
        <v>24</v>
      </c>
      <c r="C19" s="15">
        <f>[15]Maio!$G$6</f>
        <v>33</v>
      </c>
      <c r="D19" s="15">
        <f>[15]Maio!$G$7</f>
        <v>36</v>
      </c>
      <c r="E19" s="15">
        <f>[15]Maio!$G$8</f>
        <v>36</v>
      </c>
      <c r="F19" s="15">
        <f>[15]Maio!$G$9</f>
        <v>30</v>
      </c>
      <c r="G19" s="15" t="str">
        <f>[15]Maio!$G$10</f>
        <v>*</v>
      </c>
      <c r="H19" s="15">
        <f>[15]Maio!$G$11</f>
        <v>59</v>
      </c>
      <c r="I19" s="15">
        <f>[15]Maio!$G$12</f>
        <v>50</v>
      </c>
      <c r="J19" s="15" t="str">
        <f>[15]Maio!$G$13</f>
        <v>*</v>
      </c>
      <c r="K19" s="15">
        <f>[15]Maio!$G$14</f>
        <v>71</v>
      </c>
      <c r="L19" s="15" t="str">
        <f>[15]Maio!$G$15</f>
        <v>*</v>
      </c>
      <c r="M19" s="15" t="str">
        <f>[15]Maio!$G$16</f>
        <v>*</v>
      </c>
      <c r="N19" s="15">
        <f>[15]Maio!$G$17</f>
        <v>57</v>
      </c>
      <c r="O19" s="15">
        <f>[15]Maio!$G$18</f>
        <v>55</v>
      </c>
      <c r="P19" s="15">
        <f>[15]Maio!$G$19</f>
        <v>55</v>
      </c>
      <c r="Q19" s="15">
        <f>[15]Maio!$G$20</f>
        <v>71</v>
      </c>
      <c r="R19" s="15">
        <f>[15]Maio!$G$21</f>
        <v>56</v>
      </c>
      <c r="S19" s="15" t="str">
        <f>[15]Maio!$G$22</f>
        <v>*</v>
      </c>
      <c r="T19" s="15" t="str">
        <f>[15]Maio!$G$23</f>
        <v>*</v>
      </c>
      <c r="U19" s="15">
        <f>[15]Maio!$G$24</f>
        <v>60</v>
      </c>
      <c r="V19" s="15">
        <f>[15]Maio!$G$25</f>
        <v>72</v>
      </c>
      <c r="W19" s="15" t="str">
        <f>[15]Maio!$G$26</f>
        <v>*</v>
      </c>
      <c r="X19" s="15">
        <f>[15]Maio!$G$27</f>
        <v>41</v>
      </c>
      <c r="Y19" s="15">
        <f>[15]Maio!$G$28</f>
        <v>36</v>
      </c>
      <c r="Z19" s="15">
        <f>[15]Maio!$G$29</f>
        <v>43</v>
      </c>
      <c r="AA19" s="15">
        <f>[15]Maio!$G$30</f>
        <v>57</v>
      </c>
      <c r="AB19" s="15">
        <f>[15]Maio!$G$31</f>
        <v>62</v>
      </c>
      <c r="AC19" s="15" t="str">
        <f>[15]Maio!$G$32</f>
        <v>*</v>
      </c>
      <c r="AD19" s="15">
        <f>[15]Maio!$G$33</f>
        <v>78</v>
      </c>
      <c r="AE19" s="15" t="str">
        <f>[15]Maio!$G$34</f>
        <v>*</v>
      </c>
      <c r="AF19" s="15">
        <f>[15]Maio!$G$35</f>
        <v>79</v>
      </c>
      <c r="AG19" s="22">
        <f t="shared" ref="AG19" si="7">MIN(B19:AF19)</f>
        <v>24</v>
      </c>
      <c r="AH19" s="106">
        <f t="shared" ref="AH19" si="8">AVERAGE(B19:AF19)</f>
        <v>52.772727272727273</v>
      </c>
    </row>
    <row r="20" spans="1:34" ht="17.100000000000001" customHeight="1" x14ac:dyDescent="0.2">
      <c r="A20" s="84" t="s">
        <v>10</v>
      </c>
      <c r="B20" s="15">
        <f>[16]Maio!$G$5</f>
        <v>20</v>
      </c>
      <c r="C20" s="15">
        <f>[16]Maio!$G$6</f>
        <v>29</v>
      </c>
      <c r="D20" s="15">
        <f>[16]Maio!$G$7</f>
        <v>35</v>
      </c>
      <c r="E20" s="15">
        <f>[16]Maio!$G$8</f>
        <v>39</v>
      </c>
      <c r="F20" s="15">
        <f>[16]Maio!$G$9</f>
        <v>33</v>
      </c>
      <c r="G20" s="15">
        <f>[16]Maio!$G$10</f>
        <v>55</v>
      </c>
      <c r="H20" s="15">
        <f>[16]Maio!$G$11</f>
        <v>77</v>
      </c>
      <c r="I20" s="15">
        <f>[16]Maio!$G$12</f>
        <v>78</v>
      </c>
      <c r="J20" s="15">
        <f>[16]Maio!$G$13</f>
        <v>82</v>
      </c>
      <c r="K20" s="15">
        <f>[16]Maio!$G$14</f>
        <v>78</v>
      </c>
      <c r="L20" s="15">
        <f>[16]Maio!$G$15</f>
        <v>72</v>
      </c>
      <c r="M20" s="15">
        <f>[16]Maio!$G$16</f>
        <v>74</v>
      </c>
      <c r="N20" s="15">
        <f>[16]Maio!$G$17</f>
        <v>76</v>
      </c>
      <c r="O20" s="15">
        <f>[16]Maio!$G$18</f>
        <v>56</v>
      </c>
      <c r="P20" s="15">
        <f>[16]Maio!$G$19</f>
        <v>55</v>
      </c>
      <c r="Q20" s="15">
        <f>[16]Maio!$G$20</f>
        <v>67</v>
      </c>
      <c r="R20" s="15">
        <f>[16]Maio!$G$21</f>
        <v>50</v>
      </c>
      <c r="S20" s="15">
        <f>[16]Maio!$G$22</f>
        <v>65</v>
      </c>
      <c r="T20" s="15">
        <f>[16]Maio!$G$23</f>
        <v>80</v>
      </c>
      <c r="U20" s="15">
        <f>[16]Maio!$G$24</f>
        <v>63</v>
      </c>
      <c r="V20" s="15">
        <f>[16]Maio!$G$25</f>
        <v>69</v>
      </c>
      <c r="W20" s="15">
        <f>[16]Maio!$G$26</f>
        <v>81</v>
      </c>
      <c r="X20" s="15">
        <f>[16]Maio!$G$27</f>
        <v>39</v>
      </c>
      <c r="Y20" s="15">
        <f>[16]Maio!$G$28</f>
        <v>44</v>
      </c>
      <c r="Z20" s="15">
        <f>[16]Maio!$G$29</f>
        <v>52</v>
      </c>
      <c r="AA20" s="15">
        <f>[16]Maio!$G$30</f>
        <v>55</v>
      </c>
      <c r="AB20" s="15">
        <f>[16]Maio!$G$31</f>
        <v>57</v>
      </c>
      <c r="AC20" s="15">
        <f>[16]Maio!$G$32</f>
        <v>80</v>
      </c>
      <c r="AD20" s="15">
        <f>[16]Maio!$G$33</f>
        <v>73</v>
      </c>
      <c r="AE20" s="15">
        <f>[16]Maio!$G$34</f>
        <v>86</v>
      </c>
      <c r="AF20" s="15">
        <f>[16]Maio!$G$35</f>
        <v>85</v>
      </c>
      <c r="AG20" s="22">
        <f t="shared" si="5"/>
        <v>20</v>
      </c>
      <c r="AH20" s="106">
        <f t="shared" si="6"/>
        <v>61.451612903225808</v>
      </c>
    </row>
    <row r="21" spans="1:34" ht="17.100000000000001" customHeight="1" x14ac:dyDescent="0.2">
      <c r="A21" s="84" t="s">
        <v>11</v>
      </c>
      <c r="B21" s="15">
        <f>[17]Maio!$G$5</f>
        <v>28</v>
      </c>
      <c r="C21" s="15">
        <f>[17]Maio!$G$6</f>
        <v>34</v>
      </c>
      <c r="D21" s="15">
        <f>[17]Maio!$G$7</f>
        <v>39</v>
      </c>
      <c r="E21" s="15">
        <f>[17]Maio!$G$8</f>
        <v>40</v>
      </c>
      <c r="F21" s="15">
        <f>[17]Maio!$G$9</f>
        <v>32</v>
      </c>
      <c r="G21" s="15">
        <f>[17]Maio!$G$10</f>
        <v>72</v>
      </c>
      <c r="H21" s="15">
        <f>[17]Maio!$G$11</f>
        <v>55</v>
      </c>
      <c r="I21" s="15">
        <f>[17]Maio!$G$12</f>
        <v>57</v>
      </c>
      <c r="J21" s="15">
        <f>[17]Maio!$G$13</f>
        <v>72</v>
      </c>
      <c r="K21" s="15">
        <f>[17]Maio!$G$14</f>
        <v>61</v>
      </c>
      <c r="L21" s="15">
        <f>[17]Maio!$G$15</f>
        <v>68</v>
      </c>
      <c r="M21" s="15">
        <f>[17]Maio!$G$16</f>
        <v>83</v>
      </c>
      <c r="N21" s="15">
        <f>[17]Maio!$G$17</f>
        <v>67</v>
      </c>
      <c r="O21" s="15">
        <f>[17]Maio!$G$18</f>
        <v>60</v>
      </c>
      <c r="P21" s="15">
        <f>[17]Maio!$G$19</f>
        <v>52</v>
      </c>
      <c r="Q21" s="15">
        <f>[17]Maio!$G$20</f>
        <v>72</v>
      </c>
      <c r="R21" s="15">
        <f>[17]Maio!$G$21</f>
        <v>59</v>
      </c>
      <c r="S21" s="15">
        <f>[17]Maio!$G$22</f>
        <v>75</v>
      </c>
      <c r="T21" s="15">
        <f>[17]Maio!$G$23</f>
        <v>86</v>
      </c>
      <c r="U21" s="15">
        <f>[17]Maio!$G$24</f>
        <v>56</v>
      </c>
      <c r="V21" s="15">
        <f>[17]Maio!$G$25</f>
        <v>70</v>
      </c>
      <c r="W21" s="15">
        <f>[17]Maio!$G$26</f>
        <v>79</v>
      </c>
      <c r="X21" s="15">
        <f>[17]Maio!$G$27</f>
        <v>48</v>
      </c>
      <c r="Y21" s="15">
        <f>[17]Maio!$G$28</f>
        <v>46</v>
      </c>
      <c r="Z21" s="15">
        <f>[17]Maio!$G$29</f>
        <v>58</v>
      </c>
      <c r="AA21" s="15">
        <f>[17]Maio!$G$30</f>
        <v>59</v>
      </c>
      <c r="AB21" s="15">
        <f>[17]Maio!$G$31</f>
        <v>66</v>
      </c>
      <c r="AC21" s="15">
        <f>[17]Maio!$G$32</f>
        <v>85</v>
      </c>
      <c r="AD21" s="15">
        <f>[17]Maio!$G$33</f>
        <v>71</v>
      </c>
      <c r="AE21" s="15">
        <f>[17]Maio!$G$34</f>
        <v>73</v>
      </c>
      <c r="AF21" s="15">
        <f>[17]Maio!$G$35</f>
        <v>86</v>
      </c>
      <c r="AG21" s="22">
        <f t="shared" si="5"/>
        <v>28</v>
      </c>
      <c r="AH21" s="106">
        <f t="shared" si="6"/>
        <v>61.58064516129032</v>
      </c>
    </row>
    <row r="22" spans="1:34" ht="17.100000000000001" customHeight="1" x14ac:dyDescent="0.2">
      <c r="A22" s="84" t="s">
        <v>12</v>
      </c>
      <c r="B22" s="15">
        <f>[18]Maio!$G$5</f>
        <v>28</v>
      </c>
      <c r="C22" s="15">
        <f>[18]Maio!$G$6</f>
        <v>33</v>
      </c>
      <c r="D22" s="15">
        <f>[18]Maio!$G$7</f>
        <v>35</v>
      </c>
      <c r="E22" s="15">
        <f>[18]Maio!$G$8</f>
        <v>37</v>
      </c>
      <c r="F22" s="15">
        <f>[18]Maio!$G$9</f>
        <v>30</v>
      </c>
      <c r="G22" s="15">
        <f>[18]Maio!$G$10</f>
        <v>49</v>
      </c>
      <c r="H22" s="15">
        <f>[18]Maio!$G$11</f>
        <v>44</v>
      </c>
      <c r="I22" s="15">
        <f>[18]Maio!$G$12</f>
        <v>53</v>
      </c>
      <c r="J22" s="15">
        <f>[18]Maio!$G$13</f>
        <v>45</v>
      </c>
      <c r="K22" s="15">
        <f>[18]Maio!$G$14</f>
        <v>79</v>
      </c>
      <c r="L22" s="15">
        <f>[18]Maio!$G$15</f>
        <v>67</v>
      </c>
      <c r="M22" s="15">
        <f>[18]Maio!$G$16</f>
        <v>62</v>
      </c>
      <c r="N22" s="15">
        <f>[18]Maio!$G$17</f>
        <v>56</v>
      </c>
      <c r="O22" s="15">
        <f>[18]Maio!$G$18</f>
        <v>53</v>
      </c>
      <c r="P22" s="15">
        <f>[18]Maio!$G$19</f>
        <v>56</v>
      </c>
      <c r="Q22" s="15">
        <f>[18]Maio!$G$20</f>
        <v>63</v>
      </c>
      <c r="R22" s="15">
        <f>[18]Maio!$G$21</f>
        <v>60</v>
      </c>
      <c r="S22" s="15">
        <f>[18]Maio!$G$22</f>
        <v>73</v>
      </c>
      <c r="T22" s="15">
        <f>[18]Maio!$G$23</f>
        <v>66</v>
      </c>
      <c r="U22" s="15">
        <f>[18]Maio!$G$24</f>
        <v>59</v>
      </c>
      <c r="V22" s="15">
        <f>[18]Maio!$G$25</f>
        <v>62</v>
      </c>
      <c r="W22" s="15">
        <f>[18]Maio!$G$26</f>
        <v>69</v>
      </c>
      <c r="X22" s="15">
        <f>[18]Maio!$G$27</f>
        <v>44</v>
      </c>
      <c r="Y22" s="15">
        <f>[18]Maio!$G$28</f>
        <v>45</v>
      </c>
      <c r="Z22" s="15">
        <f>[18]Maio!$G$29</f>
        <v>42</v>
      </c>
      <c r="AA22" s="15">
        <f>[18]Maio!$G$30</f>
        <v>64</v>
      </c>
      <c r="AB22" s="15">
        <f>[18]Maio!$G$31</f>
        <v>63</v>
      </c>
      <c r="AC22" s="15">
        <f>[18]Maio!$G$32</f>
        <v>84</v>
      </c>
      <c r="AD22" s="15">
        <f>[18]Maio!$G$33</f>
        <v>80</v>
      </c>
      <c r="AE22" s="15">
        <f>[18]Maio!$G$34</f>
        <v>74</v>
      </c>
      <c r="AF22" s="15">
        <f>[18]Maio!$G$35</f>
        <v>70</v>
      </c>
      <c r="AG22" s="22">
        <f t="shared" si="5"/>
        <v>28</v>
      </c>
      <c r="AH22" s="106">
        <f t="shared" si="6"/>
        <v>56.29032258064516</v>
      </c>
    </row>
    <row r="23" spans="1:34" ht="17.100000000000001" customHeight="1" x14ac:dyDescent="0.2">
      <c r="A23" s="84" t="s">
        <v>13</v>
      </c>
      <c r="B23" s="15">
        <f>[19]Maio!$G$5</f>
        <v>30</v>
      </c>
      <c r="C23" s="15">
        <f>[19]Maio!$G$6</f>
        <v>33</v>
      </c>
      <c r="D23" s="15">
        <f>[19]Maio!$G$7</f>
        <v>39</v>
      </c>
      <c r="E23" s="15">
        <f>[19]Maio!$G$8</f>
        <v>40</v>
      </c>
      <c r="F23" s="15">
        <f>[19]Maio!$G$9</f>
        <v>27</v>
      </c>
      <c r="G23" s="15">
        <f>[19]Maio!$G$10</f>
        <v>30</v>
      </c>
      <c r="H23" s="15">
        <f>[19]Maio!$G$11</f>
        <v>49</v>
      </c>
      <c r="I23" s="15">
        <f>[19]Maio!$G$12</f>
        <v>52</v>
      </c>
      <c r="J23" s="15">
        <f>[19]Maio!$G$13</f>
        <v>50</v>
      </c>
      <c r="K23" s="15">
        <f>[19]Maio!$G$14</f>
        <v>70</v>
      </c>
      <c r="L23" s="15">
        <f>[19]Maio!$G$15</f>
        <v>66</v>
      </c>
      <c r="M23" s="15">
        <f>[19]Maio!$G$16</f>
        <v>58</v>
      </c>
      <c r="N23" s="15">
        <f>[19]Maio!$G$17</f>
        <v>58</v>
      </c>
      <c r="O23" s="15">
        <f>[19]Maio!$G$18</f>
        <v>50</v>
      </c>
      <c r="P23" s="15">
        <f>[19]Maio!$G$19</f>
        <v>54</v>
      </c>
      <c r="Q23" s="15">
        <f>[19]Maio!$G$20</f>
        <v>71</v>
      </c>
      <c r="R23" s="15">
        <f>[19]Maio!$G$21</f>
        <v>66</v>
      </c>
      <c r="S23" s="15">
        <f>[19]Maio!$G$22</f>
        <v>76</v>
      </c>
      <c r="T23" s="15">
        <f>[19]Maio!$G$23</f>
        <v>65</v>
      </c>
      <c r="U23" s="15">
        <f>[19]Maio!$G$24</f>
        <v>59</v>
      </c>
      <c r="V23" s="15">
        <f>[19]Maio!$G$25</f>
        <v>74</v>
      </c>
      <c r="W23" s="15">
        <f>[19]Maio!$G$26</f>
        <v>63</v>
      </c>
      <c r="X23" s="15">
        <f>[19]Maio!$G$27</f>
        <v>48</v>
      </c>
      <c r="Y23" s="15">
        <f>[19]Maio!$G$28</f>
        <v>43</v>
      </c>
      <c r="Z23" s="15">
        <f>[19]Maio!$G$29</f>
        <v>44</v>
      </c>
      <c r="AA23" s="15">
        <f>[19]Maio!$G$30</f>
        <v>48</v>
      </c>
      <c r="AB23" s="15">
        <f>[19]Maio!$G$31</f>
        <v>69</v>
      </c>
      <c r="AC23" s="15">
        <f>[19]Maio!$G$32</f>
        <v>82</v>
      </c>
      <c r="AD23" s="15">
        <f>[19]Maio!$G$33</f>
        <v>70</v>
      </c>
      <c r="AE23" s="15">
        <f>[19]Maio!$G$34</f>
        <v>65</v>
      </c>
      <c r="AF23" s="15">
        <f>[19]Maio!$G$35</f>
        <v>68</v>
      </c>
      <c r="AG23" s="22">
        <f t="shared" si="5"/>
        <v>27</v>
      </c>
      <c r="AH23" s="106">
        <f t="shared" si="6"/>
        <v>55.387096774193552</v>
      </c>
    </row>
    <row r="24" spans="1:34" ht="17.100000000000001" customHeight="1" x14ac:dyDescent="0.2">
      <c r="A24" s="84" t="s">
        <v>14</v>
      </c>
      <c r="B24" s="15">
        <f>[20]Maio!$G$5</f>
        <v>29</v>
      </c>
      <c r="C24" s="15">
        <f>[20]Maio!$G$6</f>
        <v>25</v>
      </c>
      <c r="D24" s="15">
        <f>[20]Maio!$G$7</f>
        <v>16</v>
      </c>
      <c r="E24" s="15">
        <f>[20]Maio!$G$8</f>
        <v>27</v>
      </c>
      <c r="F24" s="15">
        <f>[20]Maio!$G$9</f>
        <v>25</v>
      </c>
      <c r="G24" s="15">
        <f>[20]Maio!$G$10</f>
        <v>24</v>
      </c>
      <c r="H24" s="15">
        <f>[20]Maio!$G$11</f>
        <v>28</v>
      </c>
      <c r="I24" s="15">
        <f>[20]Maio!$G$12</f>
        <v>32</v>
      </c>
      <c r="J24" s="15">
        <f>[20]Maio!$G$13</f>
        <v>29</v>
      </c>
      <c r="K24" s="15">
        <f>[20]Maio!$G$14</f>
        <v>55</v>
      </c>
      <c r="L24" s="15">
        <f>[20]Maio!$G$15</f>
        <v>40</v>
      </c>
      <c r="M24" s="15">
        <f>[20]Maio!$G$16</f>
        <v>46</v>
      </c>
      <c r="N24" s="15">
        <f>[20]Maio!$G$17</f>
        <v>60</v>
      </c>
      <c r="O24" s="15">
        <f>[20]Maio!$G$18</f>
        <v>48</v>
      </c>
      <c r="P24" s="15">
        <f>[20]Maio!$G$19</f>
        <v>34</v>
      </c>
      <c r="Q24" s="15">
        <f>[20]Maio!$G$20</f>
        <v>39</v>
      </c>
      <c r="R24" s="15">
        <f>[20]Maio!$G$21</f>
        <v>58</v>
      </c>
      <c r="S24" s="15">
        <f>[20]Maio!$G$22</f>
        <v>68</v>
      </c>
      <c r="T24" s="15">
        <f>[20]Maio!$G$23</f>
        <v>57</v>
      </c>
      <c r="U24" s="15">
        <f>[20]Maio!$G$24</f>
        <v>43</v>
      </c>
      <c r="V24" s="15">
        <f>[20]Maio!$G$25</f>
        <v>75</v>
      </c>
      <c r="W24" s="15">
        <f>[20]Maio!$G$26</f>
        <v>53</v>
      </c>
      <c r="X24" s="15">
        <f>[20]Maio!$G$27</f>
        <v>56</v>
      </c>
      <c r="Y24" s="15">
        <f>[20]Maio!$G$28</f>
        <v>46</v>
      </c>
      <c r="Z24" s="15">
        <f>[20]Maio!$G$29</f>
        <v>27</v>
      </c>
      <c r="AA24" s="15">
        <f>[20]Maio!$G$30</f>
        <v>28</v>
      </c>
      <c r="AB24" s="15">
        <f>[20]Maio!$G$31</f>
        <v>48</v>
      </c>
      <c r="AC24" s="15">
        <f>[20]Maio!$G$32</f>
        <v>43</v>
      </c>
      <c r="AD24" s="15">
        <f>[20]Maio!$G$33</f>
        <v>71</v>
      </c>
      <c r="AE24" s="15">
        <f>[20]Maio!$G$34</f>
        <v>44</v>
      </c>
      <c r="AF24" s="15">
        <f>[20]Maio!$G$35</f>
        <v>71</v>
      </c>
      <c r="AG24" s="22">
        <f t="shared" si="5"/>
        <v>16</v>
      </c>
      <c r="AH24" s="106">
        <f t="shared" si="6"/>
        <v>43.387096774193552</v>
      </c>
    </row>
    <row r="25" spans="1:34" ht="17.100000000000001" customHeight="1" x14ac:dyDescent="0.2">
      <c r="A25" s="84" t="s">
        <v>15</v>
      </c>
      <c r="B25" s="15">
        <f>[21]Maio!$G$5</f>
        <v>25</v>
      </c>
      <c r="C25" s="15">
        <f>[21]Maio!$G$6</f>
        <v>36</v>
      </c>
      <c r="D25" s="15">
        <f>[21]Maio!$G$7</f>
        <v>42</v>
      </c>
      <c r="E25" s="15">
        <f>[21]Maio!$G$8</f>
        <v>43</v>
      </c>
      <c r="F25" s="15">
        <f>[21]Maio!$G$9</f>
        <v>37</v>
      </c>
      <c r="G25" s="15">
        <f>[21]Maio!$G$10</f>
        <v>60</v>
      </c>
      <c r="H25" s="15">
        <f>[21]Maio!$G$11</f>
        <v>77</v>
      </c>
      <c r="I25" s="15">
        <f>[21]Maio!$G$12</f>
        <v>79</v>
      </c>
      <c r="J25" s="15">
        <f>[21]Maio!$G$13</f>
        <v>91</v>
      </c>
      <c r="K25" s="15">
        <f>[21]Maio!$G$14</f>
        <v>58</v>
      </c>
      <c r="L25" s="15">
        <f>[21]Maio!$G$15</f>
        <v>68</v>
      </c>
      <c r="M25" s="15">
        <f>[21]Maio!$G$16</f>
        <v>79</v>
      </c>
      <c r="N25" s="15">
        <f>[21]Maio!$G$17</f>
        <v>69</v>
      </c>
      <c r="O25" s="15">
        <f>[21]Maio!$G$18</f>
        <v>68</v>
      </c>
      <c r="P25" s="15">
        <f>[21]Maio!$G$19</f>
        <v>57</v>
      </c>
      <c r="Q25" s="15">
        <f>[21]Maio!$G$20</f>
        <v>76</v>
      </c>
      <c r="R25" s="15">
        <f>[21]Maio!$G$21</f>
        <v>61</v>
      </c>
      <c r="S25" s="15">
        <f>[21]Maio!$G$22</f>
        <v>78</v>
      </c>
      <c r="T25" s="15">
        <f>[21]Maio!$G$23</f>
        <v>80</v>
      </c>
      <c r="U25" s="15">
        <f>[21]Maio!$G$24</f>
        <v>76</v>
      </c>
      <c r="V25" s="15">
        <f>[21]Maio!$G$25</f>
        <v>71</v>
      </c>
      <c r="W25" s="15">
        <f>[21]Maio!$G$26</f>
        <v>78</v>
      </c>
      <c r="X25" s="15">
        <f>[21]Maio!$G$27</f>
        <v>51</v>
      </c>
      <c r="Y25" s="15">
        <f>[21]Maio!$G$28</f>
        <v>45</v>
      </c>
      <c r="Z25" s="15">
        <f>[21]Maio!$G$29</f>
        <v>62</v>
      </c>
      <c r="AA25" s="15">
        <f>[21]Maio!$G$30</f>
        <v>58</v>
      </c>
      <c r="AB25" s="15">
        <f>[21]Maio!$G$31</f>
        <v>61</v>
      </c>
      <c r="AC25" s="15">
        <f>[21]Maio!$G$32</f>
        <v>91</v>
      </c>
      <c r="AD25" s="15">
        <f>[21]Maio!$G$33</f>
        <v>78</v>
      </c>
      <c r="AE25" s="15">
        <f>[21]Maio!$G$34</f>
        <v>91</v>
      </c>
      <c r="AF25" s="15">
        <f>[21]Maio!$G$35</f>
        <v>89</v>
      </c>
      <c r="AG25" s="22">
        <f t="shared" si="5"/>
        <v>25</v>
      </c>
      <c r="AH25" s="106">
        <f t="shared" si="6"/>
        <v>65.645161290322577</v>
      </c>
    </row>
    <row r="26" spans="1:34" ht="17.100000000000001" customHeight="1" x14ac:dyDescent="0.2">
      <c r="A26" s="84" t="s">
        <v>16</v>
      </c>
      <c r="B26" s="15">
        <f>[22]Maio!$G$5</f>
        <v>34</v>
      </c>
      <c r="C26" s="15">
        <f>[22]Maio!$G$6</f>
        <v>35</v>
      </c>
      <c r="D26" s="15">
        <f>[22]Maio!$G$7</f>
        <v>43</v>
      </c>
      <c r="E26" s="15">
        <f>[22]Maio!$G$8</f>
        <v>46</v>
      </c>
      <c r="F26" s="15">
        <f>[22]Maio!$G$9</f>
        <v>41</v>
      </c>
      <c r="G26" s="15">
        <f>[22]Maio!$G$10</f>
        <v>61</v>
      </c>
      <c r="H26" s="15">
        <f>[22]Maio!$G$11</f>
        <v>81</v>
      </c>
      <c r="I26" s="15">
        <f>[22]Maio!$G$12</f>
        <v>73</v>
      </c>
      <c r="J26" s="15">
        <f>[22]Maio!$G$13</f>
        <v>82</v>
      </c>
      <c r="K26" s="15">
        <f>[22]Maio!$G$14</f>
        <v>84</v>
      </c>
      <c r="L26" s="15">
        <f>[22]Maio!$G$15</f>
        <v>78</v>
      </c>
      <c r="M26" s="15">
        <f>[22]Maio!$G$16</f>
        <v>83</v>
      </c>
      <c r="N26" s="15">
        <f>[22]Maio!$G$17</f>
        <v>82</v>
      </c>
      <c r="O26" s="15">
        <f>[22]Maio!$G$18</f>
        <v>66</v>
      </c>
      <c r="P26" s="15">
        <f>[22]Maio!$G$19</f>
        <v>57</v>
      </c>
      <c r="Q26" s="15">
        <f>[22]Maio!$G$20</f>
        <v>69</v>
      </c>
      <c r="R26" s="15">
        <f>[22]Maio!$G$21</f>
        <v>67</v>
      </c>
      <c r="S26" s="15">
        <f>[22]Maio!$G$22</f>
        <v>76</v>
      </c>
      <c r="T26" s="15">
        <f>[22]Maio!$G$23</f>
        <v>67</v>
      </c>
      <c r="U26" s="15">
        <f>[22]Maio!$G$24</f>
        <v>75</v>
      </c>
      <c r="V26" s="15">
        <f>[22]Maio!$G$25</f>
        <v>66</v>
      </c>
      <c r="W26" s="15">
        <f>[22]Maio!$G$26</f>
        <v>73</v>
      </c>
      <c r="X26" s="15">
        <f>[22]Maio!$G$27</f>
        <v>53</v>
      </c>
      <c r="Y26" s="15">
        <f>[22]Maio!$G$28</f>
        <v>45</v>
      </c>
      <c r="Z26" s="15">
        <f>[22]Maio!$G$29</f>
        <v>51</v>
      </c>
      <c r="AA26" s="15">
        <f>[22]Maio!$G$30</f>
        <v>69</v>
      </c>
      <c r="AB26" s="15">
        <f>[22]Maio!$G$31</f>
        <v>85</v>
      </c>
      <c r="AC26" s="15">
        <f>[22]Maio!$G$32</f>
        <v>90</v>
      </c>
      <c r="AD26" s="15">
        <f>[22]Maio!$G$33</f>
        <v>83</v>
      </c>
      <c r="AE26" s="15">
        <f>[22]Maio!$G$34</f>
        <v>85</v>
      </c>
      <c r="AF26" s="15">
        <f>[22]Maio!$G$35</f>
        <v>73</v>
      </c>
      <c r="AG26" s="22">
        <f t="shared" si="5"/>
        <v>34</v>
      </c>
      <c r="AH26" s="106">
        <f t="shared" si="6"/>
        <v>66.870967741935488</v>
      </c>
    </row>
    <row r="27" spans="1:34" ht="17.100000000000001" customHeight="1" x14ac:dyDescent="0.2">
      <c r="A27" s="84" t="s">
        <v>17</v>
      </c>
      <c r="B27" s="15" t="str">
        <f>[23]Maio!$G$5</f>
        <v>*</v>
      </c>
      <c r="C27" s="15" t="str">
        <f>[23]Maio!$G$6</f>
        <v>*</v>
      </c>
      <c r="D27" s="15" t="str">
        <f>[23]Maio!$G$7</f>
        <v>*</v>
      </c>
      <c r="E27" s="15" t="str">
        <f>[23]Maio!$G$8</f>
        <v>*</v>
      </c>
      <c r="F27" s="15" t="str">
        <f>[23]Maio!$G$9</f>
        <v>*</v>
      </c>
      <c r="G27" s="15" t="str">
        <f>[23]Maio!$G$10</f>
        <v>*</v>
      </c>
      <c r="H27" s="15">
        <f>[23]Maio!$G$11</f>
        <v>12</v>
      </c>
      <c r="I27" s="15" t="str">
        <f>[23]Maio!$G$12</f>
        <v>*</v>
      </c>
      <c r="J27" s="15" t="str">
        <f>[23]Maio!$G$13</f>
        <v>*</v>
      </c>
      <c r="K27" s="15" t="str">
        <f>[23]Maio!$G$14</f>
        <v>*</v>
      </c>
      <c r="L27" s="15" t="str">
        <f>[23]Maio!$G$15</f>
        <v>*</v>
      </c>
      <c r="M27" s="15" t="str">
        <f>[23]Maio!$G$16</f>
        <v>*</v>
      </c>
      <c r="N27" s="15" t="str">
        <f>[23]Maio!$G$17</f>
        <v>*</v>
      </c>
      <c r="O27" s="15" t="str">
        <f>[23]Maio!$G$18</f>
        <v>*</v>
      </c>
      <c r="P27" s="15" t="str">
        <f>[23]Maio!$G$19</f>
        <v>*</v>
      </c>
      <c r="Q27" s="15" t="str">
        <f>[23]Maio!$G$20</f>
        <v>*</v>
      </c>
      <c r="R27" s="15" t="str">
        <f>[23]Maio!$G$21</f>
        <v>*</v>
      </c>
      <c r="S27" s="15" t="str">
        <f>[23]Maio!$G$22</f>
        <v>*</v>
      </c>
      <c r="T27" s="15" t="str">
        <f>[23]Maio!$G$23</f>
        <v>*</v>
      </c>
      <c r="U27" s="15" t="str">
        <f>[23]Maio!$G$24</f>
        <v>*</v>
      </c>
      <c r="V27" s="15" t="str">
        <f>[23]Maio!$G$25</f>
        <v>*</v>
      </c>
      <c r="W27" s="15" t="str">
        <f>[23]Maio!$G$26</f>
        <v>*</v>
      </c>
      <c r="X27" s="15" t="str">
        <f>[23]Maio!$G$27</f>
        <v>*</v>
      </c>
      <c r="Y27" s="15" t="str">
        <f>[23]Maio!$G$28</f>
        <v>*</v>
      </c>
      <c r="Z27" s="15" t="str">
        <f>[23]Maio!$G$29</f>
        <v>*</v>
      </c>
      <c r="AA27" s="15" t="str">
        <f>[23]Maio!$G$30</f>
        <v>*</v>
      </c>
      <c r="AB27" s="15">
        <f>[23]Maio!$G$31</f>
        <v>11</v>
      </c>
      <c r="AC27" s="15" t="str">
        <f>[23]Maio!$G$32</f>
        <v>*</v>
      </c>
      <c r="AD27" s="15" t="str">
        <f>[23]Maio!$G$33</f>
        <v>*</v>
      </c>
      <c r="AE27" s="15" t="str">
        <f>[23]Maio!$G$34</f>
        <v>*</v>
      </c>
      <c r="AF27" s="15" t="str">
        <f>[23]Maio!$G$35</f>
        <v>*</v>
      </c>
      <c r="AG27" s="22">
        <f t="shared" si="5"/>
        <v>11</v>
      </c>
      <c r="AH27" s="106">
        <f t="shared" si="6"/>
        <v>11.5</v>
      </c>
    </row>
    <row r="28" spans="1:34" ht="17.100000000000001" customHeight="1" x14ac:dyDescent="0.2">
      <c r="A28" s="84" t="s">
        <v>18</v>
      </c>
      <c r="B28" s="15">
        <f>[24]Maio!$G$5</f>
        <v>21</v>
      </c>
      <c r="C28" s="15">
        <f>[24]Maio!$G$6</f>
        <v>34</v>
      </c>
      <c r="D28" s="15">
        <f>[24]Maio!$G$7</f>
        <v>32</v>
      </c>
      <c r="E28" s="15">
        <f>[24]Maio!$G$8</f>
        <v>32</v>
      </c>
      <c r="F28" s="15">
        <f>[24]Maio!$G$9</f>
        <v>27</v>
      </c>
      <c r="G28" s="15">
        <f>[24]Maio!$G$10</f>
        <v>30</v>
      </c>
      <c r="H28" s="15">
        <f>[24]Maio!$G$11</f>
        <v>41</v>
      </c>
      <c r="I28" s="15">
        <f>[24]Maio!$G$12</f>
        <v>38</v>
      </c>
      <c r="J28" s="15">
        <f>[24]Maio!$G$13</f>
        <v>47</v>
      </c>
      <c r="K28" s="15">
        <f>[24]Maio!$G$14</f>
        <v>83</v>
      </c>
      <c r="L28" s="15">
        <f>[24]Maio!$G$15</f>
        <v>59</v>
      </c>
      <c r="M28" s="15">
        <f>[24]Maio!$G$16</f>
        <v>58</v>
      </c>
      <c r="N28" s="15">
        <f>[24]Maio!$G$17</f>
        <v>52</v>
      </c>
      <c r="O28" s="15">
        <f>[24]Maio!$G$18</f>
        <v>52</v>
      </c>
      <c r="P28" s="15">
        <f>[24]Maio!$G$19</f>
        <v>52</v>
      </c>
      <c r="Q28" s="15">
        <f>[24]Maio!$G$20</f>
        <v>62</v>
      </c>
      <c r="R28" s="15">
        <f>[24]Maio!$G$21</f>
        <v>79</v>
      </c>
      <c r="S28" s="15">
        <f>[24]Maio!$G$22</f>
        <v>75</v>
      </c>
      <c r="T28" s="15">
        <f>[24]Maio!$G$23</f>
        <v>60</v>
      </c>
      <c r="U28" s="15">
        <f>[24]Maio!$G$24</f>
        <v>48</v>
      </c>
      <c r="V28" s="15">
        <f>[24]Maio!$G$25</f>
        <v>67</v>
      </c>
      <c r="W28" s="15">
        <f>[24]Maio!$G$26</f>
        <v>79</v>
      </c>
      <c r="X28" s="15">
        <f>[24]Maio!$G$27</f>
        <v>45</v>
      </c>
      <c r="Y28" s="15">
        <f>[24]Maio!$G$28</f>
        <v>44</v>
      </c>
      <c r="Z28" s="15">
        <f>[24]Maio!$G$29</f>
        <v>45</v>
      </c>
      <c r="AA28" s="15">
        <f>[24]Maio!$G$30</f>
        <v>37</v>
      </c>
      <c r="AB28" s="15">
        <f>[24]Maio!$G$31</f>
        <v>63</v>
      </c>
      <c r="AC28" s="15">
        <f>[24]Maio!$G$32</f>
        <v>51</v>
      </c>
      <c r="AD28" s="15">
        <f>[24]Maio!$G$33</f>
        <v>71</v>
      </c>
      <c r="AE28" s="15">
        <f>[24]Maio!$G$34</f>
        <v>68</v>
      </c>
      <c r="AF28" s="15">
        <f>[24]Maio!$G$35</f>
        <v>66</v>
      </c>
      <c r="AG28" s="22">
        <f>MIN(B28:AF28)</f>
        <v>21</v>
      </c>
      <c r="AH28" s="106">
        <f t="shared" si="6"/>
        <v>52.193548387096776</v>
      </c>
    </row>
    <row r="29" spans="1:34" ht="17.100000000000001" customHeight="1" x14ac:dyDescent="0.2">
      <c r="A29" s="84" t="s">
        <v>19</v>
      </c>
      <c r="B29" s="15">
        <f>[25]Maio!$G$5</f>
        <v>26</v>
      </c>
      <c r="C29" s="15">
        <f>[25]Maio!$G$6</f>
        <v>30</v>
      </c>
      <c r="D29" s="15">
        <f>[25]Maio!$G$7</f>
        <v>39</v>
      </c>
      <c r="E29" s="15">
        <f>[25]Maio!$G$8</f>
        <v>42</v>
      </c>
      <c r="F29" s="15">
        <f>[25]Maio!$G$9</f>
        <v>43</v>
      </c>
      <c r="G29" s="15">
        <f>[25]Maio!$G$10</f>
        <v>73</v>
      </c>
      <c r="H29" s="15">
        <f>[25]Maio!$G$11</f>
        <v>71</v>
      </c>
      <c r="I29" s="15">
        <f>[25]Maio!$G$12</f>
        <v>87</v>
      </c>
      <c r="J29" s="15">
        <f>[25]Maio!$G$13</f>
        <v>93</v>
      </c>
      <c r="K29" s="15">
        <f>[25]Maio!$G$14</f>
        <v>90</v>
      </c>
      <c r="L29" s="15">
        <f>[25]Maio!$G$15</f>
        <v>76</v>
      </c>
      <c r="M29" s="15">
        <f>[25]Maio!$G$16</f>
        <v>67</v>
      </c>
      <c r="N29" s="15">
        <f>[25]Maio!$G$17</f>
        <v>82</v>
      </c>
      <c r="O29" s="15">
        <f>[25]Maio!$G$18</f>
        <v>58</v>
      </c>
      <c r="P29" s="15">
        <f>[25]Maio!$G$19</f>
        <v>55</v>
      </c>
      <c r="Q29" s="15">
        <f>[25]Maio!$G$20</f>
        <v>68</v>
      </c>
      <c r="R29" s="15">
        <f>[25]Maio!$G$21</f>
        <v>52</v>
      </c>
      <c r="S29" s="15">
        <f>[25]Maio!$G$22</f>
        <v>48</v>
      </c>
      <c r="T29" s="15">
        <f>[25]Maio!$G$23</f>
        <v>63</v>
      </c>
      <c r="U29" s="15">
        <f>[25]Maio!$G$24</f>
        <v>89</v>
      </c>
      <c r="V29" s="15">
        <f>[25]Maio!$G$25</f>
        <v>64</v>
      </c>
      <c r="W29" s="15">
        <f>[25]Maio!$G$26</f>
        <v>81</v>
      </c>
      <c r="X29" s="15">
        <f>[25]Maio!$G$27</f>
        <v>40</v>
      </c>
      <c r="Y29" s="15">
        <f>[25]Maio!$G$28</f>
        <v>40</v>
      </c>
      <c r="Z29" s="15">
        <f>[25]Maio!$G$29</f>
        <v>57</v>
      </c>
      <c r="AA29" s="15">
        <f>[25]Maio!$G$30</f>
        <v>62</v>
      </c>
      <c r="AB29" s="15">
        <f>[25]Maio!$G$31</f>
        <v>63</v>
      </c>
      <c r="AC29" s="15">
        <f>[25]Maio!$G$32</f>
        <v>93</v>
      </c>
      <c r="AD29" s="15">
        <f>[25]Maio!$G$33</f>
        <v>81</v>
      </c>
      <c r="AE29" s="15">
        <f>[25]Maio!$G$34</f>
        <v>91</v>
      </c>
      <c r="AF29" s="15">
        <f>[25]Maio!$G$35</f>
        <v>57</v>
      </c>
      <c r="AG29" s="22">
        <f t="shared" si="5"/>
        <v>26</v>
      </c>
      <c r="AH29" s="106">
        <f t="shared" si="6"/>
        <v>63.903225806451616</v>
      </c>
    </row>
    <row r="30" spans="1:34" ht="17.100000000000001" customHeight="1" x14ac:dyDescent="0.2">
      <c r="A30" s="84" t="s">
        <v>31</v>
      </c>
      <c r="B30" s="15">
        <f>[26]Maio!$G$5</f>
        <v>27</v>
      </c>
      <c r="C30" s="15">
        <f>[26]Maio!$G$6</f>
        <v>31</v>
      </c>
      <c r="D30" s="15">
        <f>[26]Maio!$G$7</f>
        <v>36</v>
      </c>
      <c r="E30" s="15">
        <f>[26]Maio!$G$8</f>
        <v>34</v>
      </c>
      <c r="F30" s="15">
        <f>[26]Maio!$G$9</f>
        <v>26</v>
      </c>
      <c r="G30" s="15">
        <f>[26]Maio!$G$10</f>
        <v>45</v>
      </c>
      <c r="H30" s="15">
        <f>[26]Maio!$G$11</f>
        <v>43</v>
      </c>
      <c r="I30" s="15">
        <f>[26]Maio!$G$12</f>
        <v>49</v>
      </c>
      <c r="J30" s="15">
        <f>[26]Maio!$G$13</f>
        <v>52</v>
      </c>
      <c r="K30" s="15">
        <f>[26]Maio!$G$14</f>
        <v>76</v>
      </c>
      <c r="L30" s="15">
        <f>[26]Maio!$G$15</f>
        <v>64</v>
      </c>
      <c r="M30" s="15">
        <f>[26]Maio!$G$16</f>
        <v>65</v>
      </c>
      <c r="N30" s="15">
        <f>[26]Maio!$G$17</f>
        <v>63</v>
      </c>
      <c r="O30" s="15">
        <f>[26]Maio!$G$18</f>
        <v>51</v>
      </c>
      <c r="P30" s="15">
        <f>[26]Maio!$G$19</f>
        <v>54</v>
      </c>
      <c r="Q30" s="15">
        <f>[26]Maio!$G$20</f>
        <v>80</v>
      </c>
      <c r="R30" s="15">
        <f>[26]Maio!$G$21</f>
        <v>63</v>
      </c>
      <c r="S30" s="15">
        <f>[26]Maio!$G$22</f>
        <v>77</v>
      </c>
      <c r="T30" s="15">
        <f>[26]Maio!$G$23</f>
        <v>77</v>
      </c>
      <c r="U30" s="15">
        <f>[26]Maio!$G$24</f>
        <v>59</v>
      </c>
      <c r="V30" s="15">
        <f>[26]Maio!$G$25</f>
        <v>70</v>
      </c>
      <c r="W30" s="15">
        <f>[26]Maio!$G$26</f>
        <v>78</v>
      </c>
      <c r="X30" s="15">
        <f>[26]Maio!$G$27</f>
        <v>55</v>
      </c>
      <c r="Y30" s="15">
        <f>[26]Maio!$G$28</f>
        <v>40</v>
      </c>
      <c r="Z30" s="15">
        <f>[26]Maio!$G$29</f>
        <v>49</v>
      </c>
      <c r="AA30" s="15">
        <f>[26]Maio!$G$30</f>
        <v>46</v>
      </c>
      <c r="AB30" s="15">
        <f>[26]Maio!$G$31</f>
        <v>59</v>
      </c>
      <c r="AC30" s="15">
        <f>[26]Maio!$G$32</f>
        <v>77</v>
      </c>
      <c r="AD30" s="15">
        <f>[26]Maio!$G$33</f>
        <v>83</v>
      </c>
      <c r="AE30" s="15">
        <f>[26]Maio!$G$34</f>
        <v>89</v>
      </c>
      <c r="AF30" s="15">
        <f>[26]Maio!$G$35</f>
        <v>83</v>
      </c>
      <c r="AG30" s="22">
        <f t="shared" si="5"/>
        <v>26</v>
      </c>
      <c r="AH30" s="106">
        <f>AVERAGE(B30:AF30)</f>
        <v>58.096774193548384</v>
      </c>
    </row>
    <row r="31" spans="1:34" ht="17.100000000000001" customHeight="1" x14ac:dyDescent="0.2">
      <c r="A31" s="84" t="s">
        <v>51</v>
      </c>
      <c r="B31" s="15">
        <f>[27]Maio!$G$5</f>
        <v>33</v>
      </c>
      <c r="C31" s="15">
        <f>[27]Maio!$G$6</f>
        <v>32</v>
      </c>
      <c r="D31" s="15">
        <f>[27]Maio!$G$7</f>
        <v>29</v>
      </c>
      <c r="E31" s="15">
        <f>[27]Maio!$G$8</f>
        <v>20</v>
      </c>
      <c r="F31" s="15">
        <f>[27]Maio!$G$9</f>
        <v>20</v>
      </c>
      <c r="G31" s="15">
        <f>[27]Maio!$G$10</f>
        <v>25</v>
      </c>
      <c r="H31" s="15">
        <f>[27]Maio!$G$11</f>
        <v>29</v>
      </c>
      <c r="I31" s="15">
        <f>[27]Maio!$G$12</f>
        <v>42</v>
      </c>
      <c r="J31" s="15">
        <f>[27]Maio!$G$13</f>
        <v>39</v>
      </c>
      <c r="K31" s="15">
        <f>[27]Maio!$G$14</f>
        <v>71</v>
      </c>
      <c r="L31" s="15">
        <f>[27]Maio!$G$15</f>
        <v>46</v>
      </c>
      <c r="M31" s="15">
        <f>[27]Maio!$G$16</f>
        <v>48</v>
      </c>
      <c r="N31" s="15">
        <f>[27]Maio!$G$17</f>
        <v>49</v>
      </c>
      <c r="O31" s="15">
        <f>[27]Maio!$G$18</f>
        <v>40</v>
      </c>
      <c r="P31" s="15">
        <f>[27]Maio!$G$19</f>
        <v>43</v>
      </c>
      <c r="Q31" s="15">
        <f>[27]Maio!$G$20</f>
        <v>58</v>
      </c>
      <c r="R31" s="15">
        <f>[27]Maio!$G$21</f>
        <v>61</v>
      </c>
      <c r="S31" s="15">
        <f>[27]Maio!$G$22</f>
        <v>69</v>
      </c>
      <c r="T31" s="15">
        <f>[27]Maio!$G$23</f>
        <v>53</v>
      </c>
      <c r="U31" s="15">
        <f>[27]Maio!$G$24</f>
        <v>39</v>
      </c>
      <c r="V31" s="15">
        <f>[27]Maio!$G$25</f>
        <v>66</v>
      </c>
      <c r="W31" s="15">
        <f>[27]Maio!$G$26</f>
        <v>67</v>
      </c>
      <c r="X31" s="15">
        <f>[27]Maio!$G$27</f>
        <v>53</v>
      </c>
      <c r="Y31" s="15">
        <f>[27]Maio!$G$28</f>
        <v>46</v>
      </c>
      <c r="Z31" s="15">
        <f>[27]Maio!$G$29</f>
        <v>29</v>
      </c>
      <c r="AA31" s="15">
        <f>[27]Maio!$G$30</f>
        <v>31</v>
      </c>
      <c r="AB31" s="15">
        <f>[27]Maio!$G$31</f>
        <v>49</v>
      </c>
      <c r="AC31" s="15">
        <f>[27]Maio!$G$32</f>
        <v>58</v>
      </c>
      <c r="AD31" s="15">
        <f>[27]Maio!$G$33</f>
        <v>57</v>
      </c>
      <c r="AE31" s="15">
        <f>[27]Maio!$G$34</f>
        <v>47</v>
      </c>
      <c r="AF31" s="15">
        <f>[27]Maio!$G$35</f>
        <v>54</v>
      </c>
      <c r="AG31" s="22">
        <f>MIN(B31:AF31)</f>
        <v>20</v>
      </c>
      <c r="AH31" s="106">
        <f>AVERAGE(B31:AF31)</f>
        <v>45.258064516129032</v>
      </c>
    </row>
    <row r="32" spans="1:34" ht="17.100000000000001" customHeight="1" x14ac:dyDescent="0.2">
      <c r="A32" s="84" t="s">
        <v>20</v>
      </c>
      <c r="B32" s="15">
        <f>[28]Maio!$G$5</f>
        <v>27</v>
      </c>
      <c r="C32" s="15">
        <f>[28]Maio!$G$6</f>
        <v>22</v>
      </c>
      <c r="D32" s="15">
        <f>[28]Maio!$G$7</f>
        <v>19</v>
      </c>
      <c r="E32" s="15">
        <f>[28]Maio!$G$8</f>
        <v>30</v>
      </c>
      <c r="F32" s="15">
        <f>[28]Maio!$G$9</f>
        <v>28</v>
      </c>
      <c r="G32" s="15">
        <f>[28]Maio!$G$10</f>
        <v>27</v>
      </c>
      <c r="H32" s="15">
        <f>[28]Maio!$G$11</f>
        <v>32</v>
      </c>
      <c r="I32" s="15">
        <f>[28]Maio!$G$12</f>
        <v>42</v>
      </c>
      <c r="J32" s="15">
        <f>[28]Maio!$G$13</f>
        <v>43</v>
      </c>
      <c r="K32" s="15">
        <f>[28]Maio!$G$14</f>
        <v>83</v>
      </c>
      <c r="L32" s="15">
        <f>[28]Maio!$G$15</f>
        <v>67</v>
      </c>
      <c r="M32" s="15">
        <f>[28]Maio!$G$16</f>
        <v>64</v>
      </c>
      <c r="N32" s="15">
        <f>[28]Maio!$G$17</f>
        <v>60</v>
      </c>
      <c r="O32" s="15">
        <f>[28]Maio!$G$18</f>
        <v>46</v>
      </c>
      <c r="P32" s="15">
        <f>[28]Maio!$G$19</f>
        <v>47</v>
      </c>
      <c r="Q32" s="15">
        <f>[28]Maio!$G$20</f>
        <v>56</v>
      </c>
      <c r="R32" s="15">
        <f>[28]Maio!$G$21</f>
        <v>55</v>
      </c>
      <c r="S32" s="15">
        <f>[28]Maio!$G$22</f>
        <v>64</v>
      </c>
      <c r="T32" s="15">
        <f>[28]Maio!$G$23</f>
        <v>55</v>
      </c>
      <c r="U32" s="15">
        <f>[28]Maio!$G$24</f>
        <v>54</v>
      </c>
      <c r="V32" s="15">
        <f>[28]Maio!$G$25</f>
        <v>67</v>
      </c>
      <c r="W32" s="15">
        <f>[28]Maio!$G$26</f>
        <v>68</v>
      </c>
      <c r="X32" s="15">
        <f>[28]Maio!$G$27</f>
        <v>50</v>
      </c>
      <c r="Y32" s="15">
        <f>[28]Maio!$G$28</f>
        <v>32</v>
      </c>
      <c r="Z32" s="15">
        <f>[28]Maio!$G$29</f>
        <v>46</v>
      </c>
      <c r="AA32" s="15">
        <f>[28]Maio!$G$30</f>
        <v>43</v>
      </c>
      <c r="AB32" s="15">
        <f>[28]Maio!$G$31</f>
        <v>50</v>
      </c>
      <c r="AC32" s="15">
        <f>[28]Maio!$G$32</f>
        <v>44</v>
      </c>
      <c r="AD32" s="15">
        <f>[28]Maio!$G$33</f>
        <v>70</v>
      </c>
      <c r="AE32" s="15">
        <f>[28]Maio!$G$34</f>
        <v>61</v>
      </c>
      <c r="AF32" s="15">
        <f>[28]Maio!$G$35</f>
        <v>56</v>
      </c>
      <c r="AG32" s="22">
        <f>MIN(B32:AF32)</f>
        <v>19</v>
      </c>
      <c r="AH32" s="106">
        <f>AVERAGE(B32:AF32)</f>
        <v>48.645161290322584</v>
      </c>
    </row>
    <row r="33" spans="1:35" s="5" customFormat="1" ht="17.100000000000001" customHeight="1" x14ac:dyDescent="0.2">
      <c r="A33" s="113" t="s">
        <v>35</v>
      </c>
      <c r="B33" s="19">
        <f t="shared" ref="B33:AG33" si="9">MIN(B5:B32)</f>
        <v>20</v>
      </c>
      <c r="C33" s="19">
        <f t="shared" si="9"/>
        <v>22</v>
      </c>
      <c r="D33" s="19">
        <f t="shared" si="9"/>
        <v>16</v>
      </c>
      <c r="E33" s="19">
        <f t="shared" si="9"/>
        <v>20</v>
      </c>
      <c r="F33" s="19">
        <f t="shared" si="9"/>
        <v>20</v>
      </c>
      <c r="G33" s="19">
        <f t="shared" si="9"/>
        <v>22</v>
      </c>
      <c r="H33" s="19">
        <f t="shared" si="9"/>
        <v>12</v>
      </c>
      <c r="I33" s="19">
        <f t="shared" si="9"/>
        <v>31</v>
      </c>
      <c r="J33" s="19">
        <f t="shared" si="9"/>
        <v>29</v>
      </c>
      <c r="K33" s="19">
        <f t="shared" si="9"/>
        <v>55</v>
      </c>
      <c r="L33" s="19">
        <f t="shared" si="9"/>
        <v>40</v>
      </c>
      <c r="M33" s="19">
        <f t="shared" si="9"/>
        <v>46</v>
      </c>
      <c r="N33" s="19">
        <f t="shared" si="9"/>
        <v>45</v>
      </c>
      <c r="O33" s="19">
        <f t="shared" si="9"/>
        <v>40</v>
      </c>
      <c r="P33" s="19">
        <f t="shared" si="9"/>
        <v>34</v>
      </c>
      <c r="Q33" s="19">
        <f t="shared" si="9"/>
        <v>39</v>
      </c>
      <c r="R33" s="19">
        <f t="shared" si="9"/>
        <v>42</v>
      </c>
      <c r="S33" s="19">
        <f t="shared" si="9"/>
        <v>48</v>
      </c>
      <c r="T33" s="19">
        <f t="shared" si="9"/>
        <v>53</v>
      </c>
      <c r="U33" s="19">
        <f t="shared" si="9"/>
        <v>39</v>
      </c>
      <c r="V33" s="19">
        <f t="shared" si="9"/>
        <v>53</v>
      </c>
      <c r="W33" s="19">
        <f t="shared" si="9"/>
        <v>46</v>
      </c>
      <c r="X33" s="19">
        <f t="shared" si="9"/>
        <v>33</v>
      </c>
      <c r="Y33" s="19">
        <f t="shared" si="9"/>
        <v>31</v>
      </c>
      <c r="Z33" s="19">
        <f t="shared" si="9"/>
        <v>27</v>
      </c>
      <c r="AA33" s="19">
        <f t="shared" si="9"/>
        <v>28</v>
      </c>
      <c r="AB33" s="19">
        <f t="shared" si="9"/>
        <v>11</v>
      </c>
      <c r="AC33" s="19">
        <f t="shared" si="9"/>
        <v>35</v>
      </c>
      <c r="AD33" s="19">
        <f t="shared" si="9"/>
        <v>57</v>
      </c>
      <c r="AE33" s="19">
        <f t="shared" si="9"/>
        <v>43</v>
      </c>
      <c r="AF33" s="19">
        <f t="shared" si="9"/>
        <v>54</v>
      </c>
      <c r="AG33" s="22">
        <f t="shared" si="9"/>
        <v>11</v>
      </c>
      <c r="AH33" s="112">
        <f>AVERAGE(AH5:AH32)</f>
        <v>53.974272846968709</v>
      </c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79"/>
      <c r="AH34" s="108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71"/>
      <c r="AH35" s="100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69"/>
      <c r="AH36" s="100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 t="s">
        <v>54</v>
      </c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95"/>
      <c r="AH37" s="103"/>
      <c r="AI37" s="2"/>
    </row>
    <row r="42" spans="1:35" x14ac:dyDescent="0.2">
      <c r="T42" s="14"/>
    </row>
  </sheetData>
  <sheetProtection password="C6EC" sheet="1" objects="1" scenarios="1"/>
  <mergeCells count="34">
    <mergeCell ref="A2:A4"/>
    <mergeCell ref="B3:B4"/>
    <mergeCell ref="A1:AH1"/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B2:AH2"/>
    <mergeCell ref="C3:C4"/>
    <mergeCell ref="D3:D4"/>
    <mergeCell ref="E3:E4"/>
    <mergeCell ref="F3:F4"/>
    <mergeCell ref="G3:G4"/>
    <mergeCell ref="H3:H4"/>
    <mergeCell ref="AF3:AF4"/>
    <mergeCell ref="R3:R4"/>
    <mergeCell ref="I3:I4"/>
    <mergeCell ref="L3:L4"/>
    <mergeCell ref="X3:X4"/>
    <mergeCell ref="J3:J4"/>
    <mergeCell ref="K3:K4"/>
    <mergeCell ref="S3:S4"/>
    <mergeCell ref="T3:T4"/>
    <mergeCell ref="U3:U4"/>
    <mergeCell ref="V3:V4"/>
    <mergeCell ref="M3:M4"/>
    <mergeCell ref="W3:W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6" zoomScale="90" zoomScaleNormal="90" workbookViewId="0">
      <selection activeCell="O41" sqref="O4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0" width="5.42578125" style="3" bestFit="1" customWidth="1"/>
    <col min="31" max="32" width="5.42578125" style="3" customWidth="1"/>
    <col min="33" max="33" width="7.42578125" style="9" bestFit="1" customWidth="1"/>
  </cols>
  <sheetData>
    <row r="1" spans="1:33" ht="20.100000000000001" customHeight="1" x14ac:dyDescent="0.2">
      <c r="A1" s="132" t="s">
        <v>28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3" s="4" customFormat="1" ht="20.100000000000001" customHeight="1" x14ac:dyDescent="0.2">
      <c r="A2" s="135" t="s">
        <v>21</v>
      </c>
      <c r="B2" s="130" t="s">
        <v>135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</row>
    <row r="3" spans="1:33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109" t="s">
        <v>41</v>
      </c>
    </row>
    <row r="4" spans="1:33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09" t="s">
        <v>39</v>
      </c>
    </row>
    <row r="5" spans="1:33" s="5" customFormat="1" ht="20.100000000000001" customHeight="1" x14ac:dyDescent="0.2">
      <c r="A5" s="84" t="s">
        <v>47</v>
      </c>
      <c r="B5" s="15">
        <f>[1]Maio!$H$5</f>
        <v>8.64</v>
      </c>
      <c r="C5" s="15">
        <f>[1]Maio!$H$6</f>
        <v>10.44</v>
      </c>
      <c r="D5" s="15">
        <f>[1]Maio!$H$7</f>
        <v>5.04</v>
      </c>
      <c r="E5" s="15">
        <f>[1]Maio!$H$8</f>
        <v>7.2</v>
      </c>
      <c r="F5" s="15">
        <f>[1]Maio!$H$9</f>
        <v>7.2</v>
      </c>
      <c r="G5" s="15">
        <f>[1]Maio!$H$10</f>
        <v>9.7200000000000006</v>
      </c>
      <c r="H5" s="15">
        <f>[1]Maio!$H$11</f>
        <v>9.7200000000000006</v>
      </c>
      <c r="I5" s="15">
        <f>[1]Maio!$H$12</f>
        <v>7.5600000000000005</v>
      </c>
      <c r="J5" s="15">
        <f>[1]Maio!$H$13</f>
        <v>11.879999999999999</v>
      </c>
      <c r="K5" s="15">
        <f>[1]Maio!$H$14</f>
        <v>11.520000000000001</v>
      </c>
      <c r="L5" s="15">
        <f>[1]Maio!$H$15</f>
        <v>6.12</v>
      </c>
      <c r="M5" s="15">
        <f>[1]Maio!$H$16</f>
        <v>9.7200000000000006</v>
      </c>
      <c r="N5" s="15">
        <f>[1]Maio!$H$17</f>
        <v>7.2</v>
      </c>
      <c r="O5" s="15">
        <f>[1]Maio!$H$18</f>
        <v>10.44</v>
      </c>
      <c r="P5" s="15">
        <f>[1]Maio!$H$19</f>
        <v>13.32</v>
      </c>
      <c r="Q5" s="15">
        <f>[1]Maio!$H$20</f>
        <v>12.6</v>
      </c>
      <c r="R5" s="15">
        <f>[1]Maio!$H$21</f>
        <v>12.96</v>
      </c>
      <c r="S5" s="15">
        <f>[1]Maio!$H$22</f>
        <v>7.9200000000000008</v>
      </c>
      <c r="T5" s="15">
        <f>[1]Maio!$H$23</f>
        <v>7.9200000000000008</v>
      </c>
      <c r="U5" s="15">
        <f>[1]Maio!$H$24</f>
        <v>10.08</v>
      </c>
      <c r="V5" s="15">
        <f>[1]Maio!$H$25</f>
        <v>6.84</v>
      </c>
      <c r="W5" s="15">
        <f>[1]Maio!$H$26</f>
        <v>14.4</v>
      </c>
      <c r="X5" s="15">
        <f>[1]Maio!$H$27</f>
        <v>11.520000000000001</v>
      </c>
      <c r="Y5" s="15">
        <f>[1]Maio!$H$28</f>
        <v>11.879999999999999</v>
      </c>
      <c r="Z5" s="15">
        <f>[1]Maio!$H$29</f>
        <v>8.64</v>
      </c>
      <c r="AA5" s="15">
        <f>[1]Maio!$H$30</f>
        <v>10.08</v>
      </c>
      <c r="AB5" s="15">
        <f>[1]Maio!$H$31</f>
        <v>14.04</v>
      </c>
      <c r="AC5" s="15">
        <f>[1]Maio!$H$32</f>
        <v>14.04</v>
      </c>
      <c r="AD5" s="15">
        <f>[1]Maio!$H$33</f>
        <v>6.48</v>
      </c>
      <c r="AE5" s="15">
        <f>[1]Maio!$H$34</f>
        <v>8.2799999999999994</v>
      </c>
      <c r="AF5" s="15">
        <f>[1]Maio!$H$35</f>
        <v>4.32</v>
      </c>
      <c r="AG5" s="110">
        <f>MAX(B5:AF5)</f>
        <v>14.4</v>
      </c>
    </row>
    <row r="6" spans="1:33" ht="17.100000000000001" customHeight="1" x14ac:dyDescent="0.2">
      <c r="A6" s="84" t="s">
        <v>0</v>
      </c>
      <c r="B6" s="15">
        <f>[2]Maio!$H$5</f>
        <v>14.4</v>
      </c>
      <c r="C6" s="15">
        <f>[2]Maio!$H$6</f>
        <v>14.76</v>
      </c>
      <c r="D6" s="15">
        <f>[2]Maio!$H$7</f>
        <v>7.2</v>
      </c>
      <c r="E6" s="15">
        <f>[2]Maio!$H$8</f>
        <v>7.2</v>
      </c>
      <c r="F6" s="15">
        <f>[2]Maio!$H$9</f>
        <v>10.44</v>
      </c>
      <c r="G6" s="15">
        <f>[2]Maio!$H$10</f>
        <v>12.24</v>
      </c>
      <c r="H6" s="15">
        <f>[2]Maio!$H$11</f>
        <v>15.840000000000002</v>
      </c>
      <c r="I6" s="15">
        <f>[2]Maio!$H$12</f>
        <v>13.68</v>
      </c>
      <c r="J6" s="15" t="str">
        <f>[2]Maio!$H$13</f>
        <v>*</v>
      </c>
      <c r="K6" s="15">
        <f>[2]Maio!$H$14</f>
        <v>8.64</v>
      </c>
      <c r="L6" s="15">
        <f>[2]Maio!$H$15</f>
        <v>7.5600000000000005</v>
      </c>
      <c r="M6" s="15">
        <f>[2]Maio!$H$16</f>
        <v>6.12</v>
      </c>
      <c r="N6" s="15">
        <f>[2]Maio!$H$17</f>
        <v>12.96</v>
      </c>
      <c r="O6" s="15">
        <f>[2]Maio!$H$18</f>
        <v>17.28</v>
      </c>
      <c r="P6" s="15">
        <f>[2]Maio!$H$19</f>
        <v>20.52</v>
      </c>
      <c r="Q6" s="15">
        <f>[2]Maio!$H$20</f>
        <v>12.6</v>
      </c>
      <c r="R6" s="15">
        <f>[2]Maio!$H$21</f>
        <v>9</v>
      </c>
      <c r="S6" s="15">
        <f>[2]Maio!$H$22</f>
        <v>5.04</v>
      </c>
      <c r="T6" s="15">
        <f>[2]Maio!$H$23</f>
        <v>16.2</v>
      </c>
      <c r="U6" s="15">
        <f>[2]Maio!$H$24</f>
        <v>10.8</v>
      </c>
      <c r="V6" s="15">
        <f>[2]Maio!$H$25</f>
        <v>4.6800000000000006</v>
      </c>
      <c r="W6" s="15">
        <f>[2]Maio!$H$26</f>
        <v>9.7200000000000006</v>
      </c>
      <c r="X6" s="15">
        <f>[2]Maio!$H$27</f>
        <v>9</v>
      </c>
      <c r="Y6" s="15">
        <f>[2]Maio!$H$28</f>
        <v>19.8</v>
      </c>
      <c r="Z6" s="15">
        <f>[2]Maio!$H$29</f>
        <v>17.28</v>
      </c>
      <c r="AA6" s="15">
        <f>[2]Maio!$H$30</f>
        <v>16.2</v>
      </c>
      <c r="AB6" s="15">
        <f>[2]Maio!$H$31</f>
        <v>11.16</v>
      </c>
      <c r="AC6" s="15">
        <f>[2]Maio!$H$32</f>
        <v>9.7200000000000006</v>
      </c>
      <c r="AD6" s="15">
        <f>[2]Maio!$H$33</f>
        <v>7.5600000000000005</v>
      </c>
      <c r="AE6" s="15">
        <f>[2]Maio!$H$34</f>
        <v>0</v>
      </c>
      <c r="AF6" s="15">
        <f>[2]Maio!$H$35</f>
        <v>1.4400000000000002</v>
      </c>
      <c r="AG6" s="87">
        <f>MAX(B6:AF6)</f>
        <v>20.52</v>
      </c>
    </row>
    <row r="7" spans="1:33" ht="17.100000000000001" customHeight="1" x14ac:dyDescent="0.2">
      <c r="A7" s="84" t="s">
        <v>1</v>
      </c>
      <c r="B7" s="15">
        <f>[3]Maio!$H$5</f>
        <v>16.2</v>
      </c>
      <c r="C7" s="15">
        <f>[3]Maio!$H$6</f>
        <v>9</v>
      </c>
      <c r="D7" s="15">
        <f>[3]Maio!$H$7</f>
        <v>5.4</v>
      </c>
      <c r="E7" s="15">
        <f>[3]Maio!$H$8</f>
        <v>7.5600000000000005</v>
      </c>
      <c r="F7" s="15">
        <f>[3]Maio!$H$9</f>
        <v>7.5600000000000005</v>
      </c>
      <c r="G7" s="15">
        <f>[3]Maio!$H$10</f>
        <v>11.16</v>
      </c>
      <c r="H7" s="15">
        <f>[3]Maio!$H$11</f>
        <v>16.920000000000002</v>
      </c>
      <c r="I7" s="15">
        <f>[3]Maio!$H$12</f>
        <v>8.64</v>
      </c>
      <c r="J7" s="15">
        <f>[3]Maio!$H$13</f>
        <v>11.16</v>
      </c>
      <c r="K7" s="15">
        <f>[3]Maio!$H$14</f>
        <v>19.079999999999998</v>
      </c>
      <c r="L7" s="15">
        <f>[3]Maio!$H$15</f>
        <v>5.7600000000000007</v>
      </c>
      <c r="M7" s="15">
        <f>[3]Maio!$H$16</f>
        <v>6.48</v>
      </c>
      <c r="N7" s="15">
        <f>[3]Maio!$H$17</f>
        <v>6.12</v>
      </c>
      <c r="O7" s="15">
        <f>[3]Maio!$H$18</f>
        <v>6.84</v>
      </c>
      <c r="P7" s="15">
        <f>[3]Maio!$H$19</f>
        <v>12.24</v>
      </c>
      <c r="Q7" s="15">
        <f>[3]Maio!$H$20</f>
        <v>10.8</v>
      </c>
      <c r="R7" s="15">
        <f>[3]Maio!$H$21</f>
        <v>15.48</v>
      </c>
      <c r="S7" s="15">
        <f>[3]Maio!$H$22</f>
        <v>6.48</v>
      </c>
      <c r="T7" s="15">
        <f>[3]Maio!$H$23</f>
        <v>7.5600000000000005</v>
      </c>
      <c r="U7" s="15">
        <f>[3]Maio!$H$24</f>
        <v>10.08</v>
      </c>
      <c r="V7" s="15">
        <f>[3]Maio!$H$25</f>
        <v>6.84</v>
      </c>
      <c r="W7" s="15">
        <f>[3]Maio!$H$26</f>
        <v>8.2799999999999994</v>
      </c>
      <c r="X7" s="15">
        <f>[3]Maio!$H$27</f>
        <v>12.6</v>
      </c>
      <c r="Y7" s="15">
        <f>[3]Maio!$H$28</f>
        <v>11.520000000000001</v>
      </c>
      <c r="Z7" s="15">
        <f>[3]Maio!$H$29</f>
        <v>13.68</v>
      </c>
      <c r="AA7" s="15">
        <f>[3]Maio!$H$30</f>
        <v>6.48</v>
      </c>
      <c r="AB7" s="15">
        <f>[3]Maio!$H$31</f>
        <v>9.3600000000000012</v>
      </c>
      <c r="AC7" s="15">
        <f>[3]Maio!$H$32</f>
        <v>8.2799999999999994</v>
      </c>
      <c r="AD7" s="15">
        <f>[3]Maio!$H$33</f>
        <v>5.7600000000000007</v>
      </c>
      <c r="AE7" s="15">
        <f>[3]Maio!$H$34</f>
        <v>7.5600000000000005</v>
      </c>
      <c r="AF7" s="15">
        <f>[3]Maio!$H$35</f>
        <v>3.9600000000000004</v>
      </c>
      <c r="AG7" s="87">
        <f t="shared" ref="AG7:AG19" si="1">MAX(B7:AF7)</f>
        <v>19.079999999999998</v>
      </c>
    </row>
    <row r="8" spans="1:33" ht="17.100000000000001" customHeight="1" x14ac:dyDescent="0.2">
      <c r="A8" s="84" t="s">
        <v>76</v>
      </c>
      <c r="B8" s="15">
        <f>[4]Maio!$H$5</f>
        <v>20.16</v>
      </c>
      <c r="C8" s="15">
        <f>[4]Maio!$H$6</f>
        <v>21.240000000000002</v>
      </c>
      <c r="D8" s="15">
        <f>[4]Maio!$H$7</f>
        <v>13.32</v>
      </c>
      <c r="E8" s="15">
        <f>[4]Maio!$H$8</f>
        <v>11.879999999999999</v>
      </c>
      <c r="F8" s="15">
        <f>[4]Maio!$H$9</f>
        <v>14.76</v>
      </c>
      <c r="G8" s="15">
        <f>[4]Maio!$H$10</f>
        <v>18.36</v>
      </c>
      <c r="H8" s="15">
        <f>[4]Maio!$H$11</f>
        <v>21.6</v>
      </c>
      <c r="I8" s="15">
        <f>[4]Maio!$H$12</f>
        <v>28.08</v>
      </c>
      <c r="J8" s="15">
        <f>[4]Maio!$H$13</f>
        <v>28.8</v>
      </c>
      <c r="K8" s="15">
        <f>[4]Maio!$H$14</f>
        <v>26.28</v>
      </c>
      <c r="L8" s="15">
        <f>[4]Maio!$H$15</f>
        <v>12.6</v>
      </c>
      <c r="M8" s="15">
        <f>[4]Maio!$H$16</f>
        <v>14.04</v>
      </c>
      <c r="N8" s="15">
        <f>[4]Maio!$H$17</f>
        <v>17.64</v>
      </c>
      <c r="O8" s="15">
        <f>[4]Maio!$H$18</f>
        <v>23.040000000000003</v>
      </c>
      <c r="P8" s="15">
        <f>[4]Maio!$H$19</f>
        <v>19.440000000000001</v>
      </c>
      <c r="Q8" s="15">
        <f>[4]Maio!$H$20</f>
        <v>18.36</v>
      </c>
      <c r="R8" s="15">
        <f>[4]Maio!$H$21</f>
        <v>13.32</v>
      </c>
      <c r="S8" s="15">
        <f>[4]Maio!$H$22</f>
        <v>19.440000000000001</v>
      </c>
      <c r="T8" s="15">
        <f>[4]Maio!$H$23</f>
        <v>15.48</v>
      </c>
      <c r="U8" s="15">
        <f>[4]Maio!$H$24</f>
        <v>21.240000000000002</v>
      </c>
      <c r="V8" s="15">
        <f>[4]Maio!$H$25</f>
        <v>13.32</v>
      </c>
      <c r="W8" s="15">
        <f>[4]Maio!$H$26</f>
        <v>19.440000000000001</v>
      </c>
      <c r="X8" s="15">
        <f>[4]Maio!$H$27</f>
        <v>19.440000000000001</v>
      </c>
      <c r="Y8" s="15">
        <f>[4]Maio!$H$28</f>
        <v>23.759999999999998</v>
      </c>
      <c r="Z8" s="15">
        <f>[4]Maio!$H$29</f>
        <v>21.6</v>
      </c>
      <c r="AA8" s="15">
        <f>[4]Maio!$H$30</f>
        <v>19.079999999999998</v>
      </c>
      <c r="AB8" s="15">
        <f>[4]Maio!$H$31</f>
        <v>18.720000000000002</v>
      </c>
      <c r="AC8" s="15">
        <f>[4]Maio!$H$32</f>
        <v>23.400000000000002</v>
      </c>
      <c r="AD8" s="15">
        <f>[4]Maio!$H$33</f>
        <v>16.559999999999999</v>
      </c>
      <c r="AE8" s="15">
        <f>[4]Maio!$H$34</f>
        <v>14.76</v>
      </c>
      <c r="AF8" s="15">
        <f>[4]Maio!$H$35</f>
        <v>10.44</v>
      </c>
      <c r="AG8" s="87">
        <f t="shared" si="1"/>
        <v>28.8</v>
      </c>
    </row>
    <row r="9" spans="1:33" ht="17.100000000000001" customHeight="1" x14ac:dyDescent="0.2">
      <c r="A9" s="84" t="s">
        <v>48</v>
      </c>
      <c r="B9" s="15">
        <f>[5]Maio!$H$5</f>
        <v>7.5600000000000005</v>
      </c>
      <c r="C9" s="15">
        <f>[5]Maio!$H$6</f>
        <v>9</v>
      </c>
      <c r="D9" s="15">
        <f>[5]Maio!$H$7</f>
        <v>16.2</v>
      </c>
      <c r="E9" s="15">
        <f>[5]Maio!$H$8</f>
        <v>6.84</v>
      </c>
      <c r="F9" s="15">
        <f>[5]Maio!$H$9</f>
        <v>16.920000000000002</v>
      </c>
      <c r="G9" s="15">
        <f>[5]Maio!$H$10</f>
        <v>9.7200000000000006</v>
      </c>
      <c r="H9" s="15">
        <f>[5]Maio!$H$11</f>
        <v>9.7200000000000006</v>
      </c>
      <c r="I9" s="15">
        <f>[5]Maio!$H$12</f>
        <v>8.2799999999999994</v>
      </c>
      <c r="J9" s="15">
        <f>[5]Maio!$H$13</f>
        <v>7.9200000000000008</v>
      </c>
      <c r="K9" s="15">
        <f>[5]Maio!$H$14</f>
        <v>14.04</v>
      </c>
      <c r="L9" s="15">
        <f>[5]Maio!$H$15</f>
        <v>9.3600000000000012</v>
      </c>
      <c r="M9" s="15">
        <f>[5]Maio!$H$16</f>
        <v>9.7200000000000006</v>
      </c>
      <c r="N9" s="15">
        <f>[5]Maio!$H$17</f>
        <v>11.16</v>
      </c>
      <c r="O9" s="15">
        <f>[5]Maio!$H$18</f>
        <v>14.4</v>
      </c>
      <c r="P9" s="15">
        <f>[5]Maio!$H$19</f>
        <v>20.88</v>
      </c>
      <c r="Q9" s="15">
        <f>[5]Maio!$H$20</f>
        <v>22.68</v>
      </c>
      <c r="R9" s="15">
        <f>[5]Maio!$H$21</f>
        <v>6.48</v>
      </c>
      <c r="S9" s="15">
        <f>[5]Maio!$H$22</f>
        <v>8.2799999999999994</v>
      </c>
      <c r="T9" s="15">
        <f>[5]Maio!$H$23</f>
        <v>9.3600000000000012</v>
      </c>
      <c r="U9" s="15">
        <f>[5]Maio!$H$24</f>
        <v>16.2</v>
      </c>
      <c r="V9" s="15">
        <f>[5]Maio!$H$25</f>
        <v>8.2799999999999994</v>
      </c>
      <c r="W9" s="15">
        <f>[5]Maio!$H$26</f>
        <v>11.16</v>
      </c>
      <c r="X9" s="15">
        <f>[5]Maio!$H$27</f>
        <v>12.24</v>
      </c>
      <c r="Y9" s="15">
        <f>[5]Maio!$H$28</f>
        <v>9.7200000000000006</v>
      </c>
      <c r="Z9" s="15">
        <f>[5]Maio!$H$29</f>
        <v>12.96</v>
      </c>
      <c r="AA9" s="15">
        <f>[5]Maio!$H$30</f>
        <v>11.879999999999999</v>
      </c>
      <c r="AB9" s="15">
        <f>[5]Maio!$H$31</f>
        <v>14.76</v>
      </c>
      <c r="AC9" s="15">
        <f>[5]Maio!$H$32</f>
        <v>12.24</v>
      </c>
      <c r="AD9" s="15">
        <f>[5]Maio!$H$33</f>
        <v>10.44</v>
      </c>
      <c r="AE9" s="15">
        <f>[5]Maio!$H$34</f>
        <v>9.3600000000000012</v>
      </c>
      <c r="AF9" s="15">
        <f>[5]Maio!$H$35</f>
        <v>8.64</v>
      </c>
      <c r="AG9" s="87">
        <f t="shared" si="1"/>
        <v>22.68</v>
      </c>
    </row>
    <row r="10" spans="1:33" ht="17.100000000000001" customHeight="1" x14ac:dyDescent="0.2">
      <c r="A10" s="84" t="s">
        <v>2</v>
      </c>
      <c r="B10" s="15">
        <f>[6]Maio!$H$5</f>
        <v>24.840000000000003</v>
      </c>
      <c r="C10" s="15">
        <f>[6]Maio!$H$6</f>
        <v>23.400000000000002</v>
      </c>
      <c r="D10" s="15">
        <f>[6]Maio!$H$7</f>
        <v>14.76</v>
      </c>
      <c r="E10" s="15">
        <f>[6]Maio!$H$8</f>
        <v>15.840000000000002</v>
      </c>
      <c r="F10" s="15">
        <f>[6]Maio!$H$9</f>
        <v>17.64</v>
      </c>
      <c r="G10" s="15">
        <f>[6]Maio!$H$10</f>
        <v>22.68</v>
      </c>
      <c r="H10" s="15">
        <f>[6]Maio!$H$11</f>
        <v>29.52</v>
      </c>
      <c r="I10" s="15">
        <f>[6]Maio!$H$12</f>
        <v>15.120000000000001</v>
      </c>
      <c r="J10" s="15">
        <f>[6]Maio!$H$13</f>
        <v>17.64</v>
      </c>
      <c r="K10" s="15">
        <f>[6]Maio!$H$14</f>
        <v>29.52</v>
      </c>
      <c r="L10" s="15">
        <f>[6]Maio!$H$15</f>
        <v>10.08</v>
      </c>
      <c r="M10" s="15">
        <f>[6]Maio!$H$16</f>
        <v>15.840000000000002</v>
      </c>
      <c r="N10" s="15">
        <f>[6]Maio!$H$17</f>
        <v>12.96</v>
      </c>
      <c r="O10" s="15">
        <f>[6]Maio!$H$18</f>
        <v>21.6</v>
      </c>
      <c r="P10" s="15">
        <f>[6]Maio!$H$19</f>
        <v>23.400000000000002</v>
      </c>
      <c r="Q10" s="15">
        <f>[6]Maio!$H$20</f>
        <v>13.32</v>
      </c>
      <c r="R10" s="15">
        <f>[6]Maio!$H$21</f>
        <v>18</v>
      </c>
      <c r="S10" s="15">
        <f>[6]Maio!$H$22</f>
        <v>19.8</v>
      </c>
      <c r="T10" s="15">
        <f>[6]Maio!$H$23</f>
        <v>12.24</v>
      </c>
      <c r="U10" s="15">
        <f>[6]Maio!$H$24</f>
        <v>23.759999999999998</v>
      </c>
      <c r="V10" s="15">
        <f>[6]Maio!$H$25</f>
        <v>13.32</v>
      </c>
      <c r="W10" s="15">
        <f>[6]Maio!$H$26</f>
        <v>13.68</v>
      </c>
      <c r="X10" s="15">
        <f>[6]Maio!$H$27</f>
        <v>19.440000000000001</v>
      </c>
      <c r="Y10" s="15">
        <f>[6]Maio!$H$28</f>
        <v>22.68</v>
      </c>
      <c r="Z10" s="15">
        <f>[6]Maio!$H$29</f>
        <v>25.2</v>
      </c>
      <c r="AA10" s="15">
        <f>[6]Maio!$H$30</f>
        <v>21.96</v>
      </c>
      <c r="AB10" s="15">
        <f>[6]Maio!$H$31</f>
        <v>23.040000000000003</v>
      </c>
      <c r="AC10" s="15">
        <f>[6]Maio!$H$32</f>
        <v>24.48</v>
      </c>
      <c r="AD10" s="15">
        <f>[6]Maio!$H$33</f>
        <v>12.96</v>
      </c>
      <c r="AE10" s="15">
        <f>[6]Maio!$H$34</f>
        <v>12.24</v>
      </c>
      <c r="AF10" s="15">
        <f>[6]Maio!$H$35</f>
        <v>14.04</v>
      </c>
      <c r="AG10" s="87">
        <f t="shared" si="1"/>
        <v>29.52</v>
      </c>
    </row>
    <row r="11" spans="1:33" ht="17.100000000000001" customHeight="1" x14ac:dyDescent="0.2">
      <c r="A11" s="84" t="s">
        <v>3</v>
      </c>
      <c r="B11" s="15">
        <f>[7]Maio!$H$5</f>
        <v>10.08</v>
      </c>
      <c r="C11" s="15">
        <f>[7]Maio!$H$6</f>
        <v>0.72000000000000008</v>
      </c>
      <c r="D11" s="15">
        <f>[7]Maio!$H$7</f>
        <v>0.72000000000000008</v>
      </c>
      <c r="E11" s="15">
        <f>[7]Maio!$H$8</f>
        <v>6.48</v>
      </c>
      <c r="F11" s="15">
        <f>[7]Maio!$H$9</f>
        <v>0.36000000000000004</v>
      </c>
      <c r="G11" s="15">
        <f>[7]Maio!$H$10</f>
        <v>2.16</v>
      </c>
      <c r="H11" s="15">
        <f>[7]Maio!$H$11</f>
        <v>2.8800000000000003</v>
      </c>
      <c r="I11" s="15">
        <f>[7]Maio!$H$12</f>
        <v>13.32</v>
      </c>
      <c r="J11" s="15">
        <f>[7]Maio!$H$13</f>
        <v>9.3600000000000012</v>
      </c>
      <c r="K11" s="15">
        <f>[7]Maio!$H$14</f>
        <v>21.240000000000002</v>
      </c>
      <c r="L11" s="15">
        <f>[7]Maio!$H$15</f>
        <v>9.3600000000000012</v>
      </c>
      <c r="M11" s="15">
        <f>[7]Maio!$H$16</f>
        <v>10.44</v>
      </c>
      <c r="N11" s="15">
        <f>[7]Maio!$H$17</f>
        <v>6.84</v>
      </c>
      <c r="O11" s="15">
        <f>[7]Maio!$H$18</f>
        <v>9.3600000000000012</v>
      </c>
      <c r="P11" s="15">
        <f>[7]Maio!$H$19</f>
        <v>1.8</v>
      </c>
      <c r="Q11" s="15">
        <f>[7]Maio!$H$20</f>
        <v>13.32</v>
      </c>
      <c r="R11" s="15">
        <f>[7]Maio!$H$21</f>
        <v>8.2799999999999994</v>
      </c>
      <c r="S11" s="15">
        <f>[7]Maio!$H$22</f>
        <v>0.72000000000000008</v>
      </c>
      <c r="T11" s="15">
        <f>[7]Maio!$H$23</f>
        <v>2.52</v>
      </c>
      <c r="U11" s="15">
        <f>[7]Maio!$H$24</f>
        <v>10.44</v>
      </c>
      <c r="V11" s="15">
        <f>[7]Maio!$H$25</f>
        <v>15.840000000000002</v>
      </c>
      <c r="W11" s="15">
        <f>[7]Maio!$H$26</f>
        <v>8.2799999999999994</v>
      </c>
      <c r="X11" s="15">
        <f>[7]Maio!$H$27</f>
        <v>11.520000000000001</v>
      </c>
      <c r="Y11" s="15">
        <f>[7]Maio!$H$28</f>
        <v>4.32</v>
      </c>
      <c r="Z11" s="15">
        <f>[7]Maio!$H$29</f>
        <v>0</v>
      </c>
      <c r="AA11" s="15">
        <f>[7]Maio!$H$30</f>
        <v>0</v>
      </c>
      <c r="AB11" s="15">
        <f>[7]Maio!$H$31</f>
        <v>1.8</v>
      </c>
      <c r="AC11" s="15">
        <f>[7]Maio!$H$32</f>
        <v>0.36000000000000004</v>
      </c>
      <c r="AD11" s="15">
        <f>[7]Maio!$H$33</f>
        <v>23.040000000000003</v>
      </c>
      <c r="AE11" s="15">
        <f>[7]Maio!$H$34</f>
        <v>2.16</v>
      </c>
      <c r="AF11" s="15">
        <f>[7]Maio!$H$35</f>
        <v>4.6800000000000006</v>
      </c>
      <c r="AG11" s="87">
        <f>MAX(B11:AF11)</f>
        <v>23.040000000000003</v>
      </c>
    </row>
    <row r="12" spans="1:33" ht="17.100000000000001" customHeight="1" x14ac:dyDescent="0.2">
      <c r="A12" s="84" t="s">
        <v>4</v>
      </c>
      <c r="B12" s="15">
        <f>[8]Maio!$H$5</f>
        <v>15.48</v>
      </c>
      <c r="C12" s="15">
        <f>[8]Maio!$H$6</f>
        <v>13.68</v>
      </c>
      <c r="D12" s="15">
        <f>[8]Maio!$H$7</f>
        <v>10.44</v>
      </c>
      <c r="E12" s="15">
        <f>[8]Maio!$H$8</f>
        <v>14.04</v>
      </c>
      <c r="F12" s="15">
        <f>[8]Maio!$H$9</f>
        <v>16.2</v>
      </c>
      <c r="G12" s="15">
        <f>[8]Maio!$H$10</f>
        <v>15.840000000000002</v>
      </c>
      <c r="H12" s="15">
        <f>[8]Maio!$H$11</f>
        <v>14.04</v>
      </c>
      <c r="I12" s="15">
        <f>[8]Maio!$H$12</f>
        <v>15.48</v>
      </c>
      <c r="J12" s="15">
        <f>[8]Maio!$H$13</f>
        <v>13.68</v>
      </c>
      <c r="K12" s="15">
        <f>[8]Maio!$H$14</f>
        <v>19.8</v>
      </c>
      <c r="L12" s="15">
        <f>[8]Maio!$H$15</f>
        <v>19.079999999999998</v>
      </c>
      <c r="M12" s="15">
        <f>[8]Maio!$H$16</f>
        <v>15.840000000000002</v>
      </c>
      <c r="N12" s="15">
        <f>[8]Maio!$H$17</f>
        <v>13.68</v>
      </c>
      <c r="O12" s="15">
        <f>[8]Maio!$H$18</f>
        <v>15.120000000000001</v>
      </c>
      <c r="P12" s="15">
        <f>[8]Maio!$H$19</f>
        <v>15.840000000000002</v>
      </c>
      <c r="Q12" s="15">
        <f>[8]Maio!$H$20</f>
        <v>21.240000000000002</v>
      </c>
      <c r="R12" s="15">
        <f>[8]Maio!$H$21</f>
        <v>10.44</v>
      </c>
      <c r="S12" s="15">
        <f>[8]Maio!$H$22</f>
        <v>11.520000000000001</v>
      </c>
      <c r="T12" s="15">
        <f>[8]Maio!$H$23</f>
        <v>12.96</v>
      </c>
      <c r="U12" s="15">
        <f>[8]Maio!$H$24</f>
        <v>16.2</v>
      </c>
      <c r="V12" s="15">
        <f>[8]Maio!$H$25</f>
        <v>14.76</v>
      </c>
      <c r="W12" s="15">
        <f>[8]Maio!$H$26</f>
        <v>17.28</v>
      </c>
      <c r="X12" s="15">
        <f>[8]Maio!$H$27</f>
        <v>14.04</v>
      </c>
      <c r="Y12" s="15">
        <f>[8]Maio!$H$28</f>
        <v>20.52</v>
      </c>
      <c r="Z12" s="15">
        <f>[8]Maio!$H$29</f>
        <v>16.2</v>
      </c>
      <c r="AA12" s="15">
        <f>[8]Maio!$H$30</f>
        <v>13.68</v>
      </c>
      <c r="AB12" s="15">
        <f>[8]Maio!$H$31</f>
        <v>14.76</v>
      </c>
      <c r="AC12" s="15">
        <f>[8]Maio!$H$32</f>
        <v>17.64</v>
      </c>
      <c r="AD12" s="15">
        <f>[8]Maio!$H$33</f>
        <v>19.440000000000001</v>
      </c>
      <c r="AE12" s="15">
        <f>[8]Maio!$H$34</f>
        <v>21.240000000000002</v>
      </c>
      <c r="AF12" s="15">
        <f>[8]Maio!$H$35</f>
        <v>9.3600000000000012</v>
      </c>
      <c r="AG12" s="87">
        <f t="shared" si="1"/>
        <v>21.240000000000002</v>
      </c>
    </row>
    <row r="13" spans="1:33" ht="17.100000000000001" customHeight="1" x14ac:dyDescent="0.2">
      <c r="A13" s="84" t="s">
        <v>5</v>
      </c>
      <c r="B13" s="15">
        <f>[9]Maio!$H$5</f>
        <v>11.16</v>
      </c>
      <c r="C13" s="15">
        <f>[9]Maio!$H$6</f>
        <v>12.6</v>
      </c>
      <c r="D13" s="15">
        <f>[9]Maio!$H$7</f>
        <v>12.6</v>
      </c>
      <c r="E13" s="15">
        <f>[9]Maio!$H$8</f>
        <v>12.96</v>
      </c>
      <c r="F13" s="15">
        <f>[9]Maio!$H$9</f>
        <v>13.32</v>
      </c>
      <c r="G13" s="15">
        <f>[9]Maio!$H$10</f>
        <v>11.520000000000001</v>
      </c>
      <c r="H13" s="15">
        <f>[9]Maio!$H$11</f>
        <v>12.96</v>
      </c>
      <c r="I13" s="15">
        <f>[9]Maio!$H$12</f>
        <v>11.16</v>
      </c>
      <c r="J13" s="15">
        <f>[9]Maio!$H$13</f>
        <v>8.64</v>
      </c>
      <c r="K13" s="15">
        <f>[9]Maio!$H$14</f>
        <v>14.4</v>
      </c>
      <c r="L13" s="15">
        <f>[9]Maio!$H$15</f>
        <v>10.8</v>
      </c>
      <c r="M13" s="15">
        <f>[9]Maio!$H$16</f>
        <v>16.559999999999999</v>
      </c>
      <c r="N13" s="15">
        <f>[9]Maio!$H$17</f>
        <v>12.96</v>
      </c>
      <c r="O13" s="15">
        <f>[9]Maio!$H$18</f>
        <v>12.96</v>
      </c>
      <c r="P13" s="15">
        <f>[9]Maio!$H$19</f>
        <v>13.32</v>
      </c>
      <c r="Q13" s="15">
        <f>[9]Maio!$H$20</f>
        <v>21.6</v>
      </c>
      <c r="R13" s="15">
        <f>[9]Maio!$H$21</f>
        <v>10.8</v>
      </c>
      <c r="S13" s="15">
        <f>[9]Maio!$H$22</f>
        <v>16.2</v>
      </c>
      <c r="T13" s="15">
        <f>[9]Maio!$H$23</f>
        <v>7.5600000000000005</v>
      </c>
      <c r="U13" s="15">
        <f>[9]Maio!$H$24</f>
        <v>18.720000000000002</v>
      </c>
      <c r="V13" s="15">
        <f>[9]Maio!$H$25</f>
        <v>19.440000000000001</v>
      </c>
      <c r="W13" s="15">
        <f>[9]Maio!$H$26</f>
        <v>17.28</v>
      </c>
      <c r="X13" s="15">
        <f>[9]Maio!$H$27</f>
        <v>14.4</v>
      </c>
      <c r="Y13" s="15">
        <f>[9]Maio!$H$28</f>
        <v>12.6</v>
      </c>
      <c r="Z13" s="15">
        <f>[9]Maio!$H$29</f>
        <v>14.76</v>
      </c>
      <c r="AA13" s="15">
        <f>[9]Maio!$H$30</f>
        <v>11.879999999999999</v>
      </c>
      <c r="AB13" s="15">
        <f>[9]Maio!$H$31</f>
        <v>15.840000000000002</v>
      </c>
      <c r="AC13" s="15">
        <f>[9]Maio!$H$32</f>
        <v>16.559999999999999</v>
      </c>
      <c r="AD13" s="15">
        <f>[9]Maio!$H$33</f>
        <v>11.16</v>
      </c>
      <c r="AE13" s="15">
        <f>[9]Maio!$H$34</f>
        <v>11.520000000000001</v>
      </c>
      <c r="AF13" s="15">
        <f>[9]Maio!$H$35</f>
        <v>16.920000000000002</v>
      </c>
      <c r="AG13" s="87">
        <f t="shared" si="1"/>
        <v>21.6</v>
      </c>
    </row>
    <row r="14" spans="1:33" ht="17.100000000000001" customHeight="1" x14ac:dyDescent="0.2">
      <c r="A14" s="84" t="s">
        <v>50</v>
      </c>
      <c r="B14" s="15">
        <f>[10]Maio!$H$5</f>
        <v>17.28</v>
      </c>
      <c r="C14" s="15">
        <f>[10]Maio!$H$6</f>
        <v>22.68</v>
      </c>
      <c r="D14" s="15">
        <f>[10]Maio!$H$7</f>
        <v>19.079999999999998</v>
      </c>
      <c r="E14" s="15">
        <f>[10]Maio!$H$8</f>
        <v>16.920000000000002</v>
      </c>
      <c r="F14" s="15">
        <f>[10]Maio!$H$9</f>
        <v>19.079999999999998</v>
      </c>
      <c r="G14" s="15">
        <f>[10]Maio!$H$10</f>
        <v>23.759999999999998</v>
      </c>
      <c r="H14" s="15">
        <f>[10]Maio!$H$11</f>
        <v>22.32</v>
      </c>
      <c r="I14" s="15">
        <f>[10]Maio!$H$12</f>
        <v>16.920000000000002</v>
      </c>
      <c r="J14" s="15">
        <f>[10]Maio!$H$13</f>
        <v>17.64</v>
      </c>
      <c r="K14" s="15">
        <f>[10]Maio!$H$14</f>
        <v>23.400000000000002</v>
      </c>
      <c r="L14" s="15">
        <f>[10]Maio!$H$15</f>
        <v>23.040000000000003</v>
      </c>
      <c r="M14" s="15">
        <f>[10]Maio!$H$16</f>
        <v>14.76</v>
      </c>
      <c r="N14" s="15">
        <f>[10]Maio!$H$17</f>
        <v>15.840000000000002</v>
      </c>
      <c r="O14" s="15">
        <f>[10]Maio!$H$18</f>
        <v>18</v>
      </c>
      <c r="P14" s="15">
        <f>[10]Maio!$H$19</f>
        <v>23.759999999999998</v>
      </c>
      <c r="Q14" s="15">
        <f>[10]Maio!$H$20</f>
        <v>18</v>
      </c>
      <c r="R14" s="15">
        <f>[10]Maio!$H$21</f>
        <v>15.120000000000001</v>
      </c>
      <c r="S14" s="15">
        <f>[10]Maio!$H$22</f>
        <v>16.920000000000002</v>
      </c>
      <c r="T14" s="15">
        <f>[10]Maio!$H$23</f>
        <v>19.440000000000001</v>
      </c>
      <c r="U14" s="15">
        <f>[10]Maio!$H$24</f>
        <v>20.52</v>
      </c>
      <c r="V14" s="15">
        <f>[10]Maio!$H$25</f>
        <v>18.720000000000002</v>
      </c>
      <c r="W14" s="15">
        <f>[10]Maio!$H$26</f>
        <v>19.8</v>
      </c>
      <c r="X14" s="15">
        <f>[10]Maio!$H$27</f>
        <v>22.68</v>
      </c>
      <c r="Y14" s="15">
        <f>[10]Maio!$H$28</f>
        <v>15.48</v>
      </c>
      <c r="Z14" s="15">
        <f>[10]Maio!$H$29</f>
        <v>24.12</v>
      </c>
      <c r="AA14" s="15">
        <f>[10]Maio!$H$30</f>
        <v>20.88</v>
      </c>
      <c r="AB14" s="15">
        <f>[10]Maio!$H$31</f>
        <v>19.079999999999998</v>
      </c>
      <c r="AC14" s="15">
        <f>[10]Maio!$H$32</f>
        <v>21.240000000000002</v>
      </c>
      <c r="AD14" s="15">
        <f>[10]Maio!$H$33</f>
        <v>20.52</v>
      </c>
      <c r="AE14" s="15">
        <f>[10]Maio!$H$34</f>
        <v>26.64</v>
      </c>
      <c r="AF14" s="15">
        <f>[10]Maio!$H$35</f>
        <v>17.64</v>
      </c>
      <c r="AG14" s="87">
        <f>MAX(B14:AF14)</f>
        <v>26.64</v>
      </c>
    </row>
    <row r="15" spans="1:33" ht="17.100000000000001" customHeight="1" x14ac:dyDescent="0.2">
      <c r="A15" s="84" t="s">
        <v>6</v>
      </c>
      <c r="B15" s="15">
        <f>[11]Maio!$H$5</f>
        <v>12.96</v>
      </c>
      <c r="C15" s="15">
        <f>[11]Maio!$H$6</f>
        <v>9</v>
      </c>
      <c r="D15" s="15">
        <f>[11]Maio!$H$7</f>
        <v>5.4</v>
      </c>
      <c r="E15" s="15">
        <f>[11]Maio!$H$8</f>
        <v>9</v>
      </c>
      <c r="F15" s="15">
        <f>[11]Maio!$H$9</f>
        <v>7.9200000000000008</v>
      </c>
      <c r="G15" s="15">
        <f>[11]Maio!$H$10</f>
        <v>13.68</v>
      </c>
      <c r="H15" s="15">
        <f>[11]Maio!$H$11</f>
        <v>9.3600000000000012</v>
      </c>
      <c r="I15" s="15">
        <f>[11]Maio!$H$12</f>
        <v>3.9600000000000004</v>
      </c>
      <c r="J15" s="15">
        <f>[11]Maio!$H$13</f>
        <v>15.48</v>
      </c>
      <c r="K15" s="15">
        <f>[11]Maio!$H$14</f>
        <v>21.6</v>
      </c>
      <c r="L15" s="15">
        <f>[11]Maio!$H$15</f>
        <v>7.5600000000000005</v>
      </c>
      <c r="M15" s="15">
        <f>[11]Maio!$H$16</f>
        <v>9.7200000000000006</v>
      </c>
      <c r="N15" s="15">
        <f>[11]Maio!$H$17</f>
        <v>7.5600000000000005</v>
      </c>
      <c r="O15" s="15">
        <f>[11]Maio!$H$18</f>
        <v>7.9200000000000008</v>
      </c>
      <c r="P15" s="15">
        <f>[11]Maio!$H$19</f>
        <v>11.520000000000001</v>
      </c>
      <c r="Q15" s="15">
        <f>[11]Maio!$H$20</f>
        <v>16.559999999999999</v>
      </c>
      <c r="R15" s="15">
        <f>[11]Maio!$H$21</f>
        <v>9</v>
      </c>
      <c r="S15" s="15">
        <f>[11]Maio!$H$22</f>
        <v>14.76</v>
      </c>
      <c r="T15" s="15">
        <f>[11]Maio!$H$23</f>
        <v>6.84</v>
      </c>
      <c r="U15" s="15">
        <f>[11]Maio!$H$24</f>
        <v>10.08</v>
      </c>
      <c r="V15" s="15">
        <f>[11]Maio!$H$25</f>
        <v>9.7200000000000006</v>
      </c>
      <c r="W15" s="15">
        <f>[11]Maio!$H$26</f>
        <v>15.120000000000001</v>
      </c>
      <c r="X15" s="15">
        <f>[11]Maio!$H$27</f>
        <v>16.2</v>
      </c>
      <c r="Y15" s="15">
        <f>[11]Maio!$H$28</f>
        <v>11.879999999999999</v>
      </c>
      <c r="Z15" s="15">
        <f>[11]Maio!$H$29</f>
        <v>6.84</v>
      </c>
      <c r="AA15" s="15">
        <f>[11]Maio!$H$30</f>
        <v>6.84</v>
      </c>
      <c r="AB15" s="15">
        <f>[11]Maio!$H$31</f>
        <v>9.7200000000000006</v>
      </c>
      <c r="AC15" s="15">
        <f>[11]Maio!$H$32</f>
        <v>17.64</v>
      </c>
      <c r="AD15" s="15">
        <f>[11]Maio!$H$33</f>
        <v>9.3600000000000012</v>
      </c>
      <c r="AE15" s="15">
        <f>[11]Maio!$H$34</f>
        <v>13.32</v>
      </c>
      <c r="AF15" s="15">
        <f>[11]Maio!$H$35</f>
        <v>8.64</v>
      </c>
      <c r="AG15" s="87">
        <f t="shared" si="1"/>
        <v>21.6</v>
      </c>
    </row>
    <row r="16" spans="1:33" ht="17.100000000000001" customHeight="1" x14ac:dyDescent="0.2">
      <c r="A16" s="84" t="s">
        <v>7</v>
      </c>
      <c r="B16" s="15">
        <f>[12]Maio!$H$5</f>
        <v>10.8</v>
      </c>
      <c r="C16" s="15">
        <f>[12]Maio!$H$6</f>
        <v>14.04</v>
      </c>
      <c r="D16" s="15">
        <f>[12]Maio!$H$7</f>
        <v>10.8</v>
      </c>
      <c r="E16" s="15">
        <f>[12]Maio!$H$8</f>
        <v>10.08</v>
      </c>
      <c r="F16" s="15">
        <f>[12]Maio!$H$9</f>
        <v>12.6</v>
      </c>
      <c r="G16" s="15">
        <f>[12]Maio!$H$10</f>
        <v>14.4</v>
      </c>
      <c r="H16" s="15">
        <f>[12]Maio!$H$11</f>
        <v>15.48</v>
      </c>
      <c r="I16" s="15">
        <f>[12]Maio!$H$12</f>
        <v>16.920000000000002</v>
      </c>
      <c r="J16" s="15">
        <f>[12]Maio!$H$13</f>
        <v>15.120000000000001</v>
      </c>
      <c r="K16" s="15">
        <f>[12]Maio!$H$14</f>
        <v>24.12</v>
      </c>
      <c r="L16" s="15">
        <f>[12]Maio!$H$15</f>
        <v>10.8</v>
      </c>
      <c r="M16" s="15">
        <f>[12]Maio!$H$16</f>
        <v>9.7200000000000006</v>
      </c>
      <c r="N16" s="15">
        <f>[12]Maio!$H$17</f>
        <v>10.08</v>
      </c>
      <c r="O16" s="15">
        <f>[12]Maio!$H$18</f>
        <v>15.120000000000001</v>
      </c>
      <c r="P16" s="15">
        <f>[12]Maio!$H$19</f>
        <v>16.2</v>
      </c>
      <c r="Q16" s="15">
        <f>[12]Maio!$H$20</f>
        <v>15.840000000000002</v>
      </c>
      <c r="R16" s="15">
        <f>[12]Maio!$H$21</f>
        <v>14.4</v>
      </c>
      <c r="S16" s="15">
        <f>[12]Maio!$H$22</f>
        <v>10.08</v>
      </c>
      <c r="T16" s="15">
        <f>[12]Maio!$H$23</f>
        <v>8.64</v>
      </c>
      <c r="U16" s="15">
        <f>[12]Maio!$H$24</f>
        <v>17.64</v>
      </c>
      <c r="V16" s="15">
        <f>[12]Maio!$H$25</f>
        <v>12.96</v>
      </c>
      <c r="W16" s="15">
        <f>[12]Maio!$H$26</f>
        <v>12.24</v>
      </c>
      <c r="X16" s="15">
        <f>[12]Maio!$H$27</f>
        <v>15.840000000000002</v>
      </c>
      <c r="Y16" s="15">
        <f>[12]Maio!$H$28</f>
        <v>15.120000000000001</v>
      </c>
      <c r="Z16" s="15">
        <f>[12]Maio!$H$29</f>
        <v>18</v>
      </c>
      <c r="AA16" s="15">
        <f>[12]Maio!$H$30</f>
        <v>18.36</v>
      </c>
      <c r="AB16" s="15">
        <f>[12]Maio!$H$31</f>
        <v>12.24</v>
      </c>
      <c r="AC16" s="15">
        <f>[12]Maio!$H$32</f>
        <v>13.32</v>
      </c>
      <c r="AD16" s="15">
        <f>[12]Maio!$H$33</f>
        <v>10.44</v>
      </c>
      <c r="AE16" s="15">
        <f>[12]Maio!$H$34</f>
        <v>11.16</v>
      </c>
      <c r="AF16" s="15">
        <f>[12]Maio!$H$35</f>
        <v>10.44</v>
      </c>
      <c r="AG16" s="87">
        <f t="shared" si="1"/>
        <v>24.12</v>
      </c>
    </row>
    <row r="17" spans="1:33" ht="17.100000000000001" customHeight="1" x14ac:dyDescent="0.2">
      <c r="A17" s="84" t="s">
        <v>8</v>
      </c>
      <c r="B17" s="15">
        <f>[13]Maio!$H$5</f>
        <v>0</v>
      </c>
      <c r="C17" s="15">
        <f>[13]Maio!$H$6</f>
        <v>16.920000000000002</v>
      </c>
      <c r="D17" s="15">
        <f>[13]Maio!$H$7</f>
        <v>0.36000000000000004</v>
      </c>
      <c r="E17" s="15">
        <f>[13]Maio!$H$8</f>
        <v>0.72000000000000008</v>
      </c>
      <c r="F17" s="15">
        <f>[13]Maio!$H$9</f>
        <v>1.4400000000000002</v>
      </c>
      <c r="G17" s="15">
        <f>[13]Maio!$H$10</f>
        <v>0</v>
      </c>
      <c r="H17" s="15">
        <f>[13]Maio!$H$11</f>
        <v>0</v>
      </c>
      <c r="I17" s="15">
        <f>[13]Maio!$H$12</f>
        <v>14.4</v>
      </c>
      <c r="J17" s="15">
        <f>[13]Maio!$H$13</f>
        <v>3.6</v>
      </c>
      <c r="K17" s="15">
        <f>[13]Maio!$H$14</f>
        <v>22.32</v>
      </c>
      <c r="L17" s="15">
        <f>[13]Maio!$H$15</f>
        <v>7.9200000000000008</v>
      </c>
      <c r="M17" s="15">
        <f>[13]Maio!$H$16</f>
        <v>4.32</v>
      </c>
      <c r="N17" s="15">
        <f>[13]Maio!$H$17</f>
        <v>8.2799999999999994</v>
      </c>
      <c r="O17" s="15">
        <f>[13]Maio!$H$18</f>
        <v>12.6</v>
      </c>
      <c r="P17" s="15">
        <f>[13]Maio!$H$19</f>
        <v>21.240000000000002</v>
      </c>
      <c r="Q17" s="15">
        <f>[13]Maio!$H$20</f>
        <v>3.24</v>
      </c>
      <c r="R17" s="15">
        <f>[13]Maio!$H$21</f>
        <v>3.24</v>
      </c>
      <c r="S17" s="15">
        <f>[13]Maio!$H$22</f>
        <v>0</v>
      </c>
      <c r="T17" s="15">
        <f>[13]Maio!$H$23</f>
        <v>0</v>
      </c>
      <c r="U17" s="15">
        <f>[13]Maio!$H$24</f>
        <v>8.2799999999999994</v>
      </c>
      <c r="V17" s="15">
        <f>[13]Maio!$H$25</f>
        <v>0</v>
      </c>
      <c r="W17" s="15" t="str">
        <f>[13]Maio!$H$26</f>
        <v>*</v>
      </c>
      <c r="X17" s="15">
        <f>[13]Maio!$H$27</f>
        <v>5.4</v>
      </c>
      <c r="Y17" s="15">
        <f>[13]Maio!$H$28</f>
        <v>21.240000000000002</v>
      </c>
      <c r="Z17" s="15">
        <f>[13]Maio!$H$29</f>
        <v>1.4400000000000002</v>
      </c>
      <c r="AA17" s="15">
        <f>[13]Maio!$H$30</f>
        <v>0</v>
      </c>
      <c r="AB17" s="15">
        <f>[13]Maio!$H$31</f>
        <v>6.84</v>
      </c>
      <c r="AC17" s="15" t="str">
        <f>[13]Maio!$H$32</f>
        <v>*</v>
      </c>
      <c r="AD17" s="15">
        <f>[13]Maio!$H$33</f>
        <v>8.64</v>
      </c>
      <c r="AE17" s="15" t="str">
        <f>[13]Maio!$H$34</f>
        <v>*</v>
      </c>
      <c r="AF17" s="15">
        <f>[13]Maio!$H$35</f>
        <v>0</v>
      </c>
      <c r="AG17" s="87">
        <f t="shared" si="1"/>
        <v>22.32</v>
      </c>
    </row>
    <row r="18" spans="1:33" ht="17.100000000000001" customHeight="1" x14ac:dyDescent="0.2">
      <c r="A18" s="84" t="s">
        <v>9</v>
      </c>
      <c r="B18" s="15">
        <f>[14]Maio!$H$5</f>
        <v>14.76</v>
      </c>
      <c r="C18" s="15">
        <f>[14]Maio!$H$6</f>
        <v>13.68</v>
      </c>
      <c r="D18" s="15">
        <f>[14]Maio!$H$7</f>
        <v>10.44</v>
      </c>
      <c r="E18" s="15">
        <f>[14]Maio!$H$8</f>
        <v>8.64</v>
      </c>
      <c r="F18" s="15">
        <f>[14]Maio!$H$9</f>
        <v>11.16</v>
      </c>
      <c r="G18" s="15">
        <f>[14]Maio!$H$10</f>
        <v>16.2</v>
      </c>
      <c r="H18" s="15">
        <f>[14]Maio!$H$11</f>
        <v>12.96</v>
      </c>
      <c r="I18" s="15">
        <f>[14]Maio!$H$12</f>
        <v>16.559999999999999</v>
      </c>
      <c r="J18" s="15">
        <f>[14]Maio!$H$13</f>
        <v>22.68</v>
      </c>
      <c r="K18" s="15">
        <f>[14]Maio!$H$14</f>
        <v>18.720000000000002</v>
      </c>
      <c r="L18" s="15">
        <f>[14]Maio!$H$15</f>
        <v>7.9200000000000008</v>
      </c>
      <c r="M18" s="15">
        <f>[14]Maio!$H$16</f>
        <v>11.879999999999999</v>
      </c>
      <c r="N18" s="15">
        <f>[14]Maio!$H$17</f>
        <v>13.32</v>
      </c>
      <c r="O18" s="15">
        <f>[14]Maio!$H$18</f>
        <v>16.2</v>
      </c>
      <c r="P18" s="15">
        <f>[14]Maio!$H$19</f>
        <v>22.32</v>
      </c>
      <c r="Q18" s="15">
        <f>[14]Maio!$H$20</f>
        <v>24.12</v>
      </c>
      <c r="R18" s="15">
        <f>[14]Maio!$H$21</f>
        <v>16.2</v>
      </c>
      <c r="S18" s="15">
        <f>[14]Maio!$H$22</f>
        <v>16.559999999999999</v>
      </c>
      <c r="T18" s="15">
        <f>[14]Maio!$H$23</f>
        <v>8.2799999999999994</v>
      </c>
      <c r="U18" s="15">
        <f>[14]Maio!$H$24</f>
        <v>15.48</v>
      </c>
      <c r="V18" s="15">
        <f>[14]Maio!$H$25</f>
        <v>12.6</v>
      </c>
      <c r="W18" s="15">
        <f>[14]Maio!$H$26</f>
        <v>12.6</v>
      </c>
      <c r="X18" s="15">
        <f>[14]Maio!$H$27</f>
        <v>17.28</v>
      </c>
      <c r="Y18" s="15">
        <f>[14]Maio!$H$28</f>
        <v>17.64</v>
      </c>
      <c r="Z18" s="15">
        <f>[14]Maio!$H$29</f>
        <v>14.76</v>
      </c>
      <c r="AA18" s="15">
        <f>[14]Maio!$H$30</f>
        <v>18.720000000000002</v>
      </c>
      <c r="AB18" s="15">
        <f>[14]Maio!$H$31</f>
        <v>15.120000000000001</v>
      </c>
      <c r="AC18" s="15">
        <f>[14]Maio!$H$32</f>
        <v>14.4</v>
      </c>
      <c r="AD18" s="15">
        <f>[14]Maio!$H$33</f>
        <v>16.920000000000002</v>
      </c>
      <c r="AE18" s="15">
        <f>[14]Maio!$H$34</f>
        <v>8.64</v>
      </c>
      <c r="AF18" s="15">
        <f>[14]Maio!$H$35</f>
        <v>10.8</v>
      </c>
      <c r="AG18" s="87">
        <f t="shared" si="1"/>
        <v>24.12</v>
      </c>
    </row>
    <row r="19" spans="1:33" ht="17.100000000000001" customHeight="1" x14ac:dyDescent="0.2">
      <c r="A19" s="84" t="s">
        <v>49</v>
      </c>
      <c r="B19" s="15">
        <f>[15]Maio!$H$5</f>
        <v>8.64</v>
      </c>
      <c r="C19" s="15">
        <f>[15]Maio!$H$6</f>
        <v>11.16</v>
      </c>
      <c r="D19" s="15">
        <f>[15]Maio!$H$7</f>
        <v>6.12</v>
      </c>
      <c r="E19" s="15">
        <f>[15]Maio!$H$8</f>
        <v>6.12</v>
      </c>
      <c r="F19" s="15">
        <f>[15]Maio!$H$9</f>
        <v>10.08</v>
      </c>
      <c r="G19" s="15" t="str">
        <f>[15]Maio!$H$10</f>
        <v>*</v>
      </c>
      <c r="H19" s="15">
        <f>[15]Maio!$H$11</f>
        <v>6.12</v>
      </c>
      <c r="I19" s="15">
        <f>[15]Maio!$H$12</f>
        <v>8.2799999999999994</v>
      </c>
      <c r="J19" s="15">
        <f>[15]Maio!$H$13</f>
        <v>5.4</v>
      </c>
      <c r="K19" s="15">
        <f>[15]Maio!$H$14</f>
        <v>16.559999999999999</v>
      </c>
      <c r="L19" s="15">
        <f>[15]Maio!$H$15</f>
        <v>3.6</v>
      </c>
      <c r="M19" s="15" t="str">
        <f>[15]Maio!$H$16</f>
        <v>*</v>
      </c>
      <c r="N19" s="15">
        <f>[15]Maio!$H$17</f>
        <v>4.32</v>
      </c>
      <c r="O19" s="15">
        <f>[15]Maio!$H$18</f>
        <v>11.16</v>
      </c>
      <c r="P19" s="15">
        <f>[15]Maio!$H$19</f>
        <v>18</v>
      </c>
      <c r="Q19" s="15">
        <f>[15]Maio!$H$20</f>
        <v>11.16</v>
      </c>
      <c r="R19" s="15">
        <f>[15]Maio!$H$21</f>
        <v>8.64</v>
      </c>
      <c r="S19" s="15" t="str">
        <f>[15]Maio!$H$22</f>
        <v>*</v>
      </c>
      <c r="T19" s="15" t="str">
        <f>[15]Maio!$H$23</f>
        <v>*</v>
      </c>
      <c r="U19" s="15">
        <f>[15]Maio!$H$24</f>
        <v>12.24</v>
      </c>
      <c r="V19" s="15">
        <f>[15]Maio!$H$25</f>
        <v>7.2</v>
      </c>
      <c r="W19" s="15" t="str">
        <f>[15]Maio!$H$26</f>
        <v>*</v>
      </c>
      <c r="X19" s="15">
        <f>[15]Maio!$H$27</f>
        <v>6.48</v>
      </c>
      <c r="Y19" s="15">
        <f>[15]Maio!$H$28</f>
        <v>10.08</v>
      </c>
      <c r="Z19" s="15">
        <f>[15]Maio!$H$29</f>
        <v>11.879999999999999</v>
      </c>
      <c r="AA19" s="15">
        <f>[15]Maio!$H$30</f>
        <v>6.12</v>
      </c>
      <c r="AB19" s="15">
        <f>[15]Maio!$H$31</f>
        <v>3.9600000000000004</v>
      </c>
      <c r="AC19" s="15" t="str">
        <f>[15]Maio!$H$32</f>
        <v>*</v>
      </c>
      <c r="AD19" s="15">
        <f>[15]Maio!$H$33</f>
        <v>3.9600000000000004</v>
      </c>
      <c r="AE19" s="15">
        <f>[15]Maio!$H$34</f>
        <v>5.4</v>
      </c>
      <c r="AF19" s="15">
        <f>[15]Maio!$H$35</f>
        <v>3.9600000000000004</v>
      </c>
      <c r="AG19" s="87">
        <f t="shared" si="1"/>
        <v>18</v>
      </c>
    </row>
    <row r="20" spans="1:33" ht="17.100000000000001" customHeight="1" x14ac:dyDescent="0.2">
      <c r="A20" s="84" t="s">
        <v>10</v>
      </c>
      <c r="B20" s="15">
        <f>[16]Maio!$H$5</f>
        <v>8.64</v>
      </c>
      <c r="C20" s="15">
        <f>[16]Maio!$H$6</f>
        <v>11.879999999999999</v>
      </c>
      <c r="D20" s="15">
        <f>[16]Maio!$H$7</f>
        <v>6.48</v>
      </c>
      <c r="E20" s="15">
        <f>[16]Maio!$H$8</f>
        <v>6.12</v>
      </c>
      <c r="F20" s="15">
        <f>[16]Maio!$H$9</f>
        <v>11.520000000000001</v>
      </c>
      <c r="G20" s="15">
        <f>[16]Maio!$H$10</f>
        <v>11.879999999999999</v>
      </c>
      <c r="H20" s="15">
        <f>[16]Maio!$H$11</f>
        <v>10.44</v>
      </c>
      <c r="I20" s="15">
        <f>[16]Maio!$H$12</f>
        <v>13.68</v>
      </c>
      <c r="J20" s="15">
        <f>[16]Maio!$H$13</f>
        <v>10.8</v>
      </c>
      <c r="K20" s="15">
        <f>[16]Maio!$H$14</f>
        <v>14.04</v>
      </c>
      <c r="L20" s="15">
        <f>[16]Maio!$H$15</f>
        <v>7.5600000000000005</v>
      </c>
      <c r="M20" s="15">
        <f>[16]Maio!$H$16</f>
        <v>9.3600000000000012</v>
      </c>
      <c r="N20" s="15">
        <f>[16]Maio!$H$17</f>
        <v>4.6800000000000006</v>
      </c>
      <c r="O20" s="15">
        <f>[16]Maio!$H$18</f>
        <v>14.04</v>
      </c>
      <c r="P20" s="15">
        <f>[16]Maio!$H$19</f>
        <v>16.2</v>
      </c>
      <c r="Q20" s="15">
        <f>[16]Maio!$H$20</f>
        <v>13.32</v>
      </c>
      <c r="R20" s="15">
        <f>[16]Maio!$H$21</f>
        <v>9</v>
      </c>
      <c r="S20" s="15">
        <f>[16]Maio!$H$22</f>
        <v>4.32</v>
      </c>
      <c r="T20" s="15">
        <f>[16]Maio!$H$23</f>
        <v>8.64</v>
      </c>
      <c r="U20" s="15">
        <f>[16]Maio!$H$24</f>
        <v>15.840000000000002</v>
      </c>
      <c r="V20" s="15">
        <f>[16]Maio!$H$25</f>
        <v>8.64</v>
      </c>
      <c r="W20" s="15">
        <f>[16]Maio!$H$26</f>
        <v>9.7200000000000006</v>
      </c>
      <c r="X20" s="15">
        <f>[16]Maio!$H$27</f>
        <v>10.08</v>
      </c>
      <c r="Y20" s="15">
        <f>[16]Maio!$H$28</f>
        <v>14.4</v>
      </c>
      <c r="Z20" s="15">
        <f>[16]Maio!$H$29</f>
        <v>12.96</v>
      </c>
      <c r="AA20" s="15">
        <f>[16]Maio!$H$30</f>
        <v>12.24</v>
      </c>
      <c r="AB20" s="15">
        <f>[16]Maio!$H$31</f>
        <v>12.96</v>
      </c>
      <c r="AC20" s="15">
        <f>[16]Maio!$H$32</f>
        <v>9.3600000000000012</v>
      </c>
      <c r="AD20" s="15">
        <f>[16]Maio!$H$33</f>
        <v>8.2799999999999994</v>
      </c>
      <c r="AE20" s="15">
        <f>[16]Maio!$H$34</f>
        <v>3.6</v>
      </c>
      <c r="AF20" s="15">
        <f>[16]Maio!$H$35</f>
        <v>5.7600000000000007</v>
      </c>
      <c r="AG20" s="87">
        <f>MAX(B20:AF20)</f>
        <v>16.2</v>
      </c>
    </row>
    <row r="21" spans="1:33" ht="17.100000000000001" customHeight="1" x14ac:dyDescent="0.2">
      <c r="A21" s="84" t="s">
        <v>11</v>
      </c>
      <c r="B21" s="15">
        <f>[17]Maio!$H$5</f>
        <v>8.64</v>
      </c>
      <c r="C21" s="15">
        <f>[17]Maio!$H$6</f>
        <v>9.7200000000000006</v>
      </c>
      <c r="D21" s="15">
        <f>[17]Maio!$H$7</f>
        <v>5.4</v>
      </c>
      <c r="E21" s="15">
        <f>[17]Maio!$H$8</f>
        <v>6.12</v>
      </c>
      <c r="F21" s="15">
        <f>[17]Maio!$H$9</f>
        <v>7.2</v>
      </c>
      <c r="G21" s="15">
        <f>[17]Maio!$H$10</f>
        <v>9</v>
      </c>
      <c r="H21" s="15">
        <f>[17]Maio!$H$11</f>
        <v>10.44</v>
      </c>
      <c r="I21" s="15">
        <f>[17]Maio!$H$12</f>
        <v>11.520000000000001</v>
      </c>
      <c r="J21" s="15">
        <f>[17]Maio!$H$13</f>
        <v>10.08</v>
      </c>
      <c r="K21" s="15">
        <f>[17]Maio!$H$14</f>
        <v>13.68</v>
      </c>
      <c r="L21" s="15">
        <f>[17]Maio!$H$15</f>
        <v>3.9600000000000004</v>
      </c>
      <c r="M21" s="15">
        <f>[17]Maio!$H$16</f>
        <v>6.12</v>
      </c>
      <c r="N21" s="15">
        <f>[17]Maio!$H$17</f>
        <v>7.9200000000000008</v>
      </c>
      <c r="O21" s="15">
        <f>[17]Maio!$H$18</f>
        <v>8.64</v>
      </c>
      <c r="P21" s="15">
        <f>[17]Maio!$H$19</f>
        <v>10.08</v>
      </c>
      <c r="Q21" s="15">
        <f>[17]Maio!$H$20</f>
        <v>6.48</v>
      </c>
      <c r="R21" s="15">
        <f>[17]Maio!$H$21</f>
        <v>7.9200000000000008</v>
      </c>
      <c r="S21" s="15">
        <f>[17]Maio!$H$22</f>
        <v>6.12</v>
      </c>
      <c r="T21" s="15">
        <f>[17]Maio!$H$23</f>
        <v>6.12</v>
      </c>
      <c r="U21" s="15">
        <f>[17]Maio!$H$24</f>
        <v>14.04</v>
      </c>
      <c r="V21" s="15">
        <f>[17]Maio!$H$25</f>
        <v>3.6</v>
      </c>
      <c r="W21" s="15">
        <f>[17]Maio!$H$26</f>
        <v>3.6</v>
      </c>
      <c r="X21" s="15">
        <f>[17]Maio!$H$27</f>
        <v>10.8</v>
      </c>
      <c r="Y21" s="15">
        <f>[17]Maio!$H$28</f>
        <v>9.7200000000000006</v>
      </c>
      <c r="Z21" s="15">
        <f>[17]Maio!$H$29</f>
        <v>8.2799999999999994</v>
      </c>
      <c r="AA21" s="15">
        <f>[17]Maio!$H$30</f>
        <v>4.32</v>
      </c>
      <c r="AB21" s="15">
        <f>[17]Maio!$H$31</f>
        <v>10.08</v>
      </c>
      <c r="AC21" s="15">
        <f>[17]Maio!$H$32</f>
        <v>11.879999999999999</v>
      </c>
      <c r="AD21" s="15">
        <f>[17]Maio!$H$33</f>
        <v>10.08</v>
      </c>
      <c r="AE21" s="15">
        <f>[17]Maio!$H$34</f>
        <v>14.76</v>
      </c>
      <c r="AF21" s="15">
        <f>[17]Maio!$H$35</f>
        <v>5.04</v>
      </c>
      <c r="AG21" s="87">
        <f>MAX(B21:AF21)</f>
        <v>14.76</v>
      </c>
    </row>
    <row r="22" spans="1:33" ht="17.100000000000001" customHeight="1" x14ac:dyDescent="0.2">
      <c r="A22" s="84" t="s">
        <v>12</v>
      </c>
      <c r="B22" s="15">
        <f>[18]Maio!$H$5</f>
        <v>8.2799999999999994</v>
      </c>
      <c r="C22" s="15">
        <f>[18]Maio!$H$6</f>
        <v>5.04</v>
      </c>
      <c r="D22" s="15">
        <f>[18]Maio!$H$7</f>
        <v>6.12</v>
      </c>
      <c r="E22" s="15">
        <f>[18]Maio!$H$8</f>
        <v>6.48</v>
      </c>
      <c r="F22" s="15">
        <f>[18]Maio!$H$9</f>
        <v>7.9200000000000008</v>
      </c>
      <c r="G22" s="15">
        <f>[18]Maio!$H$10</f>
        <v>9.3600000000000012</v>
      </c>
      <c r="H22" s="15">
        <f>[18]Maio!$H$11</f>
        <v>5.7600000000000007</v>
      </c>
      <c r="I22" s="15">
        <f>[18]Maio!$H$12</f>
        <v>1.4400000000000002</v>
      </c>
      <c r="J22" s="15">
        <f>[18]Maio!$H$13</f>
        <v>13.32</v>
      </c>
      <c r="K22" s="15">
        <f>[18]Maio!$H$14</f>
        <v>8.64</v>
      </c>
      <c r="L22" s="15">
        <f>[18]Maio!$H$15</f>
        <v>0.72000000000000008</v>
      </c>
      <c r="M22" s="15">
        <f>[18]Maio!$H$16</f>
        <v>2.8800000000000003</v>
      </c>
      <c r="N22" s="15">
        <f>[18]Maio!$H$17</f>
        <v>6.48</v>
      </c>
      <c r="O22" s="15">
        <f>[18]Maio!$H$18</f>
        <v>7.5600000000000005</v>
      </c>
      <c r="P22" s="15">
        <f>[18]Maio!$H$19</f>
        <v>12.6</v>
      </c>
      <c r="Q22" s="15">
        <f>[18]Maio!$H$20</f>
        <v>8.64</v>
      </c>
      <c r="R22" s="15">
        <f>[18]Maio!$H$21</f>
        <v>7.9200000000000008</v>
      </c>
      <c r="S22" s="15">
        <f>[18]Maio!$H$22</f>
        <v>2.16</v>
      </c>
      <c r="T22" s="15">
        <f>[18]Maio!$H$23</f>
        <v>1.8</v>
      </c>
      <c r="U22" s="15">
        <f>[18]Maio!$H$24</f>
        <v>6.12</v>
      </c>
      <c r="V22" s="15">
        <f>[18]Maio!$H$25</f>
        <v>1.4400000000000002</v>
      </c>
      <c r="W22" s="15">
        <f>[18]Maio!$H$26</f>
        <v>3.24</v>
      </c>
      <c r="X22" s="15">
        <f>[18]Maio!$H$27</f>
        <v>12.6</v>
      </c>
      <c r="Y22" s="15">
        <f>[18]Maio!$H$28</f>
        <v>4.32</v>
      </c>
      <c r="Z22" s="15">
        <f>[18]Maio!$H$29</f>
        <v>1.4400000000000002</v>
      </c>
      <c r="AA22" s="15">
        <f>[18]Maio!$H$30</f>
        <v>1.4400000000000002</v>
      </c>
      <c r="AB22" s="15">
        <f>[18]Maio!$H$31</f>
        <v>3.6</v>
      </c>
      <c r="AC22" s="15">
        <f>[18]Maio!$H$32</f>
        <v>5.7600000000000007</v>
      </c>
      <c r="AD22" s="15">
        <f>[18]Maio!$H$33</f>
        <v>5.04</v>
      </c>
      <c r="AE22" s="15">
        <f>[18]Maio!$H$34</f>
        <v>9.7200000000000006</v>
      </c>
      <c r="AF22" s="15">
        <f>[18]Maio!$H$35</f>
        <v>4.6800000000000006</v>
      </c>
      <c r="AG22" s="87">
        <f>MAX(B22:AF22)</f>
        <v>13.32</v>
      </c>
    </row>
    <row r="23" spans="1:33" ht="17.100000000000001" customHeight="1" x14ac:dyDescent="0.2">
      <c r="A23" s="84" t="s">
        <v>13</v>
      </c>
      <c r="B23" s="15">
        <f>[19]Maio!$H$5</f>
        <v>12.6</v>
      </c>
      <c r="C23" s="15">
        <f>[19]Maio!$H$6</f>
        <v>10.44</v>
      </c>
      <c r="D23" s="15">
        <f>[19]Maio!$H$7</f>
        <v>9.3600000000000012</v>
      </c>
      <c r="E23" s="15">
        <f>[19]Maio!$H$8</f>
        <v>9</v>
      </c>
      <c r="F23" s="15">
        <f>[19]Maio!$H$9</f>
        <v>13.32</v>
      </c>
      <c r="G23" s="15">
        <f>[19]Maio!$H$10</f>
        <v>19.440000000000001</v>
      </c>
      <c r="H23" s="15">
        <f>[19]Maio!$H$11</f>
        <v>14.4</v>
      </c>
      <c r="I23" s="15">
        <f>[19]Maio!$H$12</f>
        <v>7.2</v>
      </c>
      <c r="J23" s="15">
        <f>[19]Maio!$H$13</f>
        <v>15.48</v>
      </c>
      <c r="K23" s="15">
        <f>[19]Maio!$H$14</f>
        <v>12.6</v>
      </c>
      <c r="L23" s="15">
        <f>[19]Maio!$H$15</f>
        <v>7.9200000000000008</v>
      </c>
      <c r="M23" s="15">
        <f>[19]Maio!$H$16</f>
        <v>13.68</v>
      </c>
      <c r="N23" s="15">
        <f>[19]Maio!$H$17</f>
        <v>10.08</v>
      </c>
      <c r="O23" s="15">
        <f>[19]Maio!$H$18</f>
        <v>9.7200000000000006</v>
      </c>
      <c r="P23" s="15">
        <f>[19]Maio!$H$19</f>
        <v>18.720000000000002</v>
      </c>
      <c r="Q23" s="15">
        <f>[19]Maio!$H$20</f>
        <v>18.36</v>
      </c>
      <c r="R23" s="15">
        <f>[19]Maio!$H$21</f>
        <v>10.08</v>
      </c>
      <c r="S23" s="15">
        <f>[19]Maio!$H$22</f>
        <v>13.32</v>
      </c>
      <c r="T23" s="15">
        <f>[19]Maio!$H$23</f>
        <v>7.5600000000000005</v>
      </c>
      <c r="U23" s="15">
        <f>[19]Maio!$H$24</f>
        <v>11.520000000000001</v>
      </c>
      <c r="V23" s="15">
        <f>[19]Maio!$H$25</f>
        <v>11.879999999999999</v>
      </c>
      <c r="W23" s="15">
        <f>[19]Maio!$H$26</f>
        <v>18</v>
      </c>
      <c r="X23" s="15">
        <f>[19]Maio!$H$27</f>
        <v>16.920000000000002</v>
      </c>
      <c r="Y23" s="15">
        <f>[19]Maio!$H$28</f>
        <v>8.64</v>
      </c>
      <c r="Z23" s="15">
        <f>[19]Maio!$H$29</f>
        <v>8.2799999999999994</v>
      </c>
      <c r="AA23" s="15">
        <f>[19]Maio!$H$30</f>
        <v>6.84</v>
      </c>
      <c r="AB23" s="15">
        <f>[19]Maio!$H$31</f>
        <v>17.28</v>
      </c>
      <c r="AC23" s="15">
        <f>[19]Maio!$H$32</f>
        <v>18.720000000000002</v>
      </c>
      <c r="AD23" s="15">
        <f>[19]Maio!$H$33</f>
        <v>10.44</v>
      </c>
      <c r="AE23" s="15">
        <f>[19]Maio!$H$34</f>
        <v>11.16</v>
      </c>
      <c r="AF23" s="15">
        <f>[19]Maio!$H$35</f>
        <v>10.08</v>
      </c>
      <c r="AG23" s="87">
        <f>MAX(B23:AF23)</f>
        <v>19.440000000000001</v>
      </c>
    </row>
    <row r="24" spans="1:33" ht="17.100000000000001" customHeight="1" x14ac:dyDescent="0.2">
      <c r="A24" s="84" t="s">
        <v>14</v>
      </c>
      <c r="B24" s="15">
        <f>[20]Maio!$H$5</f>
        <v>11.520000000000001</v>
      </c>
      <c r="C24" s="15">
        <f>[20]Maio!$H$6</f>
        <v>10.44</v>
      </c>
      <c r="D24" s="15">
        <f>[20]Maio!$H$7</f>
        <v>11.879999999999999</v>
      </c>
      <c r="E24" s="15">
        <f>[20]Maio!$H$8</f>
        <v>10.44</v>
      </c>
      <c r="F24" s="15">
        <f>[20]Maio!$H$9</f>
        <v>10.08</v>
      </c>
      <c r="G24" s="15">
        <f>[20]Maio!$H$10</f>
        <v>11.879999999999999</v>
      </c>
      <c r="H24" s="15">
        <f>[20]Maio!$H$11</f>
        <v>15.120000000000001</v>
      </c>
      <c r="I24" s="15">
        <f>[20]Maio!$H$12</f>
        <v>12.24</v>
      </c>
      <c r="J24" s="15">
        <f>[20]Maio!$H$13</f>
        <v>12.24</v>
      </c>
      <c r="K24" s="15">
        <f>[20]Maio!$H$14</f>
        <v>24.48</v>
      </c>
      <c r="L24" s="15">
        <f>[20]Maio!$H$15</f>
        <v>10.08</v>
      </c>
      <c r="M24" s="15">
        <f>[20]Maio!$H$16</f>
        <v>15.120000000000001</v>
      </c>
      <c r="N24" s="15">
        <f>[20]Maio!$H$17</f>
        <v>23.040000000000003</v>
      </c>
      <c r="O24" s="15">
        <f>[20]Maio!$H$18</f>
        <v>10.44</v>
      </c>
      <c r="P24" s="15">
        <f>[20]Maio!$H$19</f>
        <v>14.04</v>
      </c>
      <c r="Q24" s="15">
        <f>[20]Maio!$H$20</f>
        <v>16.559999999999999</v>
      </c>
      <c r="R24" s="15">
        <f>[20]Maio!$H$21</f>
        <v>11.879999999999999</v>
      </c>
      <c r="S24" s="15">
        <f>[20]Maio!$H$22</f>
        <v>10.08</v>
      </c>
      <c r="T24" s="15">
        <f>[20]Maio!$H$23</f>
        <v>10.8</v>
      </c>
      <c r="U24" s="15">
        <f>[20]Maio!$H$24</f>
        <v>12.6</v>
      </c>
      <c r="V24" s="15">
        <f>[20]Maio!$H$25</f>
        <v>19.8</v>
      </c>
      <c r="W24" s="15">
        <f>[20]Maio!$H$26</f>
        <v>25.2</v>
      </c>
      <c r="X24" s="15">
        <f>[20]Maio!$H$27</f>
        <v>28.8</v>
      </c>
      <c r="Y24" s="15">
        <f>[20]Maio!$H$28</f>
        <v>16.2</v>
      </c>
      <c r="Z24" s="15">
        <f>[20]Maio!$H$29</f>
        <v>11.16</v>
      </c>
      <c r="AA24" s="15">
        <f>[20]Maio!$H$30</f>
        <v>10.08</v>
      </c>
      <c r="AB24" s="15">
        <f>[20]Maio!$H$31</f>
        <v>18.720000000000002</v>
      </c>
      <c r="AC24" s="15">
        <f>[20]Maio!$H$32</f>
        <v>10.44</v>
      </c>
      <c r="AD24" s="15">
        <f>[20]Maio!$H$33</f>
        <v>21.6</v>
      </c>
      <c r="AE24" s="15">
        <f>[20]Maio!$H$34</f>
        <v>12.6</v>
      </c>
      <c r="AF24" s="15">
        <f>[20]Maio!$H$35</f>
        <v>11.879999999999999</v>
      </c>
      <c r="AG24" s="87">
        <f>MAX(B24:AF24)</f>
        <v>28.8</v>
      </c>
    </row>
    <row r="25" spans="1:33" ht="17.100000000000001" customHeight="1" x14ac:dyDescent="0.2">
      <c r="A25" s="84" t="s">
        <v>15</v>
      </c>
      <c r="B25" s="15">
        <f>[21]Maio!$H$5</f>
        <v>15.48</v>
      </c>
      <c r="C25" s="15">
        <f>[21]Maio!$H$6</f>
        <v>20.52</v>
      </c>
      <c r="D25" s="15">
        <f>[21]Maio!$H$7</f>
        <v>10.8</v>
      </c>
      <c r="E25" s="15">
        <f>[21]Maio!$H$8</f>
        <v>10.08</v>
      </c>
      <c r="F25" s="15">
        <f>[21]Maio!$H$9</f>
        <v>14.4</v>
      </c>
      <c r="G25" s="15">
        <f>[21]Maio!$H$10</f>
        <v>14.76</v>
      </c>
      <c r="H25" s="15">
        <f>[21]Maio!$H$11</f>
        <v>18.36</v>
      </c>
      <c r="I25" s="15">
        <f>[21]Maio!$H$12</f>
        <v>17.64</v>
      </c>
      <c r="J25" s="15">
        <f>[21]Maio!$H$13</f>
        <v>16.920000000000002</v>
      </c>
      <c r="K25" s="15">
        <f>[21]Maio!$H$14</f>
        <v>18.720000000000002</v>
      </c>
      <c r="L25" s="15">
        <f>[21]Maio!$H$15</f>
        <v>12.24</v>
      </c>
      <c r="M25" s="15">
        <f>[21]Maio!$H$16</f>
        <v>8.64</v>
      </c>
      <c r="N25" s="15">
        <f>[21]Maio!$H$17</f>
        <v>9</v>
      </c>
      <c r="O25" s="15">
        <f>[21]Maio!$H$18</f>
        <v>22.32</v>
      </c>
      <c r="P25" s="15">
        <f>[21]Maio!$H$19</f>
        <v>20.52</v>
      </c>
      <c r="Q25" s="15">
        <f>[21]Maio!$H$20</f>
        <v>19.079999999999998</v>
      </c>
      <c r="R25" s="15">
        <f>[21]Maio!$H$21</f>
        <v>11.879999999999999</v>
      </c>
      <c r="S25" s="15">
        <f>[21]Maio!$H$22</f>
        <v>7.9200000000000008</v>
      </c>
      <c r="T25" s="15">
        <f>[21]Maio!$H$23</f>
        <v>16.920000000000002</v>
      </c>
      <c r="U25" s="15">
        <f>[21]Maio!$H$24</f>
        <v>19.440000000000001</v>
      </c>
      <c r="V25" s="15">
        <f>[21]Maio!$H$25</f>
        <v>16.2</v>
      </c>
      <c r="W25" s="15">
        <f>[21]Maio!$H$26</f>
        <v>16.2</v>
      </c>
      <c r="X25" s="15">
        <f>[21]Maio!$H$27</f>
        <v>12.24</v>
      </c>
      <c r="Y25" s="15">
        <f>[21]Maio!$H$28</f>
        <v>20.16</v>
      </c>
      <c r="Z25" s="15">
        <f>[21]Maio!$H$29</f>
        <v>24.48</v>
      </c>
      <c r="AA25" s="15">
        <f>[21]Maio!$H$30</f>
        <v>19.440000000000001</v>
      </c>
      <c r="AB25" s="15">
        <f>[21]Maio!$H$31</f>
        <v>15.120000000000001</v>
      </c>
      <c r="AC25" s="15">
        <f>[21]Maio!$H$32</f>
        <v>14.04</v>
      </c>
      <c r="AD25" s="15">
        <f>[21]Maio!$H$33</f>
        <v>10.8</v>
      </c>
      <c r="AE25" s="15">
        <f>[21]Maio!$H$34</f>
        <v>9.3600000000000012</v>
      </c>
      <c r="AF25" s="15">
        <f>[21]Maio!$H$35</f>
        <v>7.2</v>
      </c>
      <c r="AG25" s="87">
        <f t="shared" ref="AG25:AG32" si="2">MAX(B25:AF25)</f>
        <v>24.48</v>
      </c>
    </row>
    <row r="26" spans="1:33" ht="17.100000000000001" customHeight="1" x14ac:dyDescent="0.2">
      <c r="A26" s="84" t="s">
        <v>16</v>
      </c>
      <c r="B26" s="15">
        <f>[22]Maio!$H$5</f>
        <v>11.16</v>
      </c>
      <c r="C26" s="15">
        <f>[22]Maio!$H$6</f>
        <v>7.2</v>
      </c>
      <c r="D26" s="15">
        <f>[22]Maio!$H$7</f>
        <v>14.76</v>
      </c>
      <c r="E26" s="15">
        <f>[22]Maio!$H$8</f>
        <v>8.2799999999999994</v>
      </c>
      <c r="F26" s="15">
        <f>[22]Maio!$H$9</f>
        <v>11.16</v>
      </c>
      <c r="G26" s="15">
        <f>[22]Maio!$H$10</f>
        <v>12.24</v>
      </c>
      <c r="H26" s="15">
        <f>[22]Maio!$H$11</f>
        <v>5.4</v>
      </c>
      <c r="I26" s="15">
        <f>[22]Maio!$H$12</f>
        <v>5.04</v>
      </c>
      <c r="J26" s="15">
        <f>[22]Maio!$H$13</f>
        <v>7.9200000000000008</v>
      </c>
      <c r="K26" s="15">
        <f>[22]Maio!$H$14</f>
        <v>8.2799999999999994</v>
      </c>
      <c r="L26" s="15">
        <f>[22]Maio!$H$15</f>
        <v>12.24</v>
      </c>
      <c r="M26" s="15">
        <f>[22]Maio!$H$16</f>
        <v>10.44</v>
      </c>
      <c r="N26" s="15">
        <f>[22]Maio!$H$17</f>
        <v>14.4</v>
      </c>
      <c r="O26" s="15">
        <f>[22]Maio!$H$18</f>
        <v>9.3600000000000012</v>
      </c>
      <c r="P26" s="15">
        <f>[22]Maio!$H$19</f>
        <v>14.76</v>
      </c>
      <c r="Q26" s="15">
        <f>[22]Maio!$H$20</f>
        <v>17.28</v>
      </c>
      <c r="R26" s="15">
        <f>[22]Maio!$H$21</f>
        <v>12.6</v>
      </c>
      <c r="S26" s="15">
        <f>[22]Maio!$H$22</f>
        <v>9.7200000000000006</v>
      </c>
      <c r="T26" s="15">
        <f>[22]Maio!$H$23</f>
        <v>6.84</v>
      </c>
      <c r="U26" s="15">
        <f>[22]Maio!$H$24</f>
        <v>9.3600000000000012</v>
      </c>
      <c r="V26" s="15">
        <f>[22]Maio!$H$25</f>
        <v>7.2</v>
      </c>
      <c r="W26" s="15">
        <f>[22]Maio!$H$26</f>
        <v>12.24</v>
      </c>
      <c r="X26" s="15">
        <f>[22]Maio!$H$27</f>
        <v>16.559999999999999</v>
      </c>
      <c r="Y26" s="15">
        <f>[22]Maio!$H$28</f>
        <v>7.2</v>
      </c>
      <c r="Z26" s="15">
        <f>[22]Maio!$H$29</f>
        <v>9.3600000000000012</v>
      </c>
      <c r="AA26" s="15">
        <f>[22]Maio!$H$30</f>
        <v>11.520000000000001</v>
      </c>
      <c r="AB26" s="15">
        <f>[22]Maio!$H$31</f>
        <v>11.520000000000001</v>
      </c>
      <c r="AC26" s="15">
        <f>[22]Maio!$H$32</f>
        <v>10.8</v>
      </c>
      <c r="AD26" s="15">
        <f>[22]Maio!$H$33</f>
        <v>6.48</v>
      </c>
      <c r="AE26" s="15">
        <f>[22]Maio!$H$34</f>
        <v>9</v>
      </c>
      <c r="AF26" s="15">
        <f>[22]Maio!$H$35</f>
        <v>10.08</v>
      </c>
      <c r="AG26" s="87">
        <f t="shared" si="2"/>
        <v>17.28</v>
      </c>
    </row>
    <row r="27" spans="1:33" ht="17.100000000000001" customHeight="1" x14ac:dyDescent="0.2">
      <c r="A27" s="84" t="s">
        <v>17</v>
      </c>
      <c r="B27" s="15">
        <f>[23]Maio!$H$5</f>
        <v>10.44</v>
      </c>
      <c r="C27" s="15">
        <f>[23]Maio!$H$6</f>
        <v>11.16</v>
      </c>
      <c r="D27" s="15">
        <f>[23]Maio!$H$7</f>
        <v>7.2</v>
      </c>
      <c r="E27" s="15">
        <f>[23]Maio!$H$8</f>
        <v>7.2</v>
      </c>
      <c r="F27" s="15">
        <f>[23]Maio!$H$9</f>
        <v>11.16</v>
      </c>
      <c r="G27" s="15">
        <f>[23]Maio!$H$10</f>
        <v>11.16</v>
      </c>
      <c r="H27" s="15">
        <f>[23]Maio!$H$11</f>
        <v>11.879999999999999</v>
      </c>
      <c r="I27" s="15">
        <f>[23]Maio!$H$12</f>
        <v>12.6</v>
      </c>
      <c r="J27" s="15">
        <f>[23]Maio!$H$13</f>
        <v>11.16</v>
      </c>
      <c r="K27" s="15">
        <f>[23]Maio!$H$14</f>
        <v>22.68</v>
      </c>
      <c r="L27" s="15">
        <f>[23]Maio!$H$15</f>
        <v>8.64</v>
      </c>
      <c r="M27" s="15">
        <f>[23]Maio!$H$16</f>
        <v>7.2</v>
      </c>
      <c r="N27" s="15">
        <f>[23]Maio!$H$17</f>
        <v>9.3600000000000012</v>
      </c>
      <c r="O27" s="15">
        <f>[23]Maio!$H$18</f>
        <v>10.44</v>
      </c>
      <c r="P27" s="15">
        <f>[23]Maio!$H$19</f>
        <v>21.96</v>
      </c>
      <c r="Q27" s="15">
        <f>[23]Maio!$H$20</f>
        <v>12.6</v>
      </c>
      <c r="R27" s="15">
        <f>[23]Maio!$H$21</f>
        <v>10.44</v>
      </c>
      <c r="S27" s="15">
        <f>[23]Maio!$H$22</f>
        <v>12.24</v>
      </c>
      <c r="T27" s="15">
        <f>[23]Maio!$H$23</f>
        <v>6.48</v>
      </c>
      <c r="U27" s="15">
        <f>[23]Maio!$H$24</f>
        <v>13.68</v>
      </c>
      <c r="V27" s="15">
        <f>[23]Maio!$H$25</f>
        <v>13.32</v>
      </c>
      <c r="W27" s="15">
        <f>[23]Maio!$H$26</f>
        <v>10.8</v>
      </c>
      <c r="X27" s="15">
        <f>[23]Maio!$H$27</f>
        <v>13.68</v>
      </c>
      <c r="Y27" s="15">
        <f>[23]Maio!$H$28</f>
        <v>11.16</v>
      </c>
      <c r="Z27" s="15">
        <f>[23]Maio!$H$29</f>
        <v>8.2799999999999994</v>
      </c>
      <c r="AA27" s="15">
        <f>[23]Maio!$H$30</f>
        <v>11.16</v>
      </c>
      <c r="AB27" s="15">
        <f>[23]Maio!$H$31</f>
        <v>16.2</v>
      </c>
      <c r="AC27" s="15">
        <f>[23]Maio!$H$32</f>
        <v>10.8</v>
      </c>
      <c r="AD27" s="15">
        <f>[23]Maio!$H$33</f>
        <v>16.920000000000002</v>
      </c>
      <c r="AE27" s="15">
        <f>[23]Maio!$H$34</f>
        <v>14.4</v>
      </c>
      <c r="AF27" s="15">
        <f>[23]Maio!$H$35</f>
        <v>9.7200000000000006</v>
      </c>
      <c r="AG27" s="87">
        <f t="shared" si="2"/>
        <v>22.68</v>
      </c>
    </row>
    <row r="28" spans="1:33" ht="17.100000000000001" customHeight="1" x14ac:dyDescent="0.2">
      <c r="A28" s="84" t="s">
        <v>18</v>
      </c>
      <c r="B28" s="15">
        <f>[24]Maio!$H$5</f>
        <v>6.12</v>
      </c>
      <c r="C28" s="15">
        <f>[24]Maio!$H$6</f>
        <v>1.08</v>
      </c>
      <c r="D28" s="15">
        <f>[24]Maio!$H$7</f>
        <v>0</v>
      </c>
      <c r="E28" s="15">
        <f>[24]Maio!$H$8</f>
        <v>5.7600000000000007</v>
      </c>
      <c r="F28" s="15">
        <f>[24]Maio!$H$9</f>
        <v>4.6800000000000006</v>
      </c>
      <c r="G28" s="15">
        <f>[24]Maio!$H$10</f>
        <v>4.6800000000000006</v>
      </c>
      <c r="H28" s="15">
        <f>[24]Maio!$H$11</f>
        <v>7.5600000000000005</v>
      </c>
      <c r="I28" s="15">
        <f>[24]Maio!$H$12</f>
        <v>0.36000000000000004</v>
      </c>
      <c r="J28" s="15">
        <f>[24]Maio!$H$13</f>
        <v>9.3600000000000012</v>
      </c>
      <c r="K28" s="15">
        <f>[24]Maio!$H$14</f>
        <v>2.8800000000000003</v>
      </c>
      <c r="L28" s="15">
        <f>[24]Maio!$H$15</f>
        <v>0.72000000000000008</v>
      </c>
      <c r="M28" s="15">
        <f>[24]Maio!$H$16</f>
        <v>1.08</v>
      </c>
      <c r="N28" s="15">
        <f>[24]Maio!$H$17</f>
        <v>1.4400000000000002</v>
      </c>
      <c r="O28" s="15">
        <f>[24]Maio!$H$18</f>
        <v>4.32</v>
      </c>
      <c r="P28" s="15">
        <f>[24]Maio!$H$19</f>
        <v>14.76</v>
      </c>
      <c r="Q28" s="15">
        <f>[24]Maio!$H$20</f>
        <v>21.240000000000002</v>
      </c>
      <c r="R28" s="15">
        <f>[24]Maio!$H$21</f>
        <v>7.5600000000000005</v>
      </c>
      <c r="S28" s="15">
        <f>[24]Maio!$H$22</f>
        <v>3.9600000000000004</v>
      </c>
      <c r="T28" s="15">
        <f>[24]Maio!$H$23</f>
        <v>1.08</v>
      </c>
      <c r="U28" s="15">
        <f>[24]Maio!$H$24</f>
        <v>7.5600000000000005</v>
      </c>
      <c r="V28" s="15">
        <f>[24]Maio!$H$25</f>
        <v>2.52</v>
      </c>
      <c r="W28" s="15">
        <f>[24]Maio!$H$26</f>
        <v>18.36</v>
      </c>
      <c r="X28" s="15">
        <f>[24]Maio!$H$27</f>
        <v>9</v>
      </c>
      <c r="Y28" s="15">
        <f>[24]Maio!$H$28</f>
        <v>11.879999999999999</v>
      </c>
      <c r="Z28" s="15">
        <f>[24]Maio!$H$29</f>
        <v>9.3600000000000012</v>
      </c>
      <c r="AA28" s="15">
        <f>[24]Maio!$H$30</f>
        <v>10.8</v>
      </c>
      <c r="AB28" s="15">
        <f>[24]Maio!$H$31</f>
        <v>18.720000000000002</v>
      </c>
      <c r="AC28" s="15">
        <f>[24]Maio!$H$32</f>
        <v>24.12</v>
      </c>
      <c r="AD28" s="15">
        <f>[24]Maio!$H$33</f>
        <v>5.4</v>
      </c>
      <c r="AE28" s="15">
        <f>[24]Maio!$H$34</f>
        <v>21.6</v>
      </c>
      <c r="AF28" s="15">
        <f>[24]Maio!$H$35</f>
        <v>2.52</v>
      </c>
      <c r="AG28" s="87">
        <f t="shared" si="2"/>
        <v>24.12</v>
      </c>
    </row>
    <row r="29" spans="1:33" ht="17.100000000000001" customHeight="1" x14ac:dyDescent="0.2">
      <c r="A29" s="84" t="s">
        <v>19</v>
      </c>
      <c r="B29" s="15">
        <f>[25]Maio!$H$5</f>
        <v>16.559999999999999</v>
      </c>
      <c r="C29" s="15">
        <f>[25]Maio!$H$6</f>
        <v>20.16</v>
      </c>
      <c r="D29" s="15">
        <f>[25]Maio!$H$7</f>
        <v>9.3600000000000012</v>
      </c>
      <c r="E29" s="15">
        <f>[25]Maio!$H$8</f>
        <v>10.8</v>
      </c>
      <c r="F29" s="15">
        <f>[25]Maio!$H$9</f>
        <v>11.520000000000001</v>
      </c>
      <c r="G29" s="15">
        <f>[25]Maio!$H$10</f>
        <v>11.16</v>
      </c>
      <c r="H29" s="15">
        <f>[25]Maio!$H$11</f>
        <v>10.08</v>
      </c>
      <c r="I29" s="15">
        <f>[25]Maio!$H$12</f>
        <v>14.4</v>
      </c>
      <c r="J29" s="15">
        <f>[25]Maio!$H$13</f>
        <v>18.36</v>
      </c>
      <c r="K29" s="15">
        <f>[25]Maio!$H$14</f>
        <v>19.8</v>
      </c>
      <c r="L29" s="15">
        <f>[25]Maio!$H$15</f>
        <v>9.7200000000000006</v>
      </c>
      <c r="M29" s="15">
        <f>[25]Maio!$H$16</f>
        <v>10.44</v>
      </c>
      <c r="N29" s="15">
        <f>[25]Maio!$H$17</f>
        <v>18</v>
      </c>
      <c r="O29" s="15">
        <f>[25]Maio!$H$18</f>
        <v>21.240000000000002</v>
      </c>
      <c r="P29" s="15">
        <f>[25]Maio!$H$19</f>
        <v>21.96</v>
      </c>
      <c r="Q29" s="15">
        <f>[25]Maio!$H$20</f>
        <v>25.92</v>
      </c>
      <c r="R29" s="15">
        <f>[25]Maio!$H$21</f>
        <v>12.96</v>
      </c>
      <c r="S29" s="15">
        <f>[25]Maio!$H$22</f>
        <v>14.76</v>
      </c>
      <c r="T29" s="15">
        <f>[25]Maio!$H$23</f>
        <v>16.2</v>
      </c>
      <c r="U29" s="15">
        <f>[25]Maio!$H$24</f>
        <v>18.720000000000002</v>
      </c>
      <c r="V29" s="15">
        <f>[25]Maio!$H$25</f>
        <v>7.5600000000000005</v>
      </c>
      <c r="W29" s="15">
        <f>[25]Maio!$H$26</f>
        <v>11.520000000000001</v>
      </c>
      <c r="X29" s="15">
        <f>[25]Maio!$H$27</f>
        <v>15.840000000000002</v>
      </c>
      <c r="Y29" s="15">
        <f>[25]Maio!$H$28</f>
        <v>21.6</v>
      </c>
      <c r="Z29" s="15">
        <f>[25]Maio!$H$29</f>
        <v>20.52</v>
      </c>
      <c r="AA29" s="15">
        <f>[25]Maio!$H$30</f>
        <v>16.2</v>
      </c>
      <c r="AB29" s="15">
        <f>[25]Maio!$H$31</f>
        <v>7.2</v>
      </c>
      <c r="AC29" s="15">
        <f>[25]Maio!$H$32</f>
        <v>9.7200000000000006</v>
      </c>
      <c r="AD29" s="15">
        <f>[25]Maio!$H$33</f>
        <v>8.64</v>
      </c>
      <c r="AE29" s="15">
        <f>[25]Maio!$H$34</f>
        <v>11.879999999999999</v>
      </c>
      <c r="AF29" s="15">
        <f>[25]Maio!$H$35</f>
        <v>11.879999999999999</v>
      </c>
      <c r="AG29" s="87">
        <f t="shared" si="2"/>
        <v>25.92</v>
      </c>
    </row>
    <row r="30" spans="1:33" ht="17.100000000000001" customHeight="1" x14ac:dyDescent="0.2">
      <c r="A30" s="84" t="s">
        <v>31</v>
      </c>
      <c r="B30" s="15" t="str">
        <f>[26]Maio!$H$5</f>
        <v>*</v>
      </c>
      <c r="C30" s="15" t="str">
        <f>[26]Maio!$H$6</f>
        <v>*</v>
      </c>
      <c r="D30" s="15" t="str">
        <f>[26]Maio!$H$7</f>
        <v>*</v>
      </c>
      <c r="E30" s="15" t="str">
        <f>[26]Maio!$H$8</f>
        <v>*</v>
      </c>
      <c r="F30" s="15" t="str">
        <f>[26]Maio!$H$9</f>
        <v>*</v>
      </c>
      <c r="G30" s="15" t="str">
        <f>[26]Maio!$H$10</f>
        <v>*</v>
      </c>
      <c r="H30" s="15" t="str">
        <f>[26]Maio!$H$11</f>
        <v>*</v>
      </c>
      <c r="I30" s="15" t="str">
        <f>[26]Maio!$H$12</f>
        <v>*</v>
      </c>
      <c r="J30" s="15" t="str">
        <f>[26]Maio!$H$13</f>
        <v>*</v>
      </c>
      <c r="K30" s="15" t="str">
        <f>[26]Maio!$H$14</f>
        <v>*</v>
      </c>
      <c r="L30" s="15" t="str">
        <f>[26]Maio!$H$15</f>
        <v>*</v>
      </c>
      <c r="M30" s="15" t="str">
        <f>[26]Maio!$H$16</f>
        <v>*</v>
      </c>
      <c r="N30" s="15" t="str">
        <f>[26]Maio!$H$17</f>
        <v>*</v>
      </c>
      <c r="O30" s="15" t="str">
        <f>[26]Maio!$H$18</f>
        <v>*</v>
      </c>
      <c r="P30" s="15" t="str">
        <f>[26]Maio!$H$19</f>
        <v>*</v>
      </c>
      <c r="Q30" s="15" t="str">
        <f>[26]Maio!$H$20</f>
        <v>*</v>
      </c>
      <c r="R30" s="15" t="str">
        <f>[26]Maio!$H$21</f>
        <v>*</v>
      </c>
      <c r="S30" s="15" t="str">
        <f>[26]Maio!$H$22</f>
        <v>*</v>
      </c>
      <c r="T30" s="15" t="str">
        <f>[26]Maio!$H$23</f>
        <v>*</v>
      </c>
      <c r="U30" s="15" t="str">
        <f>[26]Maio!$H$24</f>
        <v>*</v>
      </c>
      <c r="V30" s="15" t="str">
        <f>[26]Maio!$H$25</f>
        <v>*</v>
      </c>
      <c r="W30" s="15" t="str">
        <f>[26]Maio!$H$26</f>
        <v>*</v>
      </c>
      <c r="X30" s="15" t="str">
        <f>[26]Maio!$H$27</f>
        <v>*</v>
      </c>
      <c r="Y30" s="15" t="str">
        <f>[26]Maio!$H$28</f>
        <v>*</v>
      </c>
      <c r="Z30" s="15" t="str">
        <f>[26]Maio!$H$29</f>
        <v>*</v>
      </c>
      <c r="AA30" s="15" t="str">
        <f>[26]Maio!$H$30</f>
        <v>*</v>
      </c>
      <c r="AB30" s="15" t="str">
        <f>[26]Maio!$H$31</f>
        <v>*</v>
      </c>
      <c r="AC30" s="15" t="str">
        <f>[26]Maio!$H$32</f>
        <v>*</v>
      </c>
      <c r="AD30" s="15" t="str">
        <f>[26]Maio!$H$33</f>
        <v>*</v>
      </c>
      <c r="AE30" s="15" t="str">
        <f>[26]Maio!$H$34</f>
        <v>*</v>
      </c>
      <c r="AF30" s="15" t="str">
        <f>[26]Maio!$H$35</f>
        <v>*</v>
      </c>
      <c r="AG30" s="87" t="s">
        <v>136</v>
      </c>
    </row>
    <row r="31" spans="1:33" ht="17.100000000000001" customHeight="1" x14ac:dyDescent="0.2">
      <c r="A31" s="84" t="s">
        <v>51</v>
      </c>
      <c r="B31" s="15">
        <f>[27]Maio!$H$5</f>
        <v>18.720000000000002</v>
      </c>
      <c r="C31" s="15">
        <f>[27]Maio!$H$6</f>
        <v>16.2</v>
      </c>
      <c r="D31" s="15">
        <f>[27]Maio!$H$7</f>
        <v>16.559999999999999</v>
      </c>
      <c r="E31" s="15">
        <f>[27]Maio!$H$8</f>
        <v>16.920000000000002</v>
      </c>
      <c r="F31" s="15">
        <f>[27]Maio!$H$9</f>
        <v>19.8</v>
      </c>
      <c r="G31" s="15">
        <f>[27]Maio!$H$10</f>
        <v>25.56</v>
      </c>
      <c r="H31" s="15">
        <f>[27]Maio!$H$11</f>
        <v>23.040000000000003</v>
      </c>
      <c r="I31" s="15">
        <f>[27]Maio!$H$12</f>
        <v>18.36</v>
      </c>
      <c r="J31" s="15">
        <f>[27]Maio!$H$13</f>
        <v>34.92</v>
      </c>
      <c r="K31" s="15">
        <f>[27]Maio!$H$14</f>
        <v>25.92</v>
      </c>
      <c r="L31" s="15">
        <f>[27]Maio!$H$15</f>
        <v>16.920000000000002</v>
      </c>
      <c r="M31" s="15">
        <f>[27]Maio!$H$16</f>
        <v>18</v>
      </c>
      <c r="N31" s="15">
        <f>[27]Maio!$H$17</f>
        <v>20.16</v>
      </c>
      <c r="O31" s="15">
        <f>[27]Maio!$H$18</f>
        <v>17.64</v>
      </c>
      <c r="P31" s="15">
        <f>[27]Maio!$H$19</f>
        <v>28.44</v>
      </c>
      <c r="Q31" s="15">
        <f>[27]Maio!$H$20</f>
        <v>19.079999999999998</v>
      </c>
      <c r="R31" s="15">
        <f>[27]Maio!$H$21</f>
        <v>19.079999999999998</v>
      </c>
      <c r="S31" s="15">
        <f>[27]Maio!$H$22</f>
        <v>18.36</v>
      </c>
      <c r="T31" s="15">
        <f>[27]Maio!$H$23</f>
        <v>14.04</v>
      </c>
      <c r="U31" s="15">
        <f>[27]Maio!$H$24</f>
        <v>18.720000000000002</v>
      </c>
      <c r="V31" s="15">
        <f>[27]Maio!$H$25</f>
        <v>15.48</v>
      </c>
      <c r="W31" s="15">
        <f>[27]Maio!$H$26</f>
        <v>21.240000000000002</v>
      </c>
      <c r="X31" s="15">
        <f>[27]Maio!$H$27</f>
        <v>25.56</v>
      </c>
      <c r="Y31" s="15">
        <f>[27]Maio!$H$28</f>
        <v>27.720000000000002</v>
      </c>
      <c r="Z31" s="15">
        <f>[27]Maio!$H$29</f>
        <v>24.12</v>
      </c>
      <c r="AA31" s="15">
        <f>[27]Maio!$H$30</f>
        <v>20.52</v>
      </c>
      <c r="AB31" s="15">
        <f>[27]Maio!$H$31</f>
        <v>21.240000000000002</v>
      </c>
      <c r="AC31" s="15">
        <f>[27]Maio!$H$32</f>
        <v>18.36</v>
      </c>
      <c r="AD31" s="15">
        <f>[27]Maio!$H$33</f>
        <v>17.64</v>
      </c>
      <c r="AE31" s="15">
        <f>[27]Maio!$H$34</f>
        <v>23.040000000000003</v>
      </c>
      <c r="AF31" s="15">
        <f>[27]Maio!$H$35</f>
        <v>21.240000000000002</v>
      </c>
      <c r="AG31" s="87">
        <f>MAX(B31:AF31)</f>
        <v>34.92</v>
      </c>
    </row>
    <row r="32" spans="1:33" ht="17.100000000000001" customHeight="1" x14ac:dyDescent="0.2">
      <c r="A32" s="84" t="s">
        <v>20</v>
      </c>
      <c r="B32" s="15">
        <f>[28]Maio!$H$5</f>
        <v>6.84</v>
      </c>
      <c r="C32" s="15">
        <f>[28]Maio!$H$6</f>
        <v>4.32</v>
      </c>
      <c r="D32" s="15">
        <f>[28]Maio!$H$7</f>
        <v>6.48</v>
      </c>
      <c r="E32" s="15">
        <f>[28]Maio!$H$8</f>
        <v>4.32</v>
      </c>
      <c r="F32" s="15">
        <f>[28]Maio!$H$9</f>
        <v>6.84</v>
      </c>
      <c r="G32" s="15">
        <f>[28]Maio!$H$10</f>
        <v>10.8</v>
      </c>
      <c r="H32" s="15">
        <f>[28]Maio!$H$11</f>
        <v>8.64</v>
      </c>
      <c r="I32" s="15">
        <f>[28]Maio!$H$12</f>
        <v>6.12</v>
      </c>
      <c r="J32" s="15">
        <f>[28]Maio!$H$13</f>
        <v>14.04</v>
      </c>
      <c r="K32" s="15">
        <f>[28]Maio!$H$14</f>
        <v>9</v>
      </c>
      <c r="L32" s="15">
        <f>[28]Maio!$H$15</f>
        <v>4.32</v>
      </c>
      <c r="M32" s="15">
        <f>[28]Maio!$H$16</f>
        <v>12.24</v>
      </c>
      <c r="N32" s="15">
        <f>[28]Maio!$H$17</f>
        <v>5.4</v>
      </c>
      <c r="O32" s="15">
        <f>[28]Maio!$H$18</f>
        <v>6.84</v>
      </c>
      <c r="P32" s="15">
        <f>[28]Maio!$H$19</f>
        <v>11.879999999999999</v>
      </c>
      <c r="Q32" s="15">
        <f>[28]Maio!$H$20</f>
        <v>10.8</v>
      </c>
      <c r="R32" s="15">
        <f>[28]Maio!$H$21</f>
        <v>10.44</v>
      </c>
      <c r="S32" s="15">
        <f>[28]Maio!$H$22</f>
        <v>8.64</v>
      </c>
      <c r="T32" s="15">
        <f>[28]Maio!$H$23</f>
        <v>4.32</v>
      </c>
      <c r="U32" s="15">
        <f>[28]Maio!$H$24</f>
        <v>9.7200000000000006</v>
      </c>
      <c r="V32" s="15">
        <f>[28]Maio!$H$25</f>
        <v>16.920000000000002</v>
      </c>
      <c r="W32" s="15">
        <f>[28]Maio!$H$26</f>
        <v>13.32</v>
      </c>
      <c r="X32" s="15">
        <f>[28]Maio!$H$27</f>
        <v>11.520000000000001</v>
      </c>
      <c r="Y32" s="15">
        <f>[28]Maio!$H$28</f>
        <v>8.2799999999999994</v>
      </c>
      <c r="Z32" s="15">
        <f>[28]Maio!$H$29</f>
        <v>4.32</v>
      </c>
      <c r="AA32" s="15">
        <f>[28]Maio!$H$30</f>
        <v>10.08</v>
      </c>
      <c r="AB32" s="15">
        <f>[28]Maio!$H$31</f>
        <v>12.96</v>
      </c>
      <c r="AC32" s="15">
        <f>[28]Maio!$H$32</f>
        <v>7.2</v>
      </c>
      <c r="AD32" s="15">
        <f>[28]Maio!$H$33</f>
        <v>13.32</v>
      </c>
      <c r="AE32" s="15">
        <f>[28]Maio!$H$34</f>
        <v>9.3600000000000012</v>
      </c>
      <c r="AF32" s="15">
        <f>[28]Maio!$H$35</f>
        <v>9</v>
      </c>
      <c r="AG32" s="87">
        <f t="shared" si="2"/>
        <v>16.920000000000002</v>
      </c>
    </row>
    <row r="33" spans="1:35" s="5" customFormat="1" ht="16.5" customHeight="1" x14ac:dyDescent="0.2">
      <c r="A33" s="88" t="s">
        <v>33</v>
      </c>
      <c r="B33" s="19">
        <f t="shared" ref="B33:AG33" si="3">MAX(B5:B32)</f>
        <v>24.840000000000003</v>
      </c>
      <c r="C33" s="19">
        <f t="shared" si="3"/>
        <v>23.400000000000002</v>
      </c>
      <c r="D33" s="19">
        <f t="shared" si="3"/>
        <v>19.079999999999998</v>
      </c>
      <c r="E33" s="19">
        <f t="shared" si="3"/>
        <v>16.920000000000002</v>
      </c>
      <c r="F33" s="19">
        <f t="shared" si="3"/>
        <v>19.8</v>
      </c>
      <c r="G33" s="19">
        <f t="shared" si="3"/>
        <v>25.56</v>
      </c>
      <c r="H33" s="19">
        <f t="shared" si="3"/>
        <v>29.52</v>
      </c>
      <c r="I33" s="19">
        <f t="shared" si="3"/>
        <v>28.08</v>
      </c>
      <c r="J33" s="19">
        <f t="shared" si="3"/>
        <v>34.92</v>
      </c>
      <c r="K33" s="19">
        <f t="shared" si="3"/>
        <v>29.52</v>
      </c>
      <c r="L33" s="19">
        <f t="shared" si="3"/>
        <v>23.040000000000003</v>
      </c>
      <c r="M33" s="19">
        <f t="shared" si="3"/>
        <v>18</v>
      </c>
      <c r="N33" s="19">
        <f t="shared" si="3"/>
        <v>23.040000000000003</v>
      </c>
      <c r="O33" s="19">
        <f t="shared" si="3"/>
        <v>23.040000000000003</v>
      </c>
      <c r="P33" s="19">
        <f t="shared" si="3"/>
        <v>28.44</v>
      </c>
      <c r="Q33" s="19">
        <f t="shared" si="3"/>
        <v>25.92</v>
      </c>
      <c r="R33" s="19">
        <f t="shared" si="3"/>
        <v>19.079999999999998</v>
      </c>
      <c r="S33" s="19">
        <f t="shared" si="3"/>
        <v>19.8</v>
      </c>
      <c r="T33" s="19">
        <f t="shared" si="3"/>
        <v>19.440000000000001</v>
      </c>
      <c r="U33" s="19">
        <f t="shared" si="3"/>
        <v>23.759999999999998</v>
      </c>
      <c r="V33" s="19">
        <f t="shared" si="3"/>
        <v>19.8</v>
      </c>
      <c r="W33" s="19">
        <f t="shared" si="3"/>
        <v>25.2</v>
      </c>
      <c r="X33" s="19">
        <f t="shared" si="3"/>
        <v>28.8</v>
      </c>
      <c r="Y33" s="19">
        <f t="shared" si="3"/>
        <v>27.720000000000002</v>
      </c>
      <c r="Z33" s="19">
        <f t="shared" si="3"/>
        <v>25.2</v>
      </c>
      <c r="AA33" s="19">
        <f t="shared" si="3"/>
        <v>21.96</v>
      </c>
      <c r="AB33" s="19">
        <f t="shared" si="3"/>
        <v>23.040000000000003</v>
      </c>
      <c r="AC33" s="19">
        <f t="shared" si="3"/>
        <v>24.48</v>
      </c>
      <c r="AD33" s="19">
        <f t="shared" si="3"/>
        <v>23.040000000000003</v>
      </c>
      <c r="AE33" s="19">
        <f t="shared" si="3"/>
        <v>26.64</v>
      </c>
      <c r="AF33" s="19">
        <f t="shared" si="3"/>
        <v>21.240000000000002</v>
      </c>
      <c r="AG33" s="87">
        <f t="shared" si="3"/>
        <v>34.92</v>
      </c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108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69"/>
      <c r="T35" s="74"/>
      <c r="U35" s="74"/>
      <c r="V35" s="74"/>
      <c r="W35" s="74"/>
      <c r="X35" s="74"/>
      <c r="Y35" s="74" t="s">
        <v>134</v>
      </c>
      <c r="Z35" s="74"/>
      <c r="AA35" s="74"/>
      <c r="AB35" s="74"/>
      <c r="AC35" s="74"/>
      <c r="AD35" s="74"/>
      <c r="AE35" s="69"/>
      <c r="AF35" s="69"/>
      <c r="AG35" s="92"/>
      <c r="AH35" s="2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69"/>
      <c r="V36" s="75"/>
      <c r="W36" s="75"/>
      <c r="X36" s="69"/>
      <c r="Y36" s="69"/>
      <c r="Z36" s="69"/>
      <c r="AA36" s="69"/>
      <c r="AB36" s="69"/>
      <c r="AC36" s="69"/>
      <c r="AD36" s="71"/>
      <c r="AE36" s="72"/>
      <c r="AF36" s="73"/>
      <c r="AG36" s="100"/>
      <c r="AH36" s="2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103"/>
      <c r="AH37" s="30"/>
      <c r="AI37" s="2"/>
    </row>
    <row r="46" spans="1:35" x14ac:dyDescent="0.2">
      <c r="C46" s="3" t="s">
        <v>54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opLeftCell="A19" workbookViewId="0">
      <selection activeCell="AI27" sqref="AI27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0" width="3.5703125" style="2" bestFit="1" customWidth="1"/>
    <col min="31" max="32" width="3.5703125" style="2" customWidth="1"/>
    <col min="33" max="33" width="15.28515625" style="6" bestFit="1" customWidth="1"/>
    <col min="34" max="34" width="9.140625" style="1"/>
  </cols>
  <sheetData>
    <row r="1" spans="1:36" ht="20.100000000000001" customHeight="1" x14ac:dyDescent="0.2">
      <c r="A1" s="132" t="s">
        <v>29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6" s="4" customFormat="1" ht="16.5" customHeight="1" x14ac:dyDescent="0.2">
      <c r="A2" s="135" t="s">
        <v>21</v>
      </c>
      <c r="B2" s="130" t="s">
        <v>135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6" s="5" customFormat="1" ht="12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114" t="s">
        <v>43</v>
      </c>
      <c r="AH3" s="10"/>
    </row>
    <row r="4" spans="1:36" s="5" customFormat="1" ht="13.5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14" t="s">
        <v>39</v>
      </c>
      <c r="AH4" s="10"/>
    </row>
    <row r="5" spans="1:36" s="5" customFormat="1" ht="13.5" customHeight="1" x14ac:dyDescent="0.2">
      <c r="A5" s="84" t="s">
        <v>47</v>
      </c>
      <c r="B5" s="66" t="str">
        <f>[1]Maio!$I$5</f>
        <v>SO</v>
      </c>
      <c r="C5" s="66" t="str">
        <f>[1]Maio!$I$6</f>
        <v>O</v>
      </c>
      <c r="D5" s="66" t="str">
        <f>[1]Maio!$I$7</f>
        <v>O</v>
      </c>
      <c r="E5" s="66" t="str">
        <f>[1]Maio!$I$8</f>
        <v>O</v>
      </c>
      <c r="F5" s="66" t="str">
        <f>[1]Maio!$I$9</f>
        <v>O</v>
      </c>
      <c r="G5" s="66" t="str">
        <f>[1]Maio!$I$10</f>
        <v>O</v>
      </c>
      <c r="H5" s="66" t="str">
        <f>[1]Maio!$I$11</f>
        <v>O</v>
      </c>
      <c r="I5" s="66" t="str">
        <f>[1]Maio!$I$12</f>
        <v>O</v>
      </c>
      <c r="J5" s="66" t="str">
        <f>[1]Maio!$I$13</f>
        <v>O</v>
      </c>
      <c r="K5" s="66" t="str">
        <f>[1]Maio!$I$14</f>
        <v>O</v>
      </c>
      <c r="L5" s="66" t="str">
        <f>[1]Maio!$I$15</f>
        <v>S</v>
      </c>
      <c r="M5" s="66" t="str">
        <f>[1]Maio!$I$16</f>
        <v>O</v>
      </c>
      <c r="N5" s="66" t="str">
        <f>[1]Maio!$I$17</f>
        <v>O</v>
      </c>
      <c r="O5" s="66" t="str">
        <f>[1]Maio!$I$18</f>
        <v>O</v>
      </c>
      <c r="P5" s="66" t="str">
        <f>[1]Maio!$I$19</f>
        <v>O</v>
      </c>
      <c r="Q5" s="66" t="str">
        <f>[1]Maio!$I$20</f>
        <v>NO</v>
      </c>
      <c r="R5" s="66" t="str">
        <f>[1]Maio!$I$21</f>
        <v>NO</v>
      </c>
      <c r="S5" s="66" t="str">
        <f>[1]Maio!$I$22</f>
        <v>O</v>
      </c>
      <c r="T5" s="66" t="str">
        <f>[1]Maio!$I$23</f>
        <v>O</v>
      </c>
      <c r="U5" s="66" t="str">
        <f>[1]Maio!$I$24</f>
        <v>O</v>
      </c>
      <c r="V5" s="66" t="str">
        <f>[1]Maio!$I$25</f>
        <v>S</v>
      </c>
      <c r="W5" s="66" t="str">
        <f>[1]Maio!$I$26</f>
        <v>NO</v>
      </c>
      <c r="X5" s="66" t="str">
        <f>[1]Maio!$I$27</f>
        <v>O</v>
      </c>
      <c r="Y5" s="66" t="str">
        <f>[1]Maio!$I$28</f>
        <v>O</v>
      </c>
      <c r="Z5" s="66" t="str">
        <f>[1]Maio!$I$29</f>
        <v>O</v>
      </c>
      <c r="AA5" s="66" t="str">
        <f>[1]Maio!$I$30</f>
        <v>O</v>
      </c>
      <c r="AB5" s="66" t="str">
        <f>[1]Maio!$I$31</f>
        <v>O</v>
      </c>
      <c r="AC5" s="66" t="str">
        <f>[1]Maio!$I$32</f>
        <v>O</v>
      </c>
      <c r="AD5" s="66" t="str">
        <f>[1]Maio!$I$33</f>
        <v>S</v>
      </c>
      <c r="AE5" s="66" t="str">
        <f>[1]Maio!$I$34</f>
        <v>NE</v>
      </c>
      <c r="AF5" s="66" t="str">
        <f>[1]Maio!$I$35</f>
        <v>O</v>
      </c>
      <c r="AG5" s="115" t="str">
        <f>[1]Maio!$I$36</f>
        <v>O</v>
      </c>
      <c r="AH5" s="10"/>
    </row>
    <row r="6" spans="1:36" s="1" customFormat="1" ht="12.75" customHeight="1" x14ac:dyDescent="0.2">
      <c r="A6" s="84" t="s">
        <v>0</v>
      </c>
      <c r="B6" s="15" t="str">
        <f>[2]Maio!$I$5</f>
        <v>SO</v>
      </c>
      <c r="C6" s="15" t="str">
        <f>[2]Maio!$I$6</f>
        <v>SO</v>
      </c>
      <c r="D6" s="15" t="str">
        <f>[2]Maio!$I$7</f>
        <v>SO</v>
      </c>
      <c r="E6" s="15" t="str">
        <f>[2]Maio!$I$8</f>
        <v>SO</v>
      </c>
      <c r="F6" s="15" t="str">
        <f>[2]Maio!$I$9</f>
        <v>SO</v>
      </c>
      <c r="G6" s="15" t="str">
        <f>[2]Maio!$I$10</f>
        <v>SO</v>
      </c>
      <c r="H6" s="15" t="str">
        <f>[2]Maio!$I$11</f>
        <v>SO</v>
      </c>
      <c r="I6" s="15" t="str">
        <f>[2]Maio!$I$12</f>
        <v>SO</v>
      </c>
      <c r="J6" s="15" t="str">
        <f>[2]Maio!$I$13</f>
        <v>*</v>
      </c>
      <c r="K6" s="15" t="str">
        <f>[2]Maio!$I$14</f>
        <v>SO</v>
      </c>
      <c r="L6" s="15" t="str">
        <f>[2]Maio!$I$15</f>
        <v>SO</v>
      </c>
      <c r="M6" s="15" t="str">
        <f>[2]Maio!$I$16</f>
        <v>SO</v>
      </c>
      <c r="N6" s="15" t="str">
        <f>[2]Maio!$I$17</f>
        <v>SO</v>
      </c>
      <c r="O6" s="15" t="str">
        <f>[2]Maio!$I$18</f>
        <v>SO</v>
      </c>
      <c r="P6" s="15" t="str">
        <f>[2]Maio!$I$19</f>
        <v>SO</v>
      </c>
      <c r="Q6" s="15" t="str">
        <f>[2]Maio!$I$20</f>
        <v>SO</v>
      </c>
      <c r="R6" s="15" t="str">
        <f>[2]Maio!$I$21</f>
        <v>SO</v>
      </c>
      <c r="S6" s="15" t="str">
        <f>[2]Maio!$I$22</f>
        <v>SO</v>
      </c>
      <c r="T6" s="66" t="str">
        <f>[2]Maio!$I$23</f>
        <v>SO</v>
      </c>
      <c r="U6" s="66" t="str">
        <f>[2]Maio!$I$24</f>
        <v>SO</v>
      </c>
      <c r="V6" s="66" t="str">
        <f>[2]Maio!$I$25</f>
        <v>SO</v>
      </c>
      <c r="W6" s="66" t="str">
        <f>[2]Maio!$I$26</f>
        <v>SO</v>
      </c>
      <c r="X6" s="66" t="str">
        <f>[2]Maio!$I$27</f>
        <v>SO</v>
      </c>
      <c r="Y6" s="66" t="str">
        <f>[2]Maio!$I$28</f>
        <v>SO</v>
      </c>
      <c r="Z6" s="66" t="str">
        <f>[2]Maio!$I$29</f>
        <v>SO</v>
      </c>
      <c r="AA6" s="66" t="str">
        <f>[2]Maio!$I$30</f>
        <v>SO</v>
      </c>
      <c r="AB6" s="66" t="str">
        <f>[2]Maio!$I$31</f>
        <v>SO</v>
      </c>
      <c r="AC6" s="66" t="str">
        <f>[2]Maio!$I$32</f>
        <v>SO</v>
      </c>
      <c r="AD6" s="66" t="str">
        <f>[2]Maio!$I$33</f>
        <v>SO</v>
      </c>
      <c r="AE6" s="66" t="str">
        <f>[2]Maio!$I$34</f>
        <v>SO</v>
      </c>
      <c r="AF6" s="66" t="str">
        <f>[2]Maio!$I$35</f>
        <v>SO</v>
      </c>
      <c r="AG6" s="116" t="str">
        <f>[2]Maio!$I$36</f>
        <v>SO</v>
      </c>
      <c r="AH6" s="2"/>
    </row>
    <row r="7" spans="1:36" ht="12" customHeight="1" x14ac:dyDescent="0.2">
      <c r="A7" s="84" t="s">
        <v>1</v>
      </c>
      <c r="B7" s="15" t="str">
        <f>[3]Maio!$I$5</f>
        <v>SE</v>
      </c>
      <c r="C7" s="15" t="str">
        <f>[3]Maio!$I$6</f>
        <v>SE</v>
      </c>
      <c r="D7" s="15" t="str">
        <f>[3]Maio!$I$7</f>
        <v>SE</v>
      </c>
      <c r="E7" s="15" t="str">
        <f>[3]Maio!$I$8</f>
        <v>S</v>
      </c>
      <c r="F7" s="15" t="str">
        <f>[3]Maio!$I$9</f>
        <v>SE</v>
      </c>
      <c r="G7" s="15" t="str">
        <f>[3]Maio!$I$10</f>
        <v>SE</v>
      </c>
      <c r="H7" s="15" t="str">
        <f>[3]Maio!$I$11</f>
        <v>SE</v>
      </c>
      <c r="I7" s="15" t="str">
        <f>[3]Maio!$I$12</f>
        <v>S</v>
      </c>
      <c r="J7" s="15" t="str">
        <f>[3]Maio!$I$13</f>
        <v>NO</v>
      </c>
      <c r="K7" s="15" t="str">
        <f>[3]Maio!$I$14</f>
        <v>SE</v>
      </c>
      <c r="L7" s="15" t="str">
        <f>[3]Maio!$I$15</f>
        <v>SE</v>
      </c>
      <c r="M7" s="15" t="str">
        <f>[3]Maio!$I$16</f>
        <v>S</v>
      </c>
      <c r="N7" s="15" t="str">
        <f>[3]Maio!$I$17</f>
        <v>S</v>
      </c>
      <c r="O7" s="15" t="str">
        <f>[3]Maio!$I$18</f>
        <v>SE</v>
      </c>
      <c r="P7" s="15" t="str">
        <f>[3]Maio!$I$19</f>
        <v>NO</v>
      </c>
      <c r="Q7" s="15" t="str">
        <f>[3]Maio!$I$20</f>
        <v>SO</v>
      </c>
      <c r="R7" s="15" t="str">
        <f>[3]Maio!$I$21</f>
        <v>S</v>
      </c>
      <c r="S7" s="15" t="str">
        <f>[3]Maio!$I$22</f>
        <v>S</v>
      </c>
      <c r="T7" s="66" t="str">
        <f>[3]Maio!$I$23</f>
        <v>S</v>
      </c>
      <c r="U7" s="66" t="str">
        <f>[3]Maio!$I$24</f>
        <v>SE</v>
      </c>
      <c r="V7" s="66" t="str">
        <f>[3]Maio!$I$25</f>
        <v>S</v>
      </c>
      <c r="W7" s="66" t="str">
        <f>[3]Maio!$I$26</f>
        <v>S</v>
      </c>
      <c r="X7" s="66" t="str">
        <f>[3]Maio!$I$27</f>
        <v>S</v>
      </c>
      <c r="Y7" s="66" t="str">
        <f>[3]Maio!$I$28</f>
        <v>SE</v>
      </c>
      <c r="Z7" s="66" t="str">
        <f>[3]Maio!$I$29</f>
        <v>SE</v>
      </c>
      <c r="AA7" s="66" t="str">
        <f>[3]Maio!$I$30</f>
        <v>S</v>
      </c>
      <c r="AB7" s="66" t="str">
        <f>[3]Maio!$I$31</f>
        <v>SE</v>
      </c>
      <c r="AC7" s="66" t="str">
        <f>[3]Maio!$I$32</f>
        <v>S</v>
      </c>
      <c r="AD7" s="66" t="str">
        <f>[3]Maio!$I$33</f>
        <v>S</v>
      </c>
      <c r="AE7" s="66" t="str">
        <f>[3]Maio!$I$34</f>
        <v>NO</v>
      </c>
      <c r="AF7" s="66" t="str">
        <f>[3]Maio!$I$35</f>
        <v>S</v>
      </c>
      <c r="AG7" s="116" t="str">
        <f>[3]Maio!$I$36</f>
        <v>S</v>
      </c>
      <c r="AH7" s="2"/>
    </row>
    <row r="8" spans="1:36" ht="12" customHeight="1" x14ac:dyDescent="0.2">
      <c r="A8" s="84" t="s">
        <v>76</v>
      </c>
      <c r="B8" s="15" t="str">
        <f>[4]Maio!$I$5</f>
        <v>SE</v>
      </c>
      <c r="C8" s="15" t="str">
        <f>[4]Maio!$I$6</f>
        <v>L</v>
      </c>
      <c r="D8" s="15" t="str">
        <f>[4]Maio!$I$7</f>
        <v>SE</v>
      </c>
      <c r="E8" s="15" t="str">
        <f>[4]Maio!$I$8</f>
        <v>SE</v>
      </c>
      <c r="F8" s="15" t="str">
        <f>[4]Maio!$I$9</f>
        <v>L</v>
      </c>
      <c r="G8" s="15" t="str">
        <f>[4]Maio!$I$10</f>
        <v>L</v>
      </c>
      <c r="H8" s="15" t="str">
        <f>[4]Maio!$I$11</f>
        <v>SE</v>
      </c>
      <c r="I8" s="15" t="str">
        <f>[4]Maio!$I$12</f>
        <v>SE</v>
      </c>
      <c r="J8" s="15" t="str">
        <f>[4]Maio!$I$13</f>
        <v>SE</v>
      </c>
      <c r="K8" s="15" t="str">
        <f>[4]Maio!$I$14</f>
        <v>NE</v>
      </c>
      <c r="L8" s="15" t="str">
        <f>[4]Maio!$I$15</f>
        <v>NE</v>
      </c>
      <c r="M8" s="15" t="str">
        <f>[4]Maio!$I$16</f>
        <v>SE</v>
      </c>
      <c r="N8" s="15" t="str">
        <f>[4]Maio!$I$17</f>
        <v>SE</v>
      </c>
      <c r="O8" s="15" t="str">
        <f>[4]Maio!$I$18</f>
        <v>L</v>
      </c>
      <c r="P8" s="15" t="str">
        <f>[4]Maio!$I$19</f>
        <v>L</v>
      </c>
      <c r="Q8" s="15" t="str">
        <f>[4]Maio!$I$20</f>
        <v>SO</v>
      </c>
      <c r="R8" s="15" t="str">
        <f>[4]Maio!$I$21</f>
        <v>O</v>
      </c>
      <c r="S8" s="15" t="str">
        <f>[4]Maio!$I$22</f>
        <v>SO</v>
      </c>
      <c r="T8" s="66" t="str">
        <f>[4]Maio!$I$23</f>
        <v>SE</v>
      </c>
      <c r="U8" s="66" t="str">
        <f>[4]Maio!$I$24</f>
        <v>L</v>
      </c>
      <c r="V8" s="66" t="str">
        <f>[4]Maio!$I$25</f>
        <v>SO</v>
      </c>
      <c r="W8" s="66" t="str">
        <f>[4]Maio!$I$26</f>
        <v>SO</v>
      </c>
      <c r="X8" s="66" t="str">
        <f>[4]Maio!$I$27</f>
        <v>SO</v>
      </c>
      <c r="Y8" s="66" t="str">
        <f>[4]Maio!$I$28</f>
        <v>L</v>
      </c>
      <c r="Z8" s="66" t="str">
        <f>[4]Maio!$I$29</f>
        <v>L</v>
      </c>
      <c r="AA8" s="66" t="str">
        <f>[4]Maio!$I$30</f>
        <v>SE</v>
      </c>
      <c r="AB8" s="66" t="str">
        <f>[4]Maio!$I$31</f>
        <v>S</v>
      </c>
      <c r="AC8" s="66" t="str">
        <f>[4]Maio!$I$32</f>
        <v>L</v>
      </c>
      <c r="AD8" s="66" t="str">
        <f>[4]Maio!$I$33</f>
        <v>NE</v>
      </c>
      <c r="AE8" s="66" t="str">
        <f>[4]Maio!$I$34</f>
        <v>L</v>
      </c>
      <c r="AF8" s="66" t="str">
        <f>[4]Maio!$I$35</f>
        <v>NE</v>
      </c>
      <c r="AG8" s="116" t="str">
        <f>[4]Maio!$I$36</f>
        <v>SE</v>
      </c>
      <c r="AH8" s="2"/>
    </row>
    <row r="9" spans="1:36" ht="13.5" customHeight="1" x14ac:dyDescent="0.2">
      <c r="A9" s="84" t="s">
        <v>48</v>
      </c>
      <c r="B9" s="65" t="str">
        <f>[5]Maio!$I$5</f>
        <v>SO</v>
      </c>
      <c r="C9" s="65" t="str">
        <f>[5]Maio!$I$6</f>
        <v>NE</v>
      </c>
      <c r="D9" s="65" t="str">
        <f>[5]Maio!$I$7</f>
        <v>SO</v>
      </c>
      <c r="E9" s="65" t="str">
        <f>[5]Maio!$I$8</f>
        <v>SO</v>
      </c>
      <c r="F9" s="65" t="str">
        <f>[5]Maio!$I$9</f>
        <v>NE</v>
      </c>
      <c r="G9" s="65" t="str">
        <f>[5]Maio!$I$10</f>
        <v>NE</v>
      </c>
      <c r="H9" s="65" t="str">
        <f>[5]Maio!$I$11</f>
        <v>NE</v>
      </c>
      <c r="I9" s="65" t="str">
        <f>[5]Maio!$I$12</f>
        <v>SO</v>
      </c>
      <c r="J9" s="65" t="str">
        <f>[5]Maio!$I$13</f>
        <v>NE</v>
      </c>
      <c r="K9" s="65" t="str">
        <f>[5]Maio!$I$14</f>
        <v>NE</v>
      </c>
      <c r="L9" s="65" t="str">
        <f>[5]Maio!$I$15</f>
        <v>SO</v>
      </c>
      <c r="M9" s="65" t="str">
        <f>[5]Maio!$I$16</f>
        <v>S</v>
      </c>
      <c r="N9" s="65" t="str">
        <f>[5]Maio!$I$17</f>
        <v>SO</v>
      </c>
      <c r="O9" s="65" t="str">
        <f>[5]Maio!$I$18</f>
        <v>NE</v>
      </c>
      <c r="P9" s="65" t="str">
        <f>[5]Maio!$I$19</f>
        <v>NE</v>
      </c>
      <c r="Q9" s="65" t="str">
        <f>[5]Maio!$I$20</f>
        <v>S</v>
      </c>
      <c r="R9" s="65" t="str">
        <f>[5]Maio!$I$21</f>
        <v>SO</v>
      </c>
      <c r="S9" s="65" t="str">
        <f>[5]Maio!$I$22</f>
        <v>S</v>
      </c>
      <c r="T9" s="66" t="str">
        <f>[5]Maio!$I$23</f>
        <v>NE</v>
      </c>
      <c r="U9" s="66" t="str">
        <f>[5]Maio!$I$24</f>
        <v>NE</v>
      </c>
      <c r="V9" s="66" t="str">
        <f>[5]Maio!$I$25</f>
        <v>SO</v>
      </c>
      <c r="W9" s="66" t="str">
        <f>[5]Maio!$I$26</f>
        <v>SO</v>
      </c>
      <c r="X9" s="66" t="str">
        <f>[5]Maio!$I$27</f>
        <v>S</v>
      </c>
      <c r="Y9" s="66" t="str">
        <f>[5]Maio!$I$28</f>
        <v>NE</v>
      </c>
      <c r="Z9" s="66" t="str">
        <f>[5]Maio!$I$29</f>
        <v>NE</v>
      </c>
      <c r="AA9" s="66" t="str">
        <f>[5]Maio!$I$30</f>
        <v>NE</v>
      </c>
      <c r="AB9" s="66" t="str">
        <f>[5]Maio!$I$31</f>
        <v>SO</v>
      </c>
      <c r="AC9" s="66" t="str">
        <f>[5]Maio!$I$32</f>
        <v>SO</v>
      </c>
      <c r="AD9" s="66" t="str">
        <f>[5]Maio!$I$33</f>
        <v>SO</v>
      </c>
      <c r="AE9" s="66" t="str">
        <f>[5]Maio!$I$34</f>
        <v>SO</v>
      </c>
      <c r="AF9" s="66" t="str">
        <f>[5]Maio!$I$35</f>
        <v>S</v>
      </c>
      <c r="AG9" s="116" t="str">
        <f>[5]Maio!$I$36</f>
        <v>SO</v>
      </c>
      <c r="AH9" s="2"/>
    </row>
    <row r="10" spans="1:36" ht="13.5" customHeight="1" x14ac:dyDescent="0.2">
      <c r="A10" s="84" t="s">
        <v>2</v>
      </c>
      <c r="B10" s="65" t="str">
        <f>[6]Maio!$I$5</f>
        <v>SE</v>
      </c>
      <c r="C10" s="65" t="str">
        <f>[6]Maio!$I$6</f>
        <v>L</v>
      </c>
      <c r="D10" s="65" t="str">
        <f>[6]Maio!$I$7</f>
        <v>L</v>
      </c>
      <c r="E10" s="65" t="str">
        <f>[6]Maio!$I$8</f>
        <v>N</v>
      </c>
      <c r="F10" s="65" t="str">
        <f>[6]Maio!$I$9</f>
        <v>L</v>
      </c>
      <c r="G10" s="65" t="str">
        <f>[6]Maio!$I$10</f>
        <v>L</v>
      </c>
      <c r="H10" s="65" t="str">
        <f>[6]Maio!$I$11</f>
        <v>L</v>
      </c>
      <c r="I10" s="65" t="str">
        <f>[6]Maio!$I$12</f>
        <v>L</v>
      </c>
      <c r="J10" s="65" t="str">
        <f>[6]Maio!$I$13</f>
        <v>L</v>
      </c>
      <c r="K10" s="65" t="str">
        <f>[6]Maio!$I$14</f>
        <v>L</v>
      </c>
      <c r="L10" s="65" t="str">
        <f>[6]Maio!$I$15</f>
        <v>N</v>
      </c>
      <c r="M10" s="65" t="str">
        <f>[6]Maio!$I$16</f>
        <v>L</v>
      </c>
      <c r="N10" s="65" t="str">
        <f>[6]Maio!$I$17</f>
        <v>L</v>
      </c>
      <c r="O10" s="65" t="str">
        <f>[6]Maio!$I$18</f>
        <v>L</v>
      </c>
      <c r="P10" s="65" t="str">
        <f>[6]Maio!$I$19</f>
        <v>L</v>
      </c>
      <c r="Q10" s="65" t="str">
        <f>[6]Maio!$I$20</f>
        <v>N</v>
      </c>
      <c r="R10" s="65" t="str">
        <f>[6]Maio!$I$21</f>
        <v>L</v>
      </c>
      <c r="S10" s="65" t="str">
        <f>[6]Maio!$I$22</f>
        <v>NE</v>
      </c>
      <c r="T10" s="66" t="str">
        <f>[6]Maio!$I$23</f>
        <v>L</v>
      </c>
      <c r="U10" s="66" t="str">
        <f>[6]Maio!$I$24</f>
        <v>L</v>
      </c>
      <c r="V10" s="65" t="str">
        <f>[6]Maio!$I$25</f>
        <v>N</v>
      </c>
      <c r="W10" s="66" t="str">
        <f>[6]Maio!$I$26</f>
        <v>N</v>
      </c>
      <c r="X10" s="66" t="str">
        <f>[6]Maio!$I$27</f>
        <v>N</v>
      </c>
      <c r="Y10" s="66" t="str">
        <f>[6]Maio!$I$28</f>
        <v>SE</v>
      </c>
      <c r="Z10" s="66" t="str">
        <f>[6]Maio!$I$29</f>
        <v>L</v>
      </c>
      <c r="AA10" s="66" t="str">
        <f>[6]Maio!$I$30</f>
        <v>L</v>
      </c>
      <c r="AB10" s="66" t="str">
        <f>[6]Maio!$I$31</f>
        <v>L</v>
      </c>
      <c r="AC10" s="66" t="str">
        <f>[6]Maio!$I$32</f>
        <v>SE</v>
      </c>
      <c r="AD10" s="66" t="str">
        <f>[6]Maio!$I$33</f>
        <v>N</v>
      </c>
      <c r="AE10" s="66" t="str">
        <f>[6]Maio!$I$34</f>
        <v>N</v>
      </c>
      <c r="AF10" s="66" t="str">
        <f>[6]Maio!$I$35</f>
        <v>N</v>
      </c>
      <c r="AG10" s="116" t="str">
        <f>[6]Maio!$I$36</f>
        <v>L</v>
      </c>
      <c r="AH10" s="2"/>
    </row>
    <row r="11" spans="1:36" ht="12.75" customHeight="1" x14ac:dyDescent="0.2">
      <c r="A11" s="84" t="s">
        <v>3</v>
      </c>
      <c r="B11" s="65" t="str">
        <f>[7]Maio!$I$5</f>
        <v>O</v>
      </c>
      <c r="C11" s="65" t="str">
        <f>[7]Maio!$I$6</f>
        <v>SO</v>
      </c>
      <c r="D11" s="65" t="str">
        <f>[7]Maio!$I$7</f>
        <v>O</v>
      </c>
      <c r="E11" s="65" t="str">
        <f>[7]Maio!$I$8</f>
        <v>O</v>
      </c>
      <c r="F11" s="65" t="str">
        <f>[7]Maio!$I$9</f>
        <v>O</v>
      </c>
      <c r="G11" s="65" t="str">
        <f>[7]Maio!$I$10</f>
        <v>SO</v>
      </c>
      <c r="H11" s="65" t="str">
        <f>[7]Maio!$I$11</f>
        <v>L</v>
      </c>
      <c r="I11" s="65" t="str">
        <f>[7]Maio!$I$12</f>
        <v>SO</v>
      </c>
      <c r="J11" s="65" t="str">
        <f>[7]Maio!$I$13</f>
        <v>O</v>
      </c>
      <c r="K11" s="65" t="str">
        <f>[7]Maio!$I$14</f>
        <v>L</v>
      </c>
      <c r="L11" s="65" t="str">
        <f>[7]Maio!$I$15</f>
        <v>L</v>
      </c>
      <c r="M11" s="65" t="str">
        <f>[7]Maio!$I$16</f>
        <v>L</v>
      </c>
      <c r="N11" s="65" t="str">
        <f>[7]Maio!$I$17</f>
        <v>L</v>
      </c>
      <c r="O11" s="65" t="str">
        <f>[7]Maio!$I$18</f>
        <v>SE</v>
      </c>
      <c r="P11" s="65" t="str">
        <f>[7]Maio!$I$19</f>
        <v>L</v>
      </c>
      <c r="Q11" s="65" t="str">
        <f>[7]Maio!$I$20</f>
        <v>O</v>
      </c>
      <c r="R11" s="65" t="str">
        <f>[7]Maio!$I$21</f>
        <v>SO</v>
      </c>
      <c r="S11" s="65" t="str">
        <f>[7]Maio!$I$22</f>
        <v>S</v>
      </c>
      <c r="T11" s="66" t="str">
        <f>[7]Maio!$I$23</f>
        <v>L</v>
      </c>
      <c r="U11" s="66" t="str">
        <f>[7]Maio!$I$24</f>
        <v>L</v>
      </c>
      <c r="V11" s="66" t="str">
        <f>[7]Maio!$I$25</f>
        <v>SO</v>
      </c>
      <c r="W11" s="66" t="str">
        <f>[7]Maio!$I$26</f>
        <v>O</v>
      </c>
      <c r="X11" s="66" t="str">
        <f>[7]Maio!$I$27</f>
        <v>SO</v>
      </c>
      <c r="Y11" s="66" t="str">
        <f>[7]Maio!$I$28</f>
        <v>NO</v>
      </c>
      <c r="Z11" s="66" t="str">
        <f>[7]Maio!$I$29</f>
        <v>L</v>
      </c>
      <c r="AA11" s="66" t="str">
        <f>[7]Maio!$I$30</f>
        <v>SO</v>
      </c>
      <c r="AB11" s="66" t="str">
        <f>[7]Maio!$I$31</f>
        <v>O</v>
      </c>
      <c r="AC11" s="66" t="str">
        <f>[7]Maio!$I$32</f>
        <v>O</v>
      </c>
      <c r="AD11" s="66" t="str">
        <f>[7]Maio!$I$33</f>
        <v>L</v>
      </c>
      <c r="AE11" s="66" t="str">
        <f>[7]Maio!$I$34</f>
        <v>SO</v>
      </c>
      <c r="AF11" s="66" t="str">
        <f>[7]Maio!$I$35</f>
        <v>L</v>
      </c>
      <c r="AG11" s="116" t="str">
        <f>[7]Maio!$I$36</f>
        <v>L</v>
      </c>
      <c r="AH11" s="2" t="s">
        <v>54</v>
      </c>
    </row>
    <row r="12" spans="1:36" ht="13.5" customHeight="1" x14ac:dyDescent="0.2">
      <c r="A12" s="84" t="s">
        <v>4</v>
      </c>
      <c r="B12" s="65" t="str">
        <f>[8]Maio!$I$5</f>
        <v>N</v>
      </c>
      <c r="C12" s="65" t="str">
        <f>[8]Maio!$I$6</f>
        <v>NO</v>
      </c>
      <c r="D12" s="65" t="str">
        <f>[8]Maio!$I$7</f>
        <v>NO</v>
      </c>
      <c r="E12" s="65" t="str">
        <f>[8]Maio!$I$8</f>
        <v>NO</v>
      </c>
      <c r="F12" s="65" t="str">
        <f>[8]Maio!$I$9</f>
        <v>NO</v>
      </c>
      <c r="G12" s="65" t="str">
        <f>[8]Maio!$I$10</f>
        <v>NO</v>
      </c>
      <c r="H12" s="65" t="str">
        <f>[8]Maio!$I$11</f>
        <v>N</v>
      </c>
      <c r="I12" s="65" t="str">
        <f>[8]Maio!$I$12</f>
        <v>O</v>
      </c>
      <c r="J12" s="65" t="str">
        <f>[8]Maio!$I$13</f>
        <v>O</v>
      </c>
      <c r="K12" s="65" t="str">
        <f>[8]Maio!$I$14</f>
        <v>NO</v>
      </c>
      <c r="L12" s="65" t="str">
        <f>[8]Maio!$I$15</f>
        <v>O</v>
      </c>
      <c r="M12" s="65" t="str">
        <f>[8]Maio!$I$16</f>
        <v>NO</v>
      </c>
      <c r="N12" s="65" t="str">
        <f>[8]Maio!$I$17</f>
        <v>N</v>
      </c>
      <c r="O12" s="65" t="str">
        <f>[8]Maio!$I$18</f>
        <v>NO</v>
      </c>
      <c r="P12" s="65" t="str">
        <f>[8]Maio!$I$19</f>
        <v>O</v>
      </c>
      <c r="Q12" s="65" t="str">
        <f>[8]Maio!$I$20</f>
        <v>SE</v>
      </c>
      <c r="R12" s="65" t="str">
        <f>[8]Maio!$I$21</f>
        <v>NE</v>
      </c>
      <c r="S12" s="65" t="str">
        <f>[8]Maio!$I$22</f>
        <v>O</v>
      </c>
      <c r="T12" s="66" t="str">
        <f>[8]Maio!$I$23</f>
        <v>O</v>
      </c>
      <c r="U12" s="66" t="str">
        <f>[8]Maio!$I$24</f>
        <v>NO</v>
      </c>
      <c r="V12" s="66" t="str">
        <f>[8]Maio!$I$25</f>
        <v>L</v>
      </c>
      <c r="W12" s="66" t="str">
        <f>[8]Maio!$I$26</f>
        <v>SO</v>
      </c>
      <c r="X12" s="66" t="str">
        <f>[8]Maio!$I$27</f>
        <v>N</v>
      </c>
      <c r="Y12" s="66" t="str">
        <f>[8]Maio!$I$28</f>
        <v>NO</v>
      </c>
      <c r="Z12" s="66" t="str">
        <f>[8]Maio!$I$29</f>
        <v>NO</v>
      </c>
      <c r="AA12" s="66" t="str">
        <f>[8]Maio!$I$30</f>
        <v>NO</v>
      </c>
      <c r="AB12" s="66" t="str">
        <f>[8]Maio!$I$31</f>
        <v>NO</v>
      </c>
      <c r="AC12" s="66" t="str">
        <f>[8]Maio!$I$32</f>
        <v>NO</v>
      </c>
      <c r="AD12" s="66" t="str">
        <f>[8]Maio!$I$33</f>
        <v>O</v>
      </c>
      <c r="AE12" s="66" t="str">
        <f>[8]Maio!$I$34</f>
        <v>O</v>
      </c>
      <c r="AF12" s="66" t="str">
        <f>[8]Maio!$I$35</f>
        <v>N</v>
      </c>
      <c r="AG12" s="116" t="str">
        <f>[8]Maio!$I$36</f>
        <v>NO</v>
      </c>
      <c r="AH12" s="2"/>
    </row>
    <row r="13" spans="1:36" ht="12" customHeight="1" x14ac:dyDescent="0.2">
      <c r="A13" s="84" t="s">
        <v>5</v>
      </c>
      <c r="B13" s="66" t="str">
        <f>[9]Maio!$I$5</f>
        <v>SO</v>
      </c>
      <c r="C13" s="66" t="str">
        <f>[9]Maio!$I$6</f>
        <v>L</v>
      </c>
      <c r="D13" s="66" t="str">
        <f>[9]Maio!$I$7</f>
        <v>SO</v>
      </c>
      <c r="E13" s="66" t="str">
        <f>[9]Maio!$I$8</f>
        <v>S</v>
      </c>
      <c r="F13" s="66" t="str">
        <f>[9]Maio!$I$9</f>
        <v>L</v>
      </c>
      <c r="G13" s="66" t="str">
        <f>[9]Maio!$I$10</f>
        <v>L</v>
      </c>
      <c r="H13" s="66" t="str">
        <f>[9]Maio!$I$11</f>
        <v>SO</v>
      </c>
      <c r="I13" s="66" t="str">
        <f>[9]Maio!$I$12</f>
        <v>S</v>
      </c>
      <c r="J13" s="66" t="str">
        <f>[9]Maio!$I$13</f>
        <v>L</v>
      </c>
      <c r="K13" s="66" t="str">
        <f>[9]Maio!$I$14</f>
        <v>L</v>
      </c>
      <c r="L13" s="66" t="str">
        <f>[9]Maio!$I$15</f>
        <v>S</v>
      </c>
      <c r="M13" s="66" t="str">
        <f>[9]Maio!$I$16</f>
        <v>SO</v>
      </c>
      <c r="N13" s="66" t="str">
        <f>[9]Maio!$I$17</f>
        <v>SO</v>
      </c>
      <c r="O13" s="66" t="str">
        <f>[9]Maio!$I$18</f>
        <v>S</v>
      </c>
      <c r="P13" s="66" t="str">
        <f>[9]Maio!$I$19</f>
        <v>L</v>
      </c>
      <c r="Q13" s="66" t="str">
        <f>[9]Maio!$I$20</f>
        <v>SO</v>
      </c>
      <c r="R13" s="66" t="str">
        <f>[9]Maio!$I$21</f>
        <v>SO</v>
      </c>
      <c r="S13" s="66" t="str">
        <f>[9]Maio!$I$22</f>
        <v>SO</v>
      </c>
      <c r="T13" s="66" t="str">
        <f>[9]Maio!$I$23</f>
        <v>L</v>
      </c>
      <c r="U13" s="66" t="str">
        <f>[9]Maio!$I$24</f>
        <v>NO</v>
      </c>
      <c r="V13" s="66" t="str">
        <f>[9]Maio!$I$25</f>
        <v>SO</v>
      </c>
      <c r="W13" s="66" t="str">
        <f>[9]Maio!$I$26</f>
        <v>S</v>
      </c>
      <c r="X13" s="66" t="str">
        <f>[9]Maio!$I$27</f>
        <v>S</v>
      </c>
      <c r="Y13" s="66" t="str">
        <f>[9]Maio!$I$28</f>
        <v>S</v>
      </c>
      <c r="Z13" s="66" t="str">
        <f>[9]Maio!$I$29</f>
        <v>L</v>
      </c>
      <c r="AA13" s="66" t="str">
        <f>[9]Maio!$I$30</f>
        <v>SE</v>
      </c>
      <c r="AB13" s="66" t="str">
        <f>[9]Maio!$I$31</f>
        <v>SO</v>
      </c>
      <c r="AC13" s="66" t="str">
        <f>[9]Maio!$I$32</f>
        <v>SO</v>
      </c>
      <c r="AD13" s="66" t="str">
        <f>[9]Maio!$I$33</f>
        <v>SO</v>
      </c>
      <c r="AE13" s="66" t="str">
        <f>[9]Maio!$I$34</f>
        <v>SE</v>
      </c>
      <c r="AF13" s="66" t="str">
        <f>[9]Maio!$I$35</f>
        <v>SO</v>
      </c>
      <c r="AG13" s="116" t="str">
        <f>[9]Maio!$I$36</f>
        <v>SO</v>
      </c>
      <c r="AH13" s="2" t="s">
        <v>54</v>
      </c>
    </row>
    <row r="14" spans="1:36" ht="12.75" customHeight="1" x14ac:dyDescent="0.2">
      <c r="A14" s="84" t="s">
        <v>50</v>
      </c>
      <c r="B14" s="66" t="str">
        <f>[10]Maio!$I$5</f>
        <v>L</v>
      </c>
      <c r="C14" s="66" t="str">
        <f>[10]Maio!$I$6</f>
        <v>NE</v>
      </c>
      <c r="D14" s="66" t="str">
        <f>[10]Maio!$I$7</f>
        <v>NE</v>
      </c>
      <c r="E14" s="66" t="str">
        <f>[10]Maio!$I$8</f>
        <v>NE</v>
      </c>
      <c r="F14" s="66" t="str">
        <f>[10]Maio!$I$9</f>
        <v>NE</v>
      </c>
      <c r="G14" s="66" t="str">
        <f>[10]Maio!$I$10</f>
        <v>NE</v>
      </c>
      <c r="H14" s="66" t="str">
        <f>[10]Maio!$I$11</f>
        <v>NE</v>
      </c>
      <c r="I14" s="66" t="str">
        <f>[10]Maio!$I$12</f>
        <v>NE</v>
      </c>
      <c r="J14" s="66" t="str">
        <f>[10]Maio!$I$13</f>
        <v>NE</v>
      </c>
      <c r="K14" s="66" t="str">
        <f>[10]Maio!$I$14</f>
        <v>NE</v>
      </c>
      <c r="L14" s="66" t="str">
        <f>[10]Maio!$I$15</f>
        <v>NE</v>
      </c>
      <c r="M14" s="66" t="str">
        <f>[10]Maio!$I$16</f>
        <v>NE</v>
      </c>
      <c r="N14" s="66" t="str">
        <f>[10]Maio!$I$17</f>
        <v>NE</v>
      </c>
      <c r="O14" s="66" t="str">
        <f>[10]Maio!$I$18</f>
        <v>L</v>
      </c>
      <c r="P14" s="66" t="str">
        <f>[10]Maio!$I$19</f>
        <v>NE</v>
      </c>
      <c r="Q14" s="66" t="str">
        <f>[10]Maio!$I$20</f>
        <v>NO</v>
      </c>
      <c r="R14" s="66" t="str">
        <f>[10]Maio!$I$21</f>
        <v>SO</v>
      </c>
      <c r="S14" s="66" t="str">
        <f>[10]Maio!$I$22</f>
        <v>O</v>
      </c>
      <c r="T14" s="66" t="str">
        <f>[10]Maio!$I$23</f>
        <v>L</v>
      </c>
      <c r="U14" s="66" t="str">
        <f>[10]Maio!$I$24</f>
        <v>L</v>
      </c>
      <c r="V14" s="66" t="str">
        <f>[10]Maio!$I$25</f>
        <v>L</v>
      </c>
      <c r="W14" s="66" t="str">
        <f>[10]Maio!$I$26</f>
        <v>NE</v>
      </c>
      <c r="X14" s="66" t="str">
        <f>[10]Maio!$I$27</f>
        <v>SE</v>
      </c>
      <c r="Y14" s="66" t="str">
        <f>[10]Maio!$I$28</f>
        <v>L</v>
      </c>
      <c r="Z14" s="66" t="str">
        <f>[10]Maio!$I$29</f>
        <v>L</v>
      </c>
      <c r="AA14" s="66" t="str">
        <f>[10]Maio!$I$30</f>
        <v>NE</v>
      </c>
      <c r="AB14" s="66" t="str">
        <f>[10]Maio!$I$31</f>
        <v>SE</v>
      </c>
      <c r="AC14" s="66" t="str">
        <f>[10]Maio!$I$32</f>
        <v>NE</v>
      </c>
      <c r="AD14" s="66" t="str">
        <f>[10]Maio!$I$33</f>
        <v>L</v>
      </c>
      <c r="AE14" s="66" t="str">
        <f>[10]Maio!$I$34</f>
        <v>NE</v>
      </c>
      <c r="AF14" s="66" t="str">
        <f>[10]Maio!$I$35</f>
        <v>SE</v>
      </c>
      <c r="AG14" s="116" t="str">
        <f>[10]Maio!$I$36</f>
        <v>NE</v>
      </c>
      <c r="AH14" s="2"/>
    </row>
    <row r="15" spans="1:36" ht="13.5" customHeight="1" x14ac:dyDescent="0.2">
      <c r="A15" s="84" t="s">
        <v>6</v>
      </c>
      <c r="B15" s="66" t="str">
        <f>[11]Maio!$I$5</f>
        <v>SE</v>
      </c>
      <c r="C15" s="66" t="str">
        <f>[11]Maio!$I$6</f>
        <v>SE</v>
      </c>
      <c r="D15" s="66" t="str">
        <f>[11]Maio!$I$7</f>
        <v>SE</v>
      </c>
      <c r="E15" s="66" t="str">
        <f>[11]Maio!$I$8</f>
        <v>L</v>
      </c>
      <c r="F15" s="66" t="str">
        <f>[11]Maio!$I$9</f>
        <v>SE</v>
      </c>
      <c r="G15" s="66" t="str">
        <f>[11]Maio!$I$10</f>
        <v>SE</v>
      </c>
      <c r="H15" s="66" t="str">
        <f>[11]Maio!$I$11</f>
        <v>SE</v>
      </c>
      <c r="I15" s="66" t="str">
        <f>[11]Maio!$I$12</f>
        <v>SE</v>
      </c>
      <c r="J15" s="66" t="str">
        <f>[11]Maio!$I$13</f>
        <v>L</v>
      </c>
      <c r="K15" s="66" t="str">
        <f>[11]Maio!$I$14</f>
        <v>L</v>
      </c>
      <c r="L15" s="66" t="str">
        <f>[11]Maio!$I$15</f>
        <v>SE</v>
      </c>
      <c r="M15" s="66" t="str">
        <f>[11]Maio!$I$16</f>
        <v>SE</v>
      </c>
      <c r="N15" s="66" t="str">
        <f>[11]Maio!$I$17</f>
        <v>SE</v>
      </c>
      <c r="O15" s="66" t="str">
        <f>[11]Maio!$I$18</f>
        <v>SE</v>
      </c>
      <c r="P15" s="66" t="str">
        <f>[11]Maio!$I$19</f>
        <v>SE</v>
      </c>
      <c r="Q15" s="66" t="str">
        <f>[11]Maio!$I$20</f>
        <v>O</v>
      </c>
      <c r="R15" s="66" t="str">
        <f>[11]Maio!$I$21</f>
        <v>SO</v>
      </c>
      <c r="S15" s="66" t="str">
        <f>[11]Maio!$I$22</f>
        <v>NO</v>
      </c>
      <c r="T15" s="66" t="str">
        <f>[11]Maio!$I$23</f>
        <v>SE</v>
      </c>
      <c r="U15" s="66" t="str">
        <f>[11]Maio!$I$24</f>
        <v>SE</v>
      </c>
      <c r="V15" s="66" t="str">
        <f>[11]Maio!$I$25</f>
        <v>SO</v>
      </c>
      <c r="W15" s="66" t="str">
        <f>[11]Maio!$I$26</f>
        <v>NO</v>
      </c>
      <c r="X15" s="66" t="str">
        <f>[11]Maio!$I$27</f>
        <v>SE</v>
      </c>
      <c r="Y15" s="66" t="str">
        <f>[11]Maio!$I$28</f>
        <v>SE</v>
      </c>
      <c r="Z15" s="66" t="str">
        <f>[11]Maio!$I$29</f>
        <v>SE</v>
      </c>
      <c r="AA15" s="66" t="str">
        <f>[11]Maio!$I$30</f>
        <v>SE</v>
      </c>
      <c r="AB15" s="66" t="str">
        <f>[11]Maio!$I$31</f>
        <v>SE</v>
      </c>
      <c r="AC15" s="66" t="str">
        <f>[11]Maio!$I$32</f>
        <v>O</v>
      </c>
      <c r="AD15" s="66" t="str">
        <f>[11]Maio!$I$33</f>
        <v>SO</v>
      </c>
      <c r="AE15" s="66" t="str">
        <f>[11]Maio!$I$34</f>
        <v>O</v>
      </c>
      <c r="AF15" s="66" t="str">
        <f>[11]Maio!$I$35</f>
        <v>L</v>
      </c>
      <c r="AG15" s="116" t="str">
        <f>[11]Maio!$I$36</f>
        <v>SE</v>
      </c>
      <c r="AH15" s="2"/>
      <c r="AI15" s="18" t="s">
        <v>54</v>
      </c>
    </row>
    <row r="16" spans="1:36" ht="13.5" customHeight="1" x14ac:dyDescent="0.2">
      <c r="A16" s="84" t="s">
        <v>7</v>
      </c>
      <c r="B16" s="65" t="str">
        <f>[12]Maio!$I$5</f>
        <v>S</v>
      </c>
      <c r="C16" s="65" t="str">
        <f>[12]Maio!$I$6</f>
        <v>NE</v>
      </c>
      <c r="D16" s="65" t="str">
        <f>[12]Maio!$I$7</f>
        <v>NO</v>
      </c>
      <c r="E16" s="65" t="str">
        <f>[12]Maio!$I$8</f>
        <v>SO</v>
      </c>
      <c r="F16" s="65" t="str">
        <f>[12]Maio!$I$9</f>
        <v>L</v>
      </c>
      <c r="G16" s="65" t="str">
        <f>[12]Maio!$I$10</f>
        <v>SE</v>
      </c>
      <c r="H16" s="65" t="str">
        <f>[12]Maio!$I$11</f>
        <v>L</v>
      </c>
      <c r="I16" s="65" t="str">
        <f>[12]Maio!$I$12</f>
        <v>SE</v>
      </c>
      <c r="J16" s="65" t="str">
        <f>[12]Maio!$I$13</f>
        <v>NE</v>
      </c>
      <c r="K16" s="65" t="str">
        <f>[12]Maio!$I$14</f>
        <v>L</v>
      </c>
      <c r="L16" s="65" t="str">
        <f>[12]Maio!$I$15</f>
        <v>N</v>
      </c>
      <c r="M16" s="65" t="str">
        <f>[12]Maio!$I$16</f>
        <v>SE</v>
      </c>
      <c r="N16" s="65" t="str">
        <f>[12]Maio!$I$17</f>
        <v>S</v>
      </c>
      <c r="O16" s="65" t="str">
        <f>[12]Maio!$I$18</f>
        <v>NE</v>
      </c>
      <c r="P16" s="65" t="str">
        <f>[12]Maio!$I$19</f>
        <v>NE</v>
      </c>
      <c r="Q16" s="65" t="str">
        <f>[12]Maio!$I$20</f>
        <v>SO</v>
      </c>
      <c r="R16" s="65" t="str">
        <f>[12]Maio!$I$21</f>
        <v>S</v>
      </c>
      <c r="S16" s="65" t="str">
        <f>[12]Maio!$I$22</f>
        <v>S</v>
      </c>
      <c r="T16" s="66" t="str">
        <f>[12]Maio!$I$23</f>
        <v>NE</v>
      </c>
      <c r="U16" s="66" t="str">
        <f>[12]Maio!$I$24</f>
        <v>NE</v>
      </c>
      <c r="V16" s="66" t="str">
        <f>[12]Maio!$I$25</f>
        <v>SO</v>
      </c>
      <c r="W16" s="66" t="str">
        <f>[12]Maio!$I$26</f>
        <v>SO</v>
      </c>
      <c r="X16" s="66" t="str">
        <f>[12]Maio!$I$27</f>
        <v>S</v>
      </c>
      <c r="Y16" s="66" t="str">
        <f>[12]Maio!$I$28</f>
        <v>SE</v>
      </c>
      <c r="Z16" s="66" t="str">
        <f>[12]Maio!$I$29</f>
        <v>L</v>
      </c>
      <c r="AA16" s="66" t="str">
        <f>[12]Maio!$I$30</f>
        <v>NE</v>
      </c>
      <c r="AB16" s="66" t="str">
        <f>[12]Maio!$I$31</f>
        <v>SE</v>
      </c>
      <c r="AC16" s="66" t="str">
        <f>[12]Maio!$I$32</f>
        <v>SE</v>
      </c>
      <c r="AD16" s="66" t="str">
        <f>[12]Maio!$I$33</f>
        <v>O</v>
      </c>
      <c r="AE16" s="66" t="str">
        <f>[12]Maio!$I$34</f>
        <v>NO</v>
      </c>
      <c r="AF16" s="66" t="str">
        <f>[12]Maio!$I$35</f>
        <v>S</v>
      </c>
      <c r="AG16" s="116" t="str">
        <f>[12]Maio!$I$36</f>
        <v>NE</v>
      </c>
      <c r="AH16" s="2"/>
      <c r="AJ16" t="s">
        <v>54</v>
      </c>
    </row>
    <row r="17" spans="1:35" ht="12.75" customHeight="1" x14ac:dyDescent="0.2">
      <c r="A17" s="84" t="s">
        <v>8</v>
      </c>
      <c r="B17" s="65" t="str">
        <f>[13]Maio!$I$5</f>
        <v>NE</v>
      </c>
      <c r="C17" s="65" t="str">
        <f>[13]Maio!$I$6</f>
        <v>L</v>
      </c>
      <c r="D17" s="65" t="str">
        <f>[13]Maio!$I$7</f>
        <v>SE</v>
      </c>
      <c r="E17" s="65" t="str">
        <f>[13]Maio!$I$8</f>
        <v>SO</v>
      </c>
      <c r="F17" s="65" t="str">
        <f>[13]Maio!$I$9</f>
        <v>SE</v>
      </c>
      <c r="G17" s="65" t="str">
        <f>[13]Maio!$I$10</f>
        <v>NE</v>
      </c>
      <c r="H17" s="65" t="str">
        <f>[13]Maio!$I$11</f>
        <v>NE</v>
      </c>
      <c r="I17" s="65" t="str">
        <f>[13]Maio!$I$12</f>
        <v>L</v>
      </c>
      <c r="J17" s="65" t="str">
        <f>[13]Maio!$I$13</f>
        <v>L</v>
      </c>
      <c r="K17" s="65" t="str">
        <f>[13]Maio!$I$14</f>
        <v>L</v>
      </c>
      <c r="L17" s="65" t="str">
        <f>[13]Maio!$I$15</f>
        <v>SE</v>
      </c>
      <c r="M17" s="65" t="str">
        <f>[13]Maio!$I$16</f>
        <v>SE</v>
      </c>
      <c r="N17" s="65" t="str">
        <f>[13]Maio!$I$17</f>
        <v>S</v>
      </c>
      <c r="O17" s="65" t="str">
        <f>[13]Maio!$I$18</f>
        <v>NE</v>
      </c>
      <c r="P17" s="65" t="str">
        <f>[13]Maio!$I$19</f>
        <v>N</v>
      </c>
      <c r="Q17" s="66" t="str">
        <f>[13]Maio!$I$20</f>
        <v>S</v>
      </c>
      <c r="R17" s="66" t="str">
        <f>[13]Maio!$I$21</f>
        <v>SE</v>
      </c>
      <c r="S17" s="66" t="str">
        <f>[13]Maio!$I$22</f>
        <v>S</v>
      </c>
      <c r="T17" s="66" t="str">
        <f>[13]Maio!$I$23</f>
        <v>NE</v>
      </c>
      <c r="U17" s="66" t="str">
        <f>[13]Maio!$I$24</f>
        <v>N</v>
      </c>
      <c r="V17" s="66" t="str">
        <f>[13]Maio!$I$25</f>
        <v>O</v>
      </c>
      <c r="W17" s="66" t="str">
        <f>[13]Maio!$I$26</f>
        <v>*</v>
      </c>
      <c r="X17" s="66" t="str">
        <f>[13]Maio!$I$27</f>
        <v>S</v>
      </c>
      <c r="Y17" s="66" t="str">
        <f>[13]Maio!$I$28</f>
        <v>NE</v>
      </c>
      <c r="Z17" s="66" t="str">
        <f>[13]Maio!$I$29</f>
        <v>NE</v>
      </c>
      <c r="AA17" s="66" t="str">
        <f>[13]Maio!$I$30</f>
        <v>N</v>
      </c>
      <c r="AB17" s="66" t="str">
        <f>[13]Maio!$I$31</f>
        <v>SE</v>
      </c>
      <c r="AC17" s="66" t="str">
        <f>[13]Maio!$I$32</f>
        <v>*</v>
      </c>
      <c r="AD17" s="66" t="str">
        <f>[13]Maio!$I$33</f>
        <v>O</v>
      </c>
      <c r="AE17" s="66" t="str">
        <f>[13]Maio!$I$34</f>
        <v>*</v>
      </c>
      <c r="AF17" s="66" t="str">
        <f>[13]Maio!$I$35</f>
        <v>S</v>
      </c>
      <c r="AG17" s="116" t="str">
        <f>[13]Maio!$I$36</f>
        <v>NE</v>
      </c>
      <c r="AH17" s="2"/>
    </row>
    <row r="18" spans="1:35" ht="13.5" customHeight="1" x14ac:dyDescent="0.2">
      <c r="A18" s="84" t="s">
        <v>9</v>
      </c>
      <c r="B18" s="65" t="str">
        <f>[14]Maio!$I$5</f>
        <v>S</v>
      </c>
      <c r="C18" s="65" t="str">
        <f>[14]Maio!$I$6</f>
        <v>L</v>
      </c>
      <c r="D18" s="65" t="str">
        <f>[14]Maio!$I$7</f>
        <v>NE</v>
      </c>
      <c r="E18" s="65" t="str">
        <f>[14]Maio!$I$8</f>
        <v>S</v>
      </c>
      <c r="F18" s="65" t="str">
        <f>[14]Maio!$I$9</f>
        <v>SE</v>
      </c>
      <c r="G18" s="65" t="str">
        <f>[14]Maio!$I$10</f>
        <v>S</v>
      </c>
      <c r="H18" s="65" t="str">
        <f>[14]Maio!$I$11</f>
        <v>SE</v>
      </c>
      <c r="I18" s="65" t="str">
        <f>[14]Maio!$I$12</f>
        <v>SE</v>
      </c>
      <c r="J18" s="65" t="str">
        <f>[14]Maio!$I$13</f>
        <v>L</v>
      </c>
      <c r="K18" s="65" t="str">
        <f>[14]Maio!$I$14</f>
        <v>NE</v>
      </c>
      <c r="L18" s="65" t="str">
        <f>[14]Maio!$I$15</f>
        <v>NE</v>
      </c>
      <c r="M18" s="65" t="str">
        <f>[14]Maio!$I$16</f>
        <v>SE</v>
      </c>
      <c r="N18" s="65" t="str">
        <f>[14]Maio!$I$17</f>
        <v>S</v>
      </c>
      <c r="O18" s="65" t="str">
        <f>[14]Maio!$I$18</f>
        <v>L</v>
      </c>
      <c r="P18" s="65" t="str">
        <f>[14]Maio!$I$19</f>
        <v>L</v>
      </c>
      <c r="Q18" s="65" t="str">
        <f>[14]Maio!$I$20</f>
        <v>SO</v>
      </c>
      <c r="R18" s="65" t="str">
        <f>[14]Maio!$I$21</f>
        <v>S</v>
      </c>
      <c r="S18" s="65" t="str">
        <f>[14]Maio!$I$22</f>
        <v>S</v>
      </c>
      <c r="T18" s="66" t="str">
        <f>[14]Maio!$I$23</f>
        <v>L</v>
      </c>
      <c r="U18" s="66" t="str">
        <f>[14]Maio!$I$24</f>
        <v>NE</v>
      </c>
      <c r="V18" s="66" t="str">
        <f>[14]Maio!$I$25</f>
        <v>SO</v>
      </c>
      <c r="W18" s="66" t="str">
        <f>[14]Maio!$I$26</f>
        <v>SO</v>
      </c>
      <c r="X18" s="66" t="str">
        <f>[14]Maio!$I$27</f>
        <v>S</v>
      </c>
      <c r="Y18" s="66" t="str">
        <f>[14]Maio!$I$28</f>
        <v>S</v>
      </c>
      <c r="Z18" s="66" t="str">
        <f>[14]Maio!$I$29</f>
        <v>L</v>
      </c>
      <c r="AA18" s="66" t="str">
        <f>[14]Maio!$I$30</f>
        <v>L</v>
      </c>
      <c r="AB18" s="66" t="str">
        <f>[14]Maio!$I$31</f>
        <v>S</v>
      </c>
      <c r="AC18" s="66" t="str">
        <f>[14]Maio!$I$32</f>
        <v>L</v>
      </c>
      <c r="AD18" s="66" t="str">
        <f>[14]Maio!$I$33</f>
        <v>O</v>
      </c>
      <c r="AE18" s="66" t="str">
        <f>[14]Maio!$I$34</f>
        <v>NE</v>
      </c>
      <c r="AF18" s="66" t="str">
        <f>[14]Maio!$I$35</f>
        <v>S</v>
      </c>
      <c r="AG18" s="116" t="str">
        <f>[14]Maio!$I$36</f>
        <v>S</v>
      </c>
      <c r="AH18" s="2"/>
    </row>
    <row r="19" spans="1:35" ht="12.75" customHeight="1" x14ac:dyDescent="0.2">
      <c r="A19" s="84" t="s">
        <v>49</v>
      </c>
      <c r="B19" s="65" t="str">
        <f>[15]Maio!$I$5</f>
        <v>NE</v>
      </c>
      <c r="C19" s="65" t="str">
        <f>[15]Maio!$I$6</f>
        <v>NE</v>
      </c>
      <c r="D19" s="65" t="str">
        <f>[15]Maio!$I$7</f>
        <v>SO</v>
      </c>
      <c r="E19" s="65" t="str">
        <f>[15]Maio!$I$8</f>
        <v>N</v>
      </c>
      <c r="F19" s="65" t="str">
        <f>[15]Maio!$I$9</f>
        <v>N</v>
      </c>
      <c r="G19" s="65" t="str">
        <f>[15]Maio!$I$10</f>
        <v>*</v>
      </c>
      <c r="H19" s="65" t="str">
        <f>[15]Maio!$I$11</f>
        <v>L</v>
      </c>
      <c r="I19" s="65" t="str">
        <f>[15]Maio!$I$12</f>
        <v>L</v>
      </c>
      <c r="J19" s="65" t="str">
        <f>[15]Maio!$I$13</f>
        <v>NE</v>
      </c>
      <c r="K19" s="65" t="str">
        <f>[15]Maio!$I$14</f>
        <v>N</v>
      </c>
      <c r="L19" s="65" t="str">
        <f>[15]Maio!$I$15</f>
        <v>N</v>
      </c>
      <c r="M19" s="65" t="str">
        <f>[15]Maio!$I$16</f>
        <v>*</v>
      </c>
      <c r="N19" s="65" t="str">
        <f>[15]Maio!$I$17</f>
        <v>SE</v>
      </c>
      <c r="O19" s="65" t="str">
        <f>[15]Maio!$I$18</f>
        <v>NE</v>
      </c>
      <c r="P19" s="65" t="str">
        <f>[15]Maio!$I$19</f>
        <v>N</v>
      </c>
      <c r="Q19" s="65" t="str">
        <f>[15]Maio!$I$20</f>
        <v>SO</v>
      </c>
      <c r="R19" s="65" t="str">
        <f>[15]Maio!$I$21</f>
        <v>SE</v>
      </c>
      <c r="S19" s="65" t="str">
        <f>[15]Maio!$I$22</f>
        <v>*</v>
      </c>
      <c r="T19" s="66" t="str">
        <f>[15]Maio!$I$23</f>
        <v>*</v>
      </c>
      <c r="U19" s="66" t="str">
        <f>[15]Maio!$I$24</f>
        <v>N</v>
      </c>
      <c r="V19" s="66" t="str">
        <f>[15]Maio!$I$25</f>
        <v>SO</v>
      </c>
      <c r="W19" s="66" t="str">
        <f>[15]Maio!$I$26</f>
        <v>*</v>
      </c>
      <c r="X19" s="66" t="str">
        <f>[15]Maio!$I$27</f>
        <v>SE</v>
      </c>
      <c r="Y19" s="66" t="str">
        <f>[15]Maio!$I$28</f>
        <v>L</v>
      </c>
      <c r="Z19" s="66" t="str">
        <f>[15]Maio!$I$29</f>
        <v>NE</v>
      </c>
      <c r="AA19" s="66" t="str">
        <f>[15]Maio!$I$30</f>
        <v>L</v>
      </c>
      <c r="AB19" s="66" t="str">
        <f>[15]Maio!$I$31</f>
        <v>L</v>
      </c>
      <c r="AC19" s="66" t="str">
        <f>[15]Maio!$I$32</f>
        <v>*</v>
      </c>
      <c r="AD19" s="66" t="str">
        <f>[15]Maio!$I$33</f>
        <v>SE</v>
      </c>
      <c r="AE19" s="66" t="str">
        <f>[15]Maio!$I$34</f>
        <v>N</v>
      </c>
      <c r="AF19" s="66" t="str">
        <f>[15]Maio!$I$35</f>
        <v>SO</v>
      </c>
      <c r="AG19" s="116" t="str">
        <f>[15]Maio!$I$36</f>
        <v>N</v>
      </c>
      <c r="AH19" s="2"/>
    </row>
    <row r="20" spans="1:35" ht="12.75" customHeight="1" x14ac:dyDescent="0.2">
      <c r="A20" s="84" t="s">
        <v>10</v>
      </c>
      <c r="B20" s="15" t="str">
        <f>[16]Maio!$I$5</f>
        <v>O</v>
      </c>
      <c r="C20" s="15" t="str">
        <f>[16]Maio!$I$6</f>
        <v>O</v>
      </c>
      <c r="D20" s="15" t="str">
        <f>[16]Maio!$I$7</f>
        <v>O</v>
      </c>
      <c r="E20" s="15" t="str">
        <f>[16]Maio!$I$8</f>
        <v>SE</v>
      </c>
      <c r="F20" s="15" t="str">
        <f>[16]Maio!$I$9</f>
        <v>SO</v>
      </c>
      <c r="G20" s="15" t="str">
        <f>[16]Maio!$I$10</f>
        <v>O</v>
      </c>
      <c r="H20" s="15" t="str">
        <f>[16]Maio!$I$11</f>
        <v>NO</v>
      </c>
      <c r="I20" s="15" t="str">
        <f>[16]Maio!$I$12</f>
        <v>NO</v>
      </c>
      <c r="J20" s="15" t="str">
        <f>[16]Maio!$I$13</f>
        <v>NO</v>
      </c>
      <c r="K20" s="15" t="str">
        <f>[16]Maio!$I$14</f>
        <v>NO</v>
      </c>
      <c r="L20" s="15" t="str">
        <f>[16]Maio!$I$15</f>
        <v>NO</v>
      </c>
      <c r="M20" s="15" t="str">
        <f>[16]Maio!$I$16</f>
        <v>NE</v>
      </c>
      <c r="N20" s="15" t="str">
        <f>[16]Maio!$I$17</f>
        <v>NE</v>
      </c>
      <c r="O20" s="15" t="str">
        <f>[16]Maio!$I$18</f>
        <v>O</v>
      </c>
      <c r="P20" s="15" t="str">
        <f>[16]Maio!$I$19</f>
        <v>O</v>
      </c>
      <c r="Q20" s="15" t="str">
        <f>[16]Maio!$I$20</f>
        <v>NE</v>
      </c>
      <c r="R20" s="15" t="str">
        <f>[16]Maio!$I$21</f>
        <v>N</v>
      </c>
      <c r="S20" s="15" t="str">
        <f>[16]Maio!$I$22</f>
        <v>N</v>
      </c>
      <c r="T20" s="66" t="str">
        <f>[16]Maio!$I$23</f>
        <v>O</v>
      </c>
      <c r="U20" s="66" t="str">
        <f>[16]Maio!$I$24</f>
        <v>O</v>
      </c>
      <c r="V20" s="66" t="str">
        <f>[16]Maio!$I$25</f>
        <v>L</v>
      </c>
      <c r="W20" s="66" t="str">
        <f>[16]Maio!$I$26</f>
        <v>NE</v>
      </c>
      <c r="X20" s="66" t="str">
        <f>[16]Maio!$I$27</f>
        <v>NE</v>
      </c>
      <c r="Y20" s="66" t="str">
        <f>[16]Maio!$I$28</f>
        <v>N</v>
      </c>
      <c r="Z20" s="66" t="str">
        <f>[16]Maio!$I$29</f>
        <v>O</v>
      </c>
      <c r="AA20" s="66" t="str">
        <f>[16]Maio!$I$30</f>
        <v>O</v>
      </c>
      <c r="AB20" s="66" t="str">
        <f>[16]Maio!$I$31</f>
        <v>N</v>
      </c>
      <c r="AC20" s="66" t="str">
        <f>[16]Maio!$I$32</f>
        <v>NO</v>
      </c>
      <c r="AD20" s="66" t="str">
        <f>[16]Maio!$I$33</f>
        <v>L</v>
      </c>
      <c r="AE20" s="66" t="str">
        <f>[16]Maio!$I$34</f>
        <v>NE</v>
      </c>
      <c r="AF20" s="66" t="str">
        <f>[16]Maio!$I$35</f>
        <v>NE</v>
      </c>
      <c r="AG20" s="116" t="str">
        <f>[16]Maio!$I$36</f>
        <v>O</v>
      </c>
      <c r="AH20" s="2"/>
      <c r="AI20" t="s">
        <v>54</v>
      </c>
    </row>
    <row r="21" spans="1:35" ht="13.5" customHeight="1" x14ac:dyDescent="0.2">
      <c r="A21" s="84" t="s">
        <v>11</v>
      </c>
      <c r="B21" s="65" t="str">
        <f>[17]Maio!$I$5</f>
        <v>SO</v>
      </c>
      <c r="C21" s="65" t="str">
        <f>[17]Maio!$I$6</f>
        <v>SO</v>
      </c>
      <c r="D21" s="65" t="str">
        <f>[17]Maio!$I$7</f>
        <v>NE</v>
      </c>
      <c r="E21" s="65" t="str">
        <f>[17]Maio!$I$8</f>
        <v>NE</v>
      </c>
      <c r="F21" s="65" t="str">
        <f>[17]Maio!$I$9</f>
        <v>NE</v>
      </c>
      <c r="G21" s="65" t="str">
        <f>[17]Maio!$I$10</f>
        <v>O</v>
      </c>
      <c r="H21" s="65" t="str">
        <f>[17]Maio!$I$11</f>
        <v>SO</v>
      </c>
      <c r="I21" s="65" t="str">
        <f>[17]Maio!$I$12</f>
        <v>SO</v>
      </c>
      <c r="J21" s="65" t="str">
        <f>[17]Maio!$I$13</f>
        <v>SO</v>
      </c>
      <c r="K21" s="65" t="str">
        <f>[17]Maio!$I$14</f>
        <v>SO</v>
      </c>
      <c r="L21" s="65" t="str">
        <f>[17]Maio!$I$15</f>
        <v>NE</v>
      </c>
      <c r="M21" s="65" t="str">
        <f>[17]Maio!$I$16</f>
        <v>O</v>
      </c>
      <c r="N21" s="65" t="str">
        <f>[17]Maio!$I$17</f>
        <v>SO</v>
      </c>
      <c r="O21" s="65" t="str">
        <f>[17]Maio!$I$18</f>
        <v>SO</v>
      </c>
      <c r="P21" s="65" t="str">
        <f>[17]Maio!$I$19</f>
        <v>L</v>
      </c>
      <c r="Q21" s="65" t="str">
        <f>[17]Maio!$I$20</f>
        <v>NO</v>
      </c>
      <c r="R21" s="65" t="str">
        <f>[17]Maio!$I$21</f>
        <v>O</v>
      </c>
      <c r="S21" s="65" t="str">
        <f>[17]Maio!$I$22</f>
        <v>O</v>
      </c>
      <c r="T21" s="66" t="str">
        <f>[17]Maio!$I$23</f>
        <v>SO</v>
      </c>
      <c r="U21" s="66" t="str">
        <f>[17]Maio!$I$24</f>
        <v>SO</v>
      </c>
      <c r="V21" s="66" t="str">
        <f>[17]Maio!$I$25</f>
        <v>NO</v>
      </c>
      <c r="W21" s="66" t="str">
        <f>[17]Maio!$I$26</f>
        <v>NO</v>
      </c>
      <c r="X21" s="66" t="str">
        <f>[17]Maio!$I$27</f>
        <v>NO</v>
      </c>
      <c r="Y21" s="66" t="str">
        <f>[17]Maio!$I$28</f>
        <v>SO</v>
      </c>
      <c r="Z21" s="66" t="str">
        <f>[17]Maio!$I$29</f>
        <v>SO</v>
      </c>
      <c r="AA21" s="66" t="str">
        <f>[17]Maio!$I$30</f>
        <v>NE</v>
      </c>
      <c r="AB21" s="66" t="str">
        <f>[17]Maio!$I$31</f>
        <v>SO</v>
      </c>
      <c r="AC21" s="66" t="str">
        <f>[17]Maio!$I$32</f>
        <v>SO</v>
      </c>
      <c r="AD21" s="66" t="str">
        <f>[17]Maio!$I$33</f>
        <v>NE</v>
      </c>
      <c r="AE21" s="66" t="str">
        <f>[17]Maio!$I$34</f>
        <v>NE</v>
      </c>
      <c r="AF21" s="66" t="str">
        <f>[17]Maio!$I$35</f>
        <v>O</v>
      </c>
      <c r="AG21" s="116" t="str">
        <f>[17]Maio!$I$36</f>
        <v>SO</v>
      </c>
      <c r="AH21" s="2"/>
    </row>
    <row r="22" spans="1:35" ht="13.5" customHeight="1" x14ac:dyDescent="0.2">
      <c r="A22" s="84" t="s">
        <v>12</v>
      </c>
      <c r="B22" s="65" t="str">
        <f>[18]Maio!$I$5</f>
        <v>S</v>
      </c>
      <c r="C22" s="65" t="str">
        <f>[18]Maio!$I$6</f>
        <v>S</v>
      </c>
      <c r="D22" s="65" t="str">
        <f>[18]Maio!$I$7</f>
        <v>SO</v>
      </c>
      <c r="E22" s="65" t="str">
        <f>[18]Maio!$I$8</f>
        <v>S</v>
      </c>
      <c r="F22" s="65" t="str">
        <f>[18]Maio!$I$9</f>
        <v>S</v>
      </c>
      <c r="G22" s="65" t="str">
        <f>[18]Maio!$I$10</f>
        <v>S</v>
      </c>
      <c r="H22" s="65" t="str">
        <f>[18]Maio!$I$11</f>
        <v>S</v>
      </c>
      <c r="I22" s="65" t="str">
        <f>[18]Maio!$I$12</f>
        <v>NE</v>
      </c>
      <c r="J22" s="65" t="str">
        <f>[18]Maio!$I$13</f>
        <v>N</v>
      </c>
      <c r="K22" s="65" t="str">
        <f>[18]Maio!$I$14</f>
        <v>S</v>
      </c>
      <c r="L22" s="65" t="str">
        <f>[18]Maio!$I$15</f>
        <v>SO</v>
      </c>
      <c r="M22" s="65" t="str">
        <f>[18]Maio!$I$16</f>
        <v>S</v>
      </c>
      <c r="N22" s="65" t="str">
        <f>[18]Maio!$I$17</f>
        <v>S</v>
      </c>
      <c r="O22" s="65" t="str">
        <f>[18]Maio!$I$18</f>
        <v>S</v>
      </c>
      <c r="P22" s="65" t="str">
        <f>[18]Maio!$I$19</f>
        <v>N</v>
      </c>
      <c r="Q22" s="65" t="str">
        <f>[18]Maio!$I$20</f>
        <v>S</v>
      </c>
      <c r="R22" s="65" t="str">
        <f>[18]Maio!$I$21</f>
        <v>S</v>
      </c>
      <c r="S22" s="65" t="str">
        <f>[18]Maio!$I$22</f>
        <v>S</v>
      </c>
      <c r="T22" s="65" t="str">
        <f>[18]Maio!$I$23</f>
        <v>S</v>
      </c>
      <c r="U22" s="65" t="str">
        <f>[18]Maio!$I$24</f>
        <v>S</v>
      </c>
      <c r="V22" s="65" t="str">
        <f>[18]Maio!$I$25</f>
        <v>S</v>
      </c>
      <c r="W22" s="65" t="str">
        <f>[18]Maio!$I$26</f>
        <v>SE</v>
      </c>
      <c r="X22" s="65" t="str">
        <f>[18]Maio!$I$27</f>
        <v>S</v>
      </c>
      <c r="Y22" s="65" t="str">
        <f>[18]Maio!$I$28</f>
        <v>S</v>
      </c>
      <c r="Z22" s="65" t="str">
        <f>[18]Maio!$I$29</f>
        <v>S</v>
      </c>
      <c r="AA22" s="65" t="str">
        <f>[18]Maio!$I$30</f>
        <v>S</v>
      </c>
      <c r="AB22" s="65" t="str">
        <f>[18]Maio!$I$31</f>
        <v>S</v>
      </c>
      <c r="AC22" s="65" t="str">
        <f>[18]Maio!$I$32</f>
        <v>SO</v>
      </c>
      <c r="AD22" s="65" t="str">
        <f>[18]Maio!$I$33</f>
        <v>SO</v>
      </c>
      <c r="AE22" s="65" t="str">
        <f>[18]Maio!$I$34</f>
        <v>N</v>
      </c>
      <c r="AF22" s="65" t="str">
        <f>[18]Maio!$I$35</f>
        <v>SE</v>
      </c>
      <c r="AG22" s="115" t="str">
        <f>[18]Maio!$I$36</f>
        <v>S</v>
      </c>
      <c r="AH22" s="2"/>
    </row>
    <row r="23" spans="1:35" ht="13.5" customHeight="1" x14ac:dyDescent="0.2">
      <c r="A23" s="84" t="s">
        <v>13</v>
      </c>
      <c r="B23" s="66" t="str">
        <f>[19]Maio!$I$5</f>
        <v>S</v>
      </c>
      <c r="C23" s="66" t="str">
        <f>[19]Maio!$I$6</f>
        <v>N</v>
      </c>
      <c r="D23" s="66" t="str">
        <f>[19]Maio!$I$7</f>
        <v>S</v>
      </c>
      <c r="E23" s="66" t="str">
        <f>[19]Maio!$I$8</f>
        <v>S</v>
      </c>
      <c r="F23" s="66" t="str">
        <f>[19]Maio!$I$9</f>
        <v>N</v>
      </c>
      <c r="G23" s="66" t="str">
        <f>[19]Maio!$I$10</f>
        <v>NE</v>
      </c>
      <c r="H23" s="66" t="str">
        <f>[19]Maio!$I$11</f>
        <v>SE</v>
      </c>
      <c r="I23" s="66" t="str">
        <f>[19]Maio!$I$12</f>
        <v>S</v>
      </c>
      <c r="J23" s="66" t="str">
        <f>[19]Maio!$I$13</f>
        <v>NO</v>
      </c>
      <c r="K23" s="66" t="str">
        <f>[19]Maio!$I$14</f>
        <v>L</v>
      </c>
      <c r="L23" s="66" t="str">
        <f>[19]Maio!$I$15</f>
        <v>S</v>
      </c>
      <c r="M23" s="66" t="str">
        <f>[19]Maio!$I$16</f>
        <v>S</v>
      </c>
      <c r="N23" s="66" t="str">
        <f>[19]Maio!$I$17</f>
        <v>S</v>
      </c>
      <c r="O23" s="66" t="str">
        <f>[19]Maio!$I$18</f>
        <v>S</v>
      </c>
      <c r="P23" s="66" t="str">
        <f>[19]Maio!$I$19</f>
        <v>NO</v>
      </c>
      <c r="Q23" s="66" t="str">
        <f>[19]Maio!$I$20</f>
        <v>S</v>
      </c>
      <c r="R23" s="66" t="str">
        <f>[19]Maio!$I$21</f>
        <v>S</v>
      </c>
      <c r="S23" s="66" t="str">
        <f>[19]Maio!$I$22</f>
        <v>S</v>
      </c>
      <c r="T23" s="66" t="str">
        <f>[19]Maio!$I$23</f>
        <v>S</v>
      </c>
      <c r="U23" s="66" t="str">
        <f>[19]Maio!$I$24</f>
        <v>S</v>
      </c>
      <c r="V23" s="66" t="str">
        <f>[19]Maio!$I$25</f>
        <v>S</v>
      </c>
      <c r="W23" s="66" t="str">
        <f>[19]Maio!$I$26</f>
        <v>S</v>
      </c>
      <c r="X23" s="66" t="str">
        <f>[19]Maio!$I$27</f>
        <v>S</v>
      </c>
      <c r="Y23" s="66" t="str">
        <f>[19]Maio!$I$28</f>
        <v>SE</v>
      </c>
      <c r="Z23" s="66" t="str">
        <f>[19]Maio!$I$29</f>
        <v>NE</v>
      </c>
      <c r="AA23" s="66" t="str">
        <f>[19]Maio!$I$30</f>
        <v>SE</v>
      </c>
      <c r="AB23" s="66" t="str">
        <f>[19]Maio!$I$31</f>
        <v>S</v>
      </c>
      <c r="AC23" s="66" t="str">
        <f>[19]Maio!$I$32</f>
        <v>S</v>
      </c>
      <c r="AD23" s="66" t="str">
        <f>[19]Maio!$I$33</f>
        <v>S</v>
      </c>
      <c r="AE23" s="66" t="str">
        <f>[19]Maio!$I$34</f>
        <v>L</v>
      </c>
      <c r="AF23" s="66" t="str">
        <f>[19]Maio!$I$35</f>
        <v>S</v>
      </c>
      <c r="AG23" s="116" t="str">
        <f>[19]Maio!$I$36</f>
        <v>S</v>
      </c>
      <c r="AH23" s="2"/>
    </row>
    <row r="24" spans="1:35" ht="13.5" customHeight="1" x14ac:dyDescent="0.2">
      <c r="A24" s="84" t="s">
        <v>14</v>
      </c>
      <c r="B24" s="65" t="str">
        <f>[20]Maio!$I$5</f>
        <v>SO</v>
      </c>
      <c r="C24" s="65" t="str">
        <f>[20]Maio!$I$6</f>
        <v>S</v>
      </c>
      <c r="D24" s="65" t="str">
        <f>[20]Maio!$I$7</f>
        <v>SO</v>
      </c>
      <c r="E24" s="65" t="str">
        <f>[20]Maio!$I$8</f>
        <v>O</v>
      </c>
      <c r="F24" s="65" t="str">
        <f>[20]Maio!$I$9</f>
        <v>S</v>
      </c>
      <c r="G24" s="65" t="str">
        <f>[20]Maio!$I$10</f>
        <v>SO</v>
      </c>
      <c r="H24" s="65" t="str">
        <f>[20]Maio!$I$11</f>
        <v>SE</v>
      </c>
      <c r="I24" s="65" t="str">
        <f>[20]Maio!$I$12</f>
        <v>N</v>
      </c>
      <c r="J24" s="65" t="str">
        <f>[20]Maio!$I$13</f>
        <v>SE</v>
      </c>
      <c r="K24" s="65" t="str">
        <f>[20]Maio!$I$14</f>
        <v>S</v>
      </c>
      <c r="L24" s="65" t="str">
        <f>[20]Maio!$I$15</f>
        <v>NE</v>
      </c>
      <c r="M24" s="65" t="str">
        <f>[20]Maio!$I$16</f>
        <v>SE</v>
      </c>
      <c r="N24" s="65" t="str">
        <f>[20]Maio!$I$17</f>
        <v>SE</v>
      </c>
      <c r="O24" s="65" t="str">
        <f>[20]Maio!$I$18</f>
        <v>SE</v>
      </c>
      <c r="P24" s="65" t="str">
        <f>[20]Maio!$I$19</f>
        <v>N</v>
      </c>
      <c r="Q24" s="65" t="str">
        <f>[20]Maio!$I$20</f>
        <v>O</v>
      </c>
      <c r="R24" s="65" t="str">
        <f>[20]Maio!$I$21</f>
        <v>SO</v>
      </c>
      <c r="S24" s="65" t="str">
        <f>[20]Maio!$I$22</f>
        <v>S</v>
      </c>
      <c r="T24" s="65" t="str">
        <f>[20]Maio!$I$23</f>
        <v>SO</v>
      </c>
      <c r="U24" s="65" t="str">
        <f>[20]Maio!$I$24</f>
        <v>SE</v>
      </c>
      <c r="V24" s="65" t="str">
        <f>[20]Maio!$I$25</f>
        <v>NE</v>
      </c>
      <c r="W24" s="65" t="str">
        <f>[20]Maio!$I$26</f>
        <v>SO</v>
      </c>
      <c r="X24" s="65" t="str">
        <f>[20]Maio!$I$27</f>
        <v>SO</v>
      </c>
      <c r="Y24" s="65" t="str">
        <f>[20]Maio!$I$28</f>
        <v>SO</v>
      </c>
      <c r="Z24" s="65" t="str">
        <f>[20]Maio!$I$29</f>
        <v>S</v>
      </c>
      <c r="AA24" s="65" t="str">
        <f>[20]Maio!$I$30</f>
        <v>S</v>
      </c>
      <c r="AB24" s="65" t="str">
        <f>[20]Maio!$I$31</f>
        <v>SO</v>
      </c>
      <c r="AC24" s="65" t="str">
        <f>[20]Maio!$I$32</f>
        <v>SO</v>
      </c>
      <c r="AD24" s="65" t="str">
        <f>[20]Maio!$I$33</f>
        <v>L</v>
      </c>
      <c r="AE24" s="65" t="str">
        <f>[20]Maio!$I$34</f>
        <v>N</v>
      </c>
      <c r="AF24" s="65" t="str">
        <f>[20]Maio!$I$35</f>
        <v>L</v>
      </c>
      <c r="AG24" s="115" t="str">
        <f>[20]Maio!$I$36</f>
        <v>SO</v>
      </c>
      <c r="AH24" s="2"/>
    </row>
    <row r="25" spans="1:35" ht="12.75" customHeight="1" x14ac:dyDescent="0.2">
      <c r="A25" s="84" t="s">
        <v>15</v>
      </c>
      <c r="B25" s="65" t="str">
        <f>[21]Maio!$I$5</f>
        <v>O</v>
      </c>
      <c r="C25" s="65" t="str">
        <f>[21]Maio!$I$6</f>
        <v>NE</v>
      </c>
      <c r="D25" s="65" t="str">
        <f>[21]Maio!$I$7</f>
        <v>SO</v>
      </c>
      <c r="E25" s="65" t="str">
        <f>[21]Maio!$I$8</f>
        <v>O</v>
      </c>
      <c r="F25" s="65" t="str">
        <f>[21]Maio!$I$9</f>
        <v>NO</v>
      </c>
      <c r="G25" s="65" t="str">
        <f>[21]Maio!$I$10</f>
        <v>NO</v>
      </c>
      <c r="H25" s="65" t="str">
        <f>[21]Maio!$I$11</f>
        <v>NO</v>
      </c>
      <c r="I25" s="65" t="str">
        <f>[21]Maio!$I$12</f>
        <v>NO</v>
      </c>
      <c r="J25" s="65" t="str">
        <f>[21]Maio!$I$13</f>
        <v>NO</v>
      </c>
      <c r="K25" s="65" t="str">
        <f>[21]Maio!$I$14</f>
        <v>NO</v>
      </c>
      <c r="L25" s="65" t="str">
        <f>[21]Maio!$I$15</f>
        <v>SO</v>
      </c>
      <c r="M25" s="65" t="str">
        <f>[21]Maio!$I$16</f>
        <v>SO</v>
      </c>
      <c r="N25" s="65" t="str">
        <f>[21]Maio!$I$17</f>
        <v>O</v>
      </c>
      <c r="O25" s="65" t="str">
        <f>[21]Maio!$I$18</f>
        <v>NO</v>
      </c>
      <c r="P25" s="65" t="str">
        <f>[21]Maio!$I$19</f>
        <v>NO</v>
      </c>
      <c r="Q25" s="65" t="str">
        <f>[21]Maio!$I$20</f>
        <v>SO</v>
      </c>
      <c r="R25" s="65" t="str">
        <f>[21]Maio!$I$21</f>
        <v>S</v>
      </c>
      <c r="S25" s="65" t="str">
        <f>[21]Maio!$I$22</f>
        <v>SO</v>
      </c>
      <c r="T25" s="65" t="str">
        <f>[21]Maio!$I$23</f>
        <v>NO</v>
      </c>
      <c r="U25" s="65" t="str">
        <f>[21]Maio!$I$24</f>
        <v>NO</v>
      </c>
      <c r="V25" s="65" t="str">
        <f>[21]Maio!$I$25</f>
        <v>SO</v>
      </c>
      <c r="W25" s="65" t="str">
        <f>[21]Maio!$I$26</f>
        <v>SO</v>
      </c>
      <c r="X25" s="65" t="str">
        <f>[21]Maio!$I$27</f>
        <v>S</v>
      </c>
      <c r="Y25" s="65" t="str">
        <f>[21]Maio!$I$28</f>
        <v>NO</v>
      </c>
      <c r="Z25" s="65" t="str">
        <f>[21]Maio!$I$29</f>
        <v>NO</v>
      </c>
      <c r="AA25" s="65" t="str">
        <f>[21]Maio!$I$30</f>
        <v>NO</v>
      </c>
      <c r="AB25" s="65" t="str">
        <f>[21]Maio!$I$31</f>
        <v>SO</v>
      </c>
      <c r="AC25" s="65" t="str">
        <f>[21]Maio!$I$32</f>
        <v>S</v>
      </c>
      <c r="AD25" s="65" t="str">
        <f>[21]Maio!$I$33</f>
        <v>SO</v>
      </c>
      <c r="AE25" s="65" t="str">
        <f>[21]Maio!$I$34</f>
        <v>NO</v>
      </c>
      <c r="AF25" s="65" t="str">
        <f>[21]Maio!$I$35</f>
        <v>S</v>
      </c>
      <c r="AG25" s="115" t="str">
        <f>[21]Maio!$I$36</f>
        <v>NO</v>
      </c>
      <c r="AH25" s="2"/>
    </row>
    <row r="26" spans="1:35" ht="12.75" customHeight="1" x14ac:dyDescent="0.2">
      <c r="A26" s="84" t="s">
        <v>16</v>
      </c>
      <c r="B26" s="16" t="str">
        <f>[22]Maio!$I$5</f>
        <v>S</v>
      </c>
      <c r="C26" s="16" t="str">
        <f>[22]Maio!$I$6</f>
        <v>SE</v>
      </c>
      <c r="D26" s="16" t="str">
        <f>[22]Maio!$I$7</f>
        <v>S</v>
      </c>
      <c r="E26" s="16" t="str">
        <f>[22]Maio!$I$8</f>
        <v>S</v>
      </c>
      <c r="F26" s="16" t="str">
        <f>[22]Maio!$I$9</f>
        <v>S</v>
      </c>
      <c r="G26" s="16" t="str">
        <f>[22]Maio!$I$10</f>
        <v>L</v>
      </c>
      <c r="H26" s="16" t="str">
        <f>[22]Maio!$I$11</f>
        <v>SO</v>
      </c>
      <c r="I26" s="16" t="str">
        <f>[22]Maio!$I$12</f>
        <v>S</v>
      </c>
      <c r="J26" s="16" t="str">
        <f>[22]Maio!$I$13</f>
        <v>S</v>
      </c>
      <c r="K26" s="16" t="str">
        <f>[22]Maio!$I$14</f>
        <v>S</v>
      </c>
      <c r="L26" s="16" t="str">
        <f>[22]Maio!$I$15</f>
        <v>S</v>
      </c>
      <c r="M26" s="16" t="str">
        <f>[22]Maio!$I$16</f>
        <v>S</v>
      </c>
      <c r="N26" s="16" t="str">
        <f>[22]Maio!$I$17</f>
        <v>S</v>
      </c>
      <c r="O26" s="16" t="str">
        <f>[22]Maio!$I$18</f>
        <v>N</v>
      </c>
      <c r="P26" s="16" t="str">
        <f>[22]Maio!$I$19</f>
        <v>NE</v>
      </c>
      <c r="Q26" s="16" t="str">
        <f>[22]Maio!$I$20</f>
        <v>S</v>
      </c>
      <c r="R26" s="16" t="str">
        <f>[22]Maio!$I$21</f>
        <v>S</v>
      </c>
      <c r="S26" s="16" t="str">
        <f>[22]Maio!$I$22</f>
        <v>S</v>
      </c>
      <c r="T26" s="16" t="str">
        <f>[22]Maio!$I$23</f>
        <v>SE</v>
      </c>
      <c r="U26" s="16" t="str">
        <f>[22]Maio!$I$24</f>
        <v>S</v>
      </c>
      <c r="V26" s="16" t="str">
        <f>[22]Maio!$I$25</f>
        <v>S</v>
      </c>
      <c r="W26" s="16" t="str">
        <f>[22]Maio!$I$26</f>
        <v>S</v>
      </c>
      <c r="X26" s="16" t="str">
        <f>[22]Maio!$I$27</f>
        <v>S</v>
      </c>
      <c r="Y26" s="16" t="str">
        <f>[22]Maio!$I$28</f>
        <v>S</v>
      </c>
      <c r="Z26" s="16" t="str">
        <f>[22]Maio!$I$29</f>
        <v>L</v>
      </c>
      <c r="AA26" s="16" t="str">
        <f>[22]Maio!$I$30</f>
        <v>N</v>
      </c>
      <c r="AB26" s="16" t="str">
        <f>[22]Maio!$I$31</f>
        <v>S</v>
      </c>
      <c r="AC26" s="16" t="str">
        <f>[22]Maio!$I$32</f>
        <v>SO</v>
      </c>
      <c r="AD26" s="16" t="str">
        <f>[22]Maio!$I$33</f>
        <v>S</v>
      </c>
      <c r="AE26" s="16" t="str">
        <f>[22]Maio!$I$34</f>
        <v>S</v>
      </c>
      <c r="AF26" s="16" t="str">
        <f>[22]Maio!$I$35</f>
        <v>S</v>
      </c>
      <c r="AG26" s="117" t="str">
        <f>[22]Maio!$I$36</f>
        <v>S</v>
      </c>
      <c r="AH26" s="2"/>
    </row>
    <row r="27" spans="1:35" ht="12" customHeight="1" x14ac:dyDescent="0.2">
      <c r="A27" s="84" t="s">
        <v>17</v>
      </c>
      <c r="B27" s="65" t="str">
        <f>[23]Maio!$I$5</f>
        <v>SE</v>
      </c>
      <c r="C27" s="65" t="str">
        <f>[23]Maio!$I$6</f>
        <v>L</v>
      </c>
      <c r="D27" s="65" t="str">
        <f>[23]Maio!$I$7</f>
        <v>L</v>
      </c>
      <c r="E27" s="65" t="str">
        <f>[23]Maio!$I$8</f>
        <v>O</v>
      </c>
      <c r="F27" s="65" t="str">
        <f>[23]Maio!$I$9</f>
        <v>O</v>
      </c>
      <c r="G27" s="65" t="str">
        <f>[23]Maio!$I$10</f>
        <v>L</v>
      </c>
      <c r="H27" s="65" t="str">
        <f>[23]Maio!$I$11</f>
        <v>NE</v>
      </c>
      <c r="I27" s="65" t="str">
        <f>[23]Maio!$I$12</f>
        <v>L</v>
      </c>
      <c r="J27" s="65" t="str">
        <f>[23]Maio!$I$13</f>
        <v>NE</v>
      </c>
      <c r="K27" s="65" t="str">
        <f>[23]Maio!$I$14</f>
        <v>NO</v>
      </c>
      <c r="L27" s="65" t="str">
        <f>[23]Maio!$I$15</f>
        <v>N</v>
      </c>
      <c r="M27" s="65" t="str">
        <f>[23]Maio!$I$16</f>
        <v>N</v>
      </c>
      <c r="N27" s="65" t="str">
        <f>[23]Maio!$I$17</f>
        <v>L</v>
      </c>
      <c r="O27" s="65" t="str">
        <f>[23]Maio!$I$18</f>
        <v>L</v>
      </c>
      <c r="P27" s="65" t="str">
        <f>[23]Maio!$I$19</f>
        <v>N</v>
      </c>
      <c r="Q27" s="65" t="str">
        <f>[23]Maio!$I$20</f>
        <v>SE</v>
      </c>
      <c r="R27" s="65" t="str">
        <f>[23]Maio!$I$21</f>
        <v>SE</v>
      </c>
      <c r="S27" s="65" t="str">
        <f>[23]Maio!$I$22</f>
        <v>SE</v>
      </c>
      <c r="T27" s="65" t="str">
        <f>[23]Maio!$I$23</f>
        <v>L</v>
      </c>
      <c r="U27" s="65" t="str">
        <f>[23]Maio!$I$24</f>
        <v>L</v>
      </c>
      <c r="V27" s="65" t="str">
        <f>[23]Maio!$I$25</f>
        <v>SE</v>
      </c>
      <c r="W27" s="65" t="str">
        <f>[23]Maio!$I$26</f>
        <v>S</v>
      </c>
      <c r="X27" s="65" t="str">
        <f>[23]Maio!$I$27</f>
        <v>SE</v>
      </c>
      <c r="Y27" s="65" t="str">
        <f>[23]Maio!$I$28</f>
        <v>SE</v>
      </c>
      <c r="Z27" s="65" t="str">
        <f>[23]Maio!$I$29</f>
        <v>NE</v>
      </c>
      <c r="AA27" s="65" t="str">
        <f>[23]Maio!$I$30</f>
        <v>N</v>
      </c>
      <c r="AB27" s="65" t="str">
        <f>[23]Maio!$I$31</f>
        <v>L</v>
      </c>
      <c r="AC27" s="65" t="str">
        <f>[23]Maio!$I$32</f>
        <v>NE</v>
      </c>
      <c r="AD27" s="65" t="str">
        <f>[23]Maio!$I$33</f>
        <v>SO</v>
      </c>
      <c r="AE27" s="65" t="str">
        <f>[23]Maio!$I$34</f>
        <v>NO</v>
      </c>
      <c r="AF27" s="65" t="str">
        <f>[23]Maio!$I$35</f>
        <v>SE</v>
      </c>
      <c r="AG27" s="115" t="str">
        <f>[23]Maio!$I$36</f>
        <v>L</v>
      </c>
      <c r="AH27" s="2"/>
    </row>
    <row r="28" spans="1:35" ht="12.75" customHeight="1" x14ac:dyDescent="0.2">
      <c r="A28" s="84" t="s">
        <v>18</v>
      </c>
      <c r="B28" s="65" t="str">
        <f>[24]Maio!$I$5</f>
        <v>L</v>
      </c>
      <c r="C28" s="65" t="str">
        <f>[24]Maio!$I$6</f>
        <v>L</v>
      </c>
      <c r="D28" s="65" t="str">
        <f>[24]Maio!$I$7</f>
        <v>L</v>
      </c>
      <c r="E28" s="65" t="str">
        <f>[24]Maio!$I$8</f>
        <v>L</v>
      </c>
      <c r="F28" s="65" t="str">
        <f>[24]Maio!$I$9</f>
        <v>SE</v>
      </c>
      <c r="G28" s="65" t="str">
        <f>[24]Maio!$I$10</f>
        <v>L</v>
      </c>
      <c r="H28" s="65" t="str">
        <f>[24]Maio!$I$11</f>
        <v>L</v>
      </c>
      <c r="I28" s="65" t="str">
        <f>[24]Maio!$I$12</f>
        <v>S</v>
      </c>
      <c r="J28" s="65" t="str">
        <f>[24]Maio!$I$13</f>
        <v>N</v>
      </c>
      <c r="K28" s="65" t="str">
        <f>[24]Maio!$I$14</f>
        <v>L</v>
      </c>
      <c r="L28" s="65" t="str">
        <f>[24]Maio!$I$15</f>
        <v>L</v>
      </c>
      <c r="M28" s="65" t="str">
        <f>[24]Maio!$I$16</f>
        <v>S</v>
      </c>
      <c r="N28" s="65" t="str">
        <f>[24]Maio!$I$17</f>
        <v>L</v>
      </c>
      <c r="O28" s="65" t="str">
        <f>[24]Maio!$I$18</f>
        <v>L</v>
      </c>
      <c r="P28" s="65" t="str">
        <f>[24]Maio!$I$19</f>
        <v>L</v>
      </c>
      <c r="Q28" s="65" t="str">
        <f>[24]Maio!$I$20</f>
        <v>O</v>
      </c>
      <c r="R28" s="65" t="str">
        <f>[24]Maio!$I$21</f>
        <v>L</v>
      </c>
      <c r="S28" s="65" t="str">
        <f>[24]Maio!$I$22</f>
        <v>SO</v>
      </c>
      <c r="T28" s="65" t="str">
        <f>[24]Maio!$I$23</f>
        <v>L</v>
      </c>
      <c r="U28" s="65" t="str">
        <f>[24]Maio!$I$24</f>
        <v>L</v>
      </c>
      <c r="V28" s="65" t="str">
        <f>[24]Maio!$I$25</f>
        <v>SO</v>
      </c>
      <c r="W28" s="65" t="str">
        <f>[24]Maio!$I$26</f>
        <v>SO</v>
      </c>
      <c r="X28" s="65" t="str">
        <f>[24]Maio!$I$27</f>
        <v>S</v>
      </c>
      <c r="Y28" s="65" t="str">
        <f>[24]Maio!$I$28</f>
        <v>L</v>
      </c>
      <c r="Z28" s="65" t="str">
        <f>[24]Maio!$I$29</f>
        <v>L</v>
      </c>
      <c r="AA28" s="65" t="str">
        <f>[24]Maio!$I$30</f>
        <v>L</v>
      </c>
      <c r="AB28" s="65" t="str">
        <f>[24]Maio!$I$31</f>
        <v>L</v>
      </c>
      <c r="AC28" s="65" t="str">
        <f>[24]Maio!$I$32</f>
        <v>L</v>
      </c>
      <c r="AD28" s="65" t="str">
        <f>[24]Maio!$I$33</f>
        <v>L</v>
      </c>
      <c r="AE28" s="65" t="str">
        <f>[24]Maio!$I$34</f>
        <v>L</v>
      </c>
      <c r="AF28" s="65" t="str">
        <f>[24]Maio!$I$35</f>
        <v>L</v>
      </c>
      <c r="AG28" s="115" t="str">
        <f>[24]Maio!$I$36</f>
        <v>L</v>
      </c>
      <c r="AH28" s="2"/>
    </row>
    <row r="29" spans="1:35" ht="13.5" customHeight="1" x14ac:dyDescent="0.2">
      <c r="A29" s="84" t="s">
        <v>19</v>
      </c>
      <c r="B29" s="65" t="str">
        <f>[25]Maio!$I$5</f>
        <v>NE</v>
      </c>
      <c r="C29" s="65" t="str">
        <f>[25]Maio!$I$6</f>
        <v>L</v>
      </c>
      <c r="D29" s="65" t="str">
        <f>[25]Maio!$I$7</f>
        <v>SO</v>
      </c>
      <c r="E29" s="65" t="str">
        <f>[25]Maio!$I$8</f>
        <v>S</v>
      </c>
      <c r="F29" s="65" t="str">
        <f>[25]Maio!$I$9</f>
        <v>SE</v>
      </c>
      <c r="G29" s="65" t="str">
        <f>[25]Maio!$I$10</f>
        <v>L</v>
      </c>
      <c r="H29" s="65" t="str">
        <f>[25]Maio!$I$11</f>
        <v>NE</v>
      </c>
      <c r="I29" s="65" t="str">
        <f>[25]Maio!$I$12</f>
        <v>NE</v>
      </c>
      <c r="J29" s="65" t="str">
        <f>[25]Maio!$I$13</f>
        <v>NE</v>
      </c>
      <c r="K29" s="65" t="str">
        <f>[25]Maio!$I$14</f>
        <v>L</v>
      </c>
      <c r="L29" s="65" t="str">
        <f>[25]Maio!$I$15</f>
        <v>SE</v>
      </c>
      <c r="M29" s="65" t="str">
        <f>[25]Maio!$I$16</f>
        <v>S</v>
      </c>
      <c r="N29" s="65" t="str">
        <f>[25]Maio!$I$17</f>
        <v>S</v>
      </c>
      <c r="O29" s="65" t="str">
        <f>[25]Maio!$I$18</f>
        <v>NE</v>
      </c>
      <c r="P29" s="65" t="str">
        <f>[25]Maio!$I$19</f>
        <v>NE</v>
      </c>
      <c r="Q29" s="65" t="str">
        <f>[25]Maio!$I$20</f>
        <v>SO</v>
      </c>
      <c r="R29" s="65" t="str">
        <f>[25]Maio!$I$21</f>
        <v>S</v>
      </c>
      <c r="S29" s="65" t="str">
        <f>[25]Maio!$I$22</f>
        <v>S</v>
      </c>
      <c r="T29" s="65" t="str">
        <f>[25]Maio!$I$23</f>
        <v>NE</v>
      </c>
      <c r="U29" s="65" t="str">
        <f>[25]Maio!$I$24</f>
        <v>NE</v>
      </c>
      <c r="V29" s="65" t="str">
        <f>[25]Maio!$I$25</f>
        <v>O</v>
      </c>
      <c r="W29" s="65" t="str">
        <f>[25]Maio!$I$26</f>
        <v>SO</v>
      </c>
      <c r="X29" s="65" t="str">
        <f>[25]Maio!$I$27</f>
        <v>S</v>
      </c>
      <c r="Y29" s="65" t="str">
        <f>[25]Maio!$I$28</f>
        <v>SE</v>
      </c>
      <c r="Z29" s="65" t="str">
        <f>[25]Maio!$I$29</f>
        <v>NE</v>
      </c>
      <c r="AA29" s="65" t="str">
        <f>[25]Maio!$I$30</f>
        <v>NE</v>
      </c>
      <c r="AB29" s="65" t="str">
        <f>[25]Maio!$I$31</f>
        <v>S</v>
      </c>
      <c r="AC29" s="65" t="str">
        <f>[25]Maio!$I$32</f>
        <v>SE</v>
      </c>
      <c r="AD29" s="65" t="str">
        <f>[25]Maio!$I$33</f>
        <v>SO</v>
      </c>
      <c r="AE29" s="65" t="str">
        <f>[25]Maio!$I$34</f>
        <v>S</v>
      </c>
      <c r="AF29" s="65" t="str">
        <f>[25]Maio!$I$35</f>
        <v>S</v>
      </c>
      <c r="AG29" s="115" t="str">
        <f>[25]Maio!$I$36</f>
        <v>NE</v>
      </c>
      <c r="AH29" s="2"/>
    </row>
    <row r="30" spans="1:35" ht="12.75" customHeight="1" x14ac:dyDescent="0.2">
      <c r="A30" s="84" t="s">
        <v>31</v>
      </c>
      <c r="B30" s="65" t="str">
        <f>[26]Maio!$I$5</f>
        <v>*</v>
      </c>
      <c r="C30" s="65" t="str">
        <f>[26]Maio!$I$6</f>
        <v>*</v>
      </c>
      <c r="D30" s="65" t="str">
        <f>[26]Maio!$I$7</f>
        <v>*</v>
      </c>
      <c r="E30" s="65" t="str">
        <f>[26]Maio!$I$8</f>
        <v>*</v>
      </c>
      <c r="F30" s="65" t="str">
        <f>[26]Maio!$I$9</f>
        <v>*</v>
      </c>
      <c r="G30" s="65" t="str">
        <f>[26]Maio!$I$10</f>
        <v>*</v>
      </c>
      <c r="H30" s="65" t="str">
        <f>[26]Maio!$I$11</f>
        <v>*</v>
      </c>
      <c r="I30" s="65" t="str">
        <f>[26]Maio!$I$12</f>
        <v>*</v>
      </c>
      <c r="J30" s="65" t="str">
        <f>[26]Maio!$I$13</f>
        <v>*</v>
      </c>
      <c r="K30" s="65" t="str">
        <f>[26]Maio!$I$14</f>
        <v>*</v>
      </c>
      <c r="L30" s="65" t="str">
        <f>[26]Maio!$I$15</f>
        <v>*</v>
      </c>
      <c r="M30" s="65" t="str">
        <f>[26]Maio!$I$16</f>
        <v>*</v>
      </c>
      <c r="N30" s="65" t="str">
        <f>[26]Maio!$I$17</f>
        <v>*</v>
      </c>
      <c r="O30" s="65" t="str">
        <f>[26]Maio!$I$18</f>
        <v>*</v>
      </c>
      <c r="P30" s="65" t="str">
        <f>[26]Maio!$I$19</f>
        <v>*</v>
      </c>
      <c r="Q30" s="65" t="str">
        <f>[26]Maio!$I$20</f>
        <v>*</v>
      </c>
      <c r="R30" s="65" t="str">
        <f>[26]Maio!$I$21</f>
        <v>*</v>
      </c>
      <c r="S30" s="65" t="str">
        <f>[26]Maio!$I$22</f>
        <v>*</v>
      </c>
      <c r="T30" s="65" t="str">
        <f>[26]Maio!$I$23</f>
        <v>*</v>
      </c>
      <c r="U30" s="65" t="str">
        <f>[26]Maio!$I$24</f>
        <v>*</v>
      </c>
      <c r="V30" s="65" t="str">
        <f>[26]Maio!$I$25</f>
        <v>*</v>
      </c>
      <c r="W30" s="65" t="str">
        <f>[26]Maio!$I$26</f>
        <v>*</v>
      </c>
      <c r="X30" s="65" t="str">
        <f>[26]Maio!$I$27</f>
        <v>*</v>
      </c>
      <c r="Y30" s="65" t="str">
        <f>[26]Maio!$I$28</f>
        <v>*</v>
      </c>
      <c r="Z30" s="65" t="str">
        <f>[26]Maio!$I$29</f>
        <v>*</v>
      </c>
      <c r="AA30" s="65" t="str">
        <f>[26]Maio!$I$30</f>
        <v>*</v>
      </c>
      <c r="AB30" s="65" t="str">
        <f>[26]Maio!$I$31</f>
        <v>*</v>
      </c>
      <c r="AC30" s="65" t="str">
        <f>[26]Maio!$I$32</f>
        <v>*</v>
      </c>
      <c r="AD30" s="65" t="str">
        <f>[26]Maio!$I$33</f>
        <v>*</v>
      </c>
      <c r="AE30" s="65" t="str">
        <f>[26]Maio!$I$34</f>
        <v>*</v>
      </c>
      <c r="AF30" s="65" t="str">
        <f>[26]Maio!$I$35</f>
        <v>*</v>
      </c>
      <c r="AG30" s="115" t="str">
        <f>[26]Maio!$I$36</f>
        <v>*</v>
      </c>
      <c r="AH30" s="2"/>
    </row>
    <row r="31" spans="1:35" ht="12.75" customHeight="1" x14ac:dyDescent="0.2">
      <c r="A31" s="84" t="s">
        <v>51</v>
      </c>
      <c r="B31" s="65" t="str">
        <f>[27]Maio!$I$5</f>
        <v>SE</v>
      </c>
      <c r="C31" s="65" t="str">
        <f>[27]Maio!$I$6</f>
        <v>SE</v>
      </c>
      <c r="D31" s="65" t="str">
        <f>[27]Maio!$I$7</f>
        <v>SE</v>
      </c>
      <c r="E31" s="65" t="str">
        <f>[27]Maio!$I$8</f>
        <v>SE</v>
      </c>
      <c r="F31" s="65" t="str">
        <f>[27]Maio!$I$9</f>
        <v>L</v>
      </c>
      <c r="G31" s="65" t="str">
        <f>[27]Maio!$I$10</f>
        <v>L</v>
      </c>
      <c r="H31" s="65" t="str">
        <f>[27]Maio!$I$11</f>
        <v>SE</v>
      </c>
      <c r="I31" s="65" t="str">
        <f>[27]Maio!$I$12</f>
        <v>SE</v>
      </c>
      <c r="J31" s="65" t="str">
        <f>[27]Maio!$I$13</f>
        <v>L</v>
      </c>
      <c r="K31" s="65" t="str">
        <f>[27]Maio!$I$14</f>
        <v>SE</v>
      </c>
      <c r="L31" s="65" t="str">
        <f>[27]Maio!$I$15</f>
        <v>L</v>
      </c>
      <c r="M31" s="65" t="str">
        <f>[27]Maio!$I$16</f>
        <v>SE</v>
      </c>
      <c r="N31" s="65" t="str">
        <f>[27]Maio!$I$17</f>
        <v>SE</v>
      </c>
      <c r="O31" s="65" t="str">
        <f>[27]Maio!$I$18</f>
        <v>SE</v>
      </c>
      <c r="P31" s="65" t="str">
        <f>[27]Maio!$I$19</f>
        <v>L</v>
      </c>
      <c r="Q31" s="65" t="str">
        <f>[27]Maio!$I$20</f>
        <v>O</v>
      </c>
      <c r="R31" s="65" t="str">
        <f>[27]Maio!$I$21</f>
        <v>SO</v>
      </c>
      <c r="S31" s="65" t="str">
        <f>[27]Maio!$I$22</f>
        <v>SO</v>
      </c>
      <c r="T31" s="65" t="str">
        <f>[27]Maio!$I$23</f>
        <v>SO</v>
      </c>
      <c r="U31" s="65" t="str">
        <f>[27]Maio!$I$24</f>
        <v>SO</v>
      </c>
      <c r="V31" s="65" t="str">
        <f>[27]Maio!$I$25</f>
        <v>S</v>
      </c>
      <c r="W31" s="65" t="str">
        <f>[27]Maio!$I$26</f>
        <v>SO</v>
      </c>
      <c r="X31" s="65" t="str">
        <f>[27]Maio!$I$27</f>
        <v>S</v>
      </c>
      <c r="Y31" s="65" t="str">
        <f>[27]Maio!$I$28</f>
        <v>SE</v>
      </c>
      <c r="Z31" s="65" t="str">
        <f>[27]Maio!$I$29</f>
        <v>SE</v>
      </c>
      <c r="AA31" s="65" t="str">
        <f>[27]Maio!$I$30</f>
        <v>L</v>
      </c>
      <c r="AB31" s="65" t="str">
        <f>[27]Maio!$I$31</f>
        <v>SE</v>
      </c>
      <c r="AC31" s="65" t="str">
        <f>[27]Maio!$I$32</f>
        <v>S</v>
      </c>
      <c r="AD31" s="65" t="str">
        <f>[27]Maio!$I$33</f>
        <v>S</v>
      </c>
      <c r="AE31" s="65" t="str">
        <f>[27]Maio!$I$34</f>
        <v>SO</v>
      </c>
      <c r="AF31" s="65" t="str">
        <f>[27]Maio!$I$35</f>
        <v>SE</v>
      </c>
      <c r="AG31" s="115" t="str">
        <f>[27]Maio!$I$36</f>
        <v>SE</v>
      </c>
      <c r="AH31" s="2"/>
    </row>
    <row r="32" spans="1:35" ht="12.75" customHeight="1" x14ac:dyDescent="0.2">
      <c r="A32" s="84" t="s">
        <v>20</v>
      </c>
      <c r="B32" s="66" t="s">
        <v>132</v>
      </c>
      <c r="C32" s="66" t="str">
        <f>[28]Maio!$I$6</f>
        <v>SO</v>
      </c>
      <c r="D32" s="66" t="str">
        <f>[28]Maio!$I$7</f>
        <v>SO</v>
      </c>
      <c r="E32" s="66" t="str">
        <f>[28]Maio!$I$8</f>
        <v>NE</v>
      </c>
      <c r="F32" s="66" t="str">
        <f>[28]Maio!$I$9</f>
        <v>SO</v>
      </c>
      <c r="G32" s="66" t="str">
        <f>[28]Maio!$I$10</f>
        <v>S</v>
      </c>
      <c r="H32" s="66" t="str">
        <f>[28]Maio!$I$11</f>
        <v>S</v>
      </c>
      <c r="I32" s="66" t="str">
        <f>[28]Maio!$I$12</f>
        <v>S</v>
      </c>
      <c r="J32" s="66" t="str">
        <f>[28]Maio!$I$13</f>
        <v>SE</v>
      </c>
      <c r="K32" s="66" t="str">
        <f>[28]Maio!$I$14</f>
        <v>SE</v>
      </c>
      <c r="L32" s="66" t="str">
        <f>[28]Maio!$I$15</f>
        <v>L</v>
      </c>
      <c r="M32" s="66" t="str">
        <f>[28]Maio!$I$16</f>
        <v>S</v>
      </c>
      <c r="N32" s="66" t="s">
        <v>138</v>
      </c>
      <c r="O32" s="66" t="str">
        <f>[28]Maio!$I$18</f>
        <v>SE</v>
      </c>
      <c r="P32" s="66" t="str">
        <f>[28]Maio!$I$19</f>
        <v>N</v>
      </c>
      <c r="Q32" s="66" t="str">
        <f>[28]Maio!$I$20</f>
        <v>NO</v>
      </c>
      <c r="R32" s="66" t="str">
        <f>[28]Maio!$I$21</f>
        <v>SO</v>
      </c>
      <c r="S32" s="66" t="str">
        <f>[28]Maio!$I$22</f>
        <v>S</v>
      </c>
      <c r="T32" s="66" t="str">
        <f>[28]Maio!$I$23</f>
        <v>S</v>
      </c>
      <c r="U32" s="66" t="str">
        <f>[28]Maio!$I$24</f>
        <v>NE</v>
      </c>
      <c r="V32" s="66" t="str">
        <f>[28]Maio!$I$25</f>
        <v>SE</v>
      </c>
      <c r="W32" s="66" t="str">
        <f>[28]Maio!$I$26</f>
        <v>S</v>
      </c>
      <c r="X32" s="66" t="str">
        <f>[28]Maio!$I$27</f>
        <v>SO</v>
      </c>
      <c r="Y32" s="66" t="str">
        <f>[28]Maio!$I$28</f>
        <v>S</v>
      </c>
      <c r="Z32" s="66" t="str">
        <f>[28]Maio!$I$29</f>
        <v>SE</v>
      </c>
      <c r="AA32" s="66" t="str">
        <f>[28]Maio!$I$30</f>
        <v>SO</v>
      </c>
      <c r="AB32" s="66" t="str">
        <f>[28]Maio!$I$31</f>
        <v>S</v>
      </c>
      <c r="AC32" s="66" t="str">
        <f>[28]Maio!$I$32</f>
        <v>S</v>
      </c>
      <c r="AD32" s="66" t="str">
        <f>[28]Maio!$I$33</f>
        <v>N</v>
      </c>
      <c r="AE32" s="66" t="str">
        <f>[28]Maio!$I$34</f>
        <v>N</v>
      </c>
      <c r="AF32" s="66" t="str">
        <f>[28]Maio!$I$35</f>
        <v>NE</v>
      </c>
      <c r="AG32" s="116" t="str">
        <f>[28]Maio!$I$36</f>
        <v>S</v>
      </c>
      <c r="AH32" s="2"/>
    </row>
    <row r="33" spans="1:36" s="5" customFormat="1" ht="17.100000000000001" customHeight="1" x14ac:dyDescent="0.2">
      <c r="A33" s="88" t="s">
        <v>38</v>
      </c>
      <c r="B33" s="19" t="s">
        <v>56</v>
      </c>
      <c r="C33" s="19" t="s">
        <v>55</v>
      </c>
      <c r="D33" s="19" t="s">
        <v>132</v>
      </c>
      <c r="E33" s="19" t="s">
        <v>137</v>
      </c>
      <c r="F33" s="19" t="s">
        <v>56</v>
      </c>
      <c r="G33" s="19" t="s">
        <v>55</v>
      </c>
      <c r="H33" s="19" t="s">
        <v>56</v>
      </c>
      <c r="I33" s="19" t="s">
        <v>56</v>
      </c>
      <c r="J33" s="19" t="s">
        <v>55</v>
      </c>
      <c r="K33" s="19" t="s">
        <v>55</v>
      </c>
      <c r="L33" s="19" t="s">
        <v>55</v>
      </c>
      <c r="M33" s="19" t="s">
        <v>138</v>
      </c>
      <c r="N33" s="19" t="s">
        <v>138</v>
      </c>
      <c r="O33" s="19" t="s">
        <v>56</v>
      </c>
      <c r="P33" s="29" t="s">
        <v>55</v>
      </c>
      <c r="Q33" s="29" t="s">
        <v>132</v>
      </c>
      <c r="R33" s="29" t="s">
        <v>138</v>
      </c>
      <c r="S33" s="29" t="s">
        <v>138</v>
      </c>
      <c r="T33" s="29" t="s">
        <v>55</v>
      </c>
      <c r="U33" s="29" t="s">
        <v>55</v>
      </c>
      <c r="V33" s="29" t="s">
        <v>132</v>
      </c>
      <c r="W33" s="29" t="s">
        <v>132</v>
      </c>
      <c r="X33" s="29" t="s">
        <v>138</v>
      </c>
      <c r="Y33" s="29" t="s">
        <v>56</v>
      </c>
      <c r="Z33" s="29" t="s">
        <v>55</v>
      </c>
      <c r="AA33" s="29" t="s">
        <v>55</v>
      </c>
      <c r="AB33" s="29" t="s">
        <v>138</v>
      </c>
      <c r="AC33" s="29" t="s">
        <v>132</v>
      </c>
      <c r="AD33" s="29" t="s">
        <v>138</v>
      </c>
      <c r="AE33" s="29" t="s">
        <v>139</v>
      </c>
      <c r="AF33" s="29" t="s">
        <v>138</v>
      </c>
      <c r="AG33" s="118"/>
      <c r="AH33" s="10"/>
    </row>
    <row r="34" spans="1:36" x14ac:dyDescent="0.2">
      <c r="A34" s="144" t="s">
        <v>37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67"/>
      <c r="AG34" s="119" t="s">
        <v>138</v>
      </c>
      <c r="AH34" s="2"/>
    </row>
    <row r="35" spans="1:36" x14ac:dyDescent="0.2">
      <c r="A35" s="107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7"/>
      <c r="AE35" s="78"/>
      <c r="AF35" s="79"/>
      <c r="AG35" s="108"/>
      <c r="AH35"/>
    </row>
    <row r="36" spans="1:36" x14ac:dyDescent="0.2">
      <c r="A36" s="89"/>
      <c r="B36" s="69"/>
      <c r="C36" s="70"/>
      <c r="D36" s="70" t="s">
        <v>133</v>
      </c>
      <c r="E36" s="70"/>
      <c r="F36" s="70"/>
      <c r="G36" s="70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 t="s">
        <v>52</v>
      </c>
      <c r="S36" s="69"/>
      <c r="T36" s="69"/>
      <c r="U36" s="69"/>
      <c r="V36" s="69"/>
      <c r="W36" s="69"/>
      <c r="X36" s="71"/>
      <c r="Y36" s="74"/>
      <c r="Z36" s="74"/>
      <c r="AA36" s="74"/>
      <c r="AB36" s="74"/>
      <c r="AC36" s="74"/>
      <c r="AD36" s="74" t="s">
        <v>134</v>
      </c>
      <c r="AE36" s="74"/>
      <c r="AF36" s="74"/>
      <c r="AG36" s="120"/>
      <c r="AH36" s="64"/>
      <c r="AI36" s="64"/>
      <c r="AJ36" s="64"/>
    </row>
    <row r="37" spans="1:36" x14ac:dyDescent="0.2">
      <c r="A37" s="8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75"/>
      <c r="P37" s="75"/>
      <c r="Q37" s="75"/>
      <c r="R37" s="75" t="s">
        <v>53</v>
      </c>
      <c r="S37" s="75"/>
      <c r="T37" s="75"/>
      <c r="U37" s="75"/>
      <c r="V37" s="69"/>
      <c r="W37" s="69"/>
      <c r="X37" s="69"/>
      <c r="Y37" s="69"/>
      <c r="Z37" s="69"/>
      <c r="AA37" s="75"/>
      <c r="AB37" s="75"/>
      <c r="AC37" s="69"/>
      <c r="AD37" s="69"/>
      <c r="AE37" s="69"/>
      <c r="AF37" s="69"/>
      <c r="AG37" s="100"/>
      <c r="AH37" s="2"/>
      <c r="AI37" s="9"/>
    </row>
    <row r="38" spans="1:36" ht="13.5" thickBot="1" x14ac:dyDescent="0.25">
      <c r="A38" s="121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6"/>
      <c r="AE38" s="97"/>
      <c r="AF38" s="98"/>
      <c r="AG38" s="122"/>
      <c r="AH38"/>
    </row>
    <row r="39" spans="1:36" x14ac:dyDescent="0.2">
      <c r="C39" s="2" t="s">
        <v>54</v>
      </c>
    </row>
  </sheetData>
  <sheetProtection password="C6EC" sheet="1" objects="1" scenarios="1"/>
  <mergeCells count="35">
    <mergeCell ref="L3:L4"/>
    <mergeCell ref="AF3:AF4"/>
    <mergeCell ref="B2:AG2"/>
    <mergeCell ref="A1:AG1"/>
    <mergeCell ref="A34:AE34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Y3:Y4"/>
    <mergeCell ref="Z3:Z4"/>
    <mergeCell ref="AE3:AE4"/>
    <mergeCell ref="AA3:AA4"/>
    <mergeCell ref="AB3:AB4"/>
    <mergeCell ref="AC3:AC4"/>
    <mergeCell ref="AD3:AD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opLeftCell="A16" zoomScale="90" zoomScaleNormal="90" workbookViewId="0">
      <selection activeCell="AA46" sqref="AA46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5" width="6" style="2" customWidth="1"/>
    <col min="6" max="27" width="5.42578125" style="2" bestFit="1" customWidth="1"/>
    <col min="28" max="29" width="6.140625" style="2" bestFit="1" customWidth="1"/>
    <col min="30" max="31" width="5.42578125" style="2" bestFit="1" customWidth="1"/>
    <col min="32" max="32" width="5.42578125" style="2" customWidth="1"/>
    <col min="33" max="33" width="7.42578125" style="6" bestFit="1" customWidth="1"/>
    <col min="34" max="34" width="9.140625" style="1"/>
  </cols>
  <sheetData>
    <row r="1" spans="1:34" ht="20.100000000000001" customHeight="1" x14ac:dyDescent="0.2">
      <c r="A1" s="132" t="s">
        <v>32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4"/>
    </row>
    <row r="2" spans="1:34" s="4" customFormat="1" ht="20.100000000000001" customHeight="1" x14ac:dyDescent="0.2">
      <c r="A2" s="135" t="s">
        <v>21</v>
      </c>
      <c r="B2" s="130" t="s">
        <v>135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1"/>
      <c r="AH2" s="7"/>
    </row>
    <row r="3" spans="1:34" s="5" customFormat="1" ht="20.100000000000001" customHeight="1" x14ac:dyDescent="0.2">
      <c r="A3" s="135"/>
      <c r="B3" s="129">
        <v>1</v>
      </c>
      <c r="C3" s="129">
        <f>SUM(B3+1)</f>
        <v>2</v>
      </c>
      <c r="D3" s="129">
        <f t="shared" ref="D3:AD3" si="0">SUM(C3+1)</f>
        <v>3</v>
      </c>
      <c r="E3" s="129">
        <f t="shared" si="0"/>
        <v>4</v>
      </c>
      <c r="F3" s="129">
        <f t="shared" si="0"/>
        <v>5</v>
      </c>
      <c r="G3" s="129">
        <f t="shared" si="0"/>
        <v>6</v>
      </c>
      <c r="H3" s="129">
        <f t="shared" si="0"/>
        <v>7</v>
      </c>
      <c r="I3" s="129">
        <f t="shared" si="0"/>
        <v>8</v>
      </c>
      <c r="J3" s="129">
        <f t="shared" si="0"/>
        <v>9</v>
      </c>
      <c r="K3" s="129">
        <f t="shared" si="0"/>
        <v>10</v>
      </c>
      <c r="L3" s="129">
        <f t="shared" si="0"/>
        <v>11</v>
      </c>
      <c r="M3" s="129">
        <f t="shared" si="0"/>
        <v>12</v>
      </c>
      <c r="N3" s="129">
        <f t="shared" si="0"/>
        <v>13</v>
      </c>
      <c r="O3" s="129">
        <f t="shared" si="0"/>
        <v>14</v>
      </c>
      <c r="P3" s="129">
        <f t="shared" si="0"/>
        <v>15</v>
      </c>
      <c r="Q3" s="129">
        <f t="shared" si="0"/>
        <v>16</v>
      </c>
      <c r="R3" s="129">
        <f t="shared" si="0"/>
        <v>17</v>
      </c>
      <c r="S3" s="129">
        <f t="shared" si="0"/>
        <v>18</v>
      </c>
      <c r="T3" s="129">
        <f t="shared" si="0"/>
        <v>19</v>
      </c>
      <c r="U3" s="129">
        <f t="shared" si="0"/>
        <v>20</v>
      </c>
      <c r="V3" s="129">
        <f t="shared" si="0"/>
        <v>21</v>
      </c>
      <c r="W3" s="129">
        <f t="shared" si="0"/>
        <v>22</v>
      </c>
      <c r="X3" s="129">
        <f t="shared" si="0"/>
        <v>23</v>
      </c>
      <c r="Y3" s="129">
        <f t="shared" si="0"/>
        <v>24</v>
      </c>
      <c r="Z3" s="129">
        <f t="shared" si="0"/>
        <v>25</v>
      </c>
      <c r="AA3" s="129">
        <f t="shared" si="0"/>
        <v>26</v>
      </c>
      <c r="AB3" s="129">
        <f t="shared" si="0"/>
        <v>27</v>
      </c>
      <c r="AC3" s="129">
        <f t="shared" si="0"/>
        <v>28</v>
      </c>
      <c r="AD3" s="129">
        <f t="shared" si="0"/>
        <v>29</v>
      </c>
      <c r="AE3" s="129">
        <v>30</v>
      </c>
      <c r="AF3" s="129">
        <v>31</v>
      </c>
      <c r="AG3" s="109" t="s">
        <v>41</v>
      </c>
      <c r="AH3" s="10"/>
    </row>
    <row r="4" spans="1:34" s="5" customFormat="1" ht="20.100000000000001" customHeight="1" x14ac:dyDescent="0.2">
      <c r="A4" s="135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09" t="s">
        <v>39</v>
      </c>
      <c r="AH4" s="10"/>
    </row>
    <row r="5" spans="1:34" s="5" customFormat="1" ht="20.100000000000001" customHeight="1" x14ac:dyDescent="0.2">
      <c r="A5" s="84" t="s">
        <v>47</v>
      </c>
      <c r="B5" s="15">
        <f>[1]Maio!$J$5</f>
        <v>18.36</v>
      </c>
      <c r="C5" s="15">
        <f>[1]Maio!$J$6</f>
        <v>21.6</v>
      </c>
      <c r="D5" s="15">
        <f>[1]Maio!$J$7</f>
        <v>14.04</v>
      </c>
      <c r="E5" s="15">
        <f>[1]Maio!$J$8</f>
        <v>17.28</v>
      </c>
      <c r="F5" s="15">
        <f>[1]Maio!$J$9</f>
        <v>21.96</v>
      </c>
      <c r="G5" s="15">
        <f>[1]Maio!$J$10</f>
        <v>20.52</v>
      </c>
      <c r="H5" s="15">
        <f>[1]Maio!$J$11</f>
        <v>24.48</v>
      </c>
      <c r="I5" s="15">
        <f>[1]Maio!$J$12</f>
        <v>18</v>
      </c>
      <c r="J5" s="15">
        <f>[1]Maio!$J$13</f>
        <v>30.6</v>
      </c>
      <c r="K5" s="15">
        <f>[1]Maio!$J$14</f>
        <v>30.6</v>
      </c>
      <c r="L5" s="15">
        <f>[1]Maio!$J$15</f>
        <v>16.559999999999999</v>
      </c>
      <c r="M5" s="15">
        <f>[1]Maio!$J$16</f>
        <v>59.04</v>
      </c>
      <c r="N5" s="15">
        <f>[1]Maio!$J$17</f>
        <v>18</v>
      </c>
      <c r="O5" s="15">
        <f>[1]Maio!$J$18</f>
        <v>21.96</v>
      </c>
      <c r="P5" s="15">
        <f>[1]Maio!$J$19</f>
        <v>29.880000000000003</v>
      </c>
      <c r="Q5" s="15">
        <f>[1]Maio!$J$20</f>
        <v>28.08</v>
      </c>
      <c r="R5" s="15">
        <f>[1]Maio!$J$21</f>
        <v>28.08</v>
      </c>
      <c r="S5" s="15">
        <f>[1]Maio!$J$22</f>
        <v>17.64</v>
      </c>
      <c r="T5" s="15">
        <f>[1]Maio!$J$23</f>
        <v>18</v>
      </c>
      <c r="U5" s="15">
        <f>[1]Maio!$J$24</f>
        <v>56.88</v>
      </c>
      <c r="V5" s="15">
        <f>[1]Maio!$J$25</f>
        <v>15.48</v>
      </c>
      <c r="W5" s="15">
        <f>[1]Maio!$J$26</f>
        <v>30.240000000000002</v>
      </c>
      <c r="X5" s="15">
        <f>[1]Maio!$J$27</f>
        <v>25.2</v>
      </c>
      <c r="Y5" s="15">
        <f>[1]Maio!$J$28</f>
        <v>24.12</v>
      </c>
      <c r="Z5" s="15">
        <f>[1]Maio!$J$29</f>
        <v>20.52</v>
      </c>
      <c r="AA5" s="15">
        <f>[1]Maio!$J$30</f>
        <v>23.759999999999998</v>
      </c>
      <c r="AB5" s="15">
        <f>[1]Maio!$J$31</f>
        <v>24.840000000000003</v>
      </c>
      <c r="AC5" s="15">
        <f>[1]Maio!$J$32</f>
        <v>53.64</v>
      </c>
      <c r="AD5" s="15">
        <f>[1]Maio!$J$33</f>
        <v>19.8</v>
      </c>
      <c r="AE5" s="15">
        <f>[1]Maio!$J$34</f>
        <v>30.6</v>
      </c>
      <c r="AF5" s="15">
        <f>[1]Maio!$J$35</f>
        <v>18</v>
      </c>
      <c r="AG5" s="123">
        <f>MAX(B5:AF5)</f>
        <v>59.04</v>
      </c>
      <c r="AH5" s="10"/>
    </row>
    <row r="6" spans="1:34" s="1" customFormat="1" ht="17.100000000000001" customHeight="1" x14ac:dyDescent="0.2">
      <c r="A6" s="84" t="s">
        <v>0</v>
      </c>
      <c r="B6" s="15">
        <f>[2]Maio!$J$5</f>
        <v>27.36</v>
      </c>
      <c r="C6" s="15">
        <f>[2]Maio!$J$6</f>
        <v>29.16</v>
      </c>
      <c r="D6" s="15">
        <f>[2]Maio!$J$7</f>
        <v>20.52</v>
      </c>
      <c r="E6" s="15">
        <f>[2]Maio!$J$8</f>
        <v>18.36</v>
      </c>
      <c r="F6" s="15">
        <f>[2]Maio!$J$9</f>
        <v>24.12</v>
      </c>
      <c r="G6" s="15">
        <f>[2]Maio!$J$10</f>
        <v>29.52</v>
      </c>
      <c r="H6" s="15">
        <f>[2]Maio!$J$11</f>
        <v>28.44</v>
      </c>
      <c r="I6" s="15">
        <f>[2]Maio!$J$12</f>
        <v>32.04</v>
      </c>
      <c r="J6" s="15" t="str">
        <f>[2]Maio!$J$13</f>
        <v>*</v>
      </c>
      <c r="K6" s="15">
        <f>[2]Maio!$J$14</f>
        <v>24.12</v>
      </c>
      <c r="L6" s="15">
        <f>[2]Maio!$J$15</f>
        <v>23.400000000000002</v>
      </c>
      <c r="M6" s="15">
        <f>[2]Maio!$J$16</f>
        <v>18</v>
      </c>
      <c r="N6" s="15">
        <f>[2]Maio!$J$17</f>
        <v>21.6</v>
      </c>
      <c r="O6" s="15">
        <f>[2]Maio!$J$18</f>
        <v>32.04</v>
      </c>
      <c r="P6" s="15">
        <f>[2]Maio!$J$19</f>
        <v>42.84</v>
      </c>
      <c r="Q6" s="15">
        <f>[2]Maio!$J$20</f>
        <v>43.2</v>
      </c>
      <c r="R6" s="15">
        <f>[2]Maio!$J$21</f>
        <v>22.68</v>
      </c>
      <c r="S6" s="15">
        <f>[2]Maio!$J$22</f>
        <v>22.32</v>
      </c>
      <c r="T6" s="15">
        <f>[2]Maio!$J$23</f>
        <v>27</v>
      </c>
      <c r="U6" s="15">
        <f>[2]Maio!$J$24</f>
        <v>28.44</v>
      </c>
      <c r="V6" s="15">
        <f>[2]Maio!$J$25</f>
        <v>18</v>
      </c>
      <c r="W6" s="15">
        <f>[2]Maio!$J$26</f>
        <v>24.840000000000003</v>
      </c>
      <c r="X6" s="15">
        <f>[2]Maio!$J$27</f>
        <v>24.12</v>
      </c>
      <c r="Y6" s="15">
        <f>[2]Maio!$J$28</f>
        <v>32.04</v>
      </c>
      <c r="Z6" s="15">
        <f>[2]Maio!$J$29</f>
        <v>31.680000000000003</v>
      </c>
      <c r="AA6" s="15">
        <f>[2]Maio!$J$30</f>
        <v>38.519999999999996</v>
      </c>
      <c r="AB6" s="15">
        <f>[2]Maio!$J$31</f>
        <v>24.840000000000003</v>
      </c>
      <c r="AC6" s="15">
        <f>[2]Maio!$J$32</f>
        <v>31.680000000000003</v>
      </c>
      <c r="AD6" s="15">
        <f>[2]Maio!$J$33</f>
        <v>16.559999999999999</v>
      </c>
      <c r="AE6" s="15">
        <f>[2]Maio!$J$34</f>
        <v>0</v>
      </c>
      <c r="AF6" s="15">
        <f>[2]Maio!$J$35</f>
        <v>7.9200000000000008</v>
      </c>
      <c r="AG6" s="123">
        <f>MAX(B6:AF6)</f>
        <v>43.2</v>
      </c>
      <c r="AH6" s="2"/>
    </row>
    <row r="7" spans="1:34" ht="17.100000000000001" customHeight="1" x14ac:dyDescent="0.2">
      <c r="A7" s="84" t="s">
        <v>1</v>
      </c>
      <c r="B7" s="15">
        <f>[3]Maio!$J$5</f>
        <v>27.36</v>
      </c>
      <c r="C7" s="15">
        <f>[3]Maio!$J$6</f>
        <v>16.559999999999999</v>
      </c>
      <c r="D7" s="15">
        <f>[3]Maio!$J$7</f>
        <v>15.120000000000001</v>
      </c>
      <c r="E7" s="15">
        <f>[3]Maio!$J$8</f>
        <v>17.64</v>
      </c>
      <c r="F7" s="15">
        <f>[3]Maio!$J$9</f>
        <v>16.920000000000002</v>
      </c>
      <c r="G7" s="15">
        <f>[3]Maio!$J$10</f>
        <v>27.36</v>
      </c>
      <c r="H7" s="15">
        <f>[3]Maio!$J$11</f>
        <v>32.4</v>
      </c>
      <c r="I7" s="15">
        <f>[3]Maio!$J$12</f>
        <v>17.64</v>
      </c>
      <c r="J7" s="15">
        <f>[3]Maio!$J$13</f>
        <v>29.52</v>
      </c>
      <c r="K7" s="15">
        <f>[3]Maio!$J$14</f>
        <v>33.119999999999997</v>
      </c>
      <c r="L7" s="15">
        <f>[3]Maio!$J$15</f>
        <v>14.04</v>
      </c>
      <c r="M7" s="15">
        <f>[3]Maio!$J$16</f>
        <v>22.68</v>
      </c>
      <c r="N7" s="15">
        <f>[3]Maio!$J$17</f>
        <v>14.76</v>
      </c>
      <c r="O7" s="15">
        <f>[3]Maio!$J$18</f>
        <v>18.36</v>
      </c>
      <c r="P7" s="15">
        <f>[3]Maio!$J$19</f>
        <v>32.04</v>
      </c>
      <c r="Q7" s="15">
        <f>[3]Maio!$J$20</f>
        <v>26.28</v>
      </c>
      <c r="R7" s="15">
        <f>[3]Maio!$J$21</f>
        <v>24.12</v>
      </c>
      <c r="S7" s="15">
        <f>[3]Maio!$J$22</f>
        <v>19.079999999999998</v>
      </c>
      <c r="T7" s="15">
        <f>[3]Maio!$J$23</f>
        <v>16.920000000000002</v>
      </c>
      <c r="U7" s="15">
        <f>[3]Maio!$J$24</f>
        <v>21.96</v>
      </c>
      <c r="V7" s="15">
        <f>[3]Maio!$J$25</f>
        <v>24.48</v>
      </c>
      <c r="W7" s="15">
        <f>[3]Maio!$J$26</f>
        <v>22.68</v>
      </c>
      <c r="X7" s="15">
        <f>[3]Maio!$J$27</f>
        <v>29.880000000000003</v>
      </c>
      <c r="Y7" s="15">
        <f>[3]Maio!$J$28</f>
        <v>21.6</v>
      </c>
      <c r="Z7" s="15">
        <f>[3]Maio!$J$29</f>
        <v>28.8</v>
      </c>
      <c r="AA7" s="15">
        <f>[3]Maio!$J$30</f>
        <v>15.840000000000002</v>
      </c>
      <c r="AB7" s="15">
        <f>[3]Maio!$J$31</f>
        <v>22.32</v>
      </c>
      <c r="AC7" s="15">
        <f>[3]Maio!$J$32</f>
        <v>21.6</v>
      </c>
      <c r="AD7" s="15">
        <f>[3]Maio!$J$33</f>
        <v>20.16</v>
      </c>
      <c r="AE7" s="15">
        <f>[3]Maio!$J$34</f>
        <v>16.920000000000002</v>
      </c>
      <c r="AF7" s="15">
        <f>[3]Maio!$J$35</f>
        <v>12.96</v>
      </c>
      <c r="AG7" s="123">
        <f t="shared" ref="AG7:AG17" si="1">MAX(B7:AF7)</f>
        <v>33.119999999999997</v>
      </c>
      <c r="AH7" s="2"/>
    </row>
    <row r="8" spans="1:34" ht="17.100000000000001" customHeight="1" x14ac:dyDescent="0.2">
      <c r="A8" s="84" t="s">
        <v>76</v>
      </c>
      <c r="B8" s="15">
        <f>[4]Maio!$J$5</f>
        <v>32.4</v>
      </c>
      <c r="C8" s="15">
        <f>[4]Maio!$J$6</f>
        <v>34.92</v>
      </c>
      <c r="D8" s="15">
        <f>[4]Maio!$J$7</f>
        <v>29.52</v>
      </c>
      <c r="E8" s="15">
        <f>[4]Maio!$J$8</f>
        <v>22.68</v>
      </c>
      <c r="F8" s="15">
        <f>[4]Maio!$J$9</f>
        <v>24.48</v>
      </c>
      <c r="G8" s="15">
        <f>[4]Maio!$J$10</f>
        <v>32.76</v>
      </c>
      <c r="H8" s="15">
        <f>[4]Maio!$J$11</f>
        <v>35.28</v>
      </c>
      <c r="I8" s="15">
        <f>[4]Maio!$J$12</f>
        <v>42.84</v>
      </c>
      <c r="J8" s="15">
        <f>[4]Maio!$J$13</f>
        <v>48.6</v>
      </c>
      <c r="K8" s="15">
        <f>[4]Maio!$J$14</f>
        <v>40.680000000000007</v>
      </c>
      <c r="L8" s="15">
        <f>[4]Maio!$J$15</f>
        <v>19.8</v>
      </c>
      <c r="M8" s="15">
        <f>[4]Maio!$J$16</f>
        <v>24.48</v>
      </c>
      <c r="N8" s="15">
        <f>[4]Maio!$J$17</f>
        <v>29.880000000000003</v>
      </c>
      <c r="O8" s="15">
        <f>[4]Maio!$J$18</f>
        <v>34.200000000000003</v>
      </c>
      <c r="P8" s="15">
        <f>[4]Maio!$J$19</f>
        <v>32.04</v>
      </c>
      <c r="Q8" s="15">
        <f>[4]Maio!$J$20</f>
        <v>31.319999999999997</v>
      </c>
      <c r="R8" s="15">
        <f>[4]Maio!$J$21</f>
        <v>28.8</v>
      </c>
      <c r="S8" s="15">
        <f>[4]Maio!$J$22</f>
        <v>33.840000000000003</v>
      </c>
      <c r="T8" s="15">
        <f>[4]Maio!$J$23</f>
        <v>22.32</v>
      </c>
      <c r="U8" s="15">
        <f>[4]Maio!$J$24</f>
        <v>41.76</v>
      </c>
      <c r="V8" s="15">
        <f>[4]Maio!$J$25</f>
        <v>21.240000000000002</v>
      </c>
      <c r="W8" s="15">
        <f>[4]Maio!$J$26</f>
        <v>35.28</v>
      </c>
      <c r="X8" s="15">
        <f>[4]Maio!$J$27</f>
        <v>33.840000000000003</v>
      </c>
      <c r="Y8" s="15">
        <f>[4]Maio!$J$28</f>
        <v>38.880000000000003</v>
      </c>
      <c r="Z8" s="15">
        <f>[4]Maio!$J$29</f>
        <v>38.159999999999997</v>
      </c>
      <c r="AA8" s="15">
        <f>[4]Maio!$J$30</f>
        <v>30.240000000000002</v>
      </c>
      <c r="AB8" s="15">
        <f>[4]Maio!$J$31</f>
        <v>35.64</v>
      </c>
      <c r="AC8" s="15">
        <f>[4]Maio!$J$32</f>
        <v>39.96</v>
      </c>
      <c r="AD8" s="15">
        <f>[4]Maio!$J$33</f>
        <v>37.080000000000005</v>
      </c>
      <c r="AE8" s="15">
        <f>[4]Maio!$J$34</f>
        <v>27</v>
      </c>
      <c r="AF8" s="15">
        <f>[4]Maio!$J$35</f>
        <v>25.2</v>
      </c>
      <c r="AG8" s="123">
        <f t="shared" si="1"/>
        <v>48.6</v>
      </c>
      <c r="AH8" s="2"/>
    </row>
    <row r="9" spans="1:34" ht="17.100000000000001" customHeight="1" x14ac:dyDescent="0.2">
      <c r="A9" s="84" t="s">
        <v>48</v>
      </c>
      <c r="B9" s="15">
        <f>[5]Maio!$J$5</f>
        <v>18</v>
      </c>
      <c r="C9" s="15">
        <f>[5]Maio!$J$6</f>
        <v>22.32</v>
      </c>
      <c r="D9" s="15">
        <f>[5]Maio!$J$7</f>
        <v>25.92</v>
      </c>
      <c r="E9" s="15">
        <f>[5]Maio!$J$8</f>
        <v>15.120000000000001</v>
      </c>
      <c r="F9" s="15">
        <f>[5]Maio!$J$9</f>
        <v>28.8</v>
      </c>
      <c r="G9" s="15">
        <f>[5]Maio!$J$10</f>
        <v>37.800000000000004</v>
      </c>
      <c r="H9" s="15">
        <f>[5]Maio!$J$11</f>
        <v>29.52</v>
      </c>
      <c r="I9" s="15">
        <f>[5]Maio!$J$12</f>
        <v>17.28</v>
      </c>
      <c r="J9" s="15">
        <f>[5]Maio!$J$13</f>
        <v>23.400000000000002</v>
      </c>
      <c r="K9" s="15">
        <f>[5]Maio!$J$14</f>
        <v>35.64</v>
      </c>
      <c r="L9" s="15">
        <f>[5]Maio!$J$15</f>
        <v>19.8</v>
      </c>
      <c r="M9" s="15">
        <f>[5]Maio!$J$16</f>
        <v>18.36</v>
      </c>
      <c r="N9" s="15">
        <f>[5]Maio!$J$17</f>
        <v>20.88</v>
      </c>
      <c r="O9" s="15">
        <f>[5]Maio!$J$18</f>
        <v>30.96</v>
      </c>
      <c r="P9" s="15">
        <f>[5]Maio!$J$19</f>
        <v>39.96</v>
      </c>
      <c r="Q9" s="15">
        <f>[5]Maio!$J$20</f>
        <v>48.24</v>
      </c>
      <c r="R9" s="15">
        <f>[5]Maio!$J$21</f>
        <v>19.079999999999998</v>
      </c>
      <c r="S9" s="15">
        <f>[5]Maio!$J$22</f>
        <v>15.120000000000001</v>
      </c>
      <c r="T9" s="15">
        <f>[5]Maio!$J$23</f>
        <v>21.240000000000002</v>
      </c>
      <c r="U9" s="15">
        <f>[5]Maio!$J$24</f>
        <v>28.8</v>
      </c>
      <c r="V9" s="15">
        <f>[5]Maio!$J$25</f>
        <v>25.92</v>
      </c>
      <c r="W9" s="15">
        <f>[5]Maio!$J$26</f>
        <v>28.8</v>
      </c>
      <c r="X9" s="15">
        <f>[5]Maio!$J$27</f>
        <v>24.48</v>
      </c>
      <c r="Y9" s="15">
        <f>[5]Maio!$J$28</f>
        <v>18.36</v>
      </c>
      <c r="Z9" s="15">
        <f>[5]Maio!$J$29</f>
        <v>25.56</v>
      </c>
      <c r="AA9" s="15">
        <f>[5]Maio!$J$30</f>
        <v>34.56</v>
      </c>
      <c r="AB9" s="15">
        <f>[5]Maio!$J$31</f>
        <v>30.240000000000002</v>
      </c>
      <c r="AC9" s="15">
        <f>[5]Maio!$J$32</f>
        <v>27</v>
      </c>
      <c r="AD9" s="15">
        <f>[5]Maio!$J$33</f>
        <v>19.8</v>
      </c>
      <c r="AE9" s="15">
        <f>[5]Maio!$J$34</f>
        <v>19.8</v>
      </c>
      <c r="AF9" s="15">
        <f>[5]Maio!$J$35</f>
        <v>19.079999999999998</v>
      </c>
      <c r="AG9" s="123">
        <f t="shared" si="1"/>
        <v>48.24</v>
      </c>
      <c r="AH9" s="2"/>
    </row>
    <row r="10" spans="1:34" ht="17.100000000000001" customHeight="1" x14ac:dyDescent="0.2">
      <c r="A10" s="84" t="s">
        <v>2</v>
      </c>
      <c r="B10" s="15">
        <f>[6]Maio!$J$5</f>
        <v>39.6</v>
      </c>
      <c r="C10" s="15">
        <f>[6]Maio!$J$6</f>
        <v>38.159999999999997</v>
      </c>
      <c r="D10" s="15">
        <f>[6]Maio!$J$7</f>
        <v>22.32</v>
      </c>
      <c r="E10" s="15">
        <f>[6]Maio!$J$8</f>
        <v>31.680000000000003</v>
      </c>
      <c r="F10" s="15">
        <f>[6]Maio!$J$9</f>
        <v>28.08</v>
      </c>
      <c r="G10" s="15">
        <f>[6]Maio!$J$10</f>
        <v>38.880000000000003</v>
      </c>
      <c r="H10" s="15">
        <f>[6]Maio!$J$11</f>
        <v>45</v>
      </c>
      <c r="I10" s="15">
        <f>[6]Maio!$J$12</f>
        <v>25.56</v>
      </c>
      <c r="J10" s="15">
        <f>[6]Maio!$J$13</f>
        <v>39.6</v>
      </c>
      <c r="K10" s="15">
        <f>[6]Maio!$J$14</f>
        <v>51.84</v>
      </c>
      <c r="L10" s="15">
        <f>[6]Maio!$J$15</f>
        <v>19.079999999999998</v>
      </c>
      <c r="M10" s="15">
        <f>[6]Maio!$J$16</f>
        <v>25.56</v>
      </c>
      <c r="N10" s="15">
        <f>[6]Maio!$J$17</f>
        <v>23.400000000000002</v>
      </c>
      <c r="O10" s="15">
        <f>[6]Maio!$J$18</f>
        <v>33.840000000000003</v>
      </c>
      <c r="P10" s="15">
        <f>[6]Maio!$J$19</f>
        <v>46.440000000000005</v>
      </c>
      <c r="Q10" s="15">
        <f>[6]Maio!$J$20</f>
        <v>26.28</v>
      </c>
      <c r="R10" s="15">
        <f>[6]Maio!$J$21</f>
        <v>29.880000000000003</v>
      </c>
      <c r="S10" s="15">
        <f>[6]Maio!$J$22</f>
        <v>30.96</v>
      </c>
      <c r="T10" s="15">
        <f>[6]Maio!$J$23</f>
        <v>22.68</v>
      </c>
      <c r="U10" s="15">
        <f>[6]Maio!$J$24</f>
        <v>38.159999999999997</v>
      </c>
      <c r="V10" s="15">
        <f>[6]Maio!$J$25</f>
        <v>22.68</v>
      </c>
      <c r="W10" s="15">
        <f>[6]Maio!$J$26</f>
        <v>25.2</v>
      </c>
      <c r="X10" s="15">
        <f>[6]Maio!$J$27</f>
        <v>34.200000000000003</v>
      </c>
      <c r="Y10" s="15">
        <f>[6]Maio!$J$28</f>
        <v>38.880000000000003</v>
      </c>
      <c r="Z10" s="15">
        <f>[6]Maio!$J$29</f>
        <v>43.56</v>
      </c>
      <c r="AA10" s="15">
        <f>[6]Maio!$J$30</f>
        <v>37.080000000000005</v>
      </c>
      <c r="AB10" s="15">
        <f>[6]Maio!$J$31</f>
        <v>49.680000000000007</v>
      </c>
      <c r="AC10" s="15">
        <f>[6]Maio!$J$32</f>
        <v>37.440000000000005</v>
      </c>
      <c r="AD10" s="15">
        <f>[6]Maio!$J$33</f>
        <v>26.28</v>
      </c>
      <c r="AE10" s="15">
        <f>[6]Maio!$J$34</f>
        <v>29.880000000000003</v>
      </c>
      <c r="AF10" s="15">
        <f>[6]Maio!$J$35</f>
        <v>26.64</v>
      </c>
      <c r="AG10" s="123">
        <f t="shared" si="1"/>
        <v>51.84</v>
      </c>
      <c r="AH10" s="2"/>
    </row>
    <row r="11" spans="1:34" ht="17.100000000000001" customHeight="1" x14ac:dyDescent="0.2">
      <c r="A11" s="84" t="s">
        <v>3</v>
      </c>
      <c r="B11" s="15">
        <f>[7]Maio!$J$5</f>
        <v>24.840000000000003</v>
      </c>
      <c r="C11" s="15">
        <f>[7]Maio!$J$6</f>
        <v>20.52</v>
      </c>
      <c r="D11" s="15">
        <f>[7]Maio!$J$7</f>
        <v>20.16</v>
      </c>
      <c r="E11" s="15">
        <f>[7]Maio!$J$8</f>
        <v>20.52</v>
      </c>
      <c r="F11" s="15">
        <f>[7]Maio!$J$9</f>
        <v>18</v>
      </c>
      <c r="G11" s="15">
        <f>[7]Maio!$J$10</f>
        <v>24.48</v>
      </c>
      <c r="H11" s="15">
        <f>[7]Maio!$J$11</f>
        <v>21.96</v>
      </c>
      <c r="I11" s="15">
        <f>[7]Maio!$J$12</f>
        <v>76.319999999999993</v>
      </c>
      <c r="J11" s="15">
        <f>[7]Maio!$J$13</f>
        <v>34.92</v>
      </c>
      <c r="K11" s="15">
        <f>[7]Maio!$J$14</f>
        <v>36.72</v>
      </c>
      <c r="L11" s="15">
        <f>[7]Maio!$J$15</f>
        <v>25.2</v>
      </c>
      <c r="M11" s="15">
        <f>[7]Maio!$J$16</f>
        <v>22.32</v>
      </c>
      <c r="N11" s="15">
        <f>[7]Maio!$J$17</f>
        <v>29.880000000000003</v>
      </c>
      <c r="O11" s="15">
        <f>[7]Maio!$J$18</f>
        <v>19.079999999999998</v>
      </c>
      <c r="P11" s="15">
        <f>[7]Maio!$J$19</f>
        <v>28.08</v>
      </c>
      <c r="Q11" s="15">
        <f>[7]Maio!$J$20</f>
        <v>43.2</v>
      </c>
      <c r="R11" s="15">
        <f>[7]Maio!$J$21</f>
        <v>15.840000000000002</v>
      </c>
      <c r="S11" s="15">
        <f>[7]Maio!$J$22</f>
        <v>19.440000000000001</v>
      </c>
      <c r="T11" s="15">
        <f>[7]Maio!$J$23</f>
        <v>20.16</v>
      </c>
      <c r="U11" s="15">
        <f>[7]Maio!$J$24</f>
        <v>26.28</v>
      </c>
      <c r="V11" s="15">
        <f>[7]Maio!$J$25</f>
        <v>33.480000000000004</v>
      </c>
      <c r="W11" s="15">
        <f>[7]Maio!$J$26</f>
        <v>81.72</v>
      </c>
      <c r="X11" s="15">
        <f>[7]Maio!$J$27</f>
        <v>26.28</v>
      </c>
      <c r="Y11" s="15">
        <f>[7]Maio!$J$28</f>
        <v>24.840000000000003</v>
      </c>
      <c r="Z11" s="15">
        <f>[7]Maio!$J$29</f>
        <v>18.36</v>
      </c>
      <c r="AA11" s="15">
        <f>[7]Maio!$J$30</f>
        <v>19.440000000000001</v>
      </c>
      <c r="AB11" s="15">
        <f>[7]Maio!$J$31</f>
        <v>27</v>
      </c>
      <c r="AC11" s="15">
        <f>[7]Maio!$J$32</f>
        <v>16.559999999999999</v>
      </c>
      <c r="AD11" s="15">
        <f>[7]Maio!$J$33</f>
        <v>45</v>
      </c>
      <c r="AE11" s="15">
        <f>[7]Maio!$J$34</f>
        <v>33.480000000000004</v>
      </c>
      <c r="AF11" s="15">
        <f>[7]Maio!$J$35</f>
        <v>20.16</v>
      </c>
      <c r="AG11" s="123">
        <f>MAX(B11:AF11)</f>
        <v>81.72</v>
      </c>
      <c r="AH11" s="2"/>
    </row>
    <row r="12" spans="1:34" ht="17.100000000000001" customHeight="1" x14ac:dyDescent="0.2">
      <c r="A12" s="84" t="s">
        <v>4</v>
      </c>
      <c r="B12" s="15">
        <f>[8]Maio!$J$5</f>
        <v>27.720000000000002</v>
      </c>
      <c r="C12" s="15">
        <f>[8]Maio!$J$6</f>
        <v>24.840000000000003</v>
      </c>
      <c r="D12" s="15">
        <f>[8]Maio!$J$7</f>
        <v>23.040000000000003</v>
      </c>
      <c r="E12" s="15">
        <f>[8]Maio!$J$8</f>
        <v>25.92</v>
      </c>
      <c r="F12" s="15">
        <f>[8]Maio!$J$9</f>
        <v>27.720000000000002</v>
      </c>
      <c r="G12" s="15">
        <f>[8]Maio!$J$10</f>
        <v>30.240000000000002</v>
      </c>
      <c r="H12" s="15">
        <f>[8]Maio!$J$11</f>
        <v>26.64</v>
      </c>
      <c r="I12" s="15">
        <f>[8]Maio!$J$12</f>
        <v>34.92</v>
      </c>
      <c r="J12" s="15">
        <f>[8]Maio!$J$13</f>
        <v>29.16</v>
      </c>
      <c r="K12" s="15">
        <f>[8]Maio!$J$14</f>
        <v>43.92</v>
      </c>
      <c r="L12" s="15">
        <f>[8]Maio!$J$15</f>
        <v>30.240000000000002</v>
      </c>
      <c r="M12" s="15">
        <f>[8]Maio!$J$16</f>
        <v>28.8</v>
      </c>
      <c r="N12" s="15">
        <f>[8]Maio!$J$17</f>
        <v>33.119999999999997</v>
      </c>
      <c r="O12" s="15">
        <f>[8]Maio!$J$18</f>
        <v>25.92</v>
      </c>
      <c r="P12" s="15">
        <f>[8]Maio!$J$19</f>
        <v>34.200000000000003</v>
      </c>
      <c r="Q12" s="15">
        <f>[8]Maio!$J$20</f>
        <v>40.680000000000007</v>
      </c>
      <c r="R12" s="15">
        <f>[8]Maio!$J$21</f>
        <v>23.400000000000002</v>
      </c>
      <c r="S12" s="15">
        <f>[8]Maio!$J$22</f>
        <v>24.12</v>
      </c>
      <c r="T12" s="15">
        <f>[8]Maio!$J$23</f>
        <v>25.92</v>
      </c>
      <c r="U12" s="15">
        <f>[8]Maio!$J$24</f>
        <v>31.680000000000003</v>
      </c>
      <c r="V12" s="15">
        <f>[8]Maio!$J$25</f>
        <v>27.720000000000002</v>
      </c>
      <c r="W12" s="15">
        <f>[8]Maio!$J$26</f>
        <v>32.76</v>
      </c>
      <c r="X12" s="15">
        <f>[8]Maio!$J$27</f>
        <v>31.319999999999997</v>
      </c>
      <c r="Y12" s="15">
        <f>[8]Maio!$J$28</f>
        <v>32.76</v>
      </c>
      <c r="Z12" s="15">
        <f>[8]Maio!$J$29</f>
        <v>27.720000000000002</v>
      </c>
      <c r="AA12" s="15">
        <f>[8]Maio!$J$30</f>
        <v>24.840000000000003</v>
      </c>
      <c r="AB12" s="15">
        <f>[8]Maio!$J$31</f>
        <v>33.840000000000003</v>
      </c>
      <c r="AC12" s="15">
        <f>[8]Maio!$J$32</f>
        <v>36.36</v>
      </c>
      <c r="AD12" s="15">
        <f>[8]Maio!$J$33</f>
        <v>34.200000000000003</v>
      </c>
      <c r="AE12" s="15">
        <f>[8]Maio!$J$34</f>
        <v>36</v>
      </c>
      <c r="AF12" s="15">
        <f>[8]Maio!$J$35</f>
        <v>20.52</v>
      </c>
      <c r="AG12" s="123">
        <f t="shared" si="1"/>
        <v>43.92</v>
      </c>
      <c r="AH12" s="2"/>
    </row>
    <row r="13" spans="1:34" ht="17.100000000000001" customHeight="1" x14ac:dyDescent="0.2">
      <c r="A13" s="84" t="s">
        <v>5</v>
      </c>
      <c r="B13" s="15">
        <f>[9]Maio!$J$5</f>
        <v>23.400000000000002</v>
      </c>
      <c r="C13" s="15">
        <f>[9]Maio!$J$6</f>
        <v>18.36</v>
      </c>
      <c r="D13" s="15">
        <f>[9]Maio!$J$7</f>
        <v>27.36</v>
      </c>
      <c r="E13" s="15">
        <f>[9]Maio!$J$8</f>
        <v>35.28</v>
      </c>
      <c r="F13" s="15">
        <f>[9]Maio!$J$9</f>
        <v>28.08</v>
      </c>
      <c r="G13" s="15">
        <f>[9]Maio!$J$10</f>
        <v>17.28</v>
      </c>
      <c r="H13" s="15">
        <f>[9]Maio!$J$11</f>
        <v>24.840000000000003</v>
      </c>
      <c r="I13" s="15">
        <f>[9]Maio!$J$12</f>
        <v>24.12</v>
      </c>
      <c r="J13" s="15">
        <f>[9]Maio!$J$13</f>
        <v>28.44</v>
      </c>
      <c r="K13" s="15">
        <f>[9]Maio!$J$14</f>
        <v>34.200000000000003</v>
      </c>
      <c r="L13" s="15">
        <f>[9]Maio!$J$15</f>
        <v>28.8</v>
      </c>
      <c r="M13" s="15">
        <f>[9]Maio!$J$16</f>
        <v>34.200000000000003</v>
      </c>
      <c r="N13" s="15">
        <f>[9]Maio!$J$17</f>
        <v>33.119999999999997</v>
      </c>
      <c r="O13" s="15">
        <f>[9]Maio!$J$18</f>
        <v>30.96</v>
      </c>
      <c r="P13" s="15">
        <f>[9]Maio!$J$19</f>
        <v>33.119999999999997</v>
      </c>
      <c r="Q13" s="15">
        <f>[9]Maio!$J$20</f>
        <v>49.680000000000007</v>
      </c>
      <c r="R13" s="15">
        <f>[9]Maio!$J$21</f>
        <v>24.48</v>
      </c>
      <c r="S13" s="15">
        <f>[9]Maio!$J$22</f>
        <v>36.36</v>
      </c>
      <c r="T13" s="15">
        <f>[9]Maio!$J$23</f>
        <v>23.040000000000003</v>
      </c>
      <c r="U13" s="15">
        <f>[9]Maio!$J$24</f>
        <v>42.480000000000004</v>
      </c>
      <c r="V13" s="15">
        <f>[9]Maio!$J$25</f>
        <v>47.88</v>
      </c>
      <c r="W13" s="15">
        <f>[9]Maio!$J$26</f>
        <v>37.080000000000005</v>
      </c>
      <c r="X13" s="15">
        <f>[9]Maio!$J$27</f>
        <v>33.119999999999997</v>
      </c>
      <c r="Y13" s="15">
        <f>[9]Maio!$J$28</f>
        <v>19.8</v>
      </c>
      <c r="Z13" s="15">
        <f>[9]Maio!$J$29</f>
        <v>26.64</v>
      </c>
      <c r="AA13" s="15">
        <f>[9]Maio!$J$30</f>
        <v>27.36</v>
      </c>
      <c r="AB13" s="15">
        <f>[9]Maio!$J$31</f>
        <v>33.119999999999997</v>
      </c>
      <c r="AC13" s="15">
        <f>[9]Maio!$J$32</f>
        <v>43.2</v>
      </c>
      <c r="AD13" s="15">
        <f>[9]Maio!$J$33</f>
        <v>28.8</v>
      </c>
      <c r="AE13" s="15">
        <f>[9]Maio!$J$34</f>
        <v>23.759999999999998</v>
      </c>
      <c r="AF13" s="15">
        <f>[9]Maio!$J$35</f>
        <v>35.28</v>
      </c>
      <c r="AG13" s="123">
        <f t="shared" si="1"/>
        <v>49.680000000000007</v>
      </c>
      <c r="AH13" s="2"/>
    </row>
    <row r="14" spans="1:34" ht="17.100000000000001" customHeight="1" x14ac:dyDescent="0.2">
      <c r="A14" s="84" t="s">
        <v>50</v>
      </c>
      <c r="B14" s="15">
        <f>[10]Maio!$J$5</f>
        <v>27.36</v>
      </c>
      <c r="C14" s="15">
        <f>[10]Maio!$J$6</f>
        <v>33.480000000000004</v>
      </c>
      <c r="D14" s="15">
        <f>[10]Maio!$J$7</f>
        <v>23.759999999999998</v>
      </c>
      <c r="E14" s="15">
        <f>[10]Maio!$J$8</f>
        <v>28.44</v>
      </c>
      <c r="F14" s="15">
        <f>[10]Maio!$J$9</f>
        <v>32.04</v>
      </c>
      <c r="G14" s="15">
        <f>[10]Maio!$J$10</f>
        <v>34.56</v>
      </c>
      <c r="H14" s="15">
        <f>[10]Maio!$J$11</f>
        <v>30.96</v>
      </c>
      <c r="I14" s="15">
        <f>[10]Maio!$J$12</f>
        <v>34.56</v>
      </c>
      <c r="J14" s="15">
        <f>[10]Maio!$J$13</f>
        <v>33.480000000000004</v>
      </c>
      <c r="K14" s="15">
        <f>[10]Maio!$J$14</f>
        <v>56.88</v>
      </c>
      <c r="L14" s="15">
        <f>[10]Maio!$J$15</f>
        <v>35.28</v>
      </c>
      <c r="M14" s="15">
        <f>[10]Maio!$J$16</f>
        <v>22.32</v>
      </c>
      <c r="N14" s="15">
        <f>[10]Maio!$J$17</f>
        <v>28.8</v>
      </c>
      <c r="O14" s="15">
        <f>[10]Maio!$J$18</f>
        <v>26.28</v>
      </c>
      <c r="P14" s="15">
        <f>[10]Maio!$J$19</f>
        <v>35.28</v>
      </c>
      <c r="Q14" s="15">
        <f>[10]Maio!$J$20</f>
        <v>29.52</v>
      </c>
      <c r="R14" s="15">
        <f>[10]Maio!$J$21</f>
        <v>24.48</v>
      </c>
      <c r="S14" s="15">
        <f>[10]Maio!$J$22</f>
        <v>24.840000000000003</v>
      </c>
      <c r="T14" s="15">
        <f>[10]Maio!$J$23</f>
        <v>28.44</v>
      </c>
      <c r="U14" s="15">
        <f>[10]Maio!$J$24</f>
        <v>32.4</v>
      </c>
      <c r="V14" s="15">
        <f>[10]Maio!$J$25</f>
        <v>37.800000000000004</v>
      </c>
      <c r="W14" s="15">
        <f>[10]Maio!$J$26</f>
        <v>32.4</v>
      </c>
      <c r="X14" s="15">
        <f>[10]Maio!$J$27</f>
        <v>37.080000000000005</v>
      </c>
      <c r="Y14" s="15">
        <f>[10]Maio!$J$28</f>
        <v>29.52</v>
      </c>
      <c r="Z14" s="15">
        <f>[10]Maio!$J$29</f>
        <v>33.840000000000003</v>
      </c>
      <c r="AA14" s="15">
        <f>[10]Maio!$J$30</f>
        <v>32.76</v>
      </c>
      <c r="AB14" s="15">
        <f>[10]Maio!$J$31</f>
        <v>29.52</v>
      </c>
      <c r="AC14" s="15">
        <f>[10]Maio!$J$32</f>
        <v>36.72</v>
      </c>
      <c r="AD14" s="15">
        <f>[10]Maio!$J$33</f>
        <v>38.159999999999997</v>
      </c>
      <c r="AE14" s="15">
        <f>[10]Maio!$J$34</f>
        <v>40.680000000000007</v>
      </c>
      <c r="AF14" s="15">
        <f>[10]Maio!$J$35</f>
        <v>29.16</v>
      </c>
      <c r="AG14" s="123">
        <f>MAX(B14:AF14)</f>
        <v>56.88</v>
      </c>
      <c r="AH14" s="2"/>
    </row>
    <row r="15" spans="1:34" ht="17.100000000000001" customHeight="1" x14ac:dyDescent="0.2">
      <c r="A15" s="84" t="s">
        <v>6</v>
      </c>
      <c r="B15" s="15">
        <f>[11]Maio!$J$5</f>
        <v>26.28</v>
      </c>
      <c r="C15" s="15">
        <f>[11]Maio!$J$6</f>
        <v>18</v>
      </c>
      <c r="D15" s="15">
        <f>[11]Maio!$J$7</f>
        <v>24.12</v>
      </c>
      <c r="E15" s="15">
        <f>[11]Maio!$J$8</f>
        <v>18</v>
      </c>
      <c r="F15" s="15">
        <f>[11]Maio!$J$9</f>
        <v>17.28</v>
      </c>
      <c r="G15" s="15">
        <f>[11]Maio!$J$10</f>
        <v>32.76</v>
      </c>
      <c r="H15" s="15">
        <f>[11]Maio!$J$11</f>
        <v>19.440000000000001</v>
      </c>
      <c r="I15" s="15">
        <f>[11]Maio!$J$12</f>
        <v>13.32</v>
      </c>
      <c r="J15" s="15">
        <f>[11]Maio!$J$13</f>
        <v>43.92</v>
      </c>
      <c r="K15" s="15">
        <f>[11]Maio!$J$14</f>
        <v>63.72</v>
      </c>
      <c r="L15" s="15">
        <f>[11]Maio!$J$15</f>
        <v>16.2</v>
      </c>
      <c r="M15" s="15">
        <f>[11]Maio!$J$16</f>
        <v>16.920000000000002</v>
      </c>
      <c r="N15" s="15">
        <f>[11]Maio!$J$17</f>
        <v>20.52</v>
      </c>
      <c r="O15" s="15">
        <f>[11]Maio!$J$18</f>
        <v>19.8</v>
      </c>
      <c r="P15" s="15">
        <f>[11]Maio!$J$19</f>
        <v>36</v>
      </c>
      <c r="Q15" s="15">
        <f>[11]Maio!$J$20</f>
        <v>31.680000000000003</v>
      </c>
      <c r="R15" s="15">
        <f>[11]Maio!$J$21</f>
        <v>19.8</v>
      </c>
      <c r="S15" s="15">
        <f>[11]Maio!$J$22</f>
        <v>29.16</v>
      </c>
      <c r="T15" s="15">
        <f>[11]Maio!$J$23</f>
        <v>16.920000000000002</v>
      </c>
      <c r="U15" s="15">
        <f>[11]Maio!$J$24</f>
        <v>21.6</v>
      </c>
      <c r="V15" s="15">
        <f>[11]Maio!$J$25</f>
        <v>20.88</v>
      </c>
      <c r="W15" s="15">
        <f>[11]Maio!$J$26</f>
        <v>33.119999999999997</v>
      </c>
      <c r="X15" s="15">
        <f>[11]Maio!$J$27</f>
        <v>32.04</v>
      </c>
      <c r="Y15" s="15">
        <f>[11]Maio!$J$28</f>
        <v>22.32</v>
      </c>
      <c r="Z15" s="15">
        <f>[11]Maio!$J$29</f>
        <v>16.559999999999999</v>
      </c>
      <c r="AA15" s="15">
        <f>[11]Maio!$J$30</f>
        <v>25.92</v>
      </c>
      <c r="AB15" s="15">
        <f>[11]Maio!$J$31</f>
        <v>29.16</v>
      </c>
      <c r="AC15" s="15">
        <f>[11]Maio!$J$32</f>
        <v>33.119999999999997</v>
      </c>
      <c r="AD15" s="15">
        <f>[11]Maio!$J$33</f>
        <v>20.52</v>
      </c>
      <c r="AE15" s="15">
        <f>[11]Maio!$J$34</f>
        <v>25.92</v>
      </c>
      <c r="AF15" s="15">
        <f>[11]Maio!$J$35</f>
        <v>18.36</v>
      </c>
      <c r="AG15" s="123">
        <f t="shared" si="1"/>
        <v>63.72</v>
      </c>
      <c r="AH15" s="2"/>
    </row>
    <row r="16" spans="1:34" ht="17.100000000000001" customHeight="1" x14ac:dyDescent="0.2">
      <c r="A16" s="84" t="s">
        <v>7</v>
      </c>
      <c r="B16" s="15">
        <f>[12]Maio!$J$5</f>
        <v>23.759999999999998</v>
      </c>
      <c r="C16" s="15">
        <f>[12]Maio!$J$6</f>
        <v>38.159999999999997</v>
      </c>
      <c r="D16" s="15">
        <f>[12]Maio!$J$7</f>
        <v>19.8</v>
      </c>
      <c r="E16" s="15">
        <f>[12]Maio!$J$8</f>
        <v>21.240000000000002</v>
      </c>
      <c r="F16" s="15">
        <f>[12]Maio!$J$9</f>
        <v>29.16</v>
      </c>
      <c r="G16" s="15">
        <f>[12]Maio!$J$10</f>
        <v>36</v>
      </c>
      <c r="H16" s="15">
        <f>[12]Maio!$J$11</f>
        <v>25.92</v>
      </c>
      <c r="I16" s="15">
        <f>[12]Maio!$J$12</f>
        <v>35.64</v>
      </c>
      <c r="J16" s="15">
        <f>[12]Maio!$J$13</f>
        <v>42.12</v>
      </c>
      <c r="K16" s="15">
        <f>[12]Maio!$J$14</f>
        <v>52.2</v>
      </c>
      <c r="L16" s="15">
        <f>[12]Maio!$J$15</f>
        <v>20.52</v>
      </c>
      <c r="M16" s="15">
        <f>[12]Maio!$J$16</f>
        <v>20.52</v>
      </c>
      <c r="N16" s="15">
        <f>[12]Maio!$J$17</f>
        <v>19.079999999999998</v>
      </c>
      <c r="O16" s="15">
        <f>[12]Maio!$J$18</f>
        <v>32.76</v>
      </c>
      <c r="P16" s="15">
        <f>[12]Maio!$J$19</f>
        <v>41.04</v>
      </c>
      <c r="Q16" s="15">
        <f>[12]Maio!$J$20</f>
        <v>46.080000000000005</v>
      </c>
      <c r="R16" s="15">
        <f>[12]Maio!$J$21</f>
        <v>27.720000000000002</v>
      </c>
      <c r="S16" s="15">
        <f>[12]Maio!$J$22</f>
        <v>23.040000000000003</v>
      </c>
      <c r="T16" s="15">
        <f>[12]Maio!$J$23</f>
        <v>19.440000000000001</v>
      </c>
      <c r="U16" s="15">
        <f>[12]Maio!$J$24</f>
        <v>28.44</v>
      </c>
      <c r="V16" s="15">
        <f>[12]Maio!$J$25</f>
        <v>28.08</v>
      </c>
      <c r="W16" s="15">
        <f>[12]Maio!$J$26</f>
        <v>25.56</v>
      </c>
      <c r="X16" s="15">
        <f>[12]Maio!$J$27</f>
        <v>29.16</v>
      </c>
      <c r="Y16" s="15">
        <f>[12]Maio!$J$28</f>
        <v>30.96</v>
      </c>
      <c r="Z16" s="15">
        <f>[12]Maio!$J$29</f>
        <v>31.680000000000003</v>
      </c>
      <c r="AA16" s="15">
        <f>[12]Maio!$J$30</f>
        <v>39.24</v>
      </c>
      <c r="AB16" s="15">
        <f>[12]Maio!$J$31</f>
        <v>27</v>
      </c>
      <c r="AC16" s="15">
        <f>[12]Maio!$J$32</f>
        <v>42.84</v>
      </c>
      <c r="AD16" s="15">
        <f>[12]Maio!$J$33</f>
        <v>23.759999999999998</v>
      </c>
      <c r="AE16" s="15">
        <f>[12]Maio!$J$34</f>
        <v>22.68</v>
      </c>
      <c r="AF16" s="15">
        <f>[12]Maio!$J$35</f>
        <v>24.12</v>
      </c>
      <c r="AG16" s="123">
        <f t="shared" si="1"/>
        <v>52.2</v>
      </c>
      <c r="AH16" s="2"/>
    </row>
    <row r="17" spans="1:34" ht="17.100000000000001" customHeight="1" x14ac:dyDescent="0.2">
      <c r="A17" s="84" t="s">
        <v>8</v>
      </c>
      <c r="B17" s="15">
        <f>[13]Maio!$J$5</f>
        <v>25.56</v>
      </c>
      <c r="C17" s="15">
        <f>[13]Maio!$J$6</f>
        <v>33.840000000000003</v>
      </c>
      <c r="D17" s="15">
        <f>[13]Maio!$J$7</f>
        <v>15.840000000000002</v>
      </c>
      <c r="E17" s="15">
        <f>[13]Maio!$J$8</f>
        <v>16.920000000000002</v>
      </c>
      <c r="F17" s="15">
        <f>[13]Maio!$J$9</f>
        <v>19.440000000000001</v>
      </c>
      <c r="G17" s="15">
        <f>[13]Maio!$J$10</f>
        <v>17.64</v>
      </c>
      <c r="H17" s="15">
        <f>[13]Maio!$J$11</f>
        <v>16.2</v>
      </c>
      <c r="I17" s="15">
        <f>[13]Maio!$J$12</f>
        <v>27.36</v>
      </c>
      <c r="J17" s="15">
        <f>[13]Maio!$J$13</f>
        <v>32.76</v>
      </c>
      <c r="K17" s="15">
        <f>[13]Maio!$J$14</f>
        <v>48.6</v>
      </c>
      <c r="L17" s="15">
        <f>[13]Maio!$J$15</f>
        <v>20.52</v>
      </c>
      <c r="M17" s="15">
        <f>[13]Maio!$J$16</f>
        <v>15.120000000000001</v>
      </c>
      <c r="N17" s="15">
        <f>[13]Maio!$J$17</f>
        <v>19.079999999999998</v>
      </c>
      <c r="O17" s="15">
        <f>[13]Maio!$J$18</f>
        <v>31.680000000000003</v>
      </c>
      <c r="P17" s="15">
        <f>[13]Maio!$J$19</f>
        <v>46.800000000000004</v>
      </c>
      <c r="Q17" s="15">
        <f>[13]Maio!$J$20</f>
        <v>29.52</v>
      </c>
      <c r="R17" s="15">
        <f>[13]Maio!$J$21</f>
        <v>23.759999999999998</v>
      </c>
      <c r="S17" s="15">
        <f>[13]Maio!$J$22</f>
        <v>9</v>
      </c>
      <c r="T17" s="15">
        <f>[13]Maio!$J$23</f>
        <v>0</v>
      </c>
      <c r="U17" s="15">
        <f>[13]Maio!$J$24</f>
        <v>27</v>
      </c>
      <c r="V17" s="15">
        <f>[13]Maio!$J$25</f>
        <v>0</v>
      </c>
      <c r="W17" s="15" t="str">
        <f>[13]Maio!$J$26</f>
        <v>*</v>
      </c>
      <c r="X17" s="15">
        <f>[13]Maio!$J$27</f>
        <v>32.04</v>
      </c>
      <c r="Y17" s="15">
        <f>[13]Maio!$J$28</f>
        <v>41.04</v>
      </c>
      <c r="Z17" s="15">
        <f>[13]Maio!$J$29</f>
        <v>32.04</v>
      </c>
      <c r="AA17" s="15">
        <f>[13]Maio!$J$30</f>
        <v>22.32</v>
      </c>
      <c r="AB17" s="15">
        <f>[13]Maio!$J$31</f>
        <v>15.840000000000002</v>
      </c>
      <c r="AC17" s="15" t="str">
        <f>[13]Maio!$J$32</f>
        <v>*</v>
      </c>
      <c r="AD17" s="15">
        <f>[13]Maio!$J$33</f>
        <v>16.559999999999999</v>
      </c>
      <c r="AE17" s="15" t="str">
        <f>[13]Maio!$J$34</f>
        <v>*</v>
      </c>
      <c r="AF17" s="15">
        <f>[13]Maio!$J$35</f>
        <v>19.8</v>
      </c>
      <c r="AG17" s="123">
        <f t="shared" si="1"/>
        <v>48.6</v>
      </c>
      <c r="AH17" s="2"/>
    </row>
    <row r="18" spans="1:34" ht="17.100000000000001" customHeight="1" x14ac:dyDescent="0.2">
      <c r="A18" s="84" t="s">
        <v>9</v>
      </c>
      <c r="B18" s="15">
        <f>[14]Maio!$J$5</f>
        <v>25.2</v>
      </c>
      <c r="C18" s="15">
        <f>[14]Maio!$J$6</f>
        <v>27.36</v>
      </c>
      <c r="D18" s="15">
        <f>[14]Maio!$J$7</f>
        <v>23.400000000000002</v>
      </c>
      <c r="E18" s="15">
        <f>[14]Maio!$J$8</f>
        <v>20.52</v>
      </c>
      <c r="F18" s="15">
        <f>[14]Maio!$J$9</f>
        <v>25.56</v>
      </c>
      <c r="G18" s="15">
        <f>[14]Maio!$J$10</f>
        <v>28.8</v>
      </c>
      <c r="H18" s="15">
        <f>[14]Maio!$J$11</f>
        <v>27</v>
      </c>
      <c r="I18" s="15">
        <f>[14]Maio!$J$12</f>
        <v>41.04</v>
      </c>
      <c r="J18" s="15">
        <f>[14]Maio!$J$13</f>
        <v>41.76</v>
      </c>
      <c r="K18" s="15">
        <f>[14]Maio!$J$14</f>
        <v>39.24</v>
      </c>
      <c r="L18" s="15">
        <f>[14]Maio!$J$15</f>
        <v>17.28</v>
      </c>
      <c r="M18" s="15">
        <f>[14]Maio!$J$16</f>
        <v>20.52</v>
      </c>
      <c r="N18" s="15">
        <f>[14]Maio!$J$17</f>
        <v>23.759999999999998</v>
      </c>
      <c r="O18" s="15">
        <f>[14]Maio!$J$18</f>
        <v>29.16</v>
      </c>
      <c r="P18" s="15">
        <f>[14]Maio!$J$19</f>
        <v>37.440000000000005</v>
      </c>
      <c r="Q18" s="15">
        <f>[14]Maio!$J$20</f>
        <v>50.04</v>
      </c>
      <c r="R18" s="15">
        <f>[14]Maio!$J$21</f>
        <v>25.2</v>
      </c>
      <c r="S18" s="15">
        <f>[14]Maio!$J$22</f>
        <v>31.319999999999997</v>
      </c>
      <c r="T18" s="15">
        <f>[14]Maio!$J$23</f>
        <v>18.36</v>
      </c>
      <c r="U18" s="15">
        <f>[14]Maio!$J$24</f>
        <v>39.24</v>
      </c>
      <c r="V18" s="15">
        <f>[14]Maio!$J$25</f>
        <v>24.48</v>
      </c>
      <c r="W18" s="15">
        <f>[14]Maio!$J$26</f>
        <v>24.840000000000003</v>
      </c>
      <c r="X18" s="15">
        <f>[14]Maio!$J$27</f>
        <v>37.080000000000005</v>
      </c>
      <c r="Y18" s="15">
        <f>[14]Maio!$J$28</f>
        <v>32.04</v>
      </c>
      <c r="Z18" s="15">
        <f>[14]Maio!$J$29</f>
        <v>28.44</v>
      </c>
      <c r="AA18" s="15">
        <f>[14]Maio!$J$30</f>
        <v>36</v>
      </c>
      <c r="AB18" s="15">
        <f>[14]Maio!$J$31</f>
        <v>34.92</v>
      </c>
      <c r="AC18" s="15">
        <f>[14]Maio!$J$32</f>
        <v>60.480000000000004</v>
      </c>
      <c r="AD18" s="15">
        <f>[14]Maio!$J$33</f>
        <v>27</v>
      </c>
      <c r="AE18" s="15">
        <f>[14]Maio!$J$34</f>
        <v>15.840000000000002</v>
      </c>
      <c r="AF18" s="15">
        <f>[14]Maio!$J$35</f>
        <v>16.920000000000002</v>
      </c>
      <c r="AG18" s="123">
        <f t="shared" ref="AG18:AG25" si="2">MAX(B18:AF18)</f>
        <v>60.480000000000004</v>
      </c>
      <c r="AH18" s="2"/>
    </row>
    <row r="19" spans="1:34" ht="17.100000000000001" customHeight="1" x14ac:dyDescent="0.2">
      <c r="A19" s="84" t="s">
        <v>49</v>
      </c>
      <c r="B19" s="15">
        <f>[15]Maio!$J$5</f>
        <v>21.96</v>
      </c>
      <c r="C19" s="15">
        <f>[15]Maio!$J$6</f>
        <v>20.88</v>
      </c>
      <c r="D19" s="15">
        <f>[15]Maio!$J$7</f>
        <v>17.28</v>
      </c>
      <c r="E19" s="15">
        <f>[15]Maio!$J$8</f>
        <v>16.2</v>
      </c>
      <c r="F19" s="15">
        <f>[15]Maio!$J$9</f>
        <v>23.400000000000002</v>
      </c>
      <c r="G19" s="15" t="str">
        <f>[15]Maio!$J$10</f>
        <v>*</v>
      </c>
      <c r="H19" s="15">
        <f>[15]Maio!$J$11</f>
        <v>15.120000000000001</v>
      </c>
      <c r="I19" s="15">
        <f>[15]Maio!$J$12</f>
        <v>15.840000000000002</v>
      </c>
      <c r="J19" s="15" t="str">
        <f>[15]Maio!$J$13</f>
        <v>*</v>
      </c>
      <c r="K19" s="15">
        <f>[15]Maio!$J$14</f>
        <v>32.04</v>
      </c>
      <c r="L19" s="15" t="str">
        <f>[15]Maio!$J$15</f>
        <v>*</v>
      </c>
      <c r="M19" s="15" t="str">
        <f>[15]Maio!$J$16</f>
        <v>*</v>
      </c>
      <c r="N19" s="15">
        <f>[15]Maio!$J$17</f>
        <v>9</v>
      </c>
      <c r="O19" s="15">
        <f>[15]Maio!$J$18</f>
        <v>20.16</v>
      </c>
      <c r="P19" s="15">
        <f>[15]Maio!$J$19</f>
        <v>34.200000000000003</v>
      </c>
      <c r="Q19" s="15">
        <f>[15]Maio!$J$20</f>
        <v>27</v>
      </c>
      <c r="R19" s="15">
        <f>[15]Maio!$J$21</f>
        <v>19.079999999999998</v>
      </c>
      <c r="S19" s="15" t="str">
        <f>[15]Maio!$J$22</f>
        <v>*</v>
      </c>
      <c r="T19" s="15" t="str">
        <f>[15]Maio!$J$23</f>
        <v>*</v>
      </c>
      <c r="U19" s="15">
        <f>[15]Maio!$J$24</f>
        <v>30.240000000000002</v>
      </c>
      <c r="V19" s="15">
        <f>[15]Maio!$J$25</f>
        <v>14.76</v>
      </c>
      <c r="W19" s="15" t="str">
        <f>[15]Maio!$J$26</f>
        <v>*</v>
      </c>
      <c r="X19" s="15">
        <f>[15]Maio!$J$27</f>
        <v>19.440000000000001</v>
      </c>
      <c r="Y19" s="15">
        <f>[15]Maio!$J$28</f>
        <v>19.8</v>
      </c>
      <c r="Z19" s="15">
        <f>[15]Maio!$J$29</f>
        <v>20.88</v>
      </c>
      <c r="AA19" s="15">
        <f>[15]Maio!$J$30</f>
        <v>11.879999999999999</v>
      </c>
      <c r="AB19" s="15">
        <f>[15]Maio!$J$31</f>
        <v>11.879999999999999</v>
      </c>
      <c r="AC19" s="15" t="str">
        <f>[15]Maio!$J$32</f>
        <v>*</v>
      </c>
      <c r="AD19" s="15">
        <f>[15]Maio!$J$33</f>
        <v>9.7200000000000006</v>
      </c>
      <c r="AE19" s="15">
        <f>[15]Maio!$J$34</f>
        <v>0</v>
      </c>
      <c r="AF19" s="15">
        <f>[15]Maio!$J$35</f>
        <v>10.8</v>
      </c>
      <c r="AG19" s="123">
        <f t="shared" si="2"/>
        <v>34.200000000000003</v>
      </c>
      <c r="AH19" s="2"/>
    </row>
    <row r="20" spans="1:34" ht="17.100000000000001" customHeight="1" x14ac:dyDescent="0.2">
      <c r="A20" s="84" t="s">
        <v>10</v>
      </c>
      <c r="B20" s="15">
        <f>[16]Maio!$J$5</f>
        <v>24.48</v>
      </c>
      <c r="C20" s="15">
        <f>[16]Maio!$J$6</f>
        <v>28.44</v>
      </c>
      <c r="D20" s="15">
        <f>[16]Maio!$J$7</f>
        <v>15.48</v>
      </c>
      <c r="E20" s="15">
        <f>[16]Maio!$J$8</f>
        <v>15.48</v>
      </c>
      <c r="F20" s="15">
        <f>[16]Maio!$J$9</f>
        <v>25.56</v>
      </c>
      <c r="G20" s="15">
        <f>[16]Maio!$J$10</f>
        <v>30.6</v>
      </c>
      <c r="H20" s="15">
        <f>[16]Maio!$J$11</f>
        <v>20.88</v>
      </c>
      <c r="I20" s="15">
        <f>[16]Maio!$J$12</f>
        <v>28.44</v>
      </c>
      <c r="J20" s="15">
        <f>[16]Maio!$J$13</f>
        <v>40.32</v>
      </c>
      <c r="K20" s="15">
        <f>[16]Maio!$J$14</f>
        <v>41.76</v>
      </c>
      <c r="L20" s="15">
        <f>[16]Maio!$J$15</f>
        <v>19.079999999999998</v>
      </c>
      <c r="M20" s="15">
        <f>[16]Maio!$J$16</f>
        <v>27.36</v>
      </c>
      <c r="N20" s="15">
        <f>[16]Maio!$J$17</f>
        <v>18</v>
      </c>
      <c r="O20" s="15">
        <f>[16]Maio!$J$18</f>
        <v>30.6</v>
      </c>
      <c r="P20" s="15">
        <f>[16]Maio!$J$19</f>
        <v>41.04</v>
      </c>
      <c r="Q20" s="15">
        <f>[16]Maio!$J$20</f>
        <v>54</v>
      </c>
      <c r="R20" s="15">
        <f>[16]Maio!$J$21</f>
        <v>19.079999999999998</v>
      </c>
      <c r="S20" s="15">
        <f>[16]Maio!$J$22</f>
        <v>16.2</v>
      </c>
      <c r="T20" s="15">
        <f>[16]Maio!$J$23</f>
        <v>19.079999999999998</v>
      </c>
      <c r="U20" s="15">
        <f>[16]Maio!$J$24</f>
        <v>34.56</v>
      </c>
      <c r="V20" s="15">
        <f>[16]Maio!$J$25</f>
        <v>23.400000000000002</v>
      </c>
      <c r="W20" s="15">
        <f>[16]Maio!$J$26</f>
        <v>29.880000000000003</v>
      </c>
      <c r="X20" s="15">
        <f>[16]Maio!$J$27</f>
        <v>27.36</v>
      </c>
      <c r="Y20" s="15">
        <f>[16]Maio!$J$28</f>
        <v>27.720000000000002</v>
      </c>
      <c r="Z20" s="15">
        <f>[16]Maio!$J$29</f>
        <v>25.92</v>
      </c>
      <c r="AA20" s="15">
        <f>[16]Maio!$J$30</f>
        <v>33.119999999999997</v>
      </c>
      <c r="AB20" s="15">
        <f>[16]Maio!$J$31</f>
        <v>27.720000000000002</v>
      </c>
      <c r="AC20" s="15">
        <f>[16]Maio!$J$32</f>
        <v>22.68</v>
      </c>
      <c r="AD20" s="15">
        <f>[16]Maio!$J$33</f>
        <v>19.079999999999998</v>
      </c>
      <c r="AE20" s="15">
        <f>[16]Maio!$J$34</f>
        <v>9.3600000000000012</v>
      </c>
      <c r="AF20" s="15">
        <f>[16]Maio!$J$35</f>
        <v>23.759999999999998</v>
      </c>
      <c r="AG20" s="123">
        <f t="shared" si="2"/>
        <v>54</v>
      </c>
      <c r="AH20" s="2"/>
    </row>
    <row r="21" spans="1:34" ht="17.100000000000001" customHeight="1" x14ac:dyDescent="0.2">
      <c r="A21" s="84" t="s">
        <v>11</v>
      </c>
      <c r="B21" s="15">
        <f>[17]Maio!$J$5</f>
        <v>23.040000000000003</v>
      </c>
      <c r="C21" s="15">
        <f>[17]Maio!$J$6</f>
        <v>21.240000000000002</v>
      </c>
      <c r="D21" s="15">
        <f>[17]Maio!$J$7</f>
        <v>12.96</v>
      </c>
      <c r="E21" s="15">
        <f>[17]Maio!$J$8</f>
        <v>14.4</v>
      </c>
      <c r="F21" s="15">
        <f>[17]Maio!$J$9</f>
        <v>16.920000000000002</v>
      </c>
      <c r="G21" s="15">
        <f>[17]Maio!$J$10</f>
        <v>29.52</v>
      </c>
      <c r="H21" s="15">
        <f>[17]Maio!$J$11</f>
        <v>21.240000000000002</v>
      </c>
      <c r="I21" s="15">
        <f>[17]Maio!$J$12</f>
        <v>22.68</v>
      </c>
      <c r="J21" s="15">
        <f>[17]Maio!$J$13</f>
        <v>41.4</v>
      </c>
      <c r="K21" s="15">
        <f>[17]Maio!$J$14</f>
        <v>28.08</v>
      </c>
      <c r="L21" s="15">
        <f>[17]Maio!$J$15</f>
        <v>12.24</v>
      </c>
      <c r="M21" s="15">
        <f>[17]Maio!$J$16</f>
        <v>14.76</v>
      </c>
      <c r="N21" s="15">
        <f>[17]Maio!$J$17</f>
        <v>19.440000000000001</v>
      </c>
      <c r="O21" s="15">
        <f>[17]Maio!$J$18</f>
        <v>20.88</v>
      </c>
      <c r="P21" s="15">
        <f>[17]Maio!$J$19</f>
        <v>29.880000000000003</v>
      </c>
      <c r="Q21" s="15">
        <f>[17]Maio!$J$20</f>
        <v>34.92</v>
      </c>
      <c r="R21" s="15">
        <f>[17]Maio!$J$21</f>
        <v>22.32</v>
      </c>
      <c r="S21" s="15">
        <f>[17]Maio!$J$22</f>
        <v>15.48</v>
      </c>
      <c r="T21" s="15">
        <f>[17]Maio!$J$23</f>
        <v>14.4</v>
      </c>
      <c r="U21" s="15">
        <f>[17]Maio!$J$24</f>
        <v>28.08</v>
      </c>
      <c r="V21" s="15">
        <f>[17]Maio!$J$25</f>
        <v>15.840000000000002</v>
      </c>
      <c r="W21" s="15">
        <f>[17]Maio!$J$26</f>
        <v>14.04</v>
      </c>
      <c r="X21" s="15">
        <f>[17]Maio!$J$27</f>
        <v>30.240000000000002</v>
      </c>
      <c r="Y21" s="15">
        <f>[17]Maio!$J$28</f>
        <v>25.56</v>
      </c>
      <c r="Z21" s="15">
        <f>[17]Maio!$J$29</f>
        <v>20.52</v>
      </c>
      <c r="AA21" s="15">
        <f>[17]Maio!$J$30</f>
        <v>16.559999999999999</v>
      </c>
      <c r="AB21" s="15">
        <f>[17]Maio!$J$31</f>
        <v>23.400000000000002</v>
      </c>
      <c r="AC21" s="15">
        <f>[17]Maio!$J$32</f>
        <v>35.64</v>
      </c>
      <c r="AD21" s="15">
        <f>[17]Maio!$J$33</f>
        <v>23.400000000000002</v>
      </c>
      <c r="AE21" s="15">
        <f>[17]Maio!$J$34</f>
        <v>28.08</v>
      </c>
      <c r="AF21" s="15">
        <f>[17]Maio!$J$35</f>
        <v>14.04</v>
      </c>
      <c r="AG21" s="123">
        <f t="shared" si="2"/>
        <v>41.4</v>
      </c>
      <c r="AH21" s="2"/>
    </row>
    <row r="22" spans="1:34" ht="17.100000000000001" customHeight="1" x14ac:dyDescent="0.2">
      <c r="A22" s="84" t="s">
        <v>12</v>
      </c>
      <c r="B22" s="15">
        <f>[18]Maio!$J$5</f>
        <v>20.16</v>
      </c>
      <c r="C22" s="15">
        <f>[18]Maio!$J$6</f>
        <v>14.04</v>
      </c>
      <c r="D22" s="15">
        <f>[18]Maio!$J$7</f>
        <v>16.920000000000002</v>
      </c>
      <c r="E22" s="15">
        <f>[18]Maio!$J$8</f>
        <v>15.120000000000001</v>
      </c>
      <c r="F22" s="15">
        <f>[18]Maio!$J$9</f>
        <v>19.440000000000001</v>
      </c>
      <c r="G22" s="15">
        <f>[18]Maio!$J$10</f>
        <v>27.36</v>
      </c>
      <c r="H22" s="15">
        <f>[18]Maio!$J$11</f>
        <v>19.079999999999998</v>
      </c>
      <c r="I22" s="15">
        <f>[18]Maio!$J$12</f>
        <v>10.8</v>
      </c>
      <c r="J22" s="15">
        <f>[18]Maio!$J$13</f>
        <v>31.319999999999997</v>
      </c>
      <c r="K22" s="15">
        <f>[18]Maio!$J$14</f>
        <v>22.68</v>
      </c>
      <c r="L22" s="15">
        <f>[18]Maio!$J$15</f>
        <v>7.5600000000000005</v>
      </c>
      <c r="M22" s="15">
        <f>[18]Maio!$J$16</f>
        <v>17.28</v>
      </c>
      <c r="N22" s="15">
        <f>[18]Maio!$J$17</f>
        <v>16.559999999999999</v>
      </c>
      <c r="O22" s="15">
        <f>[18]Maio!$J$18</f>
        <v>20.52</v>
      </c>
      <c r="P22" s="15">
        <f>[18]Maio!$J$19</f>
        <v>27.36</v>
      </c>
      <c r="Q22" s="15">
        <f>[18]Maio!$J$20</f>
        <v>23.400000000000002</v>
      </c>
      <c r="R22" s="15">
        <f>[18]Maio!$J$21</f>
        <v>25.2</v>
      </c>
      <c r="S22" s="15">
        <f>[18]Maio!$J$22</f>
        <v>14.76</v>
      </c>
      <c r="T22" s="15">
        <f>[18]Maio!$J$23</f>
        <v>15.120000000000001</v>
      </c>
      <c r="U22" s="15">
        <f>[18]Maio!$J$24</f>
        <v>21.96</v>
      </c>
      <c r="V22" s="15">
        <f>[18]Maio!$J$25</f>
        <v>15.840000000000002</v>
      </c>
      <c r="W22" s="15">
        <f>[18]Maio!$J$26</f>
        <v>15.48</v>
      </c>
      <c r="X22" s="15">
        <f>[18]Maio!$J$27</f>
        <v>27.36</v>
      </c>
      <c r="Y22" s="15">
        <f>[18]Maio!$J$28</f>
        <v>16.559999999999999</v>
      </c>
      <c r="Z22" s="15">
        <f>[18]Maio!$J$29</f>
        <v>12.24</v>
      </c>
      <c r="AA22" s="15">
        <f>[18]Maio!$J$30</f>
        <v>15.840000000000002</v>
      </c>
      <c r="AB22" s="15">
        <f>[18]Maio!$J$31</f>
        <v>24.840000000000003</v>
      </c>
      <c r="AC22" s="15">
        <f>[18]Maio!$J$32</f>
        <v>18.36</v>
      </c>
      <c r="AD22" s="15">
        <f>[18]Maio!$J$33</f>
        <v>13.68</v>
      </c>
      <c r="AE22" s="15">
        <f>[18]Maio!$J$34</f>
        <v>22.68</v>
      </c>
      <c r="AF22" s="15">
        <f>[18]Maio!$J$35</f>
        <v>11.16</v>
      </c>
      <c r="AG22" s="123">
        <f t="shared" si="2"/>
        <v>31.319999999999997</v>
      </c>
      <c r="AH22" s="2"/>
    </row>
    <row r="23" spans="1:34" ht="17.100000000000001" customHeight="1" x14ac:dyDescent="0.2">
      <c r="A23" s="84" t="s">
        <v>13</v>
      </c>
      <c r="B23" s="15">
        <f>[19]Maio!$J$5</f>
        <v>27</v>
      </c>
      <c r="C23" s="15">
        <f>[19]Maio!$J$6</f>
        <v>21.240000000000002</v>
      </c>
      <c r="D23" s="15">
        <f>[19]Maio!$J$7</f>
        <v>25.2</v>
      </c>
      <c r="E23" s="15">
        <f>[19]Maio!$J$8</f>
        <v>21.6</v>
      </c>
      <c r="F23" s="15">
        <f>[19]Maio!$J$9</f>
        <v>28.08</v>
      </c>
      <c r="G23" s="15">
        <f>[19]Maio!$J$10</f>
        <v>30.96</v>
      </c>
      <c r="H23" s="15">
        <f>[19]Maio!$J$11</f>
        <v>24.48</v>
      </c>
      <c r="I23" s="15">
        <f>[19]Maio!$J$12</f>
        <v>14.76</v>
      </c>
      <c r="J23" s="15">
        <f>[19]Maio!$J$13</f>
        <v>37.800000000000004</v>
      </c>
      <c r="K23" s="15">
        <f>[19]Maio!$J$14</f>
        <v>35.28</v>
      </c>
      <c r="L23" s="15">
        <f>[19]Maio!$J$15</f>
        <v>16.920000000000002</v>
      </c>
      <c r="M23" s="15">
        <f>[19]Maio!$J$16</f>
        <v>22.68</v>
      </c>
      <c r="N23" s="15">
        <f>[19]Maio!$J$17</f>
        <v>22.32</v>
      </c>
      <c r="O23" s="15">
        <f>[19]Maio!$J$18</f>
        <v>23.040000000000003</v>
      </c>
      <c r="P23" s="15">
        <f>[19]Maio!$J$19</f>
        <v>35.28</v>
      </c>
      <c r="Q23" s="15">
        <f>[19]Maio!$J$20</f>
        <v>31.680000000000003</v>
      </c>
      <c r="R23" s="15">
        <f>[19]Maio!$J$21</f>
        <v>23.400000000000002</v>
      </c>
      <c r="S23" s="15">
        <f>[19]Maio!$J$22</f>
        <v>24.840000000000003</v>
      </c>
      <c r="T23" s="15">
        <f>[19]Maio!$J$23</f>
        <v>15.840000000000002</v>
      </c>
      <c r="U23" s="15">
        <f>[19]Maio!$J$24</f>
        <v>25.56</v>
      </c>
      <c r="V23" s="15">
        <f>[19]Maio!$J$25</f>
        <v>26.64</v>
      </c>
      <c r="W23" s="15">
        <f>[19]Maio!$J$26</f>
        <v>33.480000000000004</v>
      </c>
      <c r="X23" s="15">
        <f>[19]Maio!$J$27</f>
        <v>34.92</v>
      </c>
      <c r="Y23" s="15">
        <f>[19]Maio!$J$28</f>
        <v>19.079999999999998</v>
      </c>
      <c r="Z23" s="15">
        <f>[19]Maio!$J$29</f>
        <v>18.720000000000002</v>
      </c>
      <c r="AA23" s="15">
        <f>[19]Maio!$J$30</f>
        <v>15.48</v>
      </c>
      <c r="AB23" s="15">
        <f>[19]Maio!$J$31</f>
        <v>28.08</v>
      </c>
      <c r="AC23" s="15">
        <f>[19]Maio!$J$32</f>
        <v>32.76</v>
      </c>
      <c r="AD23" s="15">
        <f>[19]Maio!$J$33</f>
        <v>21.6</v>
      </c>
      <c r="AE23" s="15">
        <f>[19]Maio!$J$34</f>
        <v>24.840000000000003</v>
      </c>
      <c r="AF23" s="15">
        <f>[19]Maio!$J$35</f>
        <v>19.079999999999998</v>
      </c>
      <c r="AG23" s="123">
        <f t="shared" si="2"/>
        <v>37.800000000000004</v>
      </c>
      <c r="AH23" s="2"/>
    </row>
    <row r="24" spans="1:34" ht="17.100000000000001" customHeight="1" x14ac:dyDescent="0.2">
      <c r="A24" s="84" t="s">
        <v>14</v>
      </c>
      <c r="B24" s="15">
        <f>[20]Maio!$J$5</f>
        <v>23.040000000000003</v>
      </c>
      <c r="C24" s="15">
        <f>[20]Maio!$J$6</f>
        <v>20.52</v>
      </c>
      <c r="D24" s="15">
        <f>[20]Maio!$J$7</f>
        <v>22.68</v>
      </c>
      <c r="E24" s="15">
        <f>[20]Maio!$J$8</f>
        <v>18.36</v>
      </c>
      <c r="F24" s="15">
        <f>[20]Maio!$J$9</f>
        <v>21.6</v>
      </c>
      <c r="G24" s="15">
        <f>[20]Maio!$J$10</f>
        <v>24.12</v>
      </c>
      <c r="H24" s="15">
        <f>[20]Maio!$J$11</f>
        <v>23.400000000000002</v>
      </c>
      <c r="I24" s="15">
        <f>[20]Maio!$J$12</f>
        <v>19.8</v>
      </c>
      <c r="J24" s="15">
        <f>[20]Maio!$J$13</f>
        <v>25.92</v>
      </c>
      <c r="K24" s="15">
        <f>[20]Maio!$J$14</f>
        <v>39.24</v>
      </c>
      <c r="L24" s="15">
        <f>[20]Maio!$J$15</f>
        <v>24.840000000000003</v>
      </c>
      <c r="M24" s="15">
        <f>[20]Maio!$J$16</f>
        <v>21.240000000000002</v>
      </c>
      <c r="N24" s="15">
        <f>[20]Maio!$J$17</f>
        <v>37.440000000000005</v>
      </c>
      <c r="O24" s="15">
        <f>[20]Maio!$J$18</f>
        <v>27.720000000000002</v>
      </c>
      <c r="P24" s="15">
        <f>[20]Maio!$J$19</f>
        <v>30.96</v>
      </c>
      <c r="Q24" s="15">
        <f>[20]Maio!$J$20</f>
        <v>47.519999999999996</v>
      </c>
      <c r="R24" s="15">
        <f>[20]Maio!$J$21</f>
        <v>20.88</v>
      </c>
      <c r="S24" s="15">
        <f>[20]Maio!$J$22</f>
        <v>18.720000000000002</v>
      </c>
      <c r="T24" s="15">
        <f>[20]Maio!$J$23</f>
        <v>20.88</v>
      </c>
      <c r="U24" s="15">
        <f>[20]Maio!$J$24</f>
        <v>25.92</v>
      </c>
      <c r="V24" s="15">
        <f>[20]Maio!$J$25</f>
        <v>60.839999999999996</v>
      </c>
      <c r="W24" s="15">
        <f>[20]Maio!$J$26</f>
        <v>43.92</v>
      </c>
      <c r="X24" s="15">
        <f>[20]Maio!$J$27</f>
        <v>42.12</v>
      </c>
      <c r="Y24" s="15">
        <f>[20]Maio!$J$28</f>
        <v>26.64</v>
      </c>
      <c r="Z24" s="15">
        <f>[20]Maio!$J$29</f>
        <v>22.68</v>
      </c>
      <c r="AA24" s="15">
        <f>[20]Maio!$J$30</f>
        <v>18.36</v>
      </c>
      <c r="AB24" s="15">
        <f>[20]Maio!$J$31</f>
        <v>28.44</v>
      </c>
      <c r="AC24" s="15">
        <f>[20]Maio!$J$32</f>
        <v>17.28</v>
      </c>
      <c r="AD24" s="15">
        <f>[20]Maio!$J$33</f>
        <v>37.440000000000005</v>
      </c>
      <c r="AE24" s="15">
        <f>[20]Maio!$J$34</f>
        <v>35.64</v>
      </c>
      <c r="AF24" s="15">
        <f>[20]Maio!$J$35</f>
        <v>27.36</v>
      </c>
      <c r="AG24" s="123">
        <f t="shared" si="2"/>
        <v>60.839999999999996</v>
      </c>
      <c r="AH24" s="2"/>
    </row>
    <row r="25" spans="1:34" ht="17.100000000000001" customHeight="1" x14ac:dyDescent="0.2">
      <c r="A25" s="84" t="s">
        <v>15</v>
      </c>
      <c r="B25" s="15">
        <f>[21]Maio!$J$5</f>
        <v>30.240000000000002</v>
      </c>
      <c r="C25" s="15">
        <f>[21]Maio!$J$6</f>
        <v>37.440000000000005</v>
      </c>
      <c r="D25" s="15">
        <f>[21]Maio!$J$7</f>
        <v>21.96</v>
      </c>
      <c r="E25" s="15">
        <f>[21]Maio!$J$8</f>
        <v>20.52</v>
      </c>
      <c r="F25" s="15">
        <f>[21]Maio!$J$9</f>
        <v>24.840000000000003</v>
      </c>
      <c r="G25" s="15">
        <f>[21]Maio!$J$10</f>
        <v>35.64</v>
      </c>
      <c r="H25" s="15">
        <f>[21]Maio!$J$11</f>
        <v>32.04</v>
      </c>
      <c r="I25" s="15">
        <f>[21]Maio!$J$12</f>
        <v>31.680000000000003</v>
      </c>
      <c r="J25" s="15">
        <f>[21]Maio!$J$13</f>
        <v>34.56</v>
      </c>
      <c r="K25" s="15">
        <f>[21]Maio!$J$14</f>
        <v>41.04</v>
      </c>
      <c r="L25" s="15">
        <f>[21]Maio!$J$15</f>
        <v>25.56</v>
      </c>
      <c r="M25" s="15">
        <f>[21]Maio!$J$16</f>
        <v>19.079999999999998</v>
      </c>
      <c r="N25" s="15">
        <f>[21]Maio!$J$17</f>
        <v>20.88</v>
      </c>
      <c r="O25" s="15">
        <f>[21]Maio!$J$18</f>
        <v>36.72</v>
      </c>
      <c r="P25" s="15">
        <f>[21]Maio!$J$19</f>
        <v>48.96</v>
      </c>
      <c r="Q25" s="15">
        <f>[21]Maio!$J$20</f>
        <v>44.64</v>
      </c>
      <c r="R25" s="15">
        <f>[21]Maio!$J$21</f>
        <v>29.52</v>
      </c>
      <c r="S25" s="15">
        <f>[21]Maio!$J$22</f>
        <v>19.8</v>
      </c>
      <c r="T25" s="15">
        <f>[21]Maio!$J$23</f>
        <v>31.680000000000003</v>
      </c>
      <c r="U25" s="15">
        <f>[21]Maio!$J$24</f>
        <v>34.56</v>
      </c>
      <c r="V25" s="15">
        <f>[21]Maio!$J$25</f>
        <v>31.680000000000003</v>
      </c>
      <c r="W25" s="15">
        <f>[21]Maio!$J$26</f>
        <v>31.319999999999997</v>
      </c>
      <c r="X25" s="15">
        <f>[21]Maio!$J$27</f>
        <v>36.36</v>
      </c>
      <c r="Y25" s="15">
        <f>[21]Maio!$J$28</f>
        <v>36</v>
      </c>
      <c r="Z25" s="15">
        <f>[21]Maio!$J$29</f>
        <v>41.76</v>
      </c>
      <c r="AA25" s="15">
        <f>[21]Maio!$J$30</f>
        <v>47.519999999999996</v>
      </c>
      <c r="AB25" s="15">
        <f>[21]Maio!$J$31</f>
        <v>30.240000000000002</v>
      </c>
      <c r="AC25" s="15">
        <f>[21]Maio!$J$32</f>
        <v>28.8</v>
      </c>
      <c r="AD25" s="15">
        <f>[21]Maio!$J$33</f>
        <v>18.36</v>
      </c>
      <c r="AE25" s="15">
        <f>[21]Maio!$J$34</f>
        <v>19.079999999999998</v>
      </c>
      <c r="AF25" s="15">
        <f>[21]Maio!$J$35</f>
        <v>15.120000000000001</v>
      </c>
      <c r="AG25" s="123">
        <f t="shared" si="2"/>
        <v>48.96</v>
      </c>
      <c r="AH25" s="2"/>
    </row>
    <row r="26" spans="1:34" ht="17.100000000000001" customHeight="1" x14ac:dyDescent="0.2">
      <c r="A26" s="84" t="s">
        <v>16</v>
      </c>
      <c r="B26" s="15">
        <f>[22]Maio!$J$5</f>
        <v>21.96</v>
      </c>
      <c r="C26" s="15">
        <f>[22]Maio!$J$6</f>
        <v>14.76</v>
      </c>
      <c r="D26" s="15">
        <f>[22]Maio!$J$7</f>
        <v>28.08</v>
      </c>
      <c r="E26" s="15">
        <f>[22]Maio!$J$8</f>
        <v>16.920000000000002</v>
      </c>
      <c r="F26" s="15">
        <f>[22]Maio!$J$9</f>
        <v>27.36</v>
      </c>
      <c r="G26" s="15">
        <f>[22]Maio!$J$10</f>
        <v>31.680000000000003</v>
      </c>
      <c r="H26" s="15">
        <f>[22]Maio!$J$11</f>
        <v>14.04</v>
      </c>
      <c r="I26" s="15">
        <f>[22]Maio!$J$12</f>
        <v>14.76</v>
      </c>
      <c r="J26" s="15">
        <f>[22]Maio!$J$13</f>
        <v>20.16</v>
      </c>
      <c r="K26" s="15">
        <f>[22]Maio!$J$14</f>
        <v>19.440000000000001</v>
      </c>
      <c r="L26" s="15">
        <f>[22]Maio!$J$15</f>
        <v>22.32</v>
      </c>
      <c r="M26" s="15">
        <f>[22]Maio!$J$16</f>
        <v>24.12</v>
      </c>
      <c r="N26" s="15">
        <f>[22]Maio!$J$17</f>
        <v>28.08</v>
      </c>
      <c r="O26" s="15">
        <f>[22]Maio!$J$18</f>
        <v>23.040000000000003</v>
      </c>
      <c r="P26" s="15">
        <f>[22]Maio!$J$19</f>
        <v>40.32</v>
      </c>
      <c r="Q26" s="15">
        <f>[22]Maio!$J$20</f>
        <v>41.04</v>
      </c>
      <c r="R26" s="15">
        <f>[22]Maio!$J$21</f>
        <v>25.56</v>
      </c>
      <c r="S26" s="15">
        <f>[22]Maio!$J$22</f>
        <v>20.88</v>
      </c>
      <c r="T26" s="15">
        <f>[22]Maio!$J$23</f>
        <v>15.120000000000001</v>
      </c>
      <c r="U26" s="15">
        <f>[22]Maio!$J$24</f>
        <v>20.16</v>
      </c>
      <c r="V26" s="15">
        <f>[22]Maio!$J$25</f>
        <v>13.68</v>
      </c>
      <c r="W26" s="15">
        <f>[22]Maio!$J$26</f>
        <v>22.68</v>
      </c>
      <c r="X26" s="15">
        <f>[22]Maio!$J$27</f>
        <v>30.96</v>
      </c>
      <c r="Y26" s="15">
        <f>[22]Maio!$J$28</f>
        <v>14.04</v>
      </c>
      <c r="Z26" s="15">
        <f>[22]Maio!$J$29</f>
        <v>21.240000000000002</v>
      </c>
      <c r="AA26" s="15">
        <f>[22]Maio!$J$30</f>
        <v>29.52</v>
      </c>
      <c r="AB26" s="15">
        <f>[22]Maio!$J$31</f>
        <v>24.48</v>
      </c>
      <c r="AC26" s="15">
        <f>[22]Maio!$J$32</f>
        <v>27.720000000000002</v>
      </c>
      <c r="AD26" s="15">
        <f>[22]Maio!$J$33</f>
        <v>16.920000000000002</v>
      </c>
      <c r="AE26" s="15">
        <f>[22]Maio!$J$34</f>
        <v>18.720000000000002</v>
      </c>
      <c r="AF26" s="15">
        <f>[22]Maio!$J$35</f>
        <v>20.52</v>
      </c>
      <c r="AG26" s="123">
        <f t="shared" ref="AG26:AG32" si="3">MAX(B26:AF26)</f>
        <v>41.04</v>
      </c>
      <c r="AH26" s="2"/>
    </row>
    <row r="27" spans="1:34" ht="17.100000000000001" customHeight="1" x14ac:dyDescent="0.2">
      <c r="A27" s="84" t="s">
        <v>17</v>
      </c>
      <c r="B27" s="15">
        <f>[23]Maio!$J$5</f>
        <v>23.400000000000002</v>
      </c>
      <c r="C27" s="15">
        <f>[23]Maio!$J$6</f>
        <v>26.64</v>
      </c>
      <c r="D27" s="15">
        <f>[23]Maio!$J$7</f>
        <v>17.28</v>
      </c>
      <c r="E27" s="15">
        <f>[23]Maio!$J$8</f>
        <v>19.079999999999998</v>
      </c>
      <c r="F27" s="15">
        <f>[23]Maio!$J$9</f>
        <v>22.68</v>
      </c>
      <c r="G27" s="15">
        <f>[23]Maio!$J$10</f>
        <v>23.759999999999998</v>
      </c>
      <c r="H27" s="15">
        <f>[23]Maio!$J$11</f>
        <v>33.480000000000004</v>
      </c>
      <c r="I27" s="15">
        <f>[23]Maio!$J$12</f>
        <v>29.16</v>
      </c>
      <c r="J27" s="15">
        <f>[23]Maio!$J$13</f>
        <v>36</v>
      </c>
      <c r="K27" s="15">
        <f>[23]Maio!$J$14</f>
        <v>51.12</v>
      </c>
      <c r="L27" s="15">
        <f>[23]Maio!$J$15</f>
        <v>17.64</v>
      </c>
      <c r="M27" s="15">
        <f>[23]Maio!$J$16</f>
        <v>25.2</v>
      </c>
      <c r="N27" s="15">
        <f>[23]Maio!$J$17</f>
        <v>18</v>
      </c>
      <c r="O27" s="15">
        <f>[23]Maio!$J$18</f>
        <v>22.68</v>
      </c>
      <c r="P27" s="15">
        <f>[23]Maio!$J$19</f>
        <v>45.72</v>
      </c>
      <c r="Q27" s="15">
        <f>[23]Maio!$J$20</f>
        <v>30.96</v>
      </c>
      <c r="R27" s="15">
        <f>[23]Maio!$J$21</f>
        <v>20.88</v>
      </c>
      <c r="S27" s="15">
        <f>[23]Maio!$J$22</f>
        <v>29.52</v>
      </c>
      <c r="T27" s="15">
        <f>[23]Maio!$J$23</f>
        <v>14.04</v>
      </c>
      <c r="U27" s="15">
        <f>[23]Maio!$J$24</f>
        <v>28.08</v>
      </c>
      <c r="V27" s="15">
        <f>[23]Maio!$J$25</f>
        <v>22.68</v>
      </c>
      <c r="W27" s="15">
        <f>[23]Maio!$J$26</f>
        <v>21.96</v>
      </c>
      <c r="X27" s="15">
        <f>[23]Maio!$J$27</f>
        <v>25.56</v>
      </c>
      <c r="Y27" s="15">
        <f>[23]Maio!$J$28</f>
        <v>27</v>
      </c>
      <c r="Z27" s="15">
        <f>[23]Maio!$J$29</f>
        <v>21.96</v>
      </c>
      <c r="AA27" s="15">
        <f>[23]Maio!$J$30</f>
        <v>24.48</v>
      </c>
      <c r="AB27" s="15">
        <f>[23]Maio!$J$31</f>
        <v>30.96</v>
      </c>
      <c r="AC27" s="15">
        <f>[23]Maio!$J$32</f>
        <v>38.880000000000003</v>
      </c>
      <c r="AD27" s="15">
        <f>[23]Maio!$J$33</f>
        <v>33.119999999999997</v>
      </c>
      <c r="AE27" s="15">
        <f>[23]Maio!$J$34</f>
        <v>24.48</v>
      </c>
      <c r="AF27" s="15">
        <f>[23]Maio!$J$35</f>
        <v>17.64</v>
      </c>
      <c r="AG27" s="123">
        <f t="shared" si="3"/>
        <v>51.12</v>
      </c>
      <c r="AH27" s="2"/>
    </row>
    <row r="28" spans="1:34" ht="17.100000000000001" customHeight="1" x14ac:dyDescent="0.2">
      <c r="A28" s="84" t="s">
        <v>18</v>
      </c>
      <c r="B28" s="15">
        <f>[24]Maio!$J$5</f>
        <v>27</v>
      </c>
      <c r="C28" s="15">
        <f>[24]Maio!$J$6</f>
        <v>20.88</v>
      </c>
      <c r="D28" s="15">
        <f>[24]Maio!$J$7</f>
        <v>20.52</v>
      </c>
      <c r="E28" s="15">
        <f>[24]Maio!$J$8</f>
        <v>28.08</v>
      </c>
      <c r="F28" s="15">
        <f>[24]Maio!$J$9</f>
        <v>23.759999999999998</v>
      </c>
      <c r="G28" s="15">
        <f>[24]Maio!$J$10</f>
        <v>27.720000000000002</v>
      </c>
      <c r="H28" s="15">
        <f>[24]Maio!$J$11</f>
        <v>27</v>
      </c>
      <c r="I28" s="15">
        <f>[24]Maio!$J$12</f>
        <v>21.6</v>
      </c>
      <c r="J28" s="15">
        <f>[24]Maio!$J$13</f>
        <v>52.92</v>
      </c>
      <c r="K28" s="15">
        <f>[24]Maio!$J$14</f>
        <v>36.36</v>
      </c>
      <c r="L28" s="15">
        <f>[24]Maio!$J$15</f>
        <v>19.440000000000001</v>
      </c>
      <c r="M28" s="15">
        <f>[24]Maio!$J$16</f>
        <v>20.16</v>
      </c>
      <c r="N28" s="15">
        <f>[24]Maio!$J$17</f>
        <v>19.440000000000001</v>
      </c>
      <c r="O28" s="15">
        <f>[24]Maio!$J$18</f>
        <v>21.96</v>
      </c>
      <c r="P28" s="15">
        <f>[24]Maio!$J$19</f>
        <v>37.080000000000005</v>
      </c>
      <c r="Q28" s="15">
        <f>[24]Maio!$J$20</f>
        <v>36</v>
      </c>
      <c r="R28" s="15">
        <f>[24]Maio!$J$21</f>
        <v>22.32</v>
      </c>
      <c r="S28" s="15">
        <f>[24]Maio!$J$22</f>
        <v>21.6</v>
      </c>
      <c r="T28" s="15">
        <f>[24]Maio!$J$23</f>
        <v>22.68</v>
      </c>
      <c r="U28" s="15">
        <f>[24]Maio!$J$24</f>
        <v>27.720000000000002</v>
      </c>
      <c r="V28" s="15">
        <f>[24]Maio!$J$25</f>
        <v>29.52</v>
      </c>
      <c r="W28" s="15">
        <f>[24]Maio!$J$26</f>
        <v>30.6</v>
      </c>
      <c r="X28" s="15">
        <f>[24]Maio!$J$27</f>
        <v>26.28</v>
      </c>
      <c r="Y28" s="15">
        <f>[24]Maio!$J$28</f>
        <v>29.52</v>
      </c>
      <c r="Z28" s="15">
        <f>[24]Maio!$J$29</f>
        <v>27</v>
      </c>
      <c r="AA28" s="15">
        <f>[24]Maio!$J$30</f>
        <v>26.28</v>
      </c>
      <c r="AB28" s="15">
        <f>[24]Maio!$J$31</f>
        <v>35.28</v>
      </c>
      <c r="AC28" s="15">
        <f>[24]Maio!$J$32</f>
        <v>34.56</v>
      </c>
      <c r="AD28" s="15">
        <f>[24]Maio!$J$33</f>
        <v>24.12</v>
      </c>
      <c r="AE28" s="15">
        <f>[24]Maio!$J$34</f>
        <v>41.04</v>
      </c>
      <c r="AF28" s="15">
        <f>[24]Maio!$J$35</f>
        <v>24.12</v>
      </c>
      <c r="AG28" s="123">
        <f t="shared" si="3"/>
        <v>52.92</v>
      </c>
      <c r="AH28" s="2"/>
    </row>
    <row r="29" spans="1:34" ht="17.100000000000001" customHeight="1" x14ac:dyDescent="0.2">
      <c r="A29" s="84" t="s">
        <v>19</v>
      </c>
      <c r="B29" s="15">
        <f>[25]Maio!$J$5</f>
        <v>30.96</v>
      </c>
      <c r="C29" s="15">
        <f>[25]Maio!$J$6</f>
        <v>34.200000000000003</v>
      </c>
      <c r="D29" s="15">
        <f>[25]Maio!$J$7</f>
        <v>20.16</v>
      </c>
      <c r="E29" s="15">
        <f>[25]Maio!$J$8</f>
        <v>19.8</v>
      </c>
      <c r="F29" s="15">
        <f>[25]Maio!$J$9</f>
        <v>24.48</v>
      </c>
      <c r="G29" s="15">
        <f>[25]Maio!$J$10</f>
        <v>29.880000000000003</v>
      </c>
      <c r="H29" s="15">
        <f>[25]Maio!$J$11</f>
        <v>21.96</v>
      </c>
      <c r="I29" s="15">
        <f>[25]Maio!$J$12</f>
        <v>28.44</v>
      </c>
      <c r="J29" s="15">
        <f>[25]Maio!$J$13</f>
        <v>34.92</v>
      </c>
      <c r="K29" s="15">
        <f>[25]Maio!$J$14</f>
        <v>35.64</v>
      </c>
      <c r="L29" s="15">
        <f>[25]Maio!$J$15</f>
        <v>19.440000000000001</v>
      </c>
      <c r="M29" s="15">
        <f>[25]Maio!$J$16</f>
        <v>21.6</v>
      </c>
      <c r="N29" s="15">
        <f>[25]Maio!$J$17</f>
        <v>28.44</v>
      </c>
      <c r="O29" s="15">
        <f>[25]Maio!$J$18</f>
        <v>37.800000000000004</v>
      </c>
      <c r="P29" s="15">
        <f>[25]Maio!$J$19</f>
        <v>43.56</v>
      </c>
      <c r="Q29" s="15">
        <f>[25]Maio!$J$20</f>
        <v>58.32</v>
      </c>
      <c r="R29" s="15">
        <f>[25]Maio!$J$21</f>
        <v>25.56</v>
      </c>
      <c r="S29" s="15">
        <f>[25]Maio!$J$22</f>
        <v>23.040000000000003</v>
      </c>
      <c r="T29" s="15">
        <f>[25]Maio!$J$23</f>
        <v>32.04</v>
      </c>
      <c r="U29" s="15">
        <f>[25]Maio!$J$24</f>
        <v>32.76</v>
      </c>
      <c r="V29" s="15">
        <f>[25]Maio!$J$25</f>
        <v>24.840000000000003</v>
      </c>
      <c r="W29" s="15">
        <f>[25]Maio!$J$26</f>
        <v>26.28</v>
      </c>
      <c r="X29" s="15">
        <f>[25]Maio!$J$27</f>
        <v>32.04</v>
      </c>
      <c r="Y29" s="15">
        <f>[25]Maio!$J$28</f>
        <v>39.96</v>
      </c>
      <c r="Z29" s="15">
        <f>[25]Maio!$J$29</f>
        <v>37.080000000000005</v>
      </c>
      <c r="AA29" s="15">
        <f>[25]Maio!$J$30</f>
        <v>39.6</v>
      </c>
      <c r="AB29" s="15">
        <f>[25]Maio!$J$31</f>
        <v>18</v>
      </c>
      <c r="AC29" s="15">
        <f>[25]Maio!$J$32</f>
        <v>25.56</v>
      </c>
      <c r="AD29" s="15">
        <f>[25]Maio!$J$33</f>
        <v>19.079999999999998</v>
      </c>
      <c r="AE29" s="15">
        <f>[25]Maio!$J$34</f>
        <v>19.440000000000001</v>
      </c>
      <c r="AF29" s="15">
        <f>[25]Maio!$J$35</f>
        <v>23.400000000000002</v>
      </c>
      <c r="AG29" s="123">
        <f t="shared" si="3"/>
        <v>58.32</v>
      </c>
      <c r="AH29" s="2"/>
    </row>
    <row r="30" spans="1:34" ht="17.100000000000001" customHeight="1" x14ac:dyDescent="0.2">
      <c r="A30" s="84" t="s">
        <v>31</v>
      </c>
      <c r="B30" s="15" t="str">
        <f>[26]Maio!$J$5</f>
        <v>*</v>
      </c>
      <c r="C30" s="15" t="str">
        <f>[26]Maio!$J$6</f>
        <v>*</v>
      </c>
      <c r="D30" s="15" t="str">
        <f>[26]Maio!$J$7</f>
        <v>*</v>
      </c>
      <c r="E30" s="15" t="str">
        <f>[26]Maio!$J$8</f>
        <v>*</v>
      </c>
      <c r="F30" s="15" t="str">
        <f>[26]Maio!$J$9</f>
        <v>*</v>
      </c>
      <c r="G30" s="15" t="str">
        <f>[26]Maio!$J$10</f>
        <v>*</v>
      </c>
      <c r="H30" s="15" t="str">
        <f>[26]Maio!$J$11</f>
        <v>*</v>
      </c>
      <c r="I30" s="15" t="str">
        <f>[26]Maio!$J$12</f>
        <v>*</v>
      </c>
      <c r="J30" s="15" t="str">
        <f>[26]Maio!$J$13</f>
        <v>*</v>
      </c>
      <c r="K30" s="15" t="str">
        <f>[26]Maio!$J$14</f>
        <v>*</v>
      </c>
      <c r="L30" s="15" t="str">
        <f>[26]Maio!$J$15</f>
        <v>*</v>
      </c>
      <c r="M30" s="15" t="str">
        <f>[26]Maio!$J$16</f>
        <v>*</v>
      </c>
      <c r="N30" s="15" t="str">
        <f>[26]Maio!$J$17</f>
        <v>*</v>
      </c>
      <c r="O30" s="15" t="str">
        <f>[26]Maio!$J$18</f>
        <v>*</v>
      </c>
      <c r="P30" s="15" t="str">
        <f>[26]Maio!$J$19</f>
        <v>*</v>
      </c>
      <c r="Q30" s="15" t="str">
        <f>[26]Maio!$J$20</f>
        <v>*</v>
      </c>
      <c r="R30" s="15" t="str">
        <f>[26]Maio!$J$21</f>
        <v>*</v>
      </c>
      <c r="S30" s="15" t="str">
        <f>[26]Maio!$J$22</f>
        <v>*</v>
      </c>
      <c r="T30" s="15" t="str">
        <f>[26]Maio!$J$23</f>
        <v>*</v>
      </c>
      <c r="U30" s="15" t="str">
        <f>[26]Maio!$J$24</f>
        <v>*</v>
      </c>
      <c r="V30" s="15" t="str">
        <f>[26]Maio!$J$25</f>
        <v>*</v>
      </c>
      <c r="W30" s="15" t="str">
        <f>[26]Maio!$J$26</f>
        <v>*</v>
      </c>
      <c r="X30" s="15" t="str">
        <f>[26]Maio!$J$27</f>
        <v>*</v>
      </c>
      <c r="Y30" s="15" t="str">
        <f>[26]Maio!$J$28</f>
        <v>*</v>
      </c>
      <c r="Z30" s="15" t="str">
        <f>[26]Maio!$J$29</f>
        <v>*</v>
      </c>
      <c r="AA30" s="15" t="str">
        <f>[26]Maio!$J$30</f>
        <v>*</v>
      </c>
      <c r="AB30" s="15" t="str">
        <f>[26]Maio!$J$31</f>
        <v>*</v>
      </c>
      <c r="AC30" s="15" t="str">
        <f>[26]Maio!$J$32</f>
        <v>*</v>
      </c>
      <c r="AD30" s="15" t="str">
        <f>[26]Maio!$J$33</f>
        <v>*</v>
      </c>
      <c r="AE30" s="15" t="str">
        <f>[26]Maio!$J$34</f>
        <v>*</v>
      </c>
      <c r="AF30" s="15" t="str">
        <f>[26]Maio!$J$35</f>
        <v>*</v>
      </c>
      <c r="AG30" s="123" t="s">
        <v>136</v>
      </c>
      <c r="AH30" s="2"/>
    </row>
    <row r="31" spans="1:34" ht="17.100000000000001" customHeight="1" x14ac:dyDescent="0.2">
      <c r="A31" s="84" t="s">
        <v>51</v>
      </c>
      <c r="B31" s="15">
        <f>[27]Maio!$J$5</f>
        <v>30.6</v>
      </c>
      <c r="C31" s="15">
        <f>[27]Maio!$J$6</f>
        <v>26.64</v>
      </c>
      <c r="D31" s="15">
        <f>[27]Maio!$J$7</f>
        <v>25.56</v>
      </c>
      <c r="E31" s="15">
        <f>[27]Maio!$J$8</f>
        <v>33.480000000000004</v>
      </c>
      <c r="F31" s="15">
        <f>[27]Maio!$J$9</f>
        <v>30.96</v>
      </c>
      <c r="G31" s="15">
        <f>[27]Maio!$J$10</f>
        <v>37.440000000000005</v>
      </c>
      <c r="H31" s="15">
        <f>[27]Maio!$J$11</f>
        <v>33.119999999999997</v>
      </c>
      <c r="I31" s="15">
        <f>[27]Maio!$J$12</f>
        <v>27.36</v>
      </c>
      <c r="J31" s="15">
        <f>[27]Maio!$J$13</f>
        <v>61.92</v>
      </c>
      <c r="K31" s="15">
        <f>[27]Maio!$J$14</f>
        <v>42.12</v>
      </c>
      <c r="L31" s="15">
        <f>[27]Maio!$J$15</f>
        <v>25.92</v>
      </c>
      <c r="M31" s="15">
        <f>[27]Maio!$J$16</f>
        <v>50.04</v>
      </c>
      <c r="N31" s="15">
        <f>[27]Maio!$J$17</f>
        <v>29.52</v>
      </c>
      <c r="O31" s="15">
        <f>[27]Maio!$J$18</f>
        <v>27.36</v>
      </c>
      <c r="P31" s="15">
        <f>[27]Maio!$J$19</f>
        <v>43.56</v>
      </c>
      <c r="Q31" s="15">
        <f>[27]Maio!$J$20</f>
        <v>33.119999999999997</v>
      </c>
      <c r="R31" s="15">
        <f>[27]Maio!$J$21</f>
        <v>30.6</v>
      </c>
      <c r="S31" s="15">
        <f>[27]Maio!$J$22</f>
        <v>28.08</v>
      </c>
      <c r="T31" s="15">
        <f>[27]Maio!$J$23</f>
        <v>30.6</v>
      </c>
      <c r="U31" s="15">
        <f>[27]Maio!$J$24</f>
        <v>29.16</v>
      </c>
      <c r="V31" s="15">
        <f>[27]Maio!$J$25</f>
        <v>25.2</v>
      </c>
      <c r="W31" s="15">
        <f>[27]Maio!$J$26</f>
        <v>34.56</v>
      </c>
      <c r="X31" s="15">
        <f>[27]Maio!$J$27</f>
        <v>42.480000000000004</v>
      </c>
      <c r="Y31" s="15">
        <f>[27]Maio!$J$28</f>
        <v>36.72</v>
      </c>
      <c r="Z31" s="15">
        <f>[27]Maio!$J$29</f>
        <v>33.119999999999997</v>
      </c>
      <c r="AA31" s="15">
        <f>[27]Maio!$J$30</f>
        <v>33.480000000000004</v>
      </c>
      <c r="AB31" s="15">
        <f>[27]Maio!$J$31</f>
        <v>34.92</v>
      </c>
      <c r="AC31" s="15">
        <f>[27]Maio!$J$32</f>
        <v>33.119999999999997</v>
      </c>
      <c r="AD31" s="15">
        <f>[27]Maio!$J$33</f>
        <v>27.36</v>
      </c>
      <c r="AE31" s="15">
        <f>[27]Maio!$J$34</f>
        <v>39.6</v>
      </c>
      <c r="AF31" s="15">
        <f>[27]Maio!$J$35</f>
        <v>29.52</v>
      </c>
      <c r="AG31" s="123">
        <f>MAX(B31:AF31)</f>
        <v>61.92</v>
      </c>
      <c r="AH31" s="2"/>
    </row>
    <row r="32" spans="1:34" ht="17.100000000000001" customHeight="1" x14ac:dyDescent="0.2">
      <c r="A32" s="84" t="s">
        <v>20</v>
      </c>
      <c r="B32" s="15">
        <f>[28]Maio!$J$5</f>
        <v>20.88</v>
      </c>
      <c r="C32" s="15">
        <f>[28]Maio!$J$6</f>
        <v>16.920000000000002</v>
      </c>
      <c r="D32" s="15">
        <f>[28]Maio!$J$7</f>
        <v>17.64</v>
      </c>
      <c r="E32" s="15">
        <f>[28]Maio!$J$8</f>
        <v>15.840000000000002</v>
      </c>
      <c r="F32" s="15">
        <f>[28]Maio!$J$9</f>
        <v>18.720000000000002</v>
      </c>
      <c r="G32" s="15">
        <f>[28]Maio!$J$10</f>
        <v>26.28</v>
      </c>
      <c r="H32" s="15">
        <f>[28]Maio!$J$11</f>
        <v>26.28</v>
      </c>
      <c r="I32" s="15">
        <f>[28]Maio!$J$12</f>
        <v>17.28</v>
      </c>
      <c r="J32" s="15">
        <f>[28]Maio!$J$13</f>
        <v>34.200000000000003</v>
      </c>
      <c r="K32" s="15">
        <f>[28]Maio!$J$14</f>
        <v>31.680000000000003</v>
      </c>
      <c r="L32" s="15">
        <f>[28]Maio!$J$15</f>
        <v>13.68</v>
      </c>
      <c r="M32" s="15">
        <f>[28]Maio!$J$16</f>
        <v>27.36</v>
      </c>
      <c r="N32" s="15">
        <f>[28]Maio!$J$17</f>
        <v>19.079999999999998</v>
      </c>
      <c r="O32" s="15">
        <f>[28]Maio!$J$18</f>
        <v>20.16</v>
      </c>
      <c r="P32" s="15">
        <f>[28]Maio!$J$19</f>
        <v>54.36</v>
      </c>
      <c r="Q32" s="15">
        <f>[28]Maio!$J$20</f>
        <v>54.36</v>
      </c>
      <c r="R32" s="15">
        <f>[28]Maio!$J$21</f>
        <v>24.48</v>
      </c>
      <c r="S32" s="15">
        <f>[28]Maio!$J$22</f>
        <v>19.8</v>
      </c>
      <c r="T32" s="15">
        <f>[28]Maio!$J$23</f>
        <v>16.920000000000002</v>
      </c>
      <c r="U32" s="15">
        <f>[28]Maio!$J$24</f>
        <v>27</v>
      </c>
      <c r="V32" s="15">
        <f>[28]Maio!$J$25</f>
        <v>46.440000000000005</v>
      </c>
      <c r="W32" s="15">
        <f>[28]Maio!$J$26</f>
        <v>34.56</v>
      </c>
      <c r="X32" s="15">
        <f>[28]Maio!$J$27</f>
        <v>24.840000000000003</v>
      </c>
      <c r="Y32" s="15">
        <f>[28]Maio!$J$28</f>
        <v>20.88</v>
      </c>
      <c r="Z32" s="15">
        <f>[28]Maio!$J$29</f>
        <v>19.440000000000001</v>
      </c>
      <c r="AA32" s="15">
        <f>[28]Maio!$J$30</f>
        <v>20.88</v>
      </c>
      <c r="AB32" s="15">
        <f>[28]Maio!$J$31</f>
        <v>33.840000000000003</v>
      </c>
      <c r="AC32" s="15">
        <f>[28]Maio!$J$32</f>
        <v>20.52</v>
      </c>
      <c r="AD32" s="15">
        <f>[28]Maio!$J$33</f>
        <v>33.840000000000003</v>
      </c>
      <c r="AE32" s="15">
        <f>[28]Maio!$J$34</f>
        <v>27.720000000000002</v>
      </c>
      <c r="AF32" s="15">
        <f>[28]Maio!$J$35</f>
        <v>32.4</v>
      </c>
      <c r="AG32" s="123">
        <f t="shared" si="3"/>
        <v>54.36</v>
      </c>
      <c r="AH32" s="2"/>
    </row>
    <row r="33" spans="1:35" s="5" customFormat="1" ht="17.100000000000001" customHeight="1" x14ac:dyDescent="0.2">
      <c r="A33" s="88" t="s">
        <v>33</v>
      </c>
      <c r="B33" s="19">
        <f t="shared" ref="B33:AG33" si="4">MAX(B5:B32)</f>
        <v>39.6</v>
      </c>
      <c r="C33" s="19">
        <f t="shared" si="4"/>
        <v>38.159999999999997</v>
      </c>
      <c r="D33" s="19">
        <f t="shared" si="4"/>
        <v>29.52</v>
      </c>
      <c r="E33" s="19">
        <f t="shared" si="4"/>
        <v>35.28</v>
      </c>
      <c r="F33" s="19">
        <f t="shared" si="4"/>
        <v>32.04</v>
      </c>
      <c r="G33" s="19">
        <f t="shared" si="4"/>
        <v>38.880000000000003</v>
      </c>
      <c r="H33" s="19">
        <f t="shared" si="4"/>
        <v>45</v>
      </c>
      <c r="I33" s="19">
        <f t="shared" si="4"/>
        <v>76.319999999999993</v>
      </c>
      <c r="J33" s="19">
        <f t="shared" si="4"/>
        <v>61.92</v>
      </c>
      <c r="K33" s="19">
        <f t="shared" si="4"/>
        <v>63.72</v>
      </c>
      <c r="L33" s="19">
        <f t="shared" si="4"/>
        <v>35.28</v>
      </c>
      <c r="M33" s="19">
        <f t="shared" si="4"/>
        <v>59.04</v>
      </c>
      <c r="N33" s="19">
        <f t="shared" si="4"/>
        <v>37.440000000000005</v>
      </c>
      <c r="O33" s="19">
        <f t="shared" si="4"/>
        <v>37.800000000000004</v>
      </c>
      <c r="P33" s="19">
        <f t="shared" si="4"/>
        <v>54.36</v>
      </c>
      <c r="Q33" s="19">
        <f t="shared" si="4"/>
        <v>58.32</v>
      </c>
      <c r="R33" s="19">
        <f t="shared" si="4"/>
        <v>30.6</v>
      </c>
      <c r="S33" s="19">
        <f t="shared" si="4"/>
        <v>36.36</v>
      </c>
      <c r="T33" s="19">
        <f t="shared" si="4"/>
        <v>32.04</v>
      </c>
      <c r="U33" s="19">
        <f t="shared" si="4"/>
        <v>56.88</v>
      </c>
      <c r="V33" s="19">
        <f t="shared" si="4"/>
        <v>60.839999999999996</v>
      </c>
      <c r="W33" s="19">
        <f t="shared" si="4"/>
        <v>81.72</v>
      </c>
      <c r="X33" s="19">
        <f t="shared" si="4"/>
        <v>42.480000000000004</v>
      </c>
      <c r="Y33" s="19">
        <f t="shared" si="4"/>
        <v>41.04</v>
      </c>
      <c r="Z33" s="19">
        <f t="shared" si="4"/>
        <v>43.56</v>
      </c>
      <c r="AA33" s="19">
        <f t="shared" si="4"/>
        <v>47.519999999999996</v>
      </c>
      <c r="AB33" s="19">
        <f t="shared" si="4"/>
        <v>49.680000000000007</v>
      </c>
      <c r="AC33" s="19">
        <f t="shared" si="4"/>
        <v>60.480000000000004</v>
      </c>
      <c r="AD33" s="19">
        <f t="shared" si="4"/>
        <v>45</v>
      </c>
      <c r="AE33" s="19">
        <f t="shared" si="4"/>
        <v>41.04</v>
      </c>
      <c r="AF33" s="19">
        <f t="shared" si="4"/>
        <v>35.28</v>
      </c>
      <c r="AG33" s="110">
        <f t="shared" si="4"/>
        <v>81.72</v>
      </c>
      <c r="AH33" s="10"/>
    </row>
    <row r="34" spans="1:35" x14ac:dyDescent="0.2">
      <c r="A34" s="107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7"/>
      <c r="AE34" s="78"/>
      <c r="AF34" s="79"/>
      <c r="AG34" s="108"/>
      <c r="AH34"/>
    </row>
    <row r="35" spans="1:35" x14ac:dyDescent="0.2">
      <c r="A35" s="89"/>
      <c r="B35" s="69"/>
      <c r="C35" s="70"/>
      <c r="D35" s="70" t="s">
        <v>133</v>
      </c>
      <c r="E35" s="70"/>
      <c r="F35" s="70"/>
      <c r="G35" s="70"/>
      <c r="H35" s="69"/>
      <c r="I35" s="69"/>
      <c r="J35" s="69"/>
      <c r="K35" s="69"/>
      <c r="L35" s="69"/>
      <c r="M35" s="69" t="s">
        <v>52</v>
      </c>
      <c r="N35" s="69"/>
      <c r="O35" s="69"/>
      <c r="P35" s="69"/>
      <c r="Q35" s="69"/>
      <c r="R35" s="69"/>
      <c r="S35" s="74"/>
      <c r="T35" s="74"/>
      <c r="U35" s="74"/>
      <c r="V35" s="74"/>
      <c r="W35" s="74"/>
      <c r="X35" s="74" t="s">
        <v>134</v>
      </c>
      <c r="Y35" s="74"/>
      <c r="Z35" s="74"/>
      <c r="AA35" s="74"/>
      <c r="AB35" s="74"/>
      <c r="AC35" s="74"/>
      <c r="AD35" s="71"/>
      <c r="AE35" s="69"/>
      <c r="AF35" s="69"/>
      <c r="AG35" s="92"/>
      <c r="AH35" s="2"/>
    </row>
    <row r="36" spans="1:35" x14ac:dyDescent="0.2">
      <c r="A36" s="89"/>
      <c r="B36" s="69"/>
      <c r="C36" s="69"/>
      <c r="D36" s="69"/>
      <c r="E36" s="69"/>
      <c r="F36" s="69"/>
      <c r="G36" s="69"/>
      <c r="H36" s="69"/>
      <c r="I36" s="69"/>
      <c r="J36" s="75"/>
      <c r="K36" s="75"/>
      <c r="L36" s="75"/>
      <c r="M36" s="75" t="s">
        <v>53</v>
      </c>
      <c r="N36" s="75"/>
      <c r="O36" s="75"/>
      <c r="P36" s="75"/>
      <c r="Q36" s="69"/>
      <c r="R36" s="69"/>
      <c r="S36" s="69"/>
      <c r="T36" s="69"/>
      <c r="U36" s="75"/>
      <c r="V36" s="75"/>
      <c r="W36" s="69"/>
      <c r="X36" s="69"/>
      <c r="Y36" s="69"/>
      <c r="Z36" s="69"/>
      <c r="AA36" s="69"/>
      <c r="AB36" s="69"/>
      <c r="AC36" s="71"/>
      <c r="AD36" s="71"/>
      <c r="AE36" s="72"/>
      <c r="AF36" s="73"/>
      <c r="AG36" s="100"/>
      <c r="AH36" s="2"/>
      <c r="AI36" s="2"/>
    </row>
    <row r="37" spans="1:35" ht="13.5" thickBot="1" x14ac:dyDescent="0.25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6"/>
      <c r="AE37" s="97"/>
      <c r="AF37" s="98"/>
      <c r="AG37" s="103"/>
      <c r="AH37" s="30"/>
      <c r="AI37" s="2"/>
    </row>
    <row r="38" spans="1:35" x14ac:dyDescent="0.2">
      <c r="AG38" s="9"/>
      <c r="AH38" s="2"/>
    </row>
    <row r="40" spans="1:35" x14ac:dyDescent="0.2">
      <c r="V40" s="2" t="s">
        <v>54</v>
      </c>
    </row>
    <row r="46" spans="1:35" x14ac:dyDescent="0.2">
      <c r="C46" s="2" t="s">
        <v>54</v>
      </c>
    </row>
  </sheetData>
  <sheetProtection password="C6EC" sheet="1" objects="1" scenarios="1"/>
  <mergeCells count="34"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AE3:AE4"/>
    <mergeCell ref="X3:X4"/>
    <mergeCell ref="AB3:AB4"/>
    <mergeCell ref="AC3:AC4"/>
    <mergeCell ref="AD3:AD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3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10</vt:i4>
      </vt:variant>
    </vt:vector>
  </HeadingPairs>
  <TitlesOfParts>
    <vt:vector size="21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  <vt:lpstr>ESTAÇÃO METEOROLÓGICA</vt:lpstr>
      <vt:lpstr>Chuva!Area_de_impressao</vt:lpstr>
      <vt:lpstr>DirVento!Area_de_impressao</vt:lpstr>
      <vt:lpstr>RajadaVento!Area_de_impressao</vt:lpstr>
      <vt:lpstr>TempInst!Area_de_impressao</vt:lpstr>
      <vt:lpstr>TempMax!Area_de_impressao</vt:lpstr>
      <vt:lpstr>TempMin!Area_de_impressao</vt:lpstr>
      <vt:lpstr>UmidInst!Area_de_impressao</vt:lpstr>
      <vt:lpstr>UmidMax!Area_de_impressao</vt:lpstr>
      <vt:lpstr>UmidMin!Area_de_impressao</vt:lpstr>
      <vt:lpstr>VelVentoMax!Area_de_impressao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Monitoramento de Tempo, do Clima e dos Recursos Hídricos  de Mato Grosso do Sul (Cemtec-MS)</dc:creator>
  <dc:description>Centro de Monitoramento de Tempo, do Clima e dos Recursos Hídricos  de Mato Grosso do Sul (Cemtec-MS)</dc:description>
  <cp:lastModifiedBy>Valesca Rodriguez Fernandes</cp:lastModifiedBy>
  <cp:lastPrinted>2016-07-06T10:23:40Z</cp:lastPrinted>
  <dcterms:created xsi:type="dcterms:W3CDTF">2008-08-15T13:32:29Z</dcterms:created>
  <dcterms:modified xsi:type="dcterms:W3CDTF">2022-03-10T19:25:18Z</dcterms:modified>
</cp:coreProperties>
</file>