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6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ÕES METEOROLÓGICAS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Chuva!$A$3:$AH$40</definedName>
    <definedName name="_xlnm.Print_Area" localSheetId="7">DirVento!$A$1:$AF$39</definedName>
    <definedName name="_xlnm.Print_Area" localSheetId="8">RajadaVento!$A$1:$AF$38</definedName>
    <definedName name="_xlnm.Print_Area" localSheetId="0">TempInst!$A$1:$AF$38</definedName>
    <definedName name="_xlnm.Print_Area" localSheetId="1">TempMax!$A$1:$AG$38</definedName>
    <definedName name="_xlnm.Print_Area" localSheetId="2">TempMin!$A$1:$AG$38</definedName>
    <definedName name="_xlnm.Print_Area" localSheetId="3">UmidInst!$A$1:$AF$38</definedName>
    <definedName name="_xlnm.Print_Area" localSheetId="4">UmidMax!$A$1:$AG$38</definedName>
    <definedName name="_xlnm.Print_Area" localSheetId="5">UmidMin!$A$1:$AG$38</definedName>
    <definedName name="_xlnm.Print_Area" localSheetId="6">VelVentoMax!$A$1:$AF$38</definedName>
  </definedNames>
  <calcPr calcId="162913"/>
</workbook>
</file>

<file path=xl/calcChain.xml><?xml version="1.0" encoding="utf-8"?>
<calcChain xmlns="http://schemas.openxmlformats.org/spreadsheetml/2006/main">
  <c r="AF7" i="13" l="1"/>
  <c r="AE33" i="14" l="1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F20" i="4" l="1"/>
  <c r="AF25" i="4"/>
  <c r="AF9" i="4"/>
  <c r="AF7" i="12"/>
  <c r="AF11" i="4"/>
  <c r="AF23" i="4"/>
  <c r="AF24" i="4"/>
  <c r="AF19" i="4"/>
  <c r="AF6" i="4"/>
  <c r="AF22" i="4"/>
  <c r="AF21" i="4"/>
  <c r="AF8" i="4"/>
  <c r="AF7" i="15"/>
  <c r="AF7" i="4"/>
  <c r="AF7" i="7"/>
  <c r="AH8" i="14"/>
  <c r="AG8" i="14"/>
  <c r="AF8" i="14"/>
  <c r="AG7" i="5"/>
  <c r="AF7" i="5"/>
  <c r="AF7" i="6"/>
  <c r="AG7" i="6"/>
  <c r="AF7" i="8"/>
  <c r="AG7" i="8"/>
  <c r="AG7" i="9"/>
  <c r="AF7" i="9"/>
  <c r="AF16" i="4"/>
  <c r="AF10" i="4"/>
  <c r="AF5" i="4"/>
  <c r="H30" i="16"/>
  <c r="AG7" i="14" l="1"/>
  <c r="AF7" i="14"/>
  <c r="AG8" i="6" l="1"/>
  <c r="AF8" i="15"/>
  <c r="AG9" i="14"/>
  <c r="AG8" i="9"/>
  <c r="AF8" i="12"/>
  <c r="AF8" i="7"/>
  <c r="AG8" i="5"/>
  <c r="AG8" i="8"/>
  <c r="AH9" i="14"/>
  <c r="AF8" i="6"/>
  <c r="AF8" i="5"/>
  <c r="AF8" i="8"/>
  <c r="AF8" i="9"/>
  <c r="AF9" i="14"/>
  <c r="AH17" i="14"/>
  <c r="AF27" i="15"/>
  <c r="AF27" i="12" l="1"/>
  <c r="AG27" i="5"/>
  <c r="AF27" i="5"/>
  <c r="AG27" i="6"/>
  <c r="AF27" i="6"/>
  <c r="AF27" i="4"/>
  <c r="AF28" i="14"/>
  <c r="AG28" i="14"/>
  <c r="AH28" i="14"/>
  <c r="B33" i="5"/>
  <c r="AH31" i="14"/>
  <c r="AH15" i="14"/>
  <c r="AH13" i="14"/>
  <c r="AH12" i="14"/>
  <c r="AH11" i="14"/>
  <c r="AH10" i="14"/>
  <c r="AH19" i="14"/>
  <c r="AH27" i="14"/>
  <c r="AH26" i="14"/>
  <c r="AH25" i="14"/>
  <c r="AH24" i="14"/>
  <c r="AH23" i="14"/>
  <c r="AH21" i="14"/>
  <c r="AH20" i="14"/>
  <c r="AH33" i="14"/>
  <c r="AH32" i="14"/>
  <c r="AH30" i="14"/>
  <c r="AH29" i="14"/>
  <c r="AH18" i="14"/>
  <c r="E33" i="4"/>
  <c r="M33" i="4"/>
  <c r="U33" i="4"/>
  <c r="AC33" i="4"/>
  <c r="W33" i="5"/>
  <c r="AE33" i="5"/>
  <c r="K33" i="7"/>
  <c r="O33" i="7"/>
  <c r="S33" i="7"/>
  <c r="W33" i="7"/>
  <c r="AA33" i="7"/>
  <c r="AE33" i="7"/>
  <c r="AH16" i="14"/>
  <c r="I33" i="4"/>
  <c r="Q33" i="4"/>
  <c r="Y33" i="4"/>
  <c r="AF14" i="12"/>
  <c r="AH14" i="14"/>
  <c r="AH6" i="14"/>
  <c r="AH7" i="14"/>
  <c r="AH22" i="14"/>
  <c r="C33" i="15"/>
  <c r="G33" i="15"/>
  <c r="K33" i="15"/>
  <c r="O33" i="15"/>
  <c r="S33" i="15"/>
  <c r="W33" i="15"/>
  <c r="AA33" i="15"/>
  <c r="AE33" i="15"/>
  <c r="B33" i="4"/>
  <c r="F33" i="4"/>
  <c r="R33" i="4"/>
  <c r="V33" i="4"/>
  <c r="AD33" i="4"/>
  <c r="B33" i="6"/>
  <c r="F33" i="6"/>
  <c r="J33" i="6"/>
  <c r="N33" i="6"/>
  <c r="R33" i="6"/>
  <c r="V33" i="6"/>
  <c r="Z33" i="6"/>
  <c r="AD33" i="6"/>
  <c r="D33" i="9"/>
  <c r="H33" i="9"/>
  <c r="L33" i="9"/>
  <c r="P33" i="9"/>
  <c r="T33" i="9"/>
  <c r="X33" i="9"/>
  <c r="B33" i="12"/>
  <c r="F33" i="12"/>
  <c r="J33" i="12"/>
  <c r="N33" i="12"/>
  <c r="R33" i="12"/>
  <c r="V33" i="12"/>
  <c r="Z33" i="12"/>
  <c r="AD33" i="12"/>
  <c r="J33" i="4"/>
  <c r="Z33" i="4"/>
  <c r="D33" i="5"/>
  <c r="H33" i="5"/>
  <c r="L33" i="5"/>
  <c r="P33" i="5"/>
  <c r="T33" i="5"/>
  <c r="X33" i="5"/>
  <c r="AB33" i="5"/>
  <c r="D33" i="7"/>
  <c r="H33" i="7"/>
  <c r="L33" i="7"/>
  <c r="P33" i="7"/>
  <c r="T33" i="7"/>
  <c r="X33" i="7"/>
  <c r="AB33" i="7"/>
  <c r="E33" i="8"/>
  <c r="I33" i="8"/>
  <c r="M33" i="8"/>
  <c r="B33" i="8"/>
  <c r="F33" i="8"/>
  <c r="J33" i="8"/>
  <c r="N33" i="8"/>
  <c r="R33" i="8"/>
  <c r="V33" i="8"/>
  <c r="Z33" i="8"/>
  <c r="AD33" i="8"/>
  <c r="AF11" i="15"/>
  <c r="Q33" i="8"/>
  <c r="U33" i="8"/>
  <c r="Y33" i="8"/>
  <c r="AC33" i="8"/>
  <c r="C33" i="9"/>
  <c r="G33" i="9"/>
  <c r="K33" i="9"/>
  <c r="O33" i="9"/>
  <c r="S33" i="9"/>
  <c r="W33" i="9"/>
  <c r="AA33" i="9"/>
  <c r="AE33" i="9"/>
  <c r="E33" i="12"/>
  <c r="M33" i="12"/>
  <c r="Q33" i="12"/>
  <c r="Y33" i="12"/>
  <c r="AC33" i="12"/>
  <c r="B33" i="15"/>
  <c r="J33" i="15"/>
  <c r="N33" i="15"/>
  <c r="R33" i="15"/>
  <c r="V33" i="15"/>
  <c r="Z33" i="15"/>
  <c r="AD33" i="15"/>
  <c r="N33" i="4"/>
  <c r="I33" i="12"/>
  <c r="F33" i="15"/>
  <c r="C33" i="4"/>
  <c r="K33" i="4"/>
  <c r="S33" i="4"/>
  <c r="AA33" i="4"/>
  <c r="G33" i="4"/>
  <c r="O33" i="4"/>
  <c r="W33" i="4"/>
  <c r="AE33" i="4"/>
  <c r="AB33" i="9"/>
  <c r="AF31" i="15"/>
  <c r="D33" i="4"/>
  <c r="H33" i="4"/>
  <c r="L33" i="4"/>
  <c r="P33" i="4"/>
  <c r="T33" i="4"/>
  <c r="X33" i="4"/>
  <c r="AB33" i="4"/>
  <c r="F33" i="5"/>
  <c r="J33" i="5"/>
  <c r="N33" i="5"/>
  <c r="R33" i="5"/>
  <c r="V33" i="5"/>
  <c r="Z33" i="5"/>
  <c r="AD33" i="5"/>
  <c r="D33" i="6"/>
  <c r="H33" i="6"/>
  <c r="L33" i="6"/>
  <c r="P33" i="6"/>
  <c r="T33" i="6"/>
  <c r="X33" i="6"/>
  <c r="AB33" i="6"/>
  <c r="B33" i="7"/>
  <c r="F33" i="7"/>
  <c r="J33" i="7"/>
  <c r="N33" i="7"/>
  <c r="R33" i="7"/>
  <c r="V33" i="7"/>
  <c r="Z33" i="7"/>
  <c r="AD33" i="7"/>
  <c r="D33" i="8"/>
  <c r="H33" i="8"/>
  <c r="L33" i="8"/>
  <c r="P33" i="8"/>
  <c r="T33" i="8"/>
  <c r="X33" i="8"/>
  <c r="AB33" i="8"/>
  <c r="B33" i="9"/>
  <c r="F33" i="9"/>
  <c r="J33" i="9"/>
  <c r="N33" i="9"/>
  <c r="R33" i="9"/>
  <c r="V33" i="9"/>
  <c r="Z33" i="9"/>
  <c r="AD33" i="9"/>
  <c r="D33" i="12"/>
  <c r="H33" i="12"/>
  <c r="L33" i="12"/>
  <c r="P33" i="12"/>
  <c r="T33" i="12"/>
  <c r="X33" i="12"/>
  <c r="AB33" i="12"/>
  <c r="AF31" i="12"/>
  <c r="E33" i="15"/>
  <c r="I33" i="15"/>
  <c r="M33" i="15"/>
  <c r="Q33" i="15"/>
  <c r="U33" i="15"/>
  <c r="Y33" i="15"/>
  <c r="AC33" i="15"/>
  <c r="U33" i="12"/>
  <c r="C33" i="5"/>
  <c r="K33" i="5"/>
  <c r="I33" i="6"/>
  <c r="Q33" i="6"/>
  <c r="U33" i="6"/>
  <c r="AC33" i="6"/>
  <c r="C33" i="7"/>
  <c r="G33" i="7"/>
  <c r="G33" i="5"/>
  <c r="O33" i="5"/>
  <c r="S33" i="5"/>
  <c r="AA33" i="5"/>
  <c r="E33" i="6"/>
  <c r="M33" i="6"/>
  <c r="Y33" i="6"/>
  <c r="C33" i="8"/>
  <c r="G33" i="8"/>
  <c r="K33" i="8"/>
  <c r="O33" i="8"/>
  <c r="S33" i="8"/>
  <c r="W33" i="8"/>
  <c r="AA33" i="8"/>
  <c r="AE33" i="8"/>
  <c r="E33" i="9"/>
  <c r="I33" i="9"/>
  <c r="M33" i="9"/>
  <c r="Q33" i="9"/>
  <c r="U33" i="9"/>
  <c r="Y33" i="9"/>
  <c r="AC33" i="9"/>
  <c r="C33" i="12"/>
  <c r="G33" i="12"/>
  <c r="K33" i="12"/>
  <c r="O33" i="12"/>
  <c r="S33" i="12"/>
  <c r="W33" i="12"/>
  <c r="AA33" i="12"/>
  <c r="AE33" i="12"/>
  <c r="D33" i="15"/>
  <c r="H33" i="15"/>
  <c r="L33" i="15"/>
  <c r="P33" i="15"/>
  <c r="T33" i="15"/>
  <c r="X33" i="15"/>
  <c r="AB33" i="15"/>
  <c r="AF14" i="15"/>
  <c r="D35" i="14"/>
  <c r="D34" i="14"/>
  <c r="H35" i="14"/>
  <c r="H34" i="14"/>
  <c r="L35" i="14"/>
  <c r="L34" i="14"/>
  <c r="P35" i="14"/>
  <c r="P34" i="14"/>
  <c r="T35" i="14"/>
  <c r="T34" i="14"/>
  <c r="X35" i="14"/>
  <c r="X34" i="14"/>
  <c r="AB35" i="14"/>
  <c r="AB34" i="14"/>
  <c r="AG32" i="14"/>
  <c r="AF32" i="14"/>
  <c r="AF14" i="4"/>
  <c r="E35" i="14"/>
  <c r="E34" i="14"/>
  <c r="I35" i="14"/>
  <c r="I34" i="14"/>
  <c r="M35" i="14"/>
  <c r="M34" i="14"/>
  <c r="Q35" i="14"/>
  <c r="Q34" i="14"/>
  <c r="U35" i="14"/>
  <c r="U34" i="14"/>
  <c r="Y35" i="14"/>
  <c r="Y34" i="14"/>
  <c r="AC35" i="14"/>
  <c r="AC34" i="14"/>
  <c r="E33" i="5"/>
  <c r="I33" i="5"/>
  <c r="M33" i="5"/>
  <c r="Q33" i="5"/>
  <c r="U33" i="5"/>
  <c r="Y33" i="5"/>
  <c r="AC33" i="5"/>
  <c r="C33" i="6"/>
  <c r="G33" i="6"/>
  <c r="K33" i="6"/>
  <c r="O33" i="6"/>
  <c r="S33" i="6"/>
  <c r="W33" i="6"/>
  <c r="AA33" i="6"/>
  <c r="AE33" i="6"/>
  <c r="E33" i="7"/>
  <c r="I33" i="7"/>
  <c r="M33" i="7"/>
  <c r="Q33" i="7"/>
  <c r="U33" i="7"/>
  <c r="Y33" i="7"/>
  <c r="AC33" i="7"/>
  <c r="B35" i="14"/>
  <c r="B34" i="14"/>
  <c r="F35" i="14"/>
  <c r="F34" i="14"/>
  <c r="J35" i="14"/>
  <c r="J34" i="14"/>
  <c r="N35" i="14"/>
  <c r="N34" i="14"/>
  <c r="R35" i="14"/>
  <c r="R34" i="14"/>
  <c r="V35" i="14"/>
  <c r="V34" i="14"/>
  <c r="Z35" i="14"/>
  <c r="Z34" i="14"/>
  <c r="AD35" i="14"/>
  <c r="AD34" i="14"/>
  <c r="AF14" i="7"/>
  <c r="AF11" i="12"/>
  <c r="C35" i="14"/>
  <c r="C34" i="14"/>
  <c r="G35" i="14"/>
  <c r="G34" i="14"/>
  <c r="K35" i="14"/>
  <c r="K34" i="14"/>
  <c r="O35" i="14"/>
  <c r="O34" i="14"/>
  <c r="S35" i="14"/>
  <c r="S34" i="14"/>
  <c r="W35" i="14"/>
  <c r="W34" i="14"/>
  <c r="AA35" i="14"/>
  <c r="AA34" i="14"/>
  <c r="AE35" i="14"/>
  <c r="AE34" i="14"/>
  <c r="AF14" i="9"/>
  <c r="AG14" i="9"/>
  <c r="AF31" i="9"/>
  <c r="AG31" i="9"/>
  <c r="AG14" i="5"/>
  <c r="AF14" i="5"/>
  <c r="AG31" i="5"/>
  <c r="AF31" i="5"/>
  <c r="AF14" i="6"/>
  <c r="AG14" i="6"/>
  <c r="AF31" i="6"/>
  <c r="AG31" i="6"/>
  <c r="AF31" i="8"/>
  <c r="AG31" i="8"/>
  <c r="AF31" i="4"/>
  <c r="AF31" i="7"/>
  <c r="AG14" i="8"/>
  <c r="AF14" i="8"/>
  <c r="AG15" i="14" l="1"/>
  <c r="AF15" i="14"/>
  <c r="AG9" i="8" l="1"/>
  <c r="AG19" i="9"/>
  <c r="AG20" i="14"/>
  <c r="AF20" i="14"/>
  <c r="AG19" i="8"/>
  <c r="AG10" i="14"/>
  <c r="AF10" i="14"/>
  <c r="AG9" i="9"/>
  <c r="AG9" i="6"/>
  <c r="AG19" i="5"/>
  <c r="AF19" i="12"/>
  <c r="AF19" i="6"/>
  <c r="AF19" i="7"/>
  <c r="AF19" i="15"/>
  <c r="AF9" i="5"/>
  <c r="AF9" i="12"/>
  <c r="AF9" i="15"/>
  <c r="AF19" i="5"/>
  <c r="AG19" i="6"/>
  <c r="AF19" i="8"/>
  <c r="AF19" i="9"/>
  <c r="AG9" i="5"/>
  <c r="AF9" i="6"/>
  <c r="AF9" i="8"/>
  <c r="AF9" i="9"/>
  <c r="AF9" i="7"/>
  <c r="AG31" i="14" l="1"/>
  <c r="AF31" i="14"/>
  <c r="AG21" i="14"/>
  <c r="AF21" i="14"/>
  <c r="AF6" i="14"/>
  <c r="AF5" i="12"/>
  <c r="AF5" i="9"/>
  <c r="AF5" i="8"/>
  <c r="AF5" i="7"/>
  <c r="AG5" i="6"/>
  <c r="AF5" i="5"/>
  <c r="AG33" i="14"/>
  <c r="AG17" i="14"/>
  <c r="AF18" i="15"/>
  <c r="AF15" i="15"/>
  <c r="AF15" i="12"/>
  <c r="AF10" i="12"/>
  <c r="AF30" i="9"/>
  <c r="AG16" i="9"/>
  <c r="AF30" i="8"/>
  <c r="AF25" i="8"/>
  <c r="AG15" i="8"/>
  <c r="AG11" i="8"/>
  <c r="AG6" i="8"/>
  <c r="AF25" i="7"/>
  <c r="AG28" i="6"/>
  <c r="AG25" i="6"/>
  <c r="AG15" i="6"/>
  <c r="AG11" i="6"/>
  <c r="AG10" i="6"/>
  <c r="AF6" i="6"/>
  <c r="AF30" i="5"/>
  <c r="AF29" i="5"/>
  <c r="AG28" i="5"/>
  <c r="AF26" i="5"/>
  <c r="AG22" i="5"/>
  <c r="AG21" i="5"/>
  <c r="AG11" i="5"/>
  <c r="AF6" i="5"/>
  <c r="AF26" i="4"/>
  <c r="AF15" i="4"/>
  <c r="AF28" i="9"/>
  <c r="AG29" i="8"/>
  <c r="AF6" i="8"/>
  <c r="AF28" i="7"/>
  <c r="AF20" i="7"/>
  <c r="AG25" i="14"/>
  <c r="AG12" i="14"/>
  <c r="AF12" i="14"/>
  <c r="AF22" i="14"/>
  <c r="AF25" i="14"/>
  <c r="AF30" i="14"/>
  <c r="AG30" i="14"/>
  <c r="AG23" i="14"/>
  <c r="AG22" i="14"/>
  <c r="AF20" i="15"/>
  <c r="AF21" i="15"/>
  <c r="AF22" i="15"/>
  <c r="AF22" i="12"/>
  <c r="AF20" i="12"/>
  <c r="AG29" i="9"/>
  <c r="AF29" i="9"/>
  <c r="AG24" i="9"/>
  <c r="AF24" i="9"/>
  <c r="AF20" i="9"/>
  <c r="AG18" i="9"/>
  <c r="AG15" i="9"/>
  <c r="AF29" i="8"/>
  <c r="AG24" i="8"/>
  <c r="AF24" i="8"/>
  <c r="AF11" i="8"/>
  <c r="C4" i="14"/>
  <c r="D4" i="14" s="1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T4" i="14" s="1"/>
  <c r="U4" i="14" s="1"/>
  <c r="V4" i="14" s="1"/>
  <c r="W4" i="14" s="1"/>
  <c r="X4" i="14" s="1"/>
  <c r="Y4" i="14" s="1"/>
  <c r="Z4" i="14" s="1"/>
  <c r="AA4" i="14" s="1"/>
  <c r="AB4" i="14" s="1"/>
  <c r="AC4" i="14" s="1"/>
  <c r="AD4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20" i="9"/>
  <c r="AF32" i="7"/>
  <c r="AF24" i="12"/>
  <c r="AF6" i="12"/>
  <c r="AG6" i="14"/>
  <c r="AG22" i="6"/>
  <c r="AG20" i="6"/>
  <c r="AG20" i="8"/>
  <c r="AF29" i="14"/>
  <c r="AG21" i="6"/>
  <c r="AF29" i="7"/>
  <c r="AF28" i="12"/>
  <c r="AF24" i="6"/>
  <c r="AF22" i="5"/>
  <c r="AF20" i="6"/>
  <c r="AF20" i="8"/>
  <c r="AG21" i="9"/>
  <c r="AG32" i="8"/>
  <c r="AF14" i="14"/>
  <c r="AF12" i="8"/>
  <c r="AF11" i="14"/>
  <c r="AG5" i="5"/>
  <c r="AG11" i="9"/>
  <c r="AF29" i="6"/>
  <c r="AF28" i="6"/>
  <c r="AG29" i="14"/>
  <c r="AF21" i="7"/>
  <c r="AG21" i="8"/>
  <c r="AF21" i="12"/>
  <c r="AF21" i="9"/>
  <c r="AF21" i="5"/>
  <c r="AF17" i="12"/>
  <c r="AF13" i="9"/>
  <c r="AF13" i="6"/>
  <c r="AF13" i="12"/>
  <c r="AF13" i="15"/>
  <c r="AF13" i="7"/>
  <c r="AF13" i="8"/>
  <c r="AG12" i="9"/>
  <c r="AF12" i="15"/>
  <c r="AG12" i="8"/>
  <c r="AF13" i="14"/>
  <c r="AG13" i="14"/>
  <c r="AF12" i="9"/>
  <c r="AG5" i="9"/>
  <c r="AF29" i="12"/>
  <c r="AF24" i="7"/>
  <c r="AF24" i="5"/>
  <c r="AF22" i="6"/>
  <c r="AF23" i="14"/>
  <c r="AG22" i="8"/>
  <c r="AG22" i="9"/>
  <c r="AF21" i="8"/>
  <c r="AF18" i="14"/>
  <c r="AF17" i="8"/>
  <c r="AG14" i="14"/>
  <c r="AG13" i="8"/>
  <c r="AG13" i="9"/>
  <c r="AG13" i="6"/>
  <c r="AF6" i="15"/>
  <c r="AF6" i="7"/>
  <c r="AF6" i="9"/>
  <c r="AF5" i="15"/>
  <c r="AF29" i="15"/>
  <c r="AF28" i="8"/>
  <c r="AF22" i="7"/>
  <c r="AF22" i="8"/>
  <c r="AF16" i="7"/>
  <c r="AF17" i="14"/>
  <c r="AF12" i="12"/>
  <c r="AF11" i="9"/>
  <c r="AF10" i="8"/>
  <c r="AG6" i="9"/>
  <c r="AG5" i="8"/>
  <c r="AF13" i="4"/>
  <c r="AG32" i="9"/>
  <c r="AF29" i="4"/>
  <c r="AF28" i="5"/>
  <c r="AG28" i="8"/>
  <c r="AG28" i="9"/>
  <c r="AG26" i="6"/>
  <c r="AF26" i="7"/>
  <c r="AF26" i="8"/>
  <c r="AG26" i="9"/>
  <c r="AF26" i="12"/>
  <c r="AF26" i="15"/>
  <c r="AF26" i="9"/>
  <c r="AF26" i="6"/>
  <c r="AG26" i="8"/>
  <c r="AG26" i="5"/>
  <c r="AF26" i="14"/>
  <c r="AF25" i="9"/>
  <c r="AG25" i="5"/>
  <c r="AF25" i="6"/>
  <c r="AF23" i="7"/>
  <c r="AF23" i="8"/>
  <c r="AF23" i="15"/>
  <c r="AF24" i="15"/>
  <c r="AG23" i="5"/>
  <c r="AG23" i="6"/>
  <c r="AG23" i="8"/>
  <c r="AF23" i="9"/>
  <c r="AF24" i="14"/>
  <c r="AF23" i="12"/>
  <c r="AF23" i="5"/>
  <c r="AF23" i="6"/>
  <c r="AG23" i="9"/>
  <c r="AG24" i="14"/>
  <c r="AF22" i="9"/>
  <c r="AG20" i="5"/>
  <c r="AF18" i="7"/>
  <c r="AF18" i="5"/>
  <c r="AF18" i="8"/>
  <c r="AF17" i="9"/>
  <c r="AF17" i="4"/>
  <c r="AF17" i="7"/>
  <c r="AF17" i="15"/>
  <c r="AF17" i="5"/>
  <c r="AG18" i="14"/>
  <c r="AG17" i="6"/>
  <c r="AF16" i="9"/>
  <c r="AG16" i="8"/>
  <c r="AF16" i="5"/>
  <c r="AF16" i="12"/>
  <c r="AF16" i="15"/>
  <c r="AG15" i="5"/>
  <c r="AF12" i="5"/>
  <c r="AG6" i="5"/>
  <c r="AF5" i="6"/>
  <c r="AF18" i="4" l="1"/>
  <c r="AF30" i="4"/>
  <c r="AF20" i="5"/>
  <c r="AG24" i="5"/>
  <c r="AF21" i="6"/>
  <c r="AG32" i="6"/>
  <c r="AF15" i="7"/>
  <c r="AG18" i="8"/>
  <c r="AG25" i="9"/>
  <c r="AF25" i="12"/>
  <c r="AF32" i="12"/>
  <c r="AF32" i="15"/>
  <c r="AG11" i="14"/>
  <c r="AF33" i="14"/>
  <c r="AG32" i="5"/>
  <c r="AF17" i="6"/>
  <c r="AG17" i="8"/>
  <c r="AF18" i="12"/>
  <c r="AF28" i="4"/>
  <c r="AF32" i="4"/>
  <c r="AF13" i="5"/>
  <c r="AF25" i="5"/>
  <c r="AG29" i="5"/>
  <c r="AG18" i="5"/>
  <c r="AG12" i="6"/>
  <c r="AF18" i="6"/>
  <c r="AG29" i="6"/>
  <c r="AF32" i="6"/>
  <c r="AF11" i="7"/>
  <c r="AG25" i="8"/>
  <c r="AG10" i="9"/>
  <c r="AF15" i="9"/>
  <c r="AF32" i="9"/>
  <c r="AF28" i="15"/>
  <c r="AG13" i="5"/>
  <c r="AF12" i="4"/>
  <c r="AF10" i="5"/>
  <c r="AF11" i="5"/>
  <c r="AG12" i="5"/>
  <c r="AF15" i="5"/>
  <c r="AG16" i="5"/>
  <c r="AG17" i="5"/>
  <c r="AF15" i="6"/>
  <c r="AG16" i="6"/>
  <c r="AG24" i="6"/>
  <c r="AF10" i="7"/>
  <c r="AF12" i="7"/>
  <c r="AF16" i="8"/>
  <c r="AF32" i="8"/>
  <c r="AF18" i="9"/>
  <c r="AG17" i="9"/>
  <c r="AF16" i="14"/>
  <c r="AG26" i="14"/>
  <c r="AF30" i="7"/>
  <c r="AG30" i="8"/>
  <c r="AG30" i="5"/>
  <c r="AF30" i="6"/>
  <c r="AF32" i="5"/>
  <c r="AG30" i="9"/>
  <c r="AG30" i="6"/>
  <c r="AF25" i="15"/>
  <c r="AG18" i="6"/>
  <c r="AF16" i="6"/>
  <c r="AF15" i="8"/>
  <c r="AG16" i="14"/>
  <c r="AF12" i="6"/>
  <c r="AF11" i="6"/>
  <c r="AF10" i="15"/>
  <c r="AG10" i="8"/>
  <c r="AF10" i="6"/>
  <c r="AG10" i="5"/>
  <c r="AF10" i="9"/>
  <c r="AG6" i="6"/>
  <c r="AG33" i="9" l="1"/>
  <c r="AG33" i="8"/>
  <c r="AG34" i="14"/>
  <c r="AF33" i="4"/>
  <c r="AG33" i="5"/>
  <c r="AG33" i="6"/>
  <c r="AF33" i="7"/>
  <c r="AF33" i="8"/>
  <c r="AF35" i="14"/>
  <c r="AF33" i="15"/>
  <c r="AF33" i="6"/>
  <c r="AF33" i="12"/>
  <c r="AF34" i="14"/>
  <c r="AF33" i="9"/>
  <c r="AF33" i="5"/>
</calcChain>
</file>

<file path=xl/sharedStrings.xml><?xml version="1.0" encoding="utf-8"?>
<sst xmlns="http://schemas.openxmlformats.org/spreadsheetml/2006/main" count="662" uniqueCount="145">
  <si>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</si>
  <si>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</si>
  <si>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</si>
  <si>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</si>
  <si>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</si>
  <si>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</si>
  <si>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</si>
  <si>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</si>
  <si>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</si>
  <si>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</si>
  <si>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</si>
  <si>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</si>
  <si>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</si>
  <si>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</si>
  <si>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</si>
  <si>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</si>
  <si>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</si>
  <si>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</si>
  <si>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</si>
  <si>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</si>
  <si>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</si>
  <si>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</si>
  <si>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</si>
  <si>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</si>
  <si>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</si>
  <si>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</si>
  <si>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</si>
  <si>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</si>
  <si>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</si>
  <si>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</si>
  <si>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</si>
  <si>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</si>
  <si>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</si>
  <si>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</si>
  <si>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</si>
  <si>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</si>
  <si>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</si>
  <si>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</si>
  <si>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</si>
  <si>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</si>
  <si>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</si>
  <si>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</si>
  <si>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</si>
  <si>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</si>
  <si>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</si>
  <si>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</si>
  <si>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</si>
  <si>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</si>
  <si>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</si>
  <si>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</si>
  <si>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</si>
  <si>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</si>
  <si>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</si>
  <si>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</si>
  <si>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</si>
  <si>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Bataguassu</t>
  </si>
  <si>
    <t>NE</t>
  </si>
  <si>
    <t>L</t>
  </si>
  <si>
    <t>**</t>
  </si>
  <si>
    <t>S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</si>
  <si>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</si>
  <si>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</si>
  <si>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</si>
  <si>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</si>
  <si>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</si>
  <si>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</si>
  <si>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</si>
  <si>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</si>
  <si>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</si>
  <si>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</si>
  <si>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</si>
  <si>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</si>
  <si>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</si>
  <si>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</si>
  <si>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</si>
  <si>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</si>
  <si>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</si>
  <si>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</si>
  <si>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</si>
  <si>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</si>
  <si>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</si>
  <si>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</si>
  <si>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</si>
  <si>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</si>
  <si>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</si>
  <si>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</si>
  <si>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</si>
  <si>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</si>
  <si>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</si>
  <si>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</si>
  <si>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</si>
  <si>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</si>
  <si>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</si>
  <si>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</si>
  <si>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</si>
  <si>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</si>
  <si>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</si>
  <si>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</si>
  <si>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</si>
  <si>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</si>
  <si>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</si>
  <si>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</si>
  <si>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</si>
  <si>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</si>
  <si>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</si>
  <si>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</si>
  <si>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</si>
  <si>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</si>
  <si>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</si>
  <si>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</si>
  <si>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</si>
  <si>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</si>
  <si>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</si>
  <si>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</si>
  <si>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</si>
  <si>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</si>
  <si>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</si>
  <si>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</si>
  <si>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</si>
  <si>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</si>
  <si>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</si>
  <si>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</si>
  <si>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</si>
  <si>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</si>
  <si>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</si>
  <si>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</si>
  <si>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</si>
  <si>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</si>
  <si>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</si>
  <si>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</si>
  <si>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</si>
  <si>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</si>
  <si>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</si>
  <si>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</si>
  <si>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SO</t>
  </si>
  <si>
    <t>Fonte : Inmet/Sepaf/Agraer/Cemtec-MS</t>
  </si>
  <si>
    <t>Junho/2016</t>
  </si>
  <si>
    <t>*</t>
  </si>
  <si>
    <t>SE</t>
  </si>
  <si>
    <t>Ma. Franciane Rodrigues</t>
  </si>
  <si>
    <t>CoordenadoraTécnica/Cemtec</t>
  </si>
  <si>
    <t xml:space="preserve"> (*)Nenhuma Informação Dispopnivel, pelo INMET</t>
  </si>
  <si>
    <t>Rodovia BR 163 – km 541 – Zona Rural (Conab)</t>
  </si>
  <si>
    <t>Rodovia MS 306 – km 96 – Saída para Cassilândia (Conab)</t>
  </si>
  <si>
    <t>senha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</si>
</sst>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b/>
      <i/>
      <sz val="9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sz val="9"/>
      <color theme="8" tint="-0.49998474074526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7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3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3" fillId="4" borderId="1" xfId="0" applyNumberFormat="1" applyFont="1" applyFill="1" applyBorder="1" applyAlignment="1">
      <alignment horizontal="center" wrapText="1"/>
    </xf>
    <xf numFmtId="0" fontId="0" fillId="4" borderId="0" xfId="0" applyFill="1"/>
    <xf numFmtId="0" fontId="13" fillId="4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0" borderId="0" xfId="0" applyFill="1"/>
    <xf numFmtId="0" fontId="0" fillId="4" borderId="1" xfId="0" applyNumberFormat="1" applyFill="1" applyBorder="1" applyAlignment="1">
      <alignment horizont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164" fontId="0" fillId="4" borderId="0" xfId="1" applyNumberFormat="1" applyFont="1" applyFill="1"/>
    <xf numFmtId="164" fontId="0" fillId="0" borderId="0" xfId="1" applyNumberFormat="1" applyFont="1" applyFill="1"/>
    <xf numFmtId="0" fontId="0" fillId="4" borderId="1" xfId="0" applyFill="1" applyBorder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9" fillId="4" borderId="0" xfId="2" applyFont="1" applyFill="1" applyAlignment="1" applyProtection="1"/>
    <xf numFmtId="0" fontId="0" fillId="4" borderId="0" xfId="0" applyFill="1" applyBorder="1" applyAlignment="1"/>
    <xf numFmtId="0" fontId="19" fillId="4" borderId="0" xfId="2" applyFill="1" applyAlignment="1" applyProtection="1"/>
    <xf numFmtId="0" fontId="0" fillId="4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8" fillId="0" borderId="4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2" fontId="4" fillId="2" borderId="13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8" xfId="0" applyFill="1" applyBorder="1"/>
    <xf numFmtId="0" fontId="8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0" fillId="4" borderId="0" xfId="0" applyFill="1" applyBorder="1"/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center" vertical="center"/>
    </xf>
    <xf numFmtId="2" fontId="2" fillId="4" borderId="17" xfId="0" applyNumberFormat="1" applyFont="1" applyFill="1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2" fillId="4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2" fontId="8" fillId="3" borderId="13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8" fillId="1" borderId="14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2" fontId="10" fillId="5" borderId="14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2" fontId="4" fillId="5" borderId="6" xfId="0" applyNumberFormat="1" applyFont="1" applyFill="1" applyBorder="1" applyAlignment="1">
      <alignment horizontal="center" vertical="center"/>
    </xf>
    <xf numFmtId="2" fontId="8" fillId="5" borderId="6" xfId="0" applyNumberFormat="1" applyFont="1" applyFill="1" applyBorder="1" applyAlignment="1">
      <alignment horizontal="center" vertical="center"/>
    </xf>
    <xf numFmtId="2" fontId="8" fillId="5" borderId="14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2" fontId="4" fillId="6" borderId="6" xfId="0" applyNumberFormat="1" applyFont="1" applyFill="1" applyBorder="1" applyAlignment="1">
      <alignment horizontal="center" vertical="center"/>
    </xf>
    <xf numFmtId="2" fontId="8" fillId="6" borderId="6" xfId="0" applyNumberFormat="1" applyFont="1" applyFill="1" applyBorder="1" applyAlignment="1">
      <alignment horizontal="center" vertical="center"/>
    </xf>
    <xf numFmtId="2" fontId="8" fillId="6" borderId="14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2" fontId="8" fillId="6" borderId="13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1" fontId="10" fillId="4" borderId="6" xfId="0" applyNumberFormat="1" applyFont="1" applyFill="1" applyBorder="1" applyAlignment="1">
      <alignment horizontal="center" vertical="center"/>
    </xf>
    <xf numFmtId="0" fontId="10" fillId="4" borderId="6" xfId="0" applyNumberFormat="1" applyFont="1" applyFill="1" applyBorder="1" applyAlignment="1">
      <alignment horizontal="center" vertical="center"/>
    </xf>
    <xf numFmtId="2" fontId="4" fillId="6" borderId="14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2" fontId="6" fillId="5" borderId="6" xfId="0" applyNumberFormat="1" applyFont="1" applyFill="1" applyBorder="1" applyAlignment="1">
      <alignment horizontal="center" vertical="center"/>
    </xf>
    <xf numFmtId="2" fontId="6" fillId="5" borderId="14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14" fontId="16" fillId="0" borderId="20" xfId="0" applyNumberFormat="1" applyFont="1" applyBorder="1" applyAlignment="1">
      <alignment horizontal="center"/>
    </xf>
    <xf numFmtId="14" fontId="16" fillId="0" borderId="6" xfId="0" applyNumberFormat="1" applyFont="1" applyBorder="1" applyAlignment="1">
      <alignment horizontal="center"/>
    </xf>
    <xf numFmtId="0" fontId="16" fillId="1" borderId="6" xfId="0" applyFont="1" applyFill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" fontId="8" fillId="4" borderId="17" xfId="0" applyNumberFormat="1" applyFont="1" applyFill="1" applyBorder="1" applyAlignment="1">
      <alignment horizontal="center"/>
    </xf>
    <xf numFmtId="1" fontId="8" fillId="4" borderId="8" xfId="0" applyNumberFormat="1" applyFont="1" applyFill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49" fontId="9" fillId="4" borderId="6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5" borderId="12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6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7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8.pn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9.pn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0.pn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jpeg"/><Relationship Id="rId1" Type="http://schemas.openxmlformats.org/officeDocument/2006/relationships/image" Target="../media/image11.png"/><Relationship Id="rId4" Type="http://schemas.openxmlformats.org/officeDocument/2006/relationships/image" Target="../media/image1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4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190500</xdr:colOff>
      <xdr:row>35</xdr:row>
      <xdr:rowOff>145029</xdr:rowOff>
    </xdr:from>
    <xdr:to>
      <xdr:col>16</xdr:col>
      <xdr:colOff>148168</xdr:colOff>
      <xdr:row>38</xdr:row>
      <xdr:rowOff>15216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9083" y="7606279"/>
          <a:ext cx="1037168" cy="357020"/>
        </a:xfrm>
        <a:prstGeom prst="rect">
          <a:avLst/>
        </a:prstGeom>
      </xdr:spPr>
    </xdr:pic>
    <xdr:clientData/>
  </xdr:twoCellAnchor>
  <xdr:twoCellAnchor editAs="oneCell">
    <xdr:from>
      <xdr:col>27</xdr:col>
      <xdr:colOff>317501</xdr:colOff>
      <xdr:row>34</xdr:row>
      <xdr:rowOff>116416</xdr:rowOff>
    </xdr:from>
    <xdr:to>
      <xdr:col>31</xdr:col>
      <xdr:colOff>396916</xdr:colOff>
      <xdr:row>37</xdr:row>
      <xdr:rowOff>124945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1" y="7418916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35</xdr:row>
      <xdr:rowOff>105833</xdr:rowOff>
    </xdr:from>
    <xdr:to>
      <xdr:col>0</xdr:col>
      <xdr:colOff>1032379</xdr:colOff>
      <xdr:row>37</xdr:row>
      <xdr:rowOff>88899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567083"/>
          <a:ext cx="1032378" cy="300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317501</xdr:colOff>
      <xdr:row>35</xdr:row>
      <xdr:rowOff>39826</xdr:rowOff>
    </xdr:from>
    <xdr:to>
      <xdr:col>26</xdr:col>
      <xdr:colOff>148166</xdr:colOff>
      <xdr:row>37</xdr:row>
      <xdr:rowOff>116417</xdr:rowOff>
    </xdr:to>
    <xdr:pic>
      <xdr:nvPicPr>
        <xdr:cNvPr id="6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4584" y="7501076"/>
          <a:ext cx="1269999" cy="39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36</xdr:row>
      <xdr:rowOff>0</xdr:rowOff>
    </xdr:from>
    <xdr:to>
      <xdr:col>33</xdr:col>
      <xdr:colOff>943239</xdr:colOff>
      <xdr:row>39</xdr:row>
      <xdr:rowOff>19207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7188" y="7584281"/>
          <a:ext cx="1490926" cy="519269"/>
        </a:xfrm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36</xdr:row>
      <xdr:rowOff>0</xdr:rowOff>
    </xdr:from>
    <xdr:to>
      <xdr:col>31</xdr:col>
      <xdr:colOff>103227</xdr:colOff>
      <xdr:row>39</xdr:row>
      <xdr:rowOff>8530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94531" y="7584281"/>
          <a:ext cx="1651040" cy="5085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1</xdr:col>
      <xdr:colOff>290511</xdr:colOff>
      <xdr:row>39</xdr:row>
      <xdr:rowOff>104775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20125"/>
          <a:ext cx="150494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37</xdr:row>
      <xdr:rowOff>0</xdr:rowOff>
    </xdr:from>
    <xdr:to>
      <xdr:col>25</xdr:col>
      <xdr:colOff>304270</xdr:colOff>
      <xdr:row>39</xdr:row>
      <xdr:rowOff>162081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620125"/>
          <a:ext cx="1471083" cy="495456"/>
        </a:xfrm>
        <a:prstGeom prst="rect">
          <a:avLst/>
        </a:prstGeom>
      </xdr:spPr>
    </xdr:pic>
    <xdr:clientData/>
  </xdr:twoCellAnchor>
  <xdr:twoCellAnchor editAs="oneCell">
    <xdr:from>
      <xdr:col>13</xdr:col>
      <xdr:colOff>71438</xdr:colOff>
      <xdr:row>36</xdr:row>
      <xdr:rowOff>142875</xdr:rowOff>
    </xdr:from>
    <xdr:to>
      <xdr:col>15</xdr:col>
      <xdr:colOff>341312</xdr:colOff>
      <xdr:row>39</xdr:row>
      <xdr:rowOff>36904</xdr:rowOff>
    </xdr:to>
    <xdr:pic>
      <xdr:nvPicPr>
        <xdr:cNvPr id="8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6188" y="8596313"/>
          <a:ext cx="1269999" cy="39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35</xdr:row>
      <xdr:rowOff>129259</xdr:rowOff>
    </xdr:from>
    <xdr:to>
      <xdr:col>15</xdr:col>
      <xdr:colOff>328083</xdr:colOff>
      <xdr:row>38</xdr:row>
      <xdr:rowOff>8621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7590509"/>
          <a:ext cx="1217083" cy="366195"/>
        </a:xfrm>
        <a:prstGeom prst="rect">
          <a:avLst/>
        </a:prstGeom>
      </xdr:spPr>
    </xdr:pic>
    <xdr:clientData/>
  </xdr:twoCellAnchor>
  <xdr:twoCellAnchor editAs="oneCell">
    <xdr:from>
      <xdr:col>29</xdr:col>
      <xdr:colOff>116417</xdr:colOff>
      <xdr:row>34</xdr:row>
      <xdr:rowOff>137584</xdr:rowOff>
    </xdr:from>
    <xdr:to>
      <xdr:col>32</xdr:col>
      <xdr:colOff>407499</xdr:colOff>
      <xdr:row>37</xdr:row>
      <xdr:rowOff>146113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2334" y="7440084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36</xdr:row>
      <xdr:rowOff>27275</xdr:rowOff>
    </xdr:from>
    <xdr:to>
      <xdr:col>0</xdr:col>
      <xdr:colOff>1047750</xdr:colOff>
      <xdr:row>38</xdr:row>
      <xdr:rowOff>4233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647275"/>
          <a:ext cx="1047749" cy="305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35</xdr:row>
      <xdr:rowOff>0</xdr:rowOff>
    </xdr:from>
    <xdr:to>
      <xdr:col>27</xdr:col>
      <xdr:colOff>190499</xdr:colOff>
      <xdr:row>37</xdr:row>
      <xdr:rowOff>76591</xdr:rowOff>
    </xdr:to>
    <xdr:pic>
      <xdr:nvPicPr>
        <xdr:cNvPr id="7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6750" y="7461250"/>
          <a:ext cx="1269999" cy="39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158750</xdr:colOff>
      <xdr:row>35</xdr:row>
      <xdr:rowOff>100728</xdr:rowOff>
    </xdr:from>
    <xdr:to>
      <xdr:col>15</xdr:col>
      <xdr:colOff>296332</xdr:colOff>
      <xdr:row>38</xdr:row>
      <xdr:rowOff>29788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0" y="7561978"/>
          <a:ext cx="1217082" cy="415893"/>
        </a:xfrm>
        <a:prstGeom prst="rect">
          <a:avLst/>
        </a:prstGeom>
      </xdr:spPr>
    </xdr:pic>
    <xdr:clientData/>
  </xdr:twoCellAnchor>
  <xdr:twoCellAnchor editAs="oneCell">
    <xdr:from>
      <xdr:col>29</xdr:col>
      <xdr:colOff>116417</xdr:colOff>
      <xdr:row>34</xdr:row>
      <xdr:rowOff>95250</xdr:rowOff>
    </xdr:from>
    <xdr:to>
      <xdr:col>32</xdr:col>
      <xdr:colOff>439249</xdr:colOff>
      <xdr:row>37</xdr:row>
      <xdr:rowOff>103779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2334" y="7397750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130028</xdr:rowOff>
    </xdr:from>
    <xdr:to>
      <xdr:col>0</xdr:col>
      <xdr:colOff>1058333</xdr:colOff>
      <xdr:row>37</xdr:row>
      <xdr:rowOff>120650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91278"/>
          <a:ext cx="1058333" cy="308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137583</xdr:colOff>
      <xdr:row>35</xdr:row>
      <xdr:rowOff>42334</xdr:rowOff>
    </xdr:from>
    <xdr:to>
      <xdr:col>27</xdr:col>
      <xdr:colOff>328082</xdr:colOff>
      <xdr:row>37</xdr:row>
      <xdr:rowOff>118925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4333" y="7503584"/>
          <a:ext cx="1269999" cy="39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201083</xdr:colOff>
      <xdr:row>35</xdr:row>
      <xdr:rowOff>135588</xdr:rowOff>
    </xdr:from>
    <xdr:to>
      <xdr:col>16</xdr:col>
      <xdr:colOff>64810</xdr:colOff>
      <xdr:row>37</xdr:row>
      <xdr:rowOff>156788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583" y="7596838"/>
          <a:ext cx="1049060" cy="338700"/>
        </a:xfrm>
        <a:prstGeom prst="rect">
          <a:avLst/>
        </a:prstGeom>
      </xdr:spPr>
    </xdr:pic>
    <xdr:clientData/>
  </xdr:twoCellAnchor>
  <xdr:twoCellAnchor editAs="oneCell">
    <xdr:from>
      <xdr:col>27</xdr:col>
      <xdr:colOff>254001</xdr:colOff>
      <xdr:row>34</xdr:row>
      <xdr:rowOff>116418</xdr:rowOff>
    </xdr:from>
    <xdr:to>
      <xdr:col>31</xdr:col>
      <xdr:colOff>343999</xdr:colOff>
      <xdr:row>37</xdr:row>
      <xdr:rowOff>124947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1" y="7418918"/>
          <a:ext cx="1666915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36</xdr:row>
      <xdr:rowOff>0</xdr:rowOff>
    </xdr:from>
    <xdr:to>
      <xdr:col>0</xdr:col>
      <xdr:colOff>1032379</xdr:colOff>
      <xdr:row>37</xdr:row>
      <xdr:rowOff>141816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620000"/>
          <a:ext cx="1032378" cy="300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338666</xdr:colOff>
      <xdr:row>35</xdr:row>
      <xdr:rowOff>0</xdr:rowOff>
    </xdr:from>
    <xdr:to>
      <xdr:col>26</xdr:col>
      <xdr:colOff>21165</xdr:colOff>
      <xdr:row>37</xdr:row>
      <xdr:rowOff>76591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9" y="7461250"/>
          <a:ext cx="1269999" cy="39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359834</xdr:colOff>
      <xdr:row>35</xdr:row>
      <xdr:rowOff>97634</xdr:rowOff>
    </xdr:from>
    <xdr:to>
      <xdr:col>16</xdr:col>
      <xdr:colOff>285750</xdr:colOff>
      <xdr:row>37</xdr:row>
      <xdr:rowOff>146204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7417" y="7558884"/>
          <a:ext cx="1227666" cy="366070"/>
        </a:xfrm>
        <a:prstGeom prst="rect">
          <a:avLst/>
        </a:prstGeom>
      </xdr:spPr>
    </xdr:pic>
    <xdr:clientData/>
  </xdr:twoCellAnchor>
  <xdr:twoCellAnchor editAs="oneCell">
    <xdr:from>
      <xdr:col>28</xdr:col>
      <xdr:colOff>423334</xdr:colOff>
      <xdr:row>34</xdr:row>
      <xdr:rowOff>95250</xdr:rowOff>
    </xdr:from>
    <xdr:to>
      <xdr:col>32</xdr:col>
      <xdr:colOff>428666</xdr:colOff>
      <xdr:row>37</xdr:row>
      <xdr:rowOff>103779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9667" y="7397750"/>
          <a:ext cx="1815082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35</xdr:row>
      <xdr:rowOff>52917</xdr:rowOff>
    </xdr:from>
    <xdr:to>
      <xdr:col>1</xdr:col>
      <xdr:colOff>6258</xdr:colOff>
      <xdr:row>37</xdr:row>
      <xdr:rowOff>110067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514167"/>
          <a:ext cx="1286840" cy="37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338667</xdr:colOff>
      <xdr:row>35</xdr:row>
      <xdr:rowOff>10584</xdr:rowOff>
    </xdr:from>
    <xdr:to>
      <xdr:col>26</xdr:col>
      <xdr:colOff>306916</xdr:colOff>
      <xdr:row>37</xdr:row>
      <xdr:rowOff>87175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5417" y="7471834"/>
          <a:ext cx="1269999" cy="39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42334</xdr:colOff>
      <xdr:row>35</xdr:row>
      <xdr:rowOff>141733</xdr:rowOff>
    </xdr:from>
    <xdr:to>
      <xdr:col>16</xdr:col>
      <xdr:colOff>21167</xdr:colOff>
      <xdr:row>38</xdr:row>
      <xdr:rowOff>19206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0917" y="7602983"/>
          <a:ext cx="1058333" cy="364306"/>
        </a:xfrm>
        <a:prstGeom prst="rect">
          <a:avLst/>
        </a:prstGeom>
      </xdr:spPr>
    </xdr:pic>
    <xdr:clientData/>
  </xdr:twoCellAnchor>
  <xdr:twoCellAnchor editAs="oneCell">
    <xdr:from>
      <xdr:col>29</xdr:col>
      <xdr:colOff>105834</xdr:colOff>
      <xdr:row>34</xdr:row>
      <xdr:rowOff>95251</xdr:rowOff>
    </xdr:from>
    <xdr:to>
      <xdr:col>32</xdr:col>
      <xdr:colOff>439249</xdr:colOff>
      <xdr:row>37</xdr:row>
      <xdr:rowOff>103780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1" y="7397751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224366</xdr:colOff>
      <xdr:row>37</xdr:row>
      <xdr:rowOff>120650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1250"/>
          <a:ext cx="1504949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137583</xdr:colOff>
      <xdr:row>35</xdr:row>
      <xdr:rowOff>21167</xdr:rowOff>
    </xdr:from>
    <xdr:to>
      <xdr:col>27</xdr:col>
      <xdr:colOff>328082</xdr:colOff>
      <xdr:row>37</xdr:row>
      <xdr:rowOff>97758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4333" y="7482417"/>
          <a:ext cx="1269999" cy="39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</xdr:colOff>
      <xdr:row>35</xdr:row>
      <xdr:rowOff>134447</xdr:rowOff>
    </xdr:from>
    <xdr:to>
      <xdr:col>16</xdr:col>
      <xdr:colOff>31750</xdr:colOff>
      <xdr:row>38</xdr:row>
      <xdr:rowOff>19206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04417" y="7595697"/>
          <a:ext cx="1079500" cy="371592"/>
        </a:xfrm>
        <a:prstGeom prst="rect">
          <a:avLst/>
        </a:prstGeom>
      </xdr:spPr>
    </xdr:pic>
    <xdr:clientData/>
  </xdr:twoCellAnchor>
  <xdr:twoCellAnchor editAs="oneCell">
    <xdr:from>
      <xdr:col>28</xdr:col>
      <xdr:colOff>0</xdr:colOff>
      <xdr:row>34</xdr:row>
      <xdr:rowOff>116416</xdr:rowOff>
    </xdr:from>
    <xdr:to>
      <xdr:col>31</xdr:col>
      <xdr:colOff>439248</xdr:colOff>
      <xdr:row>37</xdr:row>
      <xdr:rowOff>124945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0167" y="7418916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41475</xdr:rowOff>
    </xdr:from>
    <xdr:to>
      <xdr:col>0</xdr:col>
      <xdr:colOff>1217083</xdr:colOff>
      <xdr:row>37</xdr:row>
      <xdr:rowOff>78316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02725"/>
          <a:ext cx="1217083" cy="354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31749</xdr:colOff>
      <xdr:row>35</xdr:row>
      <xdr:rowOff>21167</xdr:rowOff>
    </xdr:from>
    <xdr:to>
      <xdr:col>26</xdr:col>
      <xdr:colOff>222248</xdr:colOff>
      <xdr:row>37</xdr:row>
      <xdr:rowOff>97758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2749" y="7482417"/>
          <a:ext cx="1269999" cy="39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31749</xdr:colOff>
      <xdr:row>35</xdr:row>
      <xdr:rowOff>42333</xdr:rowOff>
    </xdr:from>
    <xdr:to>
      <xdr:col>18</xdr:col>
      <xdr:colOff>148165</xdr:colOff>
      <xdr:row>38</xdr:row>
      <xdr:rowOff>61539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1416" y="5429250"/>
          <a:ext cx="1090082" cy="495456"/>
        </a:xfrm>
        <a:prstGeom prst="rect">
          <a:avLst/>
        </a:prstGeom>
      </xdr:spPr>
    </xdr:pic>
    <xdr:clientData/>
  </xdr:twoCellAnchor>
  <xdr:twoCellAnchor editAs="oneCell">
    <xdr:from>
      <xdr:col>30</xdr:col>
      <xdr:colOff>148166</xdr:colOff>
      <xdr:row>35</xdr:row>
      <xdr:rowOff>74084</xdr:rowOff>
    </xdr:from>
    <xdr:to>
      <xdr:col>31</xdr:col>
      <xdr:colOff>936665</xdr:colOff>
      <xdr:row>38</xdr:row>
      <xdr:rowOff>82613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9583" y="5461001"/>
          <a:ext cx="1031915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1068731</xdr:colOff>
      <xdr:row>37</xdr:row>
      <xdr:rowOff>152400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5667"/>
          <a:ext cx="1068731" cy="31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169333</xdr:colOff>
      <xdr:row>36</xdr:row>
      <xdr:rowOff>0</xdr:rowOff>
    </xdr:from>
    <xdr:to>
      <xdr:col>28</xdr:col>
      <xdr:colOff>243416</xdr:colOff>
      <xdr:row>38</xdr:row>
      <xdr:rowOff>76591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5545667"/>
          <a:ext cx="1269999" cy="39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306918</xdr:colOff>
      <xdr:row>36</xdr:row>
      <xdr:rowOff>9873</xdr:rowOff>
    </xdr:from>
    <xdr:to>
      <xdr:col>15</xdr:col>
      <xdr:colOff>179918</xdr:colOff>
      <xdr:row>37</xdr:row>
      <xdr:rowOff>167372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501" y="7629873"/>
          <a:ext cx="952500" cy="316249"/>
        </a:xfrm>
        <a:prstGeom prst="rect">
          <a:avLst/>
        </a:prstGeom>
      </xdr:spPr>
    </xdr:pic>
    <xdr:clientData/>
  </xdr:twoCellAnchor>
  <xdr:twoCellAnchor editAs="oneCell">
    <xdr:from>
      <xdr:col>28</xdr:col>
      <xdr:colOff>31750</xdr:colOff>
      <xdr:row>34</xdr:row>
      <xdr:rowOff>74083</xdr:rowOff>
    </xdr:from>
    <xdr:to>
      <xdr:col>31</xdr:col>
      <xdr:colOff>418081</xdr:colOff>
      <xdr:row>37</xdr:row>
      <xdr:rowOff>82612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6583" y="7376583"/>
          <a:ext cx="1518748" cy="484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116416</xdr:rowOff>
    </xdr:from>
    <xdr:to>
      <xdr:col>0</xdr:col>
      <xdr:colOff>1141435</xdr:colOff>
      <xdr:row>37</xdr:row>
      <xdr:rowOff>131233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77666"/>
          <a:ext cx="1141435" cy="332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127001</xdr:colOff>
      <xdr:row>35</xdr:row>
      <xdr:rowOff>10583</xdr:rowOff>
    </xdr:from>
    <xdr:to>
      <xdr:col>26</xdr:col>
      <xdr:colOff>317500</xdr:colOff>
      <xdr:row>37</xdr:row>
      <xdr:rowOff>87174</xdr:rowOff>
    </xdr:to>
    <xdr:pic>
      <xdr:nvPicPr>
        <xdr:cNvPr id="5" name="Picture 2" descr="C:\Users\Cemtec02\Desktop\Novos produtos CEMTEC\Logo oficial\SEPAF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1" y="7471833"/>
          <a:ext cx="1269999" cy="39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21.970833333333331</v>
          </cell>
          <cell r="C5">
            <v>29.2</v>
          </cell>
          <cell r="D5">
            <v>17.7</v>
          </cell>
          <cell r="E5">
            <v>77.777777777777771</v>
          </cell>
          <cell r="F5">
            <v>98</v>
          </cell>
          <cell r="G5">
            <v>59</v>
          </cell>
          <cell r="H5">
            <v>13.68</v>
          </cell>
          <cell r="I5" t="str">
            <v>L</v>
          </cell>
          <cell r="J5">
            <v>37.080000000000005</v>
          </cell>
          <cell r="K5">
            <v>0.4</v>
          </cell>
        </row>
        <row r="6">
          <cell r="B6">
            <v>19.420833333333331</v>
          </cell>
          <cell r="C6">
            <v>23</v>
          </cell>
          <cell r="D6">
            <v>17.100000000000001</v>
          </cell>
          <cell r="E6">
            <v>99</v>
          </cell>
          <cell r="F6">
            <v>100</v>
          </cell>
          <cell r="G6">
            <v>96</v>
          </cell>
          <cell r="H6">
            <v>7.2</v>
          </cell>
          <cell r="I6" t="str">
            <v>O</v>
          </cell>
          <cell r="J6">
            <v>21.96</v>
          </cell>
          <cell r="K6">
            <v>14.6</v>
          </cell>
        </row>
        <row r="7">
          <cell r="B7">
            <v>18.433333333333334</v>
          </cell>
          <cell r="C7">
            <v>19.7</v>
          </cell>
          <cell r="D7">
            <v>17</v>
          </cell>
          <cell r="E7" t="str">
            <v>*</v>
          </cell>
          <cell r="F7" t="str">
            <v>*</v>
          </cell>
          <cell r="G7" t="str">
            <v>*</v>
          </cell>
          <cell r="H7">
            <v>7.9200000000000008</v>
          </cell>
          <cell r="I7" t="str">
            <v>O</v>
          </cell>
          <cell r="J7">
            <v>26.28</v>
          </cell>
          <cell r="K7">
            <v>5.4</v>
          </cell>
        </row>
        <row r="8">
          <cell r="B8">
            <v>22.0625</v>
          </cell>
          <cell r="C8">
            <v>30</v>
          </cell>
          <cell r="D8">
            <v>17.7</v>
          </cell>
          <cell r="E8">
            <v>74.2</v>
          </cell>
          <cell r="F8">
            <v>100</v>
          </cell>
          <cell r="G8">
            <v>58</v>
          </cell>
          <cell r="H8">
            <v>14.04</v>
          </cell>
          <cell r="I8" t="str">
            <v>L</v>
          </cell>
          <cell r="J8">
            <v>30.96</v>
          </cell>
          <cell r="K8">
            <v>0</v>
          </cell>
        </row>
        <row r="9">
          <cell r="B9">
            <v>24.895833333333332</v>
          </cell>
          <cell r="C9">
            <v>32.4</v>
          </cell>
          <cell r="D9">
            <v>19.2</v>
          </cell>
          <cell r="E9">
            <v>67.083333333333329</v>
          </cell>
          <cell r="F9">
            <v>100</v>
          </cell>
          <cell r="G9">
            <v>47</v>
          </cell>
          <cell r="H9">
            <v>16.559999999999999</v>
          </cell>
          <cell r="I9" t="str">
            <v>NE</v>
          </cell>
          <cell r="J9">
            <v>41.04</v>
          </cell>
          <cell r="K9">
            <v>0</v>
          </cell>
        </row>
        <row r="10">
          <cell r="B10">
            <v>23.749999999999996</v>
          </cell>
          <cell r="C10">
            <v>30.6</v>
          </cell>
          <cell r="D10">
            <v>19.5</v>
          </cell>
          <cell r="E10">
            <v>85.1</v>
          </cell>
          <cell r="F10">
            <v>100</v>
          </cell>
          <cell r="G10">
            <v>61</v>
          </cell>
          <cell r="H10">
            <v>17.28</v>
          </cell>
          <cell r="I10" t="str">
            <v>NE</v>
          </cell>
          <cell r="J10">
            <v>39.24</v>
          </cell>
          <cell r="K10">
            <v>12.4</v>
          </cell>
        </row>
        <row r="11">
          <cell r="B11">
            <v>16.524999999999995</v>
          </cell>
          <cell r="C11">
            <v>20.5</v>
          </cell>
          <cell r="D11">
            <v>14</v>
          </cell>
          <cell r="E11">
            <v>85.615384615384613</v>
          </cell>
          <cell r="F11">
            <v>100</v>
          </cell>
          <cell r="G11">
            <v>66</v>
          </cell>
          <cell r="H11">
            <v>12.6</v>
          </cell>
          <cell r="I11" t="str">
            <v>O</v>
          </cell>
          <cell r="J11">
            <v>37.440000000000005</v>
          </cell>
          <cell r="K11">
            <v>2.2000000000000002</v>
          </cell>
        </row>
        <row r="12">
          <cell r="B12">
            <v>15.308333333333332</v>
          </cell>
          <cell r="C12">
            <v>17.899999999999999</v>
          </cell>
          <cell r="D12">
            <v>12.5</v>
          </cell>
          <cell r="E12">
            <v>76.095238095238102</v>
          </cell>
          <cell r="F12">
            <v>98</v>
          </cell>
          <cell r="G12">
            <v>50</v>
          </cell>
          <cell r="H12">
            <v>8.64</v>
          </cell>
          <cell r="I12" t="str">
            <v>O</v>
          </cell>
          <cell r="J12">
            <v>20.88</v>
          </cell>
          <cell r="K12">
            <v>0</v>
          </cell>
        </row>
        <row r="13">
          <cell r="B13">
            <v>13.883333333333331</v>
          </cell>
          <cell r="C13">
            <v>21.5</v>
          </cell>
          <cell r="D13">
            <v>7.2</v>
          </cell>
          <cell r="E13">
            <v>62.07692307692308</v>
          </cell>
          <cell r="F13">
            <v>100</v>
          </cell>
          <cell r="G13">
            <v>37</v>
          </cell>
          <cell r="H13">
            <v>8.2799999999999994</v>
          </cell>
          <cell r="I13" t="str">
            <v>O</v>
          </cell>
          <cell r="J13">
            <v>22.68</v>
          </cell>
          <cell r="K13">
            <v>0.2</v>
          </cell>
        </row>
        <row r="14">
          <cell r="B14">
            <v>16.899999999999999</v>
          </cell>
          <cell r="C14">
            <v>23.5</v>
          </cell>
          <cell r="D14">
            <v>12</v>
          </cell>
          <cell r="E14">
            <v>69.8</v>
          </cell>
          <cell r="F14">
            <v>100</v>
          </cell>
          <cell r="G14">
            <v>37</v>
          </cell>
          <cell r="H14">
            <v>8.64</v>
          </cell>
          <cell r="I14" t="str">
            <v>NO</v>
          </cell>
          <cell r="J14">
            <v>21.240000000000002</v>
          </cell>
          <cell r="K14">
            <v>0</v>
          </cell>
        </row>
        <row r="15">
          <cell r="B15">
            <v>15.979166666666664</v>
          </cell>
          <cell r="C15">
            <v>21.8</v>
          </cell>
          <cell r="D15">
            <v>9.8000000000000007</v>
          </cell>
          <cell r="E15">
            <v>54.541666666666664</v>
          </cell>
          <cell r="F15">
            <v>94</v>
          </cell>
          <cell r="G15">
            <v>24</v>
          </cell>
          <cell r="H15">
            <v>12.24</v>
          </cell>
          <cell r="I15" t="str">
            <v>O</v>
          </cell>
          <cell r="J15">
            <v>24.840000000000003</v>
          </cell>
          <cell r="K15">
            <v>0</v>
          </cell>
        </row>
        <row r="16">
          <cell r="B16">
            <v>11.908333333333331</v>
          </cell>
          <cell r="C16">
            <v>21.3</v>
          </cell>
          <cell r="D16">
            <v>4.0999999999999996</v>
          </cell>
          <cell r="E16">
            <v>61.80952380952381</v>
          </cell>
          <cell r="F16">
            <v>100</v>
          </cell>
          <cell r="G16">
            <v>24</v>
          </cell>
          <cell r="H16">
            <v>8.2799999999999994</v>
          </cell>
          <cell r="I16" t="str">
            <v>O</v>
          </cell>
          <cell r="J16">
            <v>21.6</v>
          </cell>
          <cell r="K16">
            <v>0</v>
          </cell>
        </row>
        <row r="17">
          <cell r="B17">
            <v>10.8125</v>
          </cell>
          <cell r="C17">
            <v>22.5</v>
          </cell>
          <cell r="D17">
            <v>1.6</v>
          </cell>
          <cell r="E17">
            <v>57.928571428571431</v>
          </cell>
          <cell r="F17">
            <v>100</v>
          </cell>
          <cell r="G17">
            <v>26</v>
          </cell>
          <cell r="H17">
            <v>11.16</v>
          </cell>
          <cell r="I17" t="str">
            <v>O</v>
          </cell>
          <cell r="J17">
            <v>22.32</v>
          </cell>
          <cell r="K17">
            <v>0</v>
          </cell>
        </row>
        <row r="18">
          <cell r="B18">
            <v>13.100000000000001</v>
          </cell>
          <cell r="C18">
            <v>26.5</v>
          </cell>
          <cell r="D18">
            <v>3.3</v>
          </cell>
          <cell r="E18">
            <v>62.416666666666664</v>
          </cell>
          <cell r="F18">
            <v>100</v>
          </cell>
          <cell r="G18">
            <v>40</v>
          </cell>
          <cell r="H18">
            <v>7.2</v>
          </cell>
          <cell r="I18" t="str">
            <v>O</v>
          </cell>
          <cell r="J18">
            <v>15.48</v>
          </cell>
          <cell r="K18">
            <v>0</v>
          </cell>
        </row>
        <row r="19">
          <cell r="B19">
            <v>17.158333333333335</v>
          </cell>
          <cell r="C19">
            <v>29.6</v>
          </cell>
          <cell r="D19">
            <v>9.4</v>
          </cell>
          <cell r="E19">
            <v>61.5</v>
          </cell>
          <cell r="F19">
            <v>100</v>
          </cell>
          <cell r="G19">
            <v>38</v>
          </cell>
          <cell r="H19">
            <v>8.64</v>
          </cell>
          <cell r="I19" t="str">
            <v>O</v>
          </cell>
          <cell r="J19">
            <v>21.96</v>
          </cell>
          <cell r="K19">
            <v>0.2</v>
          </cell>
        </row>
        <row r="20">
          <cell r="B20">
            <v>18.649999999999999</v>
          </cell>
          <cell r="C20">
            <v>30</v>
          </cell>
          <cell r="D20">
            <v>10.9</v>
          </cell>
          <cell r="E20">
            <v>62.666666666666664</v>
          </cell>
          <cell r="F20">
            <v>97</v>
          </cell>
          <cell r="G20">
            <v>34</v>
          </cell>
          <cell r="H20">
            <v>6.12</v>
          </cell>
          <cell r="I20" t="str">
            <v>NO</v>
          </cell>
          <cell r="J20">
            <v>18</v>
          </cell>
          <cell r="K20">
            <v>0</v>
          </cell>
        </row>
        <row r="21">
          <cell r="B21">
            <v>18.637499999999996</v>
          </cell>
          <cell r="C21">
            <v>30.1</v>
          </cell>
          <cell r="D21">
            <v>10.8</v>
          </cell>
          <cell r="E21">
            <v>56.3</v>
          </cell>
          <cell r="F21">
            <v>100</v>
          </cell>
          <cell r="G21">
            <v>33</v>
          </cell>
          <cell r="H21">
            <v>7.5600000000000005</v>
          </cell>
          <cell r="I21" t="str">
            <v>NO</v>
          </cell>
          <cell r="J21">
            <v>14.4</v>
          </cell>
          <cell r="K21">
            <v>0</v>
          </cell>
        </row>
        <row r="22">
          <cell r="B22">
            <v>19.029166666666665</v>
          </cell>
          <cell r="C22">
            <v>30.6</v>
          </cell>
          <cell r="D22">
            <v>10.9</v>
          </cell>
          <cell r="E22">
            <v>64.07692307692308</v>
          </cell>
          <cell r="F22">
            <v>100</v>
          </cell>
          <cell r="G22">
            <v>31</v>
          </cell>
          <cell r="H22">
            <v>7.9200000000000008</v>
          </cell>
          <cell r="I22" t="str">
            <v>O</v>
          </cell>
          <cell r="J22">
            <v>19.079999999999998</v>
          </cell>
          <cell r="K22">
            <v>0</v>
          </cell>
        </row>
        <row r="23">
          <cell r="B23">
            <v>19.079166666666673</v>
          </cell>
          <cell r="C23">
            <v>28.9</v>
          </cell>
          <cell r="D23">
            <v>12.9</v>
          </cell>
          <cell r="E23">
            <v>68.777777777777771</v>
          </cell>
          <cell r="F23">
            <v>100</v>
          </cell>
          <cell r="G23">
            <v>43</v>
          </cell>
          <cell r="H23">
            <v>6.12</v>
          </cell>
          <cell r="I23" t="str">
            <v>S</v>
          </cell>
          <cell r="J23">
            <v>12.6</v>
          </cell>
          <cell r="K23">
            <v>0</v>
          </cell>
        </row>
        <row r="24">
          <cell r="B24">
            <v>19.224999999999998</v>
          </cell>
          <cell r="C24">
            <v>29.8</v>
          </cell>
          <cell r="D24">
            <v>12.4</v>
          </cell>
          <cell r="E24">
            <v>61.18181818181818</v>
          </cell>
          <cell r="F24">
            <v>100</v>
          </cell>
          <cell r="G24">
            <v>33</v>
          </cell>
          <cell r="H24">
            <v>9</v>
          </cell>
          <cell r="I24" t="str">
            <v>SO</v>
          </cell>
          <cell r="J24">
            <v>22.32</v>
          </cell>
          <cell r="K24">
            <v>0</v>
          </cell>
        </row>
        <row r="25">
          <cell r="B25">
            <v>18.662499999999998</v>
          </cell>
          <cell r="C25">
            <v>26.5</v>
          </cell>
          <cell r="D25">
            <v>12.3</v>
          </cell>
          <cell r="E25">
            <v>71.818181818181813</v>
          </cell>
          <cell r="F25">
            <v>100</v>
          </cell>
          <cell r="G25">
            <v>57</v>
          </cell>
          <cell r="H25">
            <v>9</v>
          </cell>
          <cell r="I25" t="str">
            <v>O</v>
          </cell>
          <cell r="J25">
            <v>20.16</v>
          </cell>
          <cell r="K25">
            <v>0.2</v>
          </cell>
        </row>
        <row r="26">
          <cell r="B26">
            <v>18.608333333333334</v>
          </cell>
          <cell r="C26">
            <v>27.5</v>
          </cell>
          <cell r="D26">
            <v>11.6</v>
          </cell>
          <cell r="E26">
            <v>67.818181818181813</v>
          </cell>
          <cell r="F26">
            <v>100</v>
          </cell>
          <cell r="G26">
            <v>48</v>
          </cell>
          <cell r="H26">
            <v>10.44</v>
          </cell>
          <cell r="I26" t="str">
            <v>O</v>
          </cell>
          <cell r="J26">
            <v>20.16</v>
          </cell>
          <cell r="K26">
            <v>0</v>
          </cell>
        </row>
        <row r="27">
          <cell r="B27">
            <v>19.250000000000004</v>
          </cell>
          <cell r="C27">
            <v>28.9</v>
          </cell>
          <cell r="D27">
            <v>11.8</v>
          </cell>
          <cell r="E27">
            <v>64.454545454545453</v>
          </cell>
          <cell r="F27">
            <v>100</v>
          </cell>
          <cell r="G27">
            <v>43</v>
          </cell>
          <cell r="H27">
            <v>7.2</v>
          </cell>
          <cell r="I27" t="str">
            <v>O</v>
          </cell>
          <cell r="J27">
            <v>19.8</v>
          </cell>
          <cell r="K27">
            <v>0</v>
          </cell>
        </row>
        <row r="28">
          <cell r="B28">
            <v>20.479166666666664</v>
          </cell>
          <cell r="C28">
            <v>30.5</v>
          </cell>
          <cell r="D28">
            <v>12.8</v>
          </cell>
          <cell r="E28">
            <v>57.454545454545453</v>
          </cell>
          <cell r="F28">
            <v>100</v>
          </cell>
          <cell r="G28">
            <v>35</v>
          </cell>
          <cell r="H28">
            <v>13.68</v>
          </cell>
          <cell r="I28" t="str">
            <v>O</v>
          </cell>
          <cell r="J28">
            <v>25.56</v>
          </cell>
          <cell r="K28">
            <v>0</v>
          </cell>
        </row>
        <row r="29">
          <cell r="B29">
            <v>21.754166666666663</v>
          </cell>
          <cell r="C29">
            <v>30.2</v>
          </cell>
          <cell r="D29">
            <v>15.2</v>
          </cell>
          <cell r="E29">
            <v>70.0625</v>
          </cell>
          <cell r="F29">
            <v>100</v>
          </cell>
          <cell r="G29">
            <v>41</v>
          </cell>
          <cell r="H29">
            <v>10.8</v>
          </cell>
          <cell r="I29" t="str">
            <v>O</v>
          </cell>
          <cell r="J29">
            <v>23.759999999999998</v>
          </cell>
          <cell r="K29">
            <v>0</v>
          </cell>
        </row>
        <row r="30">
          <cell r="B30">
            <v>21.329166666666669</v>
          </cell>
          <cell r="C30">
            <v>30</v>
          </cell>
          <cell r="D30">
            <v>15.1</v>
          </cell>
          <cell r="E30">
            <v>50.916666666666664</v>
          </cell>
          <cell r="F30">
            <v>99</v>
          </cell>
          <cell r="G30">
            <v>29</v>
          </cell>
          <cell r="H30">
            <v>11.520000000000001</v>
          </cell>
          <cell r="I30" t="str">
            <v>O</v>
          </cell>
          <cell r="J30">
            <v>25.56</v>
          </cell>
          <cell r="K30">
            <v>0</v>
          </cell>
        </row>
        <row r="31">
          <cell r="B31">
            <v>19.570833333333333</v>
          </cell>
          <cell r="C31">
            <v>29.2</v>
          </cell>
          <cell r="D31">
            <v>12</v>
          </cell>
          <cell r="E31">
            <v>64.4375</v>
          </cell>
          <cell r="F31">
            <v>100</v>
          </cell>
          <cell r="G31">
            <v>33</v>
          </cell>
          <cell r="H31">
            <v>8.2799999999999994</v>
          </cell>
          <cell r="I31" t="str">
            <v>O</v>
          </cell>
          <cell r="J31">
            <v>20.88</v>
          </cell>
          <cell r="K31">
            <v>0</v>
          </cell>
        </row>
        <row r="32">
          <cell r="B32">
            <v>20.587499999999999</v>
          </cell>
          <cell r="C32">
            <v>29.1</v>
          </cell>
          <cell r="D32">
            <v>14.1</v>
          </cell>
          <cell r="E32">
            <v>58.642857142857146</v>
          </cell>
          <cell r="F32">
            <v>97</v>
          </cell>
          <cell r="G32">
            <v>30</v>
          </cell>
          <cell r="H32">
            <v>9</v>
          </cell>
          <cell r="I32" t="str">
            <v>O</v>
          </cell>
          <cell r="J32">
            <v>21.96</v>
          </cell>
          <cell r="K32">
            <v>0</v>
          </cell>
        </row>
        <row r="33">
          <cell r="B33">
            <v>18.291666666666668</v>
          </cell>
          <cell r="C33">
            <v>29.4</v>
          </cell>
          <cell r="D33">
            <v>10.6</v>
          </cell>
          <cell r="E33">
            <v>60.53846153846154</v>
          </cell>
          <cell r="F33">
            <v>100</v>
          </cell>
          <cell r="G33">
            <v>29</v>
          </cell>
          <cell r="H33">
            <v>7.2</v>
          </cell>
          <cell r="I33" t="str">
            <v>O</v>
          </cell>
          <cell r="J33">
            <v>23.400000000000002</v>
          </cell>
          <cell r="K33">
            <v>0</v>
          </cell>
        </row>
        <row r="34">
          <cell r="B34">
            <v>19.337499999999999</v>
          </cell>
          <cell r="C34">
            <v>30</v>
          </cell>
          <cell r="D34">
            <v>12.6</v>
          </cell>
          <cell r="E34">
            <v>59.75</v>
          </cell>
          <cell r="F34">
            <v>100</v>
          </cell>
          <cell r="G34">
            <v>30</v>
          </cell>
          <cell r="H34">
            <v>9.7200000000000006</v>
          </cell>
          <cell r="I34" t="str">
            <v>O</v>
          </cell>
          <cell r="J34">
            <v>22.68</v>
          </cell>
          <cell r="K34">
            <v>0</v>
          </cell>
        </row>
        <row r="35">
          <cell r="I35" t="str">
            <v>O</v>
          </cell>
        </row>
      </sheetData>
      <sheetData sheetId="6">
        <row r="5">
          <cell r="B5">
            <v>19.470833333333339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21.579166666666666</v>
          </cell>
          <cell r="C5">
            <v>29.3</v>
          </cell>
          <cell r="D5">
            <v>17.100000000000001</v>
          </cell>
          <cell r="E5">
            <v>82.875</v>
          </cell>
          <cell r="F5">
            <v>96</v>
          </cell>
          <cell r="G5">
            <v>51</v>
          </cell>
          <cell r="H5">
            <v>24.840000000000003</v>
          </cell>
          <cell r="I5" t="str">
            <v>NE</v>
          </cell>
          <cell r="J5">
            <v>41.04</v>
          </cell>
          <cell r="K5">
            <v>0.2</v>
          </cell>
        </row>
        <row r="6">
          <cell r="B6">
            <v>21.191666666666666</v>
          </cell>
          <cell r="C6">
            <v>25.4</v>
          </cell>
          <cell r="D6">
            <v>19.100000000000001</v>
          </cell>
          <cell r="E6">
            <v>89.208333333333329</v>
          </cell>
          <cell r="F6">
            <v>95</v>
          </cell>
          <cell r="G6">
            <v>71</v>
          </cell>
          <cell r="H6">
            <v>15.120000000000001</v>
          </cell>
          <cell r="I6" t="str">
            <v>NE</v>
          </cell>
          <cell r="J6">
            <v>47.16</v>
          </cell>
          <cell r="K6">
            <v>1.4000000000000001</v>
          </cell>
        </row>
        <row r="7">
          <cell r="B7">
            <v>21.412499999999998</v>
          </cell>
          <cell r="C7">
            <v>26.8</v>
          </cell>
          <cell r="D7">
            <v>17.5</v>
          </cell>
          <cell r="E7">
            <v>86</v>
          </cell>
          <cell r="F7">
            <v>95</v>
          </cell>
          <cell r="G7">
            <v>66</v>
          </cell>
          <cell r="H7">
            <v>21.240000000000002</v>
          </cell>
          <cell r="I7" t="str">
            <v>O</v>
          </cell>
          <cell r="J7">
            <v>33.119999999999997</v>
          </cell>
          <cell r="K7">
            <v>2.6</v>
          </cell>
        </row>
        <row r="8">
          <cell r="B8">
            <v>22.299999999999997</v>
          </cell>
          <cell r="C8">
            <v>28.6</v>
          </cell>
          <cell r="D8">
            <v>18.600000000000001</v>
          </cell>
          <cell r="E8">
            <v>84.625</v>
          </cell>
          <cell r="F8">
            <v>97</v>
          </cell>
          <cell r="G8">
            <v>55</v>
          </cell>
          <cell r="H8">
            <v>21.96</v>
          </cell>
          <cell r="I8" t="str">
            <v>N</v>
          </cell>
          <cell r="J8">
            <v>34.56</v>
          </cell>
          <cell r="K8">
            <v>1</v>
          </cell>
        </row>
        <row r="9">
          <cell r="B9">
            <v>22.650000000000002</v>
          </cell>
          <cell r="C9">
            <v>29.5</v>
          </cell>
          <cell r="D9">
            <v>19.2</v>
          </cell>
          <cell r="E9">
            <v>82.583333333333329</v>
          </cell>
          <cell r="F9">
            <v>95</v>
          </cell>
          <cell r="G9">
            <v>55</v>
          </cell>
          <cell r="H9">
            <v>24.12</v>
          </cell>
          <cell r="I9" t="str">
            <v>NE</v>
          </cell>
          <cell r="J9">
            <v>49.32</v>
          </cell>
          <cell r="K9">
            <v>2.2000000000000002</v>
          </cell>
        </row>
        <row r="10">
          <cell r="B10">
            <v>22.883333333333336</v>
          </cell>
          <cell r="C10">
            <v>29.8</v>
          </cell>
          <cell r="D10">
            <v>19.100000000000001</v>
          </cell>
          <cell r="E10">
            <v>82.5</v>
          </cell>
          <cell r="F10">
            <v>95</v>
          </cell>
          <cell r="G10">
            <v>54</v>
          </cell>
          <cell r="H10">
            <v>23.400000000000002</v>
          </cell>
          <cell r="I10" t="str">
            <v>N</v>
          </cell>
          <cell r="J10">
            <v>44.28</v>
          </cell>
          <cell r="K10">
            <v>0.4</v>
          </cell>
        </row>
        <row r="11">
          <cell r="B11">
            <v>18.6875</v>
          </cell>
          <cell r="C11">
            <v>22.5</v>
          </cell>
          <cell r="D11">
            <v>14.6</v>
          </cell>
          <cell r="E11">
            <v>91.166666666666671</v>
          </cell>
          <cell r="F11">
            <v>97</v>
          </cell>
          <cell r="G11">
            <v>81</v>
          </cell>
          <cell r="H11">
            <v>19.079999999999998</v>
          </cell>
          <cell r="I11" t="str">
            <v>O</v>
          </cell>
          <cell r="J11">
            <v>36.36</v>
          </cell>
          <cell r="K11">
            <v>3.4000000000000004</v>
          </cell>
        </row>
        <row r="12">
          <cell r="B12">
            <v>16.599999999999998</v>
          </cell>
          <cell r="C12">
            <v>20.7</v>
          </cell>
          <cell r="D12">
            <v>14.1</v>
          </cell>
          <cell r="E12">
            <v>83.125</v>
          </cell>
          <cell r="F12">
            <v>97</v>
          </cell>
          <cell r="G12">
            <v>66</v>
          </cell>
          <cell r="H12">
            <v>17.64</v>
          </cell>
          <cell r="I12" t="str">
            <v>SE</v>
          </cell>
          <cell r="J12">
            <v>27.36</v>
          </cell>
          <cell r="K12">
            <v>0</v>
          </cell>
        </row>
        <row r="13">
          <cell r="B13">
            <v>16.31666666666667</v>
          </cell>
          <cell r="C13">
            <v>24</v>
          </cell>
          <cell r="D13">
            <v>11</v>
          </cell>
          <cell r="E13">
            <v>60.125</v>
          </cell>
          <cell r="F13">
            <v>77</v>
          </cell>
          <cell r="G13">
            <v>43</v>
          </cell>
          <cell r="H13">
            <v>15.840000000000002</v>
          </cell>
          <cell r="I13" t="str">
            <v>SE</v>
          </cell>
          <cell r="J13">
            <v>29.16</v>
          </cell>
          <cell r="K13">
            <v>0</v>
          </cell>
        </row>
        <row r="14">
          <cell r="B14">
            <v>17.375</v>
          </cell>
          <cell r="C14">
            <v>24.6</v>
          </cell>
          <cell r="D14">
            <v>11.9</v>
          </cell>
          <cell r="E14">
            <v>71.458333333333329</v>
          </cell>
          <cell r="F14">
            <v>89</v>
          </cell>
          <cell r="G14">
            <v>51</v>
          </cell>
          <cell r="H14">
            <v>16.920000000000002</v>
          </cell>
          <cell r="I14" t="str">
            <v>NE</v>
          </cell>
          <cell r="J14">
            <v>30.6</v>
          </cell>
          <cell r="K14">
            <v>0</v>
          </cell>
        </row>
        <row r="15">
          <cell r="B15">
            <v>16.495833333333337</v>
          </cell>
          <cell r="C15">
            <v>21.7</v>
          </cell>
          <cell r="D15">
            <v>12.9</v>
          </cell>
          <cell r="E15">
            <v>57.125</v>
          </cell>
          <cell r="F15">
            <v>76</v>
          </cell>
          <cell r="G15">
            <v>38</v>
          </cell>
          <cell r="H15">
            <v>14.76</v>
          </cell>
          <cell r="I15" t="str">
            <v>S</v>
          </cell>
          <cell r="J15">
            <v>27</v>
          </cell>
          <cell r="K15">
            <v>0</v>
          </cell>
        </row>
        <row r="16">
          <cell r="B16">
            <v>13.324999999999998</v>
          </cell>
          <cell r="C16">
            <v>21.1</v>
          </cell>
          <cell r="D16">
            <v>7.3</v>
          </cell>
          <cell r="E16">
            <v>50</v>
          </cell>
          <cell r="F16">
            <v>72</v>
          </cell>
          <cell r="G16">
            <v>27</v>
          </cell>
          <cell r="H16">
            <v>15.840000000000002</v>
          </cell>
          <cell r="I16" t="str">
            <v>SE</v>
          </cell>
          <cell r="J16">
            <v>28.8</v>
          </cell>
          <cell r="K16">
            <v>0</v>
          </cell>
        </row>
        <row r="17">
          <cell r="B17">
            <v>14.341666666666663</v>
          </cell>
          <cell r="C17">
            <v>24.9</v>
          </cell>
          <cell r="D17">
            <v>5.6</v>
          </cell>
          <cell r="E17">
            <v>47.125</v>
          </cell>
          <cell r="F17">
            <v>74</v>
          </cell>
          <cell r="G17">
            <v>23</v>
          </cell>
          <cell r="H17">
            <v>18.36</v>
          </cell>
          <cell r="I17" t="str">
            <v>L</v>
          </cell>
          <cell r="J17">
            <v>29.880000000000003</v>
          </cell>
          <cell r="K17">
            <v>0</v>
          </cell>
        </row>
        <row r="18">
          <cell r="B18">
            <v>17.524999999999999</v>
          </cell>
          <cell r="C18">
            <v>28.3</v>
          </cell>
          <cell r="D18">
            <v>9.1999999999999993</v>
          </cell>
          <cell r="E18">
            <v>49.708333333333336</v>
          </cell>
          <cell r="F18">
            <v>74</v>
          </cell>
          <cell r="G18">
            <v>27</v>
          </cell>
          <cell r="H18">
            <v>22.32</v>
          </cell>
          <cell r="I18" t="str">
            <v>NE</v>
          </cell>
          <cell r="J18">
            <v>32.04</v>
          </cell>
          <cell r="K18">
            <v>0</v>
          </cell>
        </row>
        <row r="19">
          <cell r="B19">
            <v>19.591666666666665</v>
          </cell>
          <cell r="C19">
            <v>29.7</v>
          </cell>
          <cell r="D19">
            <v>11.3</v>
          </cell>
          <cell r="E19">
            <v>63.166666666666664</v>
          </cell>
          <cell r="F19">
            <v>91</v>
          </cell>
          <cell r="G19">
            <v>27</v>
          </cell>
          <cell r="H19">
            <v>18.720000000000002</v>
          </cell>
          <cell r="I19" t="str">
            <v>NE</v>
          </cell>
          <cell r="J19">
            <v>20.88</v>
          </cell>
          <cell r="K19">
            <v>0</v>
          </cell>
        </row>
        <row r="20">
          <cell r="B20">
            <v>20.683333333333334</v>
          </cell>
          <cell r="C20">
            <v>29.7</v>
          </cell>
          <cell r="D20">
            <v>13.4</v>
          </cell>
          <cell r="E20">
            <v>61.083333333333336</v>
          </cell>
          <cell r="F20">
            <v>91</v>
          </cell>
          <cell r="G20">
            <v>24</v>
          </cell>
          <cell r="H20">
            <v>18.720000000000002</v>
          </cell>
          <cell r="I20" t="str">
            <v>NE</v>
          </cell>
          <cell r="J20">
            <v>27</v>
          </cell>
          <cell r="K20">
            <v>0.4</v>
          </cell>
        </row>
        <row r="21">
          <cell r="B21">
            <v>20.387500000000003</v>
          </cell>
          <cell r="C21">
            <v>29.1</v>
          </cell>
          <cell r="D21">
            <v>13.6</v>
          </cell>
          <cell r="E21">
            <v>60.875</v>
          </cell>
          <cell r="F21">
            <v>86</v>
          </cell>
          <cell r="G21">
            <v>30</v>
          </cell>
          <cell r="H21">
            <v>18</v>
          </cell>
          <cell r="I21" t="str">
            <v>NE</v>
          </cell>
          <cell r="J21">
            <v>21.96</v>
          </cell>
          <cell r="K21">
            <v>0</v>
          </cell>
        </row>
        <row r="22">
          <cell r="B22">
            <v>20.745833333333334</v>
          </cell>
          <cell r="C22">
            <v>29.8</v>
          </cell>
          <cell r="D22">
            <v>13.8</v>
          </cell>
          <cell r="E22">
            <v>56.541666666666664</v>
          </cell>
          <cell r="F22">
            <v>83</v>
          </cell>
          <cell r="G22">
            <v>24</v>
          </cell>
          <cell r="H22">
            <v>20.52</v>
          </cell>
          <cell r="I22" t="str">
            <v>NE</v>
          </cell>
          <cell r="J22">
            <v>24.840000000000003</v>
          </cell>
          <cell r="K22">
            <v>0</v>
          </cell>
        </row>
        <row r="23">
          <cell r="B23">
            <v>20.724999999999998</v>
          </cell>
          <cell r="C23">
            <v>29.5</v>
          </cell>
          <cell r="D23">
            <v>13.7</v>
          </cell>
          <cell r="E23">
            <v>51.416666666666664</v>
          </cell>
          <cell r="F23">
            <v>79</v>
          </cell>
          <cell r="G23">
            <v>22</v>
          </cell>
          <cell r="H23">
            <v>20.52</v>
          </cell>
          <cell r="I23" t="str">
            <v>NE</v>
          </cell>
          <cell r="J23">
            <v>28.08</v>
          </cell>
          <cell r="K23">
            <v>0</v>
          </cell>
        </row>
        <row r="24">
          <cell r="B24">
            <v>20.608333333333334</v>
          </cell>
          <cell r="C24">
            <v>29.8</v>
          </cell>
          <cell r="D24">
            <v>13.2</v>
          </cell>
          <cell r="E24">
            <v>55.958333333333336</v>
          </cell>
          <cell r="F24">
            <v>84</v>
          </cell>
          <cell r="G24">
            <v>24</v>
          </cell>
          <cell r="H24">
            <v>23.400000000000002</v>
          </cell>
          <cell r="I24" t="str">
            <v>NE</v>
          </cell>
          <cell r="J24">
            <v>34.56</v>
          </cell>
          <cell r="K24">
            <v>0</v>
          </cell>
        </row>
        <row r="25">
          <cell r="B25">
            <v>19.749999999999996</v>
          </cell>
          <cell r="C25">
            <v>29.8</v>
          </cell>
          <cell r="D25">
            <v>12.5</v>
          </cell>
          <cell r="E25">
            <v>72.458333333333329</v>
          </cell>
          <cell r="F25">
            <v>98</v>
          </cell>
          <cell r="G25">
            <v>25</v>
          </cell>
          <cell r="H25">
            <v>12.96</v>
          </cell>
          <cell r="I25" t="str">
            <v>L</v>
          </cell>
          <cell r="J25">
            <v>24.12</v>
          </cell>
          <cell r="K25">
            <v>0.2</v>
          </cell>
        </row>
        <row r="26">
          <cell r="B26">
            <v>19.708333333333332</v>
          </cell>
          <cell r="C26">
            <v>28.2</v>
          </cell>
          <cell r="D26">
            <v>14.5</v>
          </cell>
          <cell r="E26">
            <v>79.291666666666671</v>
          </cell>
          <cell r="F26">
            <v>98</v>
          </cell>
          <cell r="G26">
            <v>41</v>
          </cell>
          <cell r="H26">
            <v>15.120000000000001</v>
          </cell>
          <cell r="I26" t="str">
            <v>O</v>
          </cell>
          <cell r="J26">
            <v>25.2</v>
          </cell>
          <cell r="K26">
            <v>0.2</v>
          </cell>
        </row>
        <row r="27">
          <cell r="B27">
            <v>20.941666666666666</v>
          </cell>
          <cell r="C27">
            <v>29.6</v>
          </cell>
          <cell r="D27">
            <v>13.8</v>
          </cell>
          <cell r="E27">
            <v>69.041666666666671</v>
          </cell>
          <cell r="F27">
            <v>95</v>
          </cell>
          <cell r="G27">
            <v>32</v>
          </cell>
          <cell r="H27">
            <v>14.4</v>
          </cell>
          <cell r="I27" t="str">
            <v>L</v>
          </cell>
          <cell r="J27">
            <v>25.56</v>
          </cell>
          <cell r="K27">
            <v>0</v>
          </cell>
        </row>
        <row r="28">
          <cell r="B28">
            <v>22.245833333333337</v>
          </cell>
          <cell r="C28">
            <v>30.1</v>
          </cell>
          <cell r="D28">
            <v>15.7</v>
          </cell>
          <cell r="E28">
            <v>59.75</v>
          </cell>
          <cell r="F28">
            <v>88</v>
          </cell>
          <cell r="G28">
            <v>30</v>
          </cell>
          <cell r="H28">
            <v>21.6</v>
          </cell>
          <cell r="I28" t="str">
            <v>NE</v>
          </cell>
          <cell r="J28">
            <v>38.880000000000003</v>
          </cell>
          <cell r="K28">
            <v>0</v>
          </cell>
        </row>
        <row r="29">
          <cell r="B29">
            <v>22.862499999999997</v>
          </cell>
          <cell r="C29">
            <v>30.2</v>
          </cell>
          <cell r="D29">
            <v>16.399999999999999</v>
          </cell>
          <cell r="E29">
            <v>53.666666666666664</v>
          </cell>
          <cell r="F29">
            <v>81</v>
          </cell>
          <cell r="G29">
            <v>26</v>
          </cell>
          <cell r="H29">
            <v>23.400000000000002</v>
          </cell>
          <cell r="I29" t="str">
            <v>L</v>
          </cell>
          <cell r="J29">
            <v>36.36</v>
          </cell>
          <cell r="K29">
            <v>0</v>
          </cell>
        </row>
        <row r="30">
          <cell r="B30">
            <v>21.254166666666663</v>
          </cell>
          <cell r="C30">
            <v>28.4</v>
          </cell>
          <cell r="D30">
            <v>14</v>
          </cell>
          <cell r="E30">
            <v>50.708333333333336</v>
          </cell>
          <cell r="F30">
            <v>78</v>
          </cell>
          <cell r="G30">
            <v>25</v>
          </cell>
          <cell r="H30">
            <v>20.52</v>
          </cell>
          <cell r="I30" t="str">
            <v>L</v>
          </cell>
          <cell r="J30">
            <v>36.72</v>
          </cell>
          <cell r="K30">
            <v>0</v>
          </cell>
        </row>
        <row r="31">
          <cell r="B31">
            <v>21.120833333333334</v>
          </cell>
          <cell r="C31">
            <v>29.1</v>
          </cell>
          <cell r="D31">
            <v>13.4</v>
          </cell>
          <cell r="E31">
            <v>50.416666666666664</v>
          </cell>
          <cell r="F31">
            <v>74</v>
          </cell>
          <cell r="G31">
            <v>28</v>
          </cell>
          <cell r="H31">
            <v>18.720000000000002</v>
          </cell>
          <cell r="I31" t="str">
            <v>L</v>
          </cell>
          <cell r="J31">
            <v>33.119999999999997</v>
          </cell>
          <cell r="K31">
            <v>0</v>
          </cell>
        </row>
        <row r="32">
          <cell r="B32">
            <v>20.712500000000002</v>
          </cell>
          <cell r="C32">
            <v>27.7</v>
          </cell>
          <cell r="D32">
            <v>14</v>
          </cell>
          <cell r="E32">
            <v>54.083333333333336</v>
          </cell>
          <cell r="F32">
            <v>81</v>
          </cell>
          <cell r="G32">
            <v>30</v>
          </cell>
          <cell r="H32">
            <v>21.6</v>
          </cell>
          <cell r="I32" t="str">
            <v>L</v>
          </cell>
          <cell r="J32">
            <v>35.64</v>
          </cell>
          <cell r="K32">
            <v>0</v>
          </cell>
        </row>
        <row r="33">
          <cell r="B33">
            <v>19.820833333333329</v>
          </cell>
          <cell r="C33">
            <v>28.5</v>
          </cell>
          <cell r="D33">
            <v>12.1</v>
          </cell>
          <cell r="E33">
            <v>54.958333333333336</v>
          </cell>
          <cell r="F33">
            <v>83</v>
          </cell>
          <cell r="G33">
            <v>27</v>
          </cell>
          <cell r="H33">
            <v>17.64</v>
          </cell>
          <cell r="I33" t="str">
            <v>NE</v>
          </cell>
          <cell r="J33">
            <v>35.28</v>
          </cell>
          <cell r="K33">
            <v>0</v>
          </cell>
        </row>
        <row r="34">
          <cell r="B34">
            <v>20.091666666666665</v>
          </cell>
          <cell r="C34">
            <v>28.3</v>
          </cell>
          <cell r="D34">
            <v>12.5</v>
          </cell>
          <cell r="E34">
            <v>57.708333333333336</v>
          </cell>
          <cell r="F34">
            <v>85</v>
          </cell>
          <cell r="G34">
            <v>31</v>
          </cell>
          <cell r="H34">
            <v>18.36</v>
          </cell>
          <cell r="I34" t="str">
            <v>NE</v>
          </cell>
          <cell r="J34">
            <v>30.240000000000002</v>
          </cell>
          <cell r="K34">
            <v>0</v>
          </cell>
        </row>
        <row r="35">
          <cell r="I35" t="str">
            <v>NE</v>
          </cell>
        </row>
      </sheetData>
      <sheetData sheetId="6">
        <row r="5">
          <cell r="B5">
            <v>20.779166666666665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23.487500000000001</v>
          </cell>
          <cell r="C5">
            <v>31</v>
          </cell>
          <cell r="D5">
            <v>19.8</v>
          </cell>
          <cell r="E5">
            <v>85.125</v>
          </cell>
          <cell r="F5">
            <v>97</v>
          </cell>
          <cell r="G5">
            <v>50</v>
          </cell>
          <cell r="H5">
            <v>10.8</v>
          </cell>
          <cell r="I5" t="str">
            <v>L</v>
          </cell>
          <cell r="J5">
            <v>20.52</v>
          </cell>
          <cell r="K5">
            <v>0.4</v>
          </cell>
        </row>
        <row r="6">
          <cell r="B6">
            <v>22.754166666666674</v>
          </cell>
          <cell r="C6">
            <v>26.3</v>
          </cell>
          <cell r="D6">
            <v>20.6</v>
          </cell>
          <cell r="E6">
            <v>90.5</v>
          </cell>
          <cell r="F6">
            <v>96</v>
          </cell>
          <cell r="G6">
            <v>73</v>
          </cell>
          <cell r="H6">
            <v>6.12</v>
          </cell>
          <cell r="I6" t="str">
            <v>L</v>
          </cell>
          <cell r="J6">
            <v>20.16</v>
          </cell>
          <cell r="K6">
            <v>19.600000000000001</v>
          </cell>
        </row>
        <row r="7">
          <cell r="B7">
            <v>22.966666666666669</v>
          </cell>
          <cell r="C7">
            <v>26.3</v>
          </cell>
          <cell r="D7">
            <v>21.1</v>
          </cell>
          <cell r="E7">
            <v>88.541666666666671</v>
          </cell>
          <cell r="F7">
            <v>97</v>
          </cell>
          <cell r="G7">
            <v>73</v>
          </cell>
          <cell r="H7">
            <v>12.24</v>
          </cell>
          <cell r="I7" t="str">
            <v>NO</v>
          </cell>
          <cell r="J7">
            <v>24.12</v>
          </cell>
          <cell r="K7">
            <v>0</v>
          </cell>
        </row>
        <row r="8">
          <cell r="B8">
            <v>23.783333333333331</v>
          </cell>
          <cell r="C8">
            <v>30.9</v>
          </cell>
          <cell r="D8">
            <v>19.399999999999999</v>
          </cell>
          <cell r="E8">
            <v>83.5</v>
          </cell>
          <cell r="F8">
            <v>97</v>
          </cell>
          <cell r="G8">
            <v>57</v>
          </cell>
          <cell r="H8">
            <v>12.24</v>
          </cell>
          <cell r="I8" t="str">
            <v>L</v>
          </cell>
          <cell r="J8">
            <v>29.880000000000003</v>
          </cell>
          <cell r="K8">
            <v>0</v>
          </cell>
        </row>
        <row r="9">
          <cell r="B9">
            <v>24.724999999999998</v>
          </cell>
          <cell r="C9">
            <v>32.200000000000003</v>
          </cell>
          <cell r="D9">
            <v>20.399999999999999</v>
          </cell>
          <cell r="E9">
            <v>83.416666666666671</v>
          </cell>
          <cell r="F9">
            <v>97</v>
          </cell>
          <cell r="G9">
            <v>52</v>
          </cell>
          <cell r="H9">
            <v>14.04</v>
          </cell>
          <cell r="I9" t="str">
            <v>O</v>
          </cell>
          <cell r="J9">
            <v>32.04</v>
          </cell>
          <cell r="K9">
            <v>0.2</v>
          </cell>
        </row>
        <row r="10">
          <cell r="B10">
            <v>24.824999999999999</v>
          </cell>
          <cell r="C10">
            <v>30.9</v>
          </cell>
          <cell r="D10">
            <v>20.399999999999999</v>
          </cell>
          <cell r="E10">
            <v>82.458333333333329</v>
          </cell>
          <cell r="F10">
            <v>97</v>
          </cell>
          <cell r="G10">
            <v>58</v>
          </cell>
          <cell r="H10">
            <v>16.920000000000002</v>
          </cell>
          <cell r="I10" t="str">
            <v>O</v>
          </cell>
          <cell r="J10">
            <v>33.840000000000003</v>
          </cell>
          <cell r="K10">
            <v>0</v>
          </cell>
        </row>
        <row r="11">
          <cell r="B11">
            <v>19.954166666666669</v>
          </cell>
          <cell r="C11">
            <v>26</v>
          </cell>
          <cell r="D11">
            <v>15.5</v>
          </cell>
          <cell r="E11">
            <v>84</v>
          </cell>
          <cell r="F11">
            <v>94</v>
          </cell>
          <cell r="G11">
            <v>72</v>
          </cell>
          <cell r="H11">
            <v>13.68</v>
          </cell>
          <cell r="I11" t="str">
            <v>SE</v>
          </cell>
          <cell r="J11">
            <v>33.119999999999997</v>
          </cell>
          <cell r="K11">
            <v>1.7999999999999998</v>
          </cell>
        </row>
        <row r="12">
          <cell r="B12">
            <v>18.183333333333334</v>
          </cell>
          <cell r="C12">
            <v>21.1</v>
          </cell>
          <cell r="D12">
            <v>16.3</v>
          </cell>
          <cell r="E12">
            <v>73.541666666666671</v>
          </cell>
          <cell r="F12">
            <v>90</v>
          </cell>
          <cell r="G12">
            <v>54</v>
          </cell>
          <cell r="H12">
            <v>12.6</v>
          </cell>
          <cell r="I12" t="str">
            <v>SE</v>
          </cell>
          <cell r="J12">
            <v>25.56</v>
          </cell>
          <cell r="K12">
            <v>0</v>
          </cell>
        </row>
        <row r="13">
          <cell r="B13">
            <v>17.287499999999998</v>
          </cell>
          <cell r="C13">
            <v>22.8</v>
          </cell>
          <cell r="D13">
            <v>12</v>
          </cell>
          <cell r="E13">
            <v>61.166666666666664</v>
          </cell>
          <cell r="F13">
            <v>90</v>
          </cell>
          <cell r="G13">
            <v>43</v>
          </cell>
          <cell r="H13">
            <v>11.879999999999999</v>
          </cell>
          <cell r="I13" t="str">
            <v>SE</v>
          </cell>
          <cell r="J13">
            <v>27.36</v>
          </cell>
          <cell r="K13">
            <v>0</v>
          </cell>
        </row>
        <row r="14">
          <cell r="B14">
            <v>17.704166666666666</v>
          </cell>
          <cell r="C14">
            <v>25.7</v>
          </cell>
          <cell r="D14">
            <v>12.5</v>
          </cell>
          <cell r="E14">
            <v>73.875</v>
          </cell>
          <cell r="F14">
            <v>94</v>
          </cell>
          <cell r="G14">
            <v>44</v>
          </cell>
          <cell r="H14">
            <v>12.6</v>
          </cell>
          <cell r="I14" t="str">
            <v>SE</v>
          </cell>
          <cell r="J14">
            <v>26.64</v>
          </cell>
          <cell r="K14">
            <v>0</v>
          </cell>
        </row>
        <row r="15">
          <cell r="B15">
            <v>18.666666666666668</v>
          </cell>
          <cell r="C15">
            <v>24.1</v>
          </cell>
          <cell r="D15">
            <v>14.5</v>
          </cell>
          <cell r="E15">
            <v>56.083333333333336</v>
          </cell>
          <cell r="F15">
            <v>80</v>
          </cell>
          <cell r="G15">
            <v>29</v>
          </cell>
          <cell r="H15">
            <v>12.6</v>
          </cell>
          <cell r="I15" t="str">
            <v>SE</v>
          </cell>
          <cell r="J15">
            <v>25.92</v>
          </cell>
          <cell r="K15">
            <v>0</v>
          </cell>
        </row>
        <row r="16">
          <cell r="B16">
            <v>15.104166666666664</v>
          </cell>
          <cell r="C16">
            <v>22.8</v>
          </cell>
          <cell r="D16">
            <v>10.1</v>
          </cell>
          <cell r="E16">
            <v>55.5</v>
          </cell>
          <cell r="F16">
            <v>87</v>
          </cell>
          <cell r="G16">
            <v>26</v>
          </cell>
          <cell r="H16">
            <v>14.76</v>
          </cell>
          <cell r="I16" t="str">
            <v>SE</v>
          </cell>
          <cell r="J16">
            <v>28.44</v>
          </cell>
          <cell r="K16">
            <v>0</v>
          </cell>
        </row>
        <row r="17">
          <cell r="B17">
            <v>13.991666666666667</v>
          </cell>
          <cell r="C17">
            <v>25.4</v>
          </cell>
          <cell r="D17">
            <v>5.8</v>
          </cell>
          <cell r="E17">
            <v>61.458333333333336</v>
          </cell>
          <cell r="F17">
            <v>87</v>
          </cell>
          <cell r="H17">
            <v>8.64</v>
          </cell>
          <cell r="I17" t="str">
            <v>SE</v>
          </cell>
          <cell r="J17">
            <v>22.32</v>
          </cell>
          <cell r="K17">
            <v>0</v>
          </cell>
        </row>
        <row r="18">
          <cell r="B18">
            <v>16.887499999999999</v>
          </cell>
          <cell r="C18">
            <v>28.9</v>
          </cell>
          <cell r="D18">
            <v>9.4</v>
          </cell>
          <cell r="E18">
            <v>62.083333333333336</v>
          </cell>
          <cell r="F18">
            <v>84</v>
          </cell>
          <cell r="G18">
            <v>28</v>
          </cell>
          <cell r="H18">
            <v>4.6800000000000006</v>
          </cell>
          <cell r="I18" t="str">
            <v>SE</v>
          </cell>
          <cell r="J18">
            <v>15.120000000000001</v>
          </cell>
          <cell r="K18">
            <v>0</v>
          </cell>
        </row>
        <row r="19">
          <cell r="B19">
            <v>18.670833333333334</v>
          </cell>
          <cell r="C19">
            <v>31.2</v>
          </cell>
          <cell r="D19">
            <v>10.199999999999999</v>
          </cell>
          <cell r="E19">
            <v>73.833333333333329</v>
          </cell>
          <cell r="F19">
            <v>96</v>
          </cell>
          <cell r="G19">
            <v>28</v>
          </cell>
          <cell r="H19">
            <v>3.24</v>
          </cell>
          <cell r="I19" t="str">
            <v>L</v>
          </cell>
          <cell r="J19">
            <v>14.4</v>
          </cell>
          <cell r="K19">
            <v>0</v>
          </cell>
        </row>
        <row r="20">
          <cell r="B20">
            <v>20.612500000000001</v>
          </cell>
          <cell r="C20">
            <v>32</v>
          </cell>
          <cell r="D20">
            <v>12.5</v>
          </cell>
          <cell r="E20">
            <v>72.791666666666671</v>
          </cell>
          <cell r="F20">
            <v>97</v>
          </cell>
          <cell r="G20">
            <v>29</v>
          </cell>
          <cell r="H20">
            <v>3.9600000000000004</v>
          </cell>
          <cell r="I20" t="str">
            <v>SE</v>
          </cell>
          <cell r="J20">
            <v>14.76</v>
          </cell>
          <cell r="K20">
            <v>0</v>
          </cell>
        </row>
        <row r="21">
          <cell r="B21">
            <v>20.687500000000004</v>
          </cell>
          <cell r="C21">
            <v>32</v>
          </cell>
          <cell r="D21">
            <v>13</v>
          </cell>
          <cell r="E21">
            <v>72.916666666666671</v>
          </cell>
          <cell r="F21">
            <v>97</v>
          </cell>
          <cell r="G21">
            <v>31</v>
          </cell>
          <cell r="H21">
            <v>6.48</v>
          </cell>
          <cell r="I21" t="str">
            <v>SE</v>
          </cell>
          <cell r="J21">
            <v>15.120000000000001</v>
          </cell>
          <cell r="K21">
            <v>0</v>
          </cell>
        </row>
        <row r="22">
          <cell r="B22">
            <v>20.683333333333337</v>
          </cell>
          <cell r="C22">
            <v>31.4</v>
          </cell>
          <cell r="D22">
            <v>13.5</v>
          </cell>
          <cell r="E22">
            <v>74.291666666666671</v>
          </cell>
          <cell r="F22">
            <v>97</v>
          </cell>
          <cell r="G22">
            <v>32</v>
          </cell>
          <cell r="H22">
            <v>12.96</v>
          </cell>
          <cell r="I22" t="str">
            <v>L</v>
          </cell>
          <cell r="J22">
            <v>23.400000000000002</v>
          </cell>
          <cell r="K22">
            <v>0</v>
          </cell>
        </row>
        <row r="23">
          <cell r="B23">
            <v>20.875000000000004</v>
          </cell>
          <cell r="C23">
            <v>30.7</v>
          </cell>
          <cell r="D23">
            <v>14.6</v>
          </cell>
          <cell r="E23">
            <v>76.875</v>
          </cell>
          <cell r="F23">
            <v>98</v>
          </cell>
          <cell r="G23">
            <v>31</v>
          </cell>
          <cell r="H23">
            <v>7.2</v>
          </cell>
          <cell r="I23" t="str">
            <v>SE</v>
          </cell>
          <cell r="J23">
            <v>18.720000000000002</v>
          </cell>
          <cell r="K23">
            <v>0.2</v>
          </cell>
        </row>
        <row r="24">
          <cell r="B24">
            <v>20.958333333333332</v>
          </cell>
          <cell r="C24">
            <v>29.3</v>
          </cell>
          <cell r="D24">
            <v>15</v>
          </cell>
          <cell r="E24">
            <v>79.041666666666671</v>
          </cell>
          <cell r="F24">
            <v>98</v>
          </cell>
          <cell r="G24">
            <v>40</v>
          </cell>
          <cell r="H24">
            <v>16.559999999999999</v>
          </cell>
          <cell r="I24" t="str">
            <v>O</v>
          </cell>
          <cell r="J24">
            <v>27</v>
          </cell>
          <cell r="K24">
            <v>0.2</v>
          </cell>
        </row>
        <row r="25">
          <cell r="B25">
            <v>19.854166666666668</v>
          </cell>
          <cell r="C25">
            <v>24.7</v>
          </cell>
          <cell r="D25">
            <v>16.5</v>
          </cell>
          <cell r="E25">
            <v>85.375</v>
          </cell>
          <cell r="F25">
            <v>96</v>
          </cell>
          <cell r="G25">
            <v>65</v>
          </cell>
          <cell r="H25">
            <v>14.04</v>
          </cell>
          <cell r="I25" t="str">
            <v>O</v>
          </cell>
          <cell r="J25">
            <v>24.48</v>
          </cell>
          <cell r="K25">
            <v>0</v>
          </cell>
        </row>
        <row r="26">
          <cell r="B26">
            <v>20.30833333333333</v>
          </cell>
          <cell r="C26">
            <v>26.1</v>
          </cell>
          <cell r="D26">
            <v>16.5</v>
          </cell>
          <cell r="E26">
            <v>82.541666666666671</v>
          </cell>
          <cell r="F26">
            <v>95</v>
          </cell>
          <cell r="G26">
            <v>59</v>
          </cell>
          <cell r="H26">
            <v>14.4</v>
          </cell>
          <cell r="I26" t="str">
            <v>NO</v>
          </cell>
          <cell r="J26">
            <v>22.32</v>
          </cell>
          <cell r="K26">
            <v>0.2</v>
          </cell>
        </row>
        <row r="27">
          <cell r="B27">
            <v>20.975000000000001</v>
          </cell>
          <cell r="C27">
            <v>31.1</v>
          </cell>
          <cell r="D27">
            <v>14.6</v>
          </cell>
          <cell r="E27">
            <v>77.833333333333329</v>
          </cell>
          <cell r="F27">
            <v>98</v>
          </cell>
          <cell r="G27">
            <v>35</v>
          </cell>
          <cell r="H27">
            <v>4.32</v>
          </cell>
          <cell r="I27" t="str">
            <v>SE</v>
          </cell>
          <cell r="J27">
            <v>24.48</v>
          </cell>
          <cell r="K27">
            <v>0</v>
          </cell>
        </row>
        <row r="28">
          <cell r="B28">
            <v>22.320833333333336</v>
          </cell>
          <cell r="C28">
            <v>33.299999999999997</v>
          </cell>
          <cell r="D28">
            <v>15.2</v>
          </cell>
          <cell r="E28">
            <v>73.125</v>
          </cell>
          <cell r="F28">
            <v>96</v>
          </cell>
          <cell r="G28">
            <v>29</v>
          </cell>
          <cell r="H28">
            <v>6.84</v>
          </cell>
          <cell r="I28" t="str">
            <v>SE</v>
          </cell>
          <cell r="J28">
            <v>21.96</v>
          </cell>
          <cell r="K28">
            <v>0.2</v>
          </cell>
        </row>
        <row r="29">
          <cell r="B29">
            <v>23.420833333333334</v>
          </cell>
          <cell r="C29">
            <v>34.200000000000003</v>
          </cell>
          <cell r="D29">
            <v>15.9</v>
          </cell>
          <cell r="E29">
            <v>66.125</v>
          </cell>
          <cell r="F29">
            <v>94</v>
          </cell>
          <cell r="G29">
            <v>24</v>
          </cell>
          <cell r="H29">
            <v>8.64</v>
          </cell>
          <cell r="I29" t="str">
            <v>SE</v>
          </cell>
          <cell r="J29">
            <v>24.12</v>
          </cell>
          <cell r="K29">
            <v>0</v>
          </cell>
        </row>
        <row r="30">
          <cell r="B30">
            <v>22.129166666666663</v>
          </cell>
          <cell r="C30">
            <v>32.299999999999997</v>
          </cell>
          <cell r="D30">
            <v>14.1</v>
          </cell>
          <cell r="E30">
            <v>64.166666666666671</v>
          </cell>
          <cell r="F30">
            <v>95</v>
          </cell>
          <cell r="G30">
            <v>24</v>
          </cell>
          <cell r="H30">
            <v>8.64</v>
          </cell>
          <cell r="I30" t="str">
            <v>SE</v>
          </cell>
          <cell r="J30">
            <v>23.040000000000003</v>
          </cell>
          <cell r="K30">
            <v>0</v>
          </cell>
        </row>
        <row r="31">
          <cell r="B31">
            <v>21.212499999999995</v>
          </cell>
          <cell r="C31">
            <v>31.6</v>
          </cell>
          <cell r="D31">
            <v>13.4</v>
          </cell>
          <cell r="E31">
            <v>63.666666666666664</v>
          </cell>
          <cell r="F31">
            <v>91</v>
          </cell>
          <cell r="G31">
            <v>24</v>
          </cell>
          <cell r="H31">
            <v>6.84</v>
          </cell>
          <cell r="I31" t="str">
            <v>L</v>
          </cell>
          <cell r="J31">
            <v>15.840000000000002</v>
          </cell>
          <cell r="K31">
            <v>0</v>
          </cell>
        </row>
        <row r="32">
          <cell r="B32">
            <v>21.416666666666668</v>
          </cell>
          <cell r="C32">
            <v>31.3</v>
          </cell>
          <cell r="D32">
            <v>13.7</v>
          </cell>
          <cell r="E32">
            <v>69.666666666666671</v>
          </cell>
          <cell r="F32">
            <v>97</v>
          </cell>
          <cell r="G32">
            <v>27</v>
          </cell>
          <cell r="H32">
            <v>5.7600000000000007</v>
          </cell>
          <cell r="I32" t="str">
            <v>L</v>
          </cell>
          <cell r="J32">
            <v>18.720000000000002</v>
          </cell>
          <cell r="K32">
            <v>0</v>
          </cell>
        </row>
        <row r="33">
          <cell r="B33">
            <v>20.962500000000002</v>
          </cell>
          <cell r="C33">
            <v>31</v>
          </cell>
          <cell r="D33">
            <v>13.9</v>
          </cell>
          <cell r="E33">
            <v>67.458333333333329</v>
          </cell>
          <cell r="F33">
            <v>94</v>
          </cell>
          <cell r="G33">
            <v>25</v>
          </cell>
          <cell r="H33">
            <v>6.12</v>
          </cell>
          <cell r="I33" t="str">
            <v>SE</v>
          </cell>
          <cell r="J33">
            <v>17.64</v>
          </cell>
          <cell r="K33">
            <v>0</v>
          </cell>
        </row>
        <row r="34">
          <cell r="B34">
            <v>20.141666666666669</v>
          </cell>
          <cell r="C34">
            <v>31.8</v>
          </cell>
          <cell r="D34">
            <v>12.2</v>
          </cell>
          <cell r="E34">
            <v>68.375</v>
          </cell>
          <cell r="F34">
            <v>96</v>
          </cell>
          <cell r="G34">
            <v>25</v>
          </cell>
          <cell r="H34">
            <v>12.6</v>
          </cell>
          <cell r="I34" t="str">
            <v>L</v>
          </cell>
          <cell r="J34">
            <v>25.92</v>
          </cell>
          <cell r="K34">
            <v>0</v>
          </cell>
        </row>
        <row r="35">
          <cell r="I35" t="str">
            <v>SE</v>
          </cell>
        </row>
      </sheetData>
      <sheetData sheetId="6">
        <row r="5">
          <cell r="B5">
            <v>21.145833333333332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17.18333333333333</v>
          </cell>
          <cell r="C5">
            <v>22.3</v>
          </cell>
          <cell r="D5">
            <v>15</v>
          </cell>
          <cell r="E5">
            <v>93.166666666666671</v>
          </cell>
          <cell r="F5">
            <v>97</v>
          </cell>
          <cell r="G5">
            <v>82</v>
          </cell>
          <cell r="H5">
            <v>13.32</v>
          </cell>
          <cell r="I5" t="str">
            <v>N</v>
          </cell>
          <cell r="J5">
            <v>24.48</v>
          </cell>
          <cell r="K5">
            <v>4.5999999999999996</v>
          </cell>
        </row>
        <row r="6">
          <cell r="B6">
            <v>16.016666666666669</v>
          </cell>
          <cell r="C6">
            <v>18.600000000000001</v>
          </cell>
          <cell r="D6">
            <v>14.2</v>
          </cell>
          <cell r="E6">
            <v>86</v>
          </cell>
          <cell r="F6">
            <v>97</v>
          </cell>
          <cell r="G6">
            <v>69</v>
          </cell>
          <cell r="H6">
            <v>10.08</v>
          </cell>
          <cell r="I6" t="str">
            <v>S</v>
          </cell>
          <cell r="J6">
            <v>24.840000000000003</v>
          </cell>
          <cell r="K6">
            <v>0</v>
          </cell>
        </row>
        <row r="7">
          <cell r="B7">
            <v>15.062500000000002</v>
          </cell>
          <cell r="C7">
            <v>19.2</v>
          </cell>
          <cell r="D7">
            <v>12.3</v>
          </cell>
          <cell r="E7">
            <v>80.75</v>
          </cell>
          <cell r="F7">
            <v>93</v>
          </cell>
          <cell r="G7">
            <v>63</v>
          </cell>
          <cell r="H7">
            <v>9.3600000000000012</v>
          </cell>
          <cell r="I7" t="str">
            <v>S</v>
          </cell>
          <cell r="J7">
            <v>22.68</v>
          </cell>
          <cell r="K7">
            <v>0</v>
          </cell>
        </row>
        <row r="8">
          <cell r="B8">
            <v>15.958333333333334</v>
          </cell>
          <cell r="C8">
            <v>17.600000000000001</v>
          </cell>
          <cell r="D8">
            <v>14.4</v>
          </cell>
          <cell r="E8">
            <v>90.208333333333329</v>
          </cell>
          <cell r="F8">
            <v>97</v>
          </cell>
          <cell r="G8">
            <v>70</v>
          </cell>
          <cell r="H8">
            <v>7.2</v>
          </cell>
          <cell r="I8" t="str">
            <v>L</v>
          </cell>
          <cell r="J8">
            <v>23.759999999999998</v>
          </cell>
          <cell r="K8">
            <v>13.4</v>
          </cell>
        </row>
        <row r="9">
          <cell r="B9">
            <v>17.204166666666666</v>
          </cell>
          <cell r="C9">
            <v>20</v>
          </cell>
          <cell r="D9">
            <v>15.2</v>
          </cell>
          <cell r="E9">
            <v>95.875</v>
          </cell>
          <cell r="F9">
            <v>98</v>
          </cell>
          <cell r="G9">
            <v>89</v>
          </cell>
          <cell r="H9">
            <v>11.16</v>
          </cell>
          <cell r="I9" t="str">
            <v>SE</v>
          </cell>
          <cell r="J9">
            <v>23.400000000000002</v>
          </cell>
          <cell r="K9">
            <v>12.6</v>
          </cell>
        </row>
        <row r="10">
          <cell r="B10">
            <v>15.337499999999997</v>
          </cell>
          <cell r="C10">
            <v>19.3</v>
          </cell>
          <cell r="D10">
            <v>12.5</v>
          </cell>
          <cell r="E10">
            <v>94.833333333333329</v>
          </cell>
          <cell r="F10">
            <v>98</v>
          </cell>
          <cell r="G10">
            <v>85</v>
          </cell>
          <cell r="H10">
            <v>10.44</v>
          </cell>
          <cell r="I10" t="str">
            <v>S</v>
          </cell>
          <cell r="J10">
            <v>30.240000000000002</v>
          </cell>
          <cell r="K10">
            <v>12.4</v>
          </cell>
        </row>
        <row r="11">
          <cell r="B11">
            <v>14.512499999999998</v>
          </cell>
          <cell r="C11">
            <v>19.100000000000001</v>
          </cell>
          <cell r="D11">
            <v>11.8</v>
          </cell>
          <cell r="E11">
            <v>78.75</v>
          </cell>
          <cell r="F11">
            <v>95</v>
          </cell>
          <cell r="G11">
            <v>49</v>
          </cell>
          <cell r="H11">
            <v>14.76</v>
          </cell>
          <cell r="I11" t="str">
            <v>S</v>
          </cell>
          <cell r="J11">
            <v>25.2</v>
          </cell>
          <cell r="K11">
            <v>0.2</v>
          </cell>
        </row>
        <row r="12">
          <cell r="B12">
            <v>11.725000000000001</v>
          </cell>
          <cell r="C12">
            <v>18.100000000000001</v>
          </cell>
          <cell r="D12">
            <v>7</v>
          </cell>
          <cell r="E12">
            <v>66.708333333333329</v>
          </cell>
          <cell r="F12">
            <v>90</v>
          </cell>
          <cell r="G12">
            <v>31</v>
          </cell>
          <cell r="H12">
            <v>15.840000000000002</v>
          </cell>
          <cell r="I12" t="str">
            <v>S</v>
          </cell>
          <cell r="J12">
            <v>32.4</v>
          </cell>
          <cell r="K12">
            <v>0</v>
          </cell>
        </row>
        <row r="13">
          <cell r="B13">
            <v>11.83333333333333</v>
          </cell>
          <cell r="C13">
            <v>18.7</v>
          </cell>
          <cell r="D13">
            <v>5.7</v>
          </cell>
          <cell r="E13">
            <v>63.375</v>
          </cell>
          <cell r="F13">
            <v>92</v>
          </cell>
          <cell r="G13">
            <v>34</v>
          </cell>
          <cell r="H13">
            <v>14.04</v>
          </cell>
          <cell r="I13" t="str">
            <v>S</v>
          </cell>
          <cell r="J13">
            <v>24.840000000000003</v>
          </cell>
          <cell r="K13">
            <v>0</v>
          </cell>
        </row>
        <row r="14">
          <cell r="B14">
            <v>14.195833333333335</v>
          </cell>
          <cell r="C14">
            <v>20</v>
          </cell>
          <cell r="D14">
            <v>9.6</v>
          </cell>
          <cell r="E14">
            <v>52.958333333333336</v>
          </cell>
          <cell r="F14">
            <v>81</v>
          </cell>
          <cell r="G14">
            <v>29</v>
          </cell>
          <cell r="H14">
            <v>14.04</v>
          </cell>
          <cell r="I14" t="str">
            <v>S</v>
          </cell>
          <cell r="J14">
            <v>23.759999999999998</v>
          </cell>
          <cell r="K14">
            <v>0</v>
          </cell>
        </row>
        <row r="15">
          <cell r="B15">
            <v>11.029166666666669</v>
          </cell>
          <cell r="C15">
            <v>17.399999999999999</v>
          </cell>
          <cell r="D15">
            <v>4.8</v>
          </cell>
          <cell r="E15">
            <v>62.583333333333336</v>
          </cell>
          <cell r="F15">
            <v>89</v>
          </cell>
          <cell r="G15">
            <v>34</v>
          </cell>
          <cell r="H15">
            <v>16.2</v>
          </cell>
          <cell r="I15" t="str">
            <v>S</v>
          </cell>
          <cell r="J15">
            <v>29.880000000000003</v>
          </cell>
          <cell r="K15">
            <v>0</v>
          </cell>
        </row>
        <row r="16">
          <cell r="B16">
            <v>9.595833333333335</v>
          </cell>
          <cell r="C16">
            <v>17.899999999999999</v>
          </cell>
          <cell r="D16">
            <v>3.3</v>
          </cell>
          <cell r="E16">
            <v>57</v>
          </cell>
          <cell r="F16">
            <v>83</v>
          </cell>
          <cell r="G16">
            <v>21</v>
          </cell>
          <cell r="H16">
            <v>11.520000000000001</v>
          </cell>
          <cell r="I16" t="str">
            <v>S</v>
          </cell>
          <cell r="J16">
            <v>23.400000000000002</v>
          </cell>
          <cell r="K16">
            <v>0</v>
          </cell>
        </row>
        <row r="17">
          <cell r="B17">
            <v>12.8125</v>
          </cell>
          <cell r="C17">
            <v>19.2</v>
          </cell>
          <cell r="D17">
            <v>6.5</v>
          </cell>
          <cell r="E17">
            <v>45.25</v>
          </cell>
          <cell r="F17">
            <v>64</v>
          </cell>
          <cell r="G17">
            <v>28</v>
          </cell>
          <cell r="H17">
            <v>20.88</v>
          </cell>
          <cell r="I17" t="str">
            <v>SE</v>
          </cell>
          <cell r="J17">
            <v>41.4</v>
          </cell>
          <cell r="K17">
            <v>0</v>
          </cell>
        </row>
        <row r="18">
          <cell r="B18">
            <v>15.325000000000003</v>
          </cell>
          <cell r="C18">
            <v>22.9</v>
          </cell>
          <cell r="D18">
            <v>8.6</v>
          </cell>
          <cell r="E18">
            <v>51.166666666666664</v>
          </cell>
          <cell r="F18">
            <v>73</v>
          </cell>
          <cell r="G18">
            <v>33</v>
          </cell>
          <cell r="H18">
            <v>15.48</v>
          </cell>
          <cell r="I18" t="str">
            <v>L</v>
          </cell>
          <cell r="J18">
            <v>28.8</v>
          </cell>
          <cell r="K18">
            <v>0</v>
          </cell>
        </row>
        <row r="19">
          <cell r="B19">
            <v>18.9375</v>
          </cell>
          <cell r="C19">
            <v>26.2</v>
          </cell>
          <cell r="D19">
            <v>12.8</v>
          </cell>
          <cell r="E19">
            <v>67.083333333333329</v>
          </cell>
          <cell r="F19">
            <v>87</v>
          </cell>
          <cell r="G19">
            <v>45</v>
          </cell>
          <cell r="H19">
            <v>11.520000000000001</v>
          </cell>
          <cell r="I19" t="str">
            <v>L</v>
          </cell>
          <cell r="J19">
            <v>21.6</v>
          </cell>
          <cell r="K19">
            <v>0</v>
          </cell>
        </row>
        <row r="20">
          <cell r="B20">
            <v>21.366666666666664</v>
          </cell>
          <cell r="C20">
            <v>28.2</v>
          </cell>
          <cell r="D20">
            <v>15</v>
          </cell>
          <cell r="E20">
            <v>64.791666666666671</v>
          </cell>
          <cell r="F20">
            <v>91</v>
          </cell>
          <cell r="G20">
            <v>38</v>
          </cell>
          <cell r="H20">
            <v>16.2</v>
          </cell>
          <cell r="I20" t="str">
            <v>N</v>
          </cell>
          <cell r="J20">
            <v>28.08</v>
          </cell>
          <cell r="K20">
            <v>0</v>
          </cell>
        </row>
        <row r="21">
          <cell r="B21">
            <v>20.029166666666665</v>
          </cell>
          <cell r="C21">
            <v>26.5</v>
          </cell>
          <cell r="D21">
            <v>13.3</v>
          </cell>
          <cell r="E21">
            <v>76.125</v>
          </cell>
          <cell r="F21">
            <v>97</v>
          </cell>
          <cell r="G21">
            <v>52</v>
          </cell>
          <cell r="H21">
            <v>14.4</v>
          </cell>
          <cell r="I21" t="str">
            <v>N</v>
          </cell>
          <cell r="J21">
            <v>33.119999999999997</v>
          </cell>
          <cell r="K21">
            <v>0</v>
          </cell>
        </row>
        <row r="22">
          <cell r="B22">
            <v>17.020833333333332</v>
          </cell>
          <cell r="C22">
            <v>22.2</v>
          </cell>
          <cell r="D22">
            <v>14.3</v>
          </cell>
          <cell r="E22">
            <v>86.666666666666671</v>
          </cell>
          <cell r="F22">
            <v>97</v>
          </cell>
          <cell r="G22">
            <v>66</v>
          </cell>
          <cell r="H22">
            <v>15.48</v>
          </cell>
          <cell r="I22" t="str">
            <v>N</v>
          </cell>
          <cell r="J22">
            <v>29.52</v>
          </cell>
          <cell r="K22">
            <v>0</v>
          </cell>
        </row>
        <row r="23">
          <cell r="B23">
            <v>16.787499999999998</v>
          </cell>
          <cell r="C23">
            <v>21.9</v>
          </cell>
          <cell r="D23">
            <v>14.5</v>
          </cell>
          <cell r="E23">
            <v>91</v>
          </cell>
          <cell r="F23">
            <v>98</v>
          </cell>
          <cell r="G23">
            <v>70</v>
          </cell>
          <cell r="H23">
            <v>12.24</v>
          </cell>
          <cell r="I23" t="str">
            <v>N</v>
          </cell>
          <cell r="J23">
            <v>23.040000000000003</v>
          </cell>
          <cell r="K23">
            <v>0.2</v>
          </cell>
        </row>
        <row r="24">
          <cell r="B24">
            <v>18.266666666666662</v>
          </cell>
          <cell r="C24">
            <v>24.1</v>
          </cell>
          <cell r="D24">
            <v>15.1</v>
          </cell>
          <cell r="E24">
            <v>86.375</v>
          </cell>
          <cell r="F24">
            <v>97</v>
          </cell>
          <cell r="G24">
            <v>61</v>
          </cell>
          <cell r="H24">
            <v>11.879999999999999</v>
          </cell>
          <cell r="I24" t="str">
            <v>N</v>
          </cell>
          <cell r="J24">
            <v>21.96</v>
          </cell>
          <cell r="K24">
            <v>0.2</v>
          </cell>
        </row>
        <row r="25">
          <cell r="B25">
            <v>21.549999999999997</v>
          </cell>
          <cell r="C25">
            <v>28</v>
          </cell>
          <cell r="D25">
            <v>17</v>
          </cell>
          <cell r="E25">
            <v>69.708333333333329</v>
          </cell>
          <cell r="F25">
            <v>87</v>
          </cell>
          <cell r="G25">
            <v>46</v>
          </cell>
          <cell r="H25">
            <v>18.720000000000002</v>
          </cell>
          <cell r="I25" t="str">
            <v>N</v>
          </cell>
          <cell r="J25">
            <v>34.92</v>
          </cell>
          <cell r="K25">
            <v>0.6</v>
          </cell>
        </row>
        <row r="26">
          <cell r="B26">
            <v>22.212500000000002</v>
          </cell>
          <cell r="C26">
            <v>29</v>
          </cell>
          <cell r="D26">
            <v>16.899999999999999</v>
          </cell>
          <cell r="E26">
            <v>64.375</v>
          </cell>
          <cell r="F26">
            <v>89</v>
          </cell>
          <cell r="G26">
            <v>32</v>
          </cell>
          <cell r="H26">
            <v>17.28</v>
          </cell>
          <cell r="I26" t="str">
            <v>N</v>
          </cell>
          <cell r="J26">
            <v>34.200000000000003</v>
          </cell>
          <cell r="K26">
            <v>0</v>
          </cell>
        </row>
        <row r="27">
          <cell r="B27">
            <v>17.149999999999999</v>
          </cell>
          <cell r="C27">
            <v>24</v>
          </cell>
          <cell r="D27">
            <v>11</v>
          </cell>
          <cell r="E27">
            <v>83.125</v>
          </cell>
          <cell r="F27">
            <v>98</v>
          </cell>
          <cell r="G27">
            <v>58</v>
          </cell>
          <cell r="H27">
            <v>11.879999999999999</v>
          </cell>
          <cell r="I27" t="str">
            <v>N</v>
          </cell>
          <cell r="J27">
            <v>22.32</v>
          </cell>
          <cell r="K27">
            <v>0.2</v>
          </cell>
        </row>
        <row r="28">
          <cell r="B28">
            <v>20.529166666666669</v>
          </cell>
          <cell r="C28">
            <v>27.3</v>
          </cell>
          <cell r="D28">
            <v>15.7</v>
          </cell>
          <cell r="E28">
            <v>73</v>
          </cell>
          <cell r="F28">
            <v>91</v>
          </cell>
          <cell r="G28">
            <v>50</v>
          </cell>
          <cell r="H28">
            <v>15.120000000000001</v>
          </cell>
          <cell r="I28" t="str">
            <v>N</v>
          </cell>
          <cell r="J28">
            <v>31.319999999999997</v>
          </cell>
          <cell r="K28">
            <v>0</v>
          </cell>
        </row>
        <row r="29">
          <cell r="B29">
            <v>21.549999999999997</v>
          </cell>
          <cell r="C29">
            <v>28</v>
          </cell>
          <cell r="D29">
            <v>17</v>
          </cell>
          <cell r="E29">
            <v>69.708333333333329</v>
          </cell>
          <cell r="F29">
            <v>87</v>
          </cell>
          <cell r="G29">
            <v>46</v>
          </cell>
          <cell r="H29">
            <v>18.720000000000002</v>
          </cell>
          <cell r="I29" t="str">
            <v>N</v>
          </cell>
          <cell r="J29">
            <v>34.92</v>
          </cell>
          <cell r="K29">
            <v>0</v>
          </cell>
        </row>
        <row r="30">
          <cell r="B30">
            <v>22.212500000000002</v>
          </cell>
          <cell r="C30">
            <v>29</v>
          </cell>
          <cell r="D30">
            <v>16.899999999999999</v>
          </cell>
          <cell r="E30">
            <v>64.375</v>
          </cell>
          <cell r="F30">
            <v>89</v>
          </cell>
          <cell r="G30">
            <v>32</v>
          </cell>
          <cell r="H30">
            <v>17.28</v>
          </cell>
          <cell r="I30" t="str">
            <v>N</v>
          </cell>
          <cell r="J30">
            <v>34.200000000000003</v>
          </cell>
          <cell r="K30">
            <v>0</v>
          </cell>
        </row>
        <row r="31">
          <cell r="B31">
            <v>20.208333333333332</v>
          </cell>
          <cell r="C31">
            <v>26.1</v>
          </cell>
          <cell r="D31">
            <v>13.1</v>
          </cell>
          <cell r="E31">
            <v>62.166666666666664</v>
          </cell>
          <cell r="F31">
            <v>94</v>
          </cell>
          <cell r="G31">
            <v>37</v>
          </cell>
          <cell r="H31">
            <v>14.4</v>
          </cell>
          <cell r="I31" t="str">
            <v>N</v>
          </cell>
          <cell r="J31">
            <v>30.6</v>
          </cell>
          <cell r="K31">
            <v>0</v>
          </cell>
        </row>
        <row r="32">
          <cell r="B32">
            <v>20.041666666666668</v>
          </cell>
          <cell r="C32">
            <v>26.7</v>
          </cell>
          <cell r="D32">
            <v>12.5</v>
          </cell>
          <cell r="E32">
            <v>65.333333333333329</v>
          </cell>
          <cell r="F32">
            <v>92</v>
          </cell>
          <cell r="G32">
            <v>42</v>
          </cell>
          <cell r="H32">
            <v>14.4</v>
          </cell>
          <cell r="I32" t="str">
            <v>N</v>
          </cell>
          <cell r="J32">
            <v>27.36</v>
          </cell>
          <cell r="K32">
            <v>0</v>
          </cell>
        </row>
        <row r="33">
          <cell r="B33">
            <v>20.429166666666667</v>
          </cell>
          <cell r="C33">
            <v>26.1</v>
          </cell>
          <cell r="D33">
            <v>14.7</v>
          </cell>
          <cell r="E33">
            <v>59.5</v>
          </cell>
          <cell r="F33">
            <v>81</v>
          </cell>
          <cell r="G33">
            <v>37</v>
          </cell>
          <cell r="H33">
            <v>14.04</v>
          </cell>
          <cell r="I33" t="str">
            <v>N</v>
          </cell>
          <cell r="J33">
            <v>27.36</v>
          </cell>
          <cell r="K33">
            <v>0</v>
          </cell>
        </row>
        <row r="34">
          <cell r="B34">
            <v>21.474999999999998</v>
          </cell>
          <cell r="C34">
            <v>28.1</v>
          </cell>
          <cell r="D34">
            <v>14.9</v>
          </cell>
          <cell r="E34">
            <v>56.416666666666664</v>
          </cell>
          <cell r="F34">
            <v>81</v>
          </cell>
          <cell r="G34">
            <v>32</v>
          </cell>
          <cell r="H34">
            <v>15.120000000000001</v>
          </cell>
          <cell r="I34" t="str">
            <v>N</v>
          </cell>
          <cell r="J34">
            <v>29.16</v>
          </cell>
          <cell r="K34">
            <v>0</v>
          </cell>
        </row>
        <row r="35">
          <cell r="I35" t="str">
            <v>N</v>
          </cell>
        </row>
      </sheetData>
      <sheetData sheetId="6">
        <row r="5">
          <cell r="B5">
            <v>21.570833333333336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17.7</v>
          </cell>
          <cell r="C5">
            <v>18</v>
          </cell>
          <cell r="D5">
            <v>17.3</v>
          </cell>
          <cell r="E5">
            <v>92</v>
          </cell>
          <cell r="F5">
            <v>92</v>
          </cell>
          <cell r="G5">
            <v>91</v>
          </cell>
          <cell r="H5">
            <v>0</v>
          </cell>
          <cell r="I5" t="str">
            <v>O</v>
          </cell>
          <cell r="J5">
            <v>0</v>
          </cell>
          <cell r="K5">
            <v>0</v>
          </cell>
        </row>
        <row r="6">
          <cell r="B6">
            <v>15.862500000000001</v>
          </cell>
          <cell r="C6">
            <v>19</v>
          </cell>
          <cell r="D6">
            <v>12.9</v>
          </cell>
          <cell r="E6">
            <v>88.125</v>
          </cell>
          <cell r="F6">
            <v>98</v>
          </cell>
          <cell r="G6">
            <v>77</v>
          </cell>
          <cell r="H6">
            <v>7.5600000000000005</v>
          </cell>
          <cell r="I6" t="str">
            <v>SE</v>
          </cell>
          <cell r="J6">
            <v>20.88</v>
          </cell>
          <cell r="K6">
            <v>0.2</v>
          </cell>
        </row>
        <row r="7">
          <cell r="B7">
            <v>17.010000000000002</v>
          </cell>
          <cell r="C7">
            <v>20.399999999999999</v>
          </cell>
          <cell r="D7">
            <v>11.8</v>
          </cell>
          <cell r="E7">
            <v>69.8</v>
          </cell>
          <cell r="F7">
            <v>92</v>
          </cell>
          <cell r="G7">
            <v>46</v>
          </cell>
          <cell r="H7">
            <v>9.7200000000000006</v>
          </cell>
          <cell r="I7" t="str">
            <v>SE</v>
          </cell>
          <cell r="J7">
            <v>20.16</v>
          </cell>
          <cell r="K7">
            <v>0</v>
          </cell>
        </row>
        <row r="8">
          <cell r="B8">
            <v>16.899999999999999</v>
          </cell>
          <cell r="C8">
            <v>16.899999999999999</v>
          </cell>
          <cell r="D8">
            <v>15.7</v>
          </cell>
          <cell r="E8">
            <v>87</v>
          </cell>
          <cell r="F8">
            <v>89</v>
          </cell>
          <cell r="G8">
            <v>87</v>
          </cell>
          <cell r="H8">
            <v>6.12</v>
          </cell>
          <cell r="I8" t="str">
            <v>NE</v>
          </cell>
          <cell r="J8">
            <v>9.7200000000000006</v>
          </cell>
          <cell r="K8">
            <v>0</v>
          </cell>
        </row>
        <row r="9">
          <cell r="B9">
            <v>16.7</v>
          </cell>
          <cell r="C9">
            <v>16.7</v>
          </cell>
          <cell r="D9">
            <v>15.9</v>
          </cell>
          <cell r="E9">
            <v>99</v>
          </cell>
          <cell r="F9">
            <v>100</v>
          </cell>
          <cell r="G9">
            <v>99</v>
          </cell>
          <cell r="H9">
            <v>6.12</v>
          </cell>
          <cell r="I9" t="str">
            <v>SE</v>
          </cell>
          <cell r="J9">
            <v>9.3600000000000012</v>
          </cell>
          <cell r="K9">
            <v>0</v>
          </cell>
        </row>
        <row r="10">
          <cell r="B10">
            <v>16.649999999999999</v>
          </cell>
          <cell r="C10">
            <v>17.5</v>
          </cell>
          <cell r="D10">
            <v>14.8</v>
          </cell>
          <cell r="E10">
            <v>86.5</v>
          </cell>
          <cell r="F10">
            <v>91</v>
          </cell>
          <cell r="G10">
            <v>82</v>
          </cell>
          <cell r="H10">
            <v>0.72000000000000008</v>
          </cell>
          <cell r="I10" t="str">
            <v>SO</v>
          </cell>
          <cell r="J10">
            <v>11.520000000000001</v>
          </cell>
          <cell r="K10">
            <v>0.2</v>
          </cell>
        </row>
        <row r="11">
          <cell r="B11">
            <v>15.799999999999999</v>
          </cell>
          <cell r="C11">
            <v>18.399999999999999</v>
          </cell>
          <cell r="D11">
            <v>10.6</v>
          </cell>
          <cell r="E11">
            <v>63.444444444444443</v>
          </cell>
          <cell r="F11">
            <v>88</v>
          </cell>
          <cell r="G11">
            <v>46</v>
          </cell>
          <cell r="H11">
            <v>18.36</v>
          </cell>
          <cell r="I11" t="str">
            <v>S</v>
          </cell>
          <cell r="J11">
            <v>32.4</v>
          </cell>
          <cell r="K11">
            <v>0.2</v>
          </cell>
        </row>
        <row r="12">
          <cell r="B12">
            <v>15.439999999999998</v>
          </cell>
          <cell r="C12">
            <v>18.8</v>
          </cell>
          <cell r="D12">
            <v>8.6999999999999993</v>
          </cell>
          <cell r="E12">
            <v>54.7</v>
          </cell>
          <cell r="F12">
            <v>86</v>
          </cell>
          <cell r="G12">
            <v>38</v>
          </cell>
          <cell r="H12">
            <v>23.040000000000003</v>
          </cell>
          <cell r="I12" t="str">
            <v>SE</v>
          </cell>
          <cell r="J12">
            <v>34.200000000000003</v>
          </cell>
          <cell r="K12">
            <v>0</v>
          </cell>
        </row>
        <row r="13">
          <cell r="B13">
            <v>13.175000000000001</v>
          </cell>
          <cell r="C13">
            <v>18</v>
          </cell>
          <cell r="D13">
            <v>7.3</v>
          </cell>
          <cell r="E13">
            <v>58.375</v>
          </cell>
          <cell r="F13">
            <v>86</v>
          </cell>
          <cell r="G13">
            <v>33</v>
          </cell>
          <cell r="H13">
            <v>16.559999999999999</v>
          </cell>
          <cell r="I13" t="str">
            <v>SE</v>
          </cell>
          <cell r="J13">
            <v>29.52</v>
          </cell>
          <cell r="K13">
            <v>0</v>
          </cell>
        </row>
        <row r="14">
          <cell r="B14">
            <v>16.675000000000001</v>
          </cell>
          <cell r="C14">
            <v>19.600000000000001</v>
          </cell>
          <cell r="D14">
            <v>9.1</v>
          </cell>
          <cell r="E14">
            <v>44.125</v>
          </cell>
          <cell r="F14">
            <v>79</v>
          </cell>
          <cell r="G14">
            <v>28</v>
          </cell>
          <cell r="H14">
            <v>14.04</v>
          </cell>
          <cell r="I14" t="str">
            <v>S</v>
          </cell>
          <cell r="J14">
            <v>29.880000000000003</v>
          </cell>
          <cell r="K14">
            <v>0</v>
          </cell>
        </row>
        <row r="15">
          <cell r="B15">
            <v>13</v>
          </cell>
          <cell r="C15">
            <v>16.7</v>
          </cell>
          <cell r="D15">
            <v>7.1</v>
          </cell>
          <cell r="E15">
            <v>64.5</v>
          </cell>
          <cell r="F15">
            <v>85</v>
          </cell>
          <cell r="G15">
            <v>37</v>
          </cell>
          <cell r="H15">
            <v>1.08</v>
          </cell>
          <cell r="I15" t="str">
            <v>S</v>
          </cell>
          <cell r="J15">
            <v>17.28</v>
          </cell>
          <cell r="K15">
            <v>0</v>
          </cell>
        </row>
        <row r="16">
          <cell r="B16">
            <v>13.469999999999999</v>
          </cell>
          <cell r="C16">
            <v>18</v>
          </cell>
          <cell r="D16">
            <v>5.3</v>
          </cell>
          <cell r="E16">
            <v>48.7</v>
          </cell>
          <cell r="F16">
            <v>84</v>
          </cell>
          <cell r="G16">
            <v>25</v>
          </cell>
          <cell r="H16">
            <v>2.8800000000000003</v>
          </cell>
          <cell r="I16" t="str">
            <v>SE</v>
          </cell>
          <cell r="J16">
            <v>21.96</v>
          </cell>
          <cell r="K16">
            <v>0</v>
          </cell>
        </row>
        <row r="17">
          <cell r="B17">
            <v>17.099999999999998</v>
          </cell>
          <cell r="C17">
            <v>18.8</v>
          </cell>
          <cell r="D17">
            <v>12.4</v>
          </cell>
          <cell r="E17">
            <v>40.333333333333336</v>
          </cell>
          <cell r="F17">
            <v>73</v>
          </cell>
          <cell r="G17">
            <v>31</v>
          </cell>
          <cell r="H17">
            <v>18.720000000000002</v>
          </cell>
          <cell r="I17" t="str">
            <v>NE</v>
          </cell>
          <cell r="J17">
            <v>32.76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22.7</v>
          </cell>
          <cell r="C19">
            <v>27.1</v>
          </cell>
          <cell r="D19">
            <v>25.7</v>
          </cell>
          <cell r="E19">
            <v>59.5</v>
          </cell>
          <cell r="F19">
            <v>48</v>
          </cell>
          <cell r="G19">
            <v>43</v>
          </cell>
          <cell r="H19">
            <v>11.520000000000001</v>
          </cell>
          <cell r="I19" t="str">
            <v>SO</v>
          </cell>
          <cell r="J19">
            <v>20.52</v>
          </cell>
          <cell r="K19">
            <v>0</v>
          </cell>
        </row>
        <row r="20">
          <cell r="B20">
            <v>25.471428571428568</v>
          </cell>
          <cell r="C20">
            <v>29.9</v>
          </cell>
          <cell r="D20">
            <v>16.100000000000001</v>
          </cell>
          <cell r="E20">
            <v>60.428571428571431</v>
          </cell>
          <cell r="F20">
            <v>91</v>
          </cell>
          <cell r="G20">
            <v>35</v>
          </cell>
          <cell r="H20">
            <v>13.68</v>
          </cell>
          <cell r="I20" t="str">
            <v>NO</v>
          </cell>
          <cell r="J20">
            <v>34.200000000000003</v>
          </cell>
          <cell r="K20">
            <v>0</v>
          </cell>
        </row>
        <row r="21">
          <cell r="B21">
            <v>19.55</v>
          </cell>
          <cell r="C21">
            <v>21</v>
          </cell>
          <cell r="D21">
            <v>16.7</v>
          </cell>
          <cell r="E21">
            <v>89</v>
          </cell>
          <cell r="F21">
            <v>93</v>
          </cell>
          <cell r="G21">
            <v>86</v>
          </cell>
          <cell r="H21">
            <v>4.32</v>
          </cell>
          <cell r="I21" t="str">
            <v>SO</v>
          </cell>
          <cell r="J21">
            <v>13.68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17.5</v>
          </cell>
          <cell r="C23">
            <v>18.3</v>
          </cell>
          <cell r="D23">
            <v>15.5</v>
          </cell>
          <cell r="E23">
            <v>98</v>
          </cell>
          <cell r="F23">
            <v>100</v>
          </cell>
          <cell r="G23">
            <v>98</v>
          </cell>
          <cell r="H23">
            <v>0</v>
          </cell>
          <cell r="I23" t="str">
            <v>SO</v>
          </cell>
          <cell r="J23">
            <v>0</v>
          </cell>
          <cell r="K23">
            <v>0.2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SE</v>
          </cell>
        </row>
      </sheetData>
      <sheetData sheetId="6">
        <row r="5">
          <cell r="B5">
            <v>22.3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20.6</v>
          </cell>
          <cell r="C5">
            <v>21.9</v>
          </cell>
          <cell r="D5">
            <v>18.8</v>
          </cell>
          <cell r="E5">
            <v>91.777777777777771</v>
          </cell>
          <cell r="F5">
            <v>95</v>
          </cell>
          <cell r="G5">
            <v>88</v>
          </cell>
          <cell r="H5">
            <v>15.48</v>
          </cell>
          <cell r="I5" t="str">
            <v>N</v>
          </cell>
          <cell r="J5">
            <v>24.12</v>
          </cell>
          <cell r="K5" t="str">
            <v>*</v>
          </cell>
        </row>
        <row r="6">
          <cell r="B6">
            <v>17.975000000000001</v>
          </cell>
          <cell r="C6">
            <v>20.5</v>
          </cell>
          <cell r="D6">
            <v>15.3</v>
          </cell>
          <cell r="E6">
            <v>76.583333333333329</v>
          </cell>
          <cell r="F6">
            <v>89</v>
          </cell>
          <cell r="G6">
            <v>62</v>
          </cell>
          <cell r="H6">
            <v>11.520000000000001</v>
          </cell>
          <cell r="I6" t="str">
            <v>S</v>
          </cell>
          <cell r="J6">
            <v>18.36</v>
          </cell>
          <cell r="K6" t="str">
            <v>*</v>
          </cell>
        </row>
        <row r="7">
          <cell r="B7">
            <v>17.281818181818181</v>
          </cell>
          <cell r="C7">
            <v>20.100000000000001</v>
          </cell>
          <cell r="D7">
            <v>14.7</v>
          </cell>
          <cell r="E7">
            <v>73.818181818181813</v>
          </cell>
          <cell r="F7">
            <v>86</v>
          </cell>
          <cell r="G7">
            <v>60</v>
          </cell>
          <cell r="H7">
            <v>10.44</v>
          </cell>
          <cell r="I7" t="str">
            <v>S</v>
          </cell>
          <cell r="J7">
            <v>20.52</v>
          </cell>
          <cell r="K7" t="str">
            <v>*</v>
          </cell>
        </row>
        <row r="8">
          <cell r="B8">
            <v>17.625</v>
          </cell>
          <cell r="C8">
            <v>18.2</v>
          </cell>
          <cell r="D8">
            <v>16.7</v>
          </cell>
          <cell r="E8">
            <v>88.75</v>
          </cell>
          <cell r="F8">
            <v>90</v>
          </cell>
          <cell r="G8">
            <v>83</v>
          </cell>
          <cell r="H8">
            <v>7.2</v>
          </cell>
          <cell r="I8" t="str">
            <v>L</v>
          </cell>
          <cell r="J8">
            <v>16.920000000000002</v>
          </cell>
          <cell r="K8" t="str">
            <v>*</v>
          </cell>
        </row>
        <row r="9">
          <cell r="B9">
            <v>19.5</v>
          </cell>
          <cell r="C9">
            <v>21.4</v>
          </cell>
          <cell r="D9">
            <v>17.100000000000001</v>
          </cell>
          <cell r="E9">
            <v>93</v>
          </cell>
          <cell r="F9">
            <v>97</v>
          </cell>
          <cell r="G9">
            <v>88</v>
          </cell>
          <cell r="H9">
            <v>9</v>
          </cell>
          <cell r="I9" t="str">
            <v>SE</v>
          </cell>
          <cell r="J9">
            <v>16.559999999999999</v>
          </cell>
          <cell r="K9" t="str">
            <v>*</v>
          </cell>
        </row>
        <row r="10">
          <cell r="B10">
            <v>15.566666666666668</v>
          </cell>
          <cell r="C10">
            <v>16.2</v>
          </cell>
          <cell r="D10">
            <v>14.9</v>
          </cell>
          <cell r="E10">
            <v>94.333333333333329</v>
          </cell>
          <cell r="F10">
            <v>96</v>
          </cell>
          <cell r="G10">
            <v>91</v>
          </cell>
          <cell r="H10">
            <v>13.68</v>
          </cell>
          <cell r="I10" t="str">
            <v>S</v>
          </cell>
          <cell r="J10">
            <v>25.2</v>
          </cell>
          <cell r="K10" t="str">
            <v>*</v>
          </cell>
        </row>
        <row r="11">
          <cell r="B11">
            <v>16.816666666666666</v>
          </cell>
          <cell r="C11">
            <v>20</v>
          </cell>
          <cell r="D11">
            <v>13</v>
          </cell>
          <cell r="E11">
            <v>60.25</v>
          </cell>
          <cell r="F11">
            <v>87</v>
          </cell>
          <cell r="G11">
            <v>45</v>
          </cell>
          <cell r="H11">
            <v>15.120000000000001</v>
          </cell>
          <cell r="I11" t="str">
            <v>S</v>
          </cell>
          <cell r="J11">
            <v>28.8</v>
          </cell>
          <cell r="K11" t="str">
            <v>*</v>
          </cell>
        </row>
        <row r="12">
          <cell r="B12">
            <v>13.041666666666666</v>
          </cell>
          <cell r="C12">
            <v>19.100000000000001</v>
          </cell>
          <cell r="D12">
            <v>7.8</v>
          </cell>
          <cell r="E12">
            <v>60.541666666666664</v>
          </cell>
          <cell r="F12">
            <v>83</v>
          </cell>
          <cell r="G12">
            <v>30</v>
          </cell>
          <cell r="H12">
            <v>19.8</v>
          </cell>
          <cell r="I12" t="str">
            <v>S</v>
          </cell>
          <cell r="J12">
            <v>39.24</v>
          </cell>
          <cell r="K12" t="str">
            <v>*</v>
          </cell>
        </row>
        <row r="13">
          <cell r="B13">
            <v>12.991666666666665</v>
          </cell>
          <cell r="C13">
            <v>19.8</v>
          </cell>
          <cell r="D13">
            <v>7.9</v>
          </cell>
          <cell r="E13">
            <v>59.833333333333336</v>
          </cell>
          <cell r="F13">
            <v>80</v>
          </cell>
          <cell r="G13">
            <v>27</v>
          </cell>
          <cell r="H13">
            <v>15.48</v>
          </cell>
          <cell r="I13" t="str">
            <v>S</v>
          </cell>
          <cell r="J13">
            <v>23.759999999999998</v>
          </cell>
          <cell r="K13" t="str">
            <v>*</v>
          </cell>
        </row>
        <row r="14">
          <cell r="B14">
            <v>15.283333333333339</v>
          </cell>
          <cell r="C14">
            <v>20.7</v>
          </cell>
          <cell r="D14">
            <v>11.1</v>
          </cell>
          <cell r="E14">
            <v>48.958333333333336</v>
          </cell>
          <cell r="F14">
            <v>70</v>
          </cell>
          <cell r="G14">
            <v>28</v>
          </cell>
          <cell r="H14">
            <v>14.04</v>
          </cell>
          <cell r="I14" t="str">
            <v>S</v>
          </cell>
          <cell r="J14">
            <v>23.759999999999998</v>
          </cell>
          <cell r="K14" t="str">
            <v>*</v>
          </cell>
        </row>
        <row r="15">
          <cell r="B15">
            <v>12.704166666666666</v>
          </cell>
          <cell r="C15">
            <v>18.2</v>
          </cell>
          <cell r="D15">
            <v>8.1999999999999993</v>
          </cell>
          <cell r="E15">
            <v>56.541666666666664</v>
          </cell>
          <cell r="F15">
            <v>79</v>
          </cell>
          <cell r="G15">
            <v>25</v>
          </cell>
          <cell r="H15">
            <v>18</v>
          </cell>
          <cell r="I15" t="str">
            <v>S</v>
          </cell>
          <cell r="J15">
            <v>33.840000000000003</v>
          </cell>
          <cell r="K15" t="str">
            <v>*</v>
          </cell>
        </row>
        <row r="16">
          <cell r="B16">
            <v>11.004166666666665</v>
          </cell>
          <cell r="C16">
            <v>18.399999999999999</v>
          </cell>
          <cell r="D16">
            <v>5</v>
          </cell>
          <cell r="E16">
            <v>51.666666666666664</v>
          </cell>
          <cell r="F16">
            <v>76</v>
          </cell>
          <cell r="G16">
            <v>19</v>
          </cell>
          <cell r="H16">
            <v>13.32</v>
          </cell>
          <cell r="I16" t="str">
            <v>S</v>
          </cell>
          <cell r="J16">
            <v>24.48</v>
          </cell>
          <cell r="K16" t="str">
            <v>*</v>
          </cell>
        </row>
        <row r="17">
          <cell r="B17">
            <v>12.879166666666668</v>
          </cell>
          <cell r="C17">
            <v>20.7</v>
          </cell>
          <cell r="D17">
            <v>6</v>
          </cell>
          <cell r="E17">
            <v>47.916666666666664</v>
          </cell>
          <cell r="F17">
            <v>74</v>
          </cell>
          <cell r="G17">
            <v>22</v>
          </cell>
          <cell r="H17">
            <v>15.120000000000001</v>
          </cell>
          <cell r="I17" t="str">
            <v>SE</v>
          </cell>
          <cell r="J17">
            <v>30.96</v>
          </cell>
          <cell r="K17" t="str">
            <v>*</v>
          </cell>
        </row>
        <row r="18">
          <cell r="B18">
            <v>15.320833333333333</v>
          </cell>
          <cell r="C18">
            <v>24.8</v>
          </cell>
          <cell r="D18">
            <v>8.8000000000000007</v>
          </cell>
          <cell r="E18">
            <v>62</v>
          </cell>
          <cell r="F18">
            <v>88</v>
          </cell>
          <cell r="G18">
            <v>39</v>
          </cell>
          <cell r="H18">
            <v>13.32</v>
          </cell>
          <cell r="I18" t="str">
            <v>L</v>
          </cell>
          <cell r="J18">
            <v>23.759999999999998</v>
          </cell>
          <cell r="K18" t="str">
            <v>*</v>
          </cell>
        </row>
        <row r="19">
          <cell r="B19">
            <v>19.408333333333331</v>
          </cell>
          <cell r="C19">
            <v>27.5</v>
          </cell>
          <cell r="D19">
            <v>13.6</v>
          </cell>
          <cell r="E19">
            <v>65</v>
          </cell>
          <cell r="F19">
            <v>82</v>
          </cell>
          <cell r="G19">
            <v>38</v>
          </cell>
          <cell r="H19">
            <v>10.08</v>
          </cell>
          <cell r="I19" t="str">
            <v>L</v>
          </cell>
          <cell r="J19">
            <v>20.52</v>
          </cell>
          <cell r="K19" t="str">
            <v>*</v>
          </cell>
        </row>
        <row r="20">
          <cell r="B20">
            <v>21.604166666666671</v>
          </cell>
          <cell r="C20">
            <v>29.2</v>
          </cell>
          <cell r="D20">
            <v>15.7</v>
          </cell>
          <cell r="E20">
            <v>67.666666666666671</v>
          </cell>
          <cell r="F20">
            <v>90</v>
          </cell>
          <cell r="G20">
            <v>34</v>
          </cell>
          <cell r="H20">
            <v>16.920000000000002</v>
          </cell>
          <cell r="I20" t="str">
            <v>N</v>
          </cell>
          <cell r="J20">
            <v>28.44</v>
          </cell>
          <cell r="K20" t="str">
            <v>*</v>
          </cell>
        </row>
        <row r="21">
          <cell r="B21">
            <v>21.554166666666671</v>
          </cell>
          <cell r="C21">
            <v>28.1</v>
          </cell>
          <cell r="D21">
            <v>16.3</v>
          </cell>
          <cell r="E21">
            <v>68.291666666666671</v>
          </cell>
          <cell r="F21">
            <v>88</v>
          </cell>
          <cell r="G21">
            <v>44</v>
          </cell>
          <cell r="H21">
            <v>14.04</v>
          </cell>
          <cell r="I21" t="str">
            <v>S</v>
          </cell>
          <cell r="J21">
            <v>22.68</v>
          </cell>
          <cell r="K21" t="str">
            <v>*</v>
          </cell>
        </row>
        <row r="22">
          <cell r="B22">
            <v>17.500000000000004</v>
          </cell>
          <cell r="C22">
            <v>22.4</v>
          </cell>
          <cell r="D22">
            <v>14.6</v>
          </cell>
          <cell r="E22">
            <v>87.208333333333329</v>
          </cell>
          <cell r="F22">
            <v>97</v>
          </cell>
          <cell r="G22">
            <v>69</v>
          </cell>
          <cell r="H22">
            <v>18.720000000000002</v>
          </cell>
          <cell r="I22" t="str">
            <v>S</v>
          </cell>
          <cell r="J22">
            <v>36</v>
          </cell>
          <cell r="K22" t="str">
            <v>*</v>
          </cell>
        </row>
        <row r="23">
          <cell r="B23">
            <v>18.254166666666663</v>
          </cell>
          <cell r="C23">
            <v>24.1</v>
          </cell>
          <cell r="D23">
            <v>15.5</v>
          </cell>
          <cell r="E23">
            <v>86.625</v>
          </cell>
          <cell r="F23">
            <v>98</v>
          </cell>
          <cell r="G23">
            <v>63</v>
          </cell>
          <cell r="H23">
            <v>14.04</v>
          </cell>
          <cell r="I23" t="str">
            <v>S</v>
          </cell>
          <cell r="J23">
            <v>23.759999999999998</v>
          </cell>
          <cell r="K23" t="str">
            <v>*</v>
          </cell>
        </row>
        <row r="24">
          <cell r="B24">
            <v>19.704166666666669</v>
          </cell>
          <cell r="C24">
            <v>25.3</v>
          </cell>
          <cell r="D24">
            <v>16</v>
          </cell>
          <cell r="E24">
            <v>81</v>
          </cell>
          <cell r="F24">
            <v>94</v>
          </cell>
          <cell r="G24">
            <v>59</v>
          </cell>
          <cell r="H24">
            <v>14.4</v>
          </cell>
          <cell r="I24" t="str">
            <v>S</v>
          </cell>
          <cell r="J24">
            <v>28.8</v>
          </cell>
          <cell r="K24" t="str">
            <v>*</v>
          </cell>
        </row>
        <row r="25">
          <cell r="B25">
            <v>18.966666666666669</v>
          </cell>
          <cell r="C25">
            <v>23.4</v>
          </cell>
          <cell r="D25">
            <v>15.8</v>
          </cell>
          <cell r="E25">
            <v>79.791666666666671</v>
          </cell>
          <cell r="F25">
            <v>96</v>
          </cell>
          <cell r="G25">
            <v>57</v>
          </cell>
          <cell r="H25">
            <v>12.6</v>
          </cell>
          <cell r="I25" t="str">
            <v>SE</v>
          </cell>
          <cell r="J25">
            <v>30.240000000000002</v>
          </cell>
          <cell r="K25" t="str">
            <v>*</v>
          </cell>
        </row>
        <row r="26">
          <cell r="B26">
            <v>18.912499999999998</v>
          </cell>
          <cell r="C26">
            <v>24.7</v>
          </cell>
          <cell r="D26">
            <v>15.7</v>
          </cell>
          <cell r="E26">
            <v>75.375</v>
          </cell>
          <cell r="F26">
            <v>92</v>
          </cell>
          <cell r="G26">
            <v>53</v>
          </cell>
          <cell r="H26">
            <v>11.879999999999999</v>
          </cell>
          <cell r="I26" t="str">
            <v>S</v>
          </cell>
          <cell r="J26">
            <v>25.56</v>
          </cell>
          <cell r="K26" t="str">
            <v>*</v>
          </cell>
        </row>
        <row r="27">
          <cell r="B27">
            <v>18.533333333333335</v>
          </cell>
          <cell r="C27">
            <v>25.4</v>
          </cell>
          <cell r="D27">
            <v>13</v>
          </cell>
          <cell r="E27">
            <v>79.083333333333329</v>
          </cell>
          <cell r="F27">
            <v>96</v>
          </cell>
          <cell r="G27">
            <v>53</v>
          </cell>
          <cell r="H27">
            <v>10.44</v>
          </cell>
          <cell r="I27" t="str">
            <v>S</v>
          </cell>
          <cell r="J27">
            <v>27.720000000000002</v>
          </cell>
          <cell r="K27" t="str">
            <v>*</v>
          </cell>
        </row>
        <row r="28">
          <cell r="B28">
            <v>20.95</v>
          </cell>
          <cell r="C28">
            <v>28.4</v>
          </cell>
          <cell r="D28">
            <v>16</v>
          </cell>
          <cell r="E28">
            <v>71.458333333333329</v>
          </cell>
          <cell r="F28">
            <v>87</v>
          </cell>
          <cell r="G28">
            <v>45</v>
          </cell>
          <cell r="H28">
            <v>15.120000000000001</v>
          </cell>
          <cell r="I28" t="str">
            <v>L</v>
          </cell>
          <cell r="J28">
            <v>29.16</v>
          </cell>
          <cell r="K28" t="str">
            <v>*</v>
          </cell>
        </row>
        <row r="29">
          <cell r="B29">
            <v>21.845833333333335</v>
          </cell>
          <cell r="C29">
            <v>29.2</v>
          </cell>
          <cell r="D29">
            <v>16.7</v>
          </cell>
          <cell r="E29">
            <v>66.333333333333329</v>
          </cell>
          <cell r="F29">
            <v>85</v>
          </cell>
          <cell r="G29">
            <v>36</v>
          </cell>
          <cell r="H29">
            <v>18.36</v>
          </cell>
          <cell r="I29" t="str">
            <v>L</v>
          </cell>
          <cell r="J29">
            <v>34.92</v>
          </cell>
          <cell r="K29" t="str">
            <v>*</v>
          </cell>
        </row>
        <row r="30">
          <cell r="B30">
            <v>22.045833333333331</v>
          </cell>
          <cell r="C30">
            <v>29.1</v>
          </cell>
          <cell r="D30">
            <v>16.8</v>
          </cell>
          <cell r="E30">
            <v>65.333333333333329</v>
          </cell>
          <cell r="F30">
            <v>87</v>
          </cell>
          <cell r="G30">
            <v>36</v>
          </cell>
          <cell r="H30">
            <v>15.840000000000002</v>
          </cell>
          <cell r="I30" t="str">
            <v>L</v>
          </cell>
          <cell r="J30">
            <v>33.119999999999997</v>
          </cell>
          <cell r="K30" t="str">
            <v>*</v>
          </cell>
        </row>
        <row r="31">
          <cell r="B31">
            <v>20.837499999999995</v>
          </cell>
          <cell r="C31">
            <v>27.1</v>
          </cell>
          <cell r="D31">
            <v>16.2</v>
          </cell>
          <cell r="E31">
            <v>61.583333333333336</v>
          </cell>
          <cell r="F31">
            <v>80</v>
          </cell>
          <cell r="G31">
            <v>33</v>
          </cell>
          <cell r="H31">
            <v>14.4</v>
          </cell>
          <cell r="I31" t="str">
            <v>L</v>
          </cell>
          <cell r="J31">
            <v>27.36</v>
          </cell>
          <cell r="K31" t="str">
            <v>*</v>
          </cell>
        </row>
        <row r="32">
          <cell r="B32">
            <v>20.591666666666665</v>
          </cell>
          <cell r="C32">
            <v>27.8</v>
          </cell>
          <cell r="D32">
            <v>15.2</v>
          </cell>
          <cell r="E32">
            <v>65.625</v>
          </cell>
          <cell r="F32">
            <v>85</v>
          </cell>
          <cell r="G32">
            <v>32</v>
          </cell>
          <cell r="H32">
            <v>10.8</v>
          </cell>
          <cell r="I32" t="str">
            <v>SE</v>
          </cell>
          <cell r="J32">
            <v>23.759999999999998</v>
          </cell>
          <cell r="K32" t="str">
            <v>*</v>
          </cell>
        </row>
        <row r="33">
          <cell r="B33">
            <v>20.829166666666669</v>
          </cell>
          <cell r="C33">
            <v>27.2</v>
          </cell>
          <cell r="D33">
            <v>15.4</v>
          </cell>
          <cell r="E33">
            <v>56.166666666666664</v>
          </cell>
          <cell r="F33">
            <v>76</v>
          </cell>
          <cell r="G33">
            <v>31</v>
          </cell>
          <cell r="H33">
            <v>12.96</v>
          </cell>
          <cell r="I33" t="str">
            <v>SE</v>
          </cell>
          <cell r="J33">
            <v>25.2</v>
          </cell>
          <cell r="K33" t="str">
            <v>*</v>
          </cell>
        </row>
        <row r="34">
          <cell r="B34">
            <v>21.741666666666664</v>
          </cell>
          <cell r="C34">
            <v>29.1</v>
          </cell>
          <cell r="D34">
            <v>15.7</v>
          </cell>
          <cell r="E34">
            <v>55.75</v>
          </cell>
          <cell r="F34">
            <v>76</v>
          </cell>
          <cell r="G34">
            <v>32</v>
          </cell>
          <cell r="H34">
            <v>14.4</v>
          </cell>
          <cell r="I34" t="str">
            <v>SE</v>
          </cell>
          <cell r="J34">
            <v>28.44</v>
          </cell>
          <cell r="K34" t="str">
            <v>*</v>
          </cell>
        </row>
        <row r="35">
          <cell r="I35" t="str">
            <v>S</v>
          </cell>
        </row>
      </sheetData>
      <sheetData sheetId="6">
        <row r="5">
          <cell r="B5">
            <v>21.8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21.8</v>
          </cell>
          <cell r="C5">
            <v>21.8</v>
          </cell>
          <cell r="D5">
            <v>19.8</v>
          </cell>
          <cell r="E5">
            <v>88</v>
          </cell>
          <cell r="F5">
            <v>94</v>
          </cell>
          <cell r="G5">
            <v>88</v>
          </cell>
          <cell r="H5">
            <v>6.48</v>
          </cell>
          <cell r="I5" t="str">
            <v>N</v>
          </cell>
          <cell r="J5">
            <v>16.2</v>
          </cell>
          <cell r="K5">
            <v>0.2</v>
          </cell>
        </row>
        <row r="6">
          <cell r="B6">
            <v>18.8</v>
          </cell>
          <cell r="C6">
            <v>19.600000000000001</v>
          </cell>
          <cell r="D6">
            <v>17.7</v>
          </cell>
          <cell r="E6">
            <v>74</v>
          </cell>
          <cell r="F6">
            <v>83</v>
          </cell>
          <cell r="G6">
            <v>73</v>
          </cell>
          <cell r="H6">
            <v>6.84</v>
          </cell>
          <cell r="I6" t="str">
            <v>L</v>
          </cell>
          <cell r="J6">
            <v>14.76</v>
          </cell>
          <cell r="K6">
            <v>0</v>
          </cell>
        </row>
        <row r="7">
          <cell r="B7">
            <v>18.8</v>
          </cell>
          <cell r="C7">
            <v>19.399999999999999</v>
          </cell>
          <cell r="D7">
            <v>17.2</v>
          </cell>
          <cell r="E7">
            <v>72.333333333333329</v>
          </cell>
          <cell r="F7">
            <v>82</v>
          </cell>
          <cell r="G7">
            <v>68</v>
          </cell>
          <cell r="H7">
            <v>4.32</v>
          </cell>
          <cell r="I7" t="str">
            <v>SE</v>
          </cell>
          <cell r="J7">
            <v>11.520000000000001</v>
          </cell>
          <cell r="K7">
            <v>0.2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20.100000000000001</v>
          </cell>
          <cell r="C9">
            <v>20.2</v>
          </cell>
          <cell r="D9">
            <v>19.5</v>
          </cell>
          <cell r="E9">
            <v>94</v>
          </cell>
          <cell r="F9">
            <v>97</v>
          </cell>
          <cell r="G9">
            <v>93</v>
          </cell>
          <cell r="H9">
            <v>2.16</v>
          </cell>
          <cell r="I9" t="str">
            <v>NE</v>
          </cell>
          <cell r="J9">
            <v>7.2</v>
          </cell>
          <cell r="K9">
            <v>0.4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19.585714285714285</v>
          </cell>
          <cell r="C11">
            <v>22.5</v>
          </cell>
          <cell r="D11">
            <v>14.8</v>
          </cell>
          <cell r="E11">
            <v>62.714285714285715</v>
          </cell>
          <cell r="F11">
            <v>86</v>
          </cell>
          <cell r="G11">
            <v>50</v>
          </cell>
          <cell r="H11">
            <v>6.48</v>
          </cell>
          <cell r="I11" t="str">
            <v>S</v>
          </cell>
          <cell r="J11">
            <v>16.559999999999999</v>
          </cell>
          <cell r="K11">
            <v>0.2</v>
          </cell>
        </row>
        <row r="12">
          <cell r="B12">
            <v>18.014285714285712</v>
          </cell>
          <cell r="C12">
            <v>20.8</v>
          </cell>
          <cell r="D12">
            <v>13.4</v>
          </cell>
          <cell r="E12">
            <v>49.285714285714285</v>
          </cell>
          <cell r="F12">
            <v>77</v>
          </cell>
          <cell r="G12">
            <v>33</v>
          </cell>
          <cell r="H12">
            <v>9.3600000000000012</v>
          </cell>
          <cell r="I12" t="str">
            <v>L</v>
          </cell>
          <cell r="J12">
            <v>21.96</v>
          </cell>
          <cell r="K12">
            <v>0</v>
          </cell>
        </row>
        <row r="13">
          <cell r="B13">
            <v>17</v>
          </cell>
          <cell r="C13">
            <v>21.9</v>
          </cell>
          <cell r="D13">
            <v>9.4</v>
          </cell>
          <cell r="E13">
            <v>54.142857142857146</v>
          </cell>
          <cell r="F13">
            <v>89</v>
          </cell>
          <cell r="G13">
            <v>35</v>
          </cell>
          <cell r="H13">
            <v>9.3600000000000012</v>
          </cell>
          <cell r="I13" t="str">
            <v>NE</v>
          </cell>
          <cell r="J13">
            <v>19.440000000000001</v>
          </cell>
          <cell r="K13">
            <v>0</v>
          </cell>
        </row>
        <row r="14">
          <cell r="B14">
            <v>17.2</v>
          </cell>
          <cell r="C14">
            <v>17.2</v>
          </cell>
          <cell r="D14">
            <v>15.5</v>
          </cell>
          <cell r="E14">
            <v>58</v>
          </cell>
          <cell r="F14">
            <v>71</v>
          </cell>
          <cell r="G14">
            <v>58</v>
          </cell>
          <cell r="H14">
            <v>1.8</v>
          </cell>
          <cell r="I14" t="str">
            <v>L</v>
          </cell>
          <cell r="J14">
            <v>0</v>
          </cell>
          <cell r="K14">
            <v>0</v>
          </cell>
        </row>
        <row r="15">
          <cell r="B15">
            <v>17.7</v>
          </cell>
          <cell r="C15">
            <v>21.4</v>
          </cell>
          <cell r="D15">
            <v>8.1999999999999993</v>
          </cell>
          <cell r="E15">
            <v>49.875</v>
          </cell>
          <cell r="F15">
            <v>86</v>
          </cell>
          <cell r="G15">
            <v>33</v>
          </cell>
          <cell r="H15">
            <v>7.2</v>
          </cell>
          <cell r="I15" t="str">
            <v>S</v>
          </cell>
          <cell r="J15">
            <v>23.040000000000003</v>
          </cell>
          <cell r="K15">
            <v>0</v>
          </cell>
        </row>
        <row r="16">
          <cell r="B16">
            <v>17.144444444444446</v>
          </cell>
          <cell r="C16">
            <v>22.2</v>
          </cell>
          <cell r="D16">
            <v>4.5</v>
          </cell>
          <cell r="E16">
            <v>40</v>
          </cell>
          <cell r="F16">
            <v>95</v>
          </cell>
          <cell r="G16">
            <v>21</v>
          </cell>
          <cell r="H16">
            <v>4.6800000000000006</v>
          </cell>
          <cell r="I16" t="str">
            <v>NE</v>
          </cell>
          <cell r="J16">
            <v>18.720000000000002</v>
          </cell>
          <cell r="K16">
            <v>0</v>
          </cell>
        </row>
        <row r="17">
          <cell r="B17">
            <v>18.511111111111109</v>
          </cell>
          <cell r="C17">
            <v>22.9</v>
          </cell>
          <cell r="D17">
            <v>4.8</v>
          </cell>
          <cell r="E17">
            <v>37.777777777777779</v>
          </cell>
          <cell r="F17">
            <v>89</v>
          </cell>
          <cell r="G17">
            <v>22</v>
          </cell>
          <cell r="H17">
            <v>11.16</v>
          </cell>
          <cell r="I17" t="str">
            <v>L</v>
          </cell>
          <cell r="J17">
            <v>24.12</v>
          </cell>
          <cell r="K17">
            <v>0</v>
          </cell>
        </row>
        <row r="18">
          <cell r="B18">
            <v>22.939999999999998</v>
          </cell>
          <cell r="C18">
            <v>27.7</v>
          </cell>
          <cell r="D18">
            <v>10.3</v>
          </cell>
          <cell r="E18">
            <v>37.299999999999997</v>
          </cell>
          <cell r="F18">
            <v>85</v>
          </cell>
          <cell r="G18">
            <v>26</v>
          </cell>
          <cell r="H18">
            <v>8.64</v>
          </cell>
          <cell r="I18" t="str">
            <v>NE</v>
          </cell>
          <cell r="J18">
            <v>20.16</v>
          </cell>
          <cell r="K18">
            <v>0</v>
          </cell>
        </row>
        <row r="19">
          <cell r="B19">
            <v>25.590000000000003</v>
          </cell>
          <cell r="C19">
            <v>30.7</v>
          </cell>
          <cell r="D19">
            <v>13.4</v>
          </cell>
          <cell r="E19">
            <v>50.6</v>
          </cell>
          <cell r="F19">
            <v>85</v>
          </cell>
          <cell r="G19">
            <v>34</v>
          </cell>
          <cell r="H19">
            <v>4.32</v>
          </cell>
          <cell r="I19" t="str">
            <v>N</v>
          </cell>
          <cell r="J19">
            <v>11.16</v>
          </cell>
          <cell r="K19">
            <v>0</v>
          </cell>
        </row>
        <row r="20">
          <cell r="B20">
            <v>26.589999999999996</v>
          </cell>
          <cell r="C20">
            <v>30.7</v>
          </cell>
          <cell r="D20">
            <v>16.7</v>
          </cell>
          <cell r="E20">
            <v>50.1</v>
          </cell>
          <cell r="F20">
            <v>87</v>
          </cell>
          <cell r="G20">
            <v>34</v>
          </cell>
          <cell r="H20">
            <v>7.2</v>
          </cell>
          <cell r="I20" t="str">
            <v>N</v>
          </cell>
          <cell r="J20">
            <v>17.64</v>
          </cell>
          <cell r="K20">
            <v>0</v>
          </cell>
        </row>
        <row r="21">
          <cell r="B21">
            <v>24.133333333333329</v>
          </cell>
          <cell r="C21">
            <v>26.5</v>
          </cell>
          <cell r="D21">
            <v>18.600000000000001</v>
          </cell>
          <cell r="E21">
            <v>65.166666666666671</v>
          </cell>
          <cell r="F21">
            <v>86</v>
          </cell>
          <cell r="G21">
            <v>58</v>
          </cell>
          <cell r="H21">
            <v>9.7200000000000006</v>
          </cell>
          <cell r="I21" t="str">
            <v>SO</v>
          </cell>
          <cell r="J21">
            <v>24.12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22.300000000000004</v>
          </cell>
          <cell r="C23">
            <v>24.6</v>
          </cell>
          <cell r="D23">
            <v>18.5</v>
          </cell>
          <cell r="E23">
            <v>70.5</v>
          </cell>
          <cell r="F23">
            <v>85</v>
          </cell>
          <cell r="G23">
            <v>60</v>
          </cell>
          <cell r="H23">
            <v>10.44</v>
          </cell>
          <cell r="I23" t="str">
            <v>L</v>
          </cell>
          <cell r="J23">
            <v>18</v>
          </cell>
          <cell r="K23">
            <v>0</v>
          </cell>
        </row>
        <row r="24">
          <cell r="B24">
            <v>22.466666666666669</v>
          </cell>
          <cell r="C24">
            <v>23.8</v>
          </cell>
          <cell r="D24">
            <v>19.100000000000001</v>
          </cell>
          <cell r="E24">
            <v>72</v>
          </cell>
          <cell r="F24">
            <v>87</v>
          </cell>
          <cell r="G24">
            <v>67</v>
          </cell>
          <cell r="H24">
            <v>3.24</v>
          </cell>
          <cell r="I24" t="str">
            <v>SO</v>
          </cell>
          <cell r="J24">
            <v>11.16</v>
          </cell>
          <cell r="K24">
            <v>0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21.6</v>
          </cell>
          <cell r="C26">
            <v>23.8</v>
          </cell>
          <cell r="D26">
            <v>15.8</v>
          </cell>
          <cell r="E26">
            <v>66.400000000000006</v>
          </cell>
          <cell r="F26">
            <v>81</v>
          </cell>
          <cell r="G26">
            <v>59</v>
          </cell>
          <cell r="H26">
            <v>4.6800000000000006</v>
          </cell>
          <cell r="I26" t="str">
            <v>SO</v>
          </cell>
          <cell r="J26">
            <v>14.04</v>
          </cell>
          <cell r="K26">
            <v>0</v>
          </cell>
        </row>
        <row r="27">
          <cell r="B27">
            <v>23.577777777777779</v>
          </cell>
          <cell r="C27">
            <v>27.6</v>
          </cell>
          <cell r="D27">
            <v>14.8</v>
          </cell>
          <cell r="E27">
            <v>60.444444444444443</v>
          </cell>
          <cell r="F27">
            <v>83</v>
          </cell>
          <cell r="G27">
            <v>46</v>
          </cell>
          <cell r="H27">
            <v>9.3600000000000012</v>
          </cell>
          <cell r="I27" t="str">
            <v>N</v>
          </cell>
          <cell r="J27">
            <v>19.079999999999998</v>
          </cell>
          <cell r="K27">
            <v>0</v>
          </cell>
        </row>
        <row r="28">
          <cell r="B28">
            <v>27.257142857142856</v>
          </cell>
          <cell r="C28">
            <v>30.2</v>
          </cell>
          <cell r="D28">
            <v>17.5</v>
          </cell>
          <cell r="E28">
            <v>52.714285714285715</v>
          </cell>
          <cell r="F28">
            <v>87</v>
          </cell>
          <cell r="G28">
            <v>40</v>
          </cell>
          <cell r="H28">
            <v>16.920000000000002</v>
          </cell>
          <cell r="I28" t="str">
            <v>NE</v>
          </cell>
          <cell r="J28">
            <v>33.119999999999997</v>
          </cell>
          <cell r="K28">
            <v>0</v>
          </cell>
        </row>
        <row r="29">
          <cell r="B29">
            <v>28.274999999999999</v>
          </cell>
          <cell r="C29">
            <v>30.7</v>
          </cell>
          <cell r="D29">
            <v>19</v>
          </cell>
          <cell r="E29">
            <v>48.125</v>
          </cell>
          <cell r="F29">
            <v>90</v>
          </cell>
          <cell r="G29">
            <v>39</v>
          </cell>
          <cell r="H29">
            <v>16.920000000000002</v>
          </cell>
          <cell r="I29" t="str">
            <v>NE</v>
          </cell>
          <cell r="J29">
            <v>32.04</v>
          </cell>
          <cell r="K29">
            <v>0</v>
          </cell>
        </row>
        <row r="30">
          <cell r="B30">
            <v>28.928571428571427</v>
          </cell>
          <cell r="C30">
            <v>30.7</v>
          </cell>
          <cell r="D30">
            <v>22.7</v>
          </cell>
          <cell r="E30">
            <v>40.142857142857146</v>
          </cell>
          <cell r="F30">
            <v>76</v>
          </cell>
          <cell r="G30">
            <v>30</v>
          </cell>
          <cell r="H30">
            <v>15.120000000000001</v>
          </cell>
          <cell r="I30" t="str">
            <v>N</v>
          </cell>
          <cell r="J30">
            <v>28.44</v>
          </cell>
          <cell r="K30">
            <v>0</v>
          </cell>
        </row>
        <row r="31">
          <cell r="B31">
            <v>24.400000000000002</v>
          </cell>
          <cell r="C31">
            <v>28.4</v>
          </cell>
          <cell r="D31">
            <v>16.3</v>
          </cell>
          <cell r="E31">
            <v>53.857142857142854</v>
          </cell>
          <cell r="F31">
            <v>87</v>
          </cell>
          <cell r="G31">
            <v>41</v>
          </cell>
          <cell r="H31">
            <v>5.4</v>
          </cell>
          <cell r="I31" t="str">
            <v>SO</v>
          </cell>
          <cell r="J31">
            <v>11.879999999999999</v>
          </cell>
          <cell r="K31">
            <v>0</v>
          </cell>
        </row>
        <row r="32">
          <cell r="B32">
            <v>25.61428571428571</v>
          </cell>
          <cell r="C32">
            <v>28.8</v>
          </cell>
          <cell r="D32">
            <v>16.5</v>
          </cell>
          <cell r="E32">
            <v>53.714285714285715</v>
          </cell>
          <cell r="F32">
            <v>91</v>
          </cell>
          <cell r="G32">
            <v>39</v>
          </cell>
          <cell r="H32">
            <v>10.8</v>
          </cell>
          <cell r="I32" t="str">
            <v>N</v>
          </cell>
          <cell r="J32">
            <v>22.68</v>
          </cell>
          <cell r="K32">
            <v>0</v>
          </cell>
        </row>
        <row r="33">
          <cell r="B33">
            <v>26.099999999999998</v>
          </cell>
          <cell r="C33">
            <v>29.1</v>
          </cell>
          <cell r="D33">
            <v>20.2</v>
          </cell>
          <cell r="E33">
            <v>46.571428571428569</v>
          </cell>
          <cell r="F33">
            <v>72</v>
          </cell>
          <cell r="G33">
            <v>33</v>
          </cell>
          <cell r="H33">
            <v>13.32</v>
          </cell>
          <cell r="I33" t="str">
            <v>N</v>
          </cell>
          <cell r="J33">
            <v>25.2</v>
          </cell>
          <cell r="K33">
            <v>0</v>
          </cell>
        </row>
        <row r="34">
          <cell r="B34">
            <v>26.275000000000002</v>
          </cell>
          <cell r="C34">
            <v>30.6</v>
          </cell>
          <cell r="D34">
            <v>21</v>
          </cell>
          <cell r="E34">
            <v>50.666666666666664</v>
          </cell>
          <cell r="F34">
            <v>94</v>
          </cell>
          <cell r="G34">
            <v>28</v>
          </cell>
          <cell r="H34">
            <v>10.08</v>
          </cell>
          <cell r="I34" t="str">
            <v>NE</v>
          </cell>
          <cell r="J34">
            <v>24.840000000000003</v>
          </cell>
          <cell r="K34">
            <v>0.4</v>
          </cell>
        </row>
        <row r="35">
          <cell r="I35" t="str">
            <v>N</v>
          </cell>
        </row>
      </sheetData>
      <sheetData sheetId="6">
        <row r="5">
          <cell r="B5">
            <v>20.562500000000004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16.716666666666665</v>
          </cell>
          <cell r="C5">
            <v>19.600000000000001</v>
          </cell>
          <cell r="D5">
            <v>15.3</v>
          </cell>
          <cell r="E5">
            <v>95.458333333333329</v>
          </cell>
          <cell r="F5">
            <v>97</v>
          </cell>
          <cell r="G5">
            <v>86</v>
          </cell>
          <cell r="H5">
            <v>7.5600000000000005</v>
          </cell>
          <cell r="I5" t="str">
            <v>S</v>
          </cell>
          <cell r="J5">
            <v>21.240000000000002</v>
          </cell>
          <cell r="K5">
            <v>6.400000000000003</v>
          </cell>
        </row>
        <row r="6">
          <cell r="B6">
            <v>15.429166666666672</v>
          </cell>
          <cell r="C6">
            <v>18.600000000000001</v>
          </cell>
          <cell r="D6">
            <v>12.7</v>
          </cell>
          <cell r="E6">
            <v>86.75</v>
          </cell>
          <cell r="F6">
            <v>98</v>
          </cell>
          <cell r="G6">
            <v>64</v>
          </cell>
          <cell r="H6">
            <v>10.44</v>
          </cell>
          <cell r="I6" t="str">
            <v>NE</v>
          </cell>
          <cell r="J6">
            <v>18.720000000000002</v>
          </cell>
          <cell r="K6">
            <v>3.8000000000000016</v>
          </cell>
        </row>
        <row r="7">
          <cell r="B7">
            <v>14.704166666666666</v>
          </cell>
          <cell r="C7">
            <v>20.100000000000001</v>
          </cell>
          <cell r="D7">
            <v>11</v>
          </cell>
          <cell r="E7">
            <v>79.916666666666671</v>
          </cell>
          <cell r="F7">
            <v>97</v>
          </cell>
          <cell r="G7">
            <v>52</v>
          </cell>
          <cell r="H7">
            <v>7.5600000000000005</v>
          </cell>
          <cell r="I7" t="str">
            <v>N</v>
          </cell>
          <cell r="J7">
            <v>15.840000000000002</v>
          </cell>
          <cell r="K7">
            <v>1.5999999999999999</v>
          </cell>
        </row>
        <row r="8">
          <cell r="B8">
            <v>14.895833333333334</v>
          </cell>
          <cell r="C8">
            <v>17.399999999999999</v>
          </cell>
          <cell r="D8">
            <v>13.5</v>
          </cell>
          <cell r="E8">
            <v>84.125</v>
          </cell>
          <cell r="F8">
            <v>97</v>
          </cell>
          <cell r="G8">
            <v>62</v>
          </cell>
          <cell r="H8">
            <v>8.2799999999999994</v>
          </cell>
          <cell r="I8" t="str">
            <v>N</v>
          </cell>
          <cell r="J8">
            <v>18.36</v>
          </cell>
          <cell r="K8">
            <v>1</v>
          </cell>
        </row>
        <row r="9">
          <cell r="B9">
            <v>16.420833333333334</v>
          </cell>
          <cell r="C9">
            <v>18.5</v>
          </cell>
          <cell r="D9">
            <v>15.1</v>
          </cell>
          <cell r="E9">
            <v>97.041666666666671</v>
          </cell>
          <cell r="F9">
            <v>98</v>
          </cell>
          <cell r="G9">
            <v>92</v>
          </cell>
          <cell r="H9">
            <v>7.5600000000000005</v>
          </cell>
          <cell r="I9" t="str">
            <v>N</v>
          </cell>
          <cell r="J9">
            <v>19.079999999999998</v>
          </cell>
          <cell r="K9">
            <v>1.9999999999999998</v>
          </cell>
        </row>
        <row r="10">
          <cell r="B10">
            <v>15.916666666666666</v>
          </cell>
          <cell r="C10">
            <v>17.8</v>
          </cell>
          <cell r="D10">
            <v>15.1</v>
          </cell>
          <cell r="E10">
            <v>89.541666666666671</v>
          </cell>
          <cell r="F10">
            <v>98</v>
          </cell>
          <cell r="G10">
            <v>65</v>
          </cell>
          <cell r="H10">
            <v>8.2799999999999994</v>
          </cell>
          <cell r="I10" t="str">
            <v>L</v>
          </cell>
          <cell r="J10">
            <v>24.840000000000003</v>
          </cell>
          <cell r="K10">
            <v>1.5999999999999999</v>
          </cell>
        </row>
        <row r="11">
          <cell r="B11">
            <v>14.691666666666668</v>
          </cell>
          <cell r="C11">
            <v>19.600000000000001</v>
          </cell>
          <cell r="D11">
            <v>11.4</v>
          </cell>
          <cell r="E11">
            <v>73.916666666666671</v>
          </cell>
          <cell r="F11">
            <v>92</v>
          </cell>
          <cell r="G11">
            <v>38</v>
          </cell>
          <cell r="H11">
            <v>8.64</v>
          </cell>
          <cell r="I11" t="str">
            <v>NE</v>
          </cell>
          <cell r="J11">
            <v>22.32</v>
          </cell>
          <cell r="K11">
            <v>0.2</v>
          </cell>
        </row>
        <row r="12">
          <cell r="B12">
            <v>12.041666666666666</v>
          </cell>
          <cell r="C12">
            <v>19.100000000000001</v>
          </cell>
          <cell r="D12">
            <v>6.2</v>
          </cell>
          <cell r="E12">
            <v>66.791666666666671</v>
          </cell>
          <cell r="F12">
            <v>94</v>
          </cell>
          <cell r="G12">
            <v>23</v>
          </cell>
          <cell r="H12">
            <v>14.76</v>
          </cell>
          <cell r="I12" t="str">
            <v>N</v>
          </cell>
          <cell r="J12">
            <v>35.28</v>
          </cell>
          <cell r="K12">
            <v>0</v>
          </cell>
        </row>
        <row r="13">
          <cell r="B13">
            <v>11.212499999999999</v>
          </cell>
          <cell r="C13">
            <v>18.7</v>
          </cell>
          <cell r="D13">
            <v>5.3</v>
          </cell>
          <cell r="E13">
            <v>64.916666666666671</v>
          </cell>
          <cell r="F13">
            <v>94</v>
          </cell>
          <cell r="G13">
            <v>25</v>
          </cell>
          <cell r="H13">
            <v>12.24</v>
          </cell>
          <cell r="I13" t="str">
            <v>N</v>
          </cell>
          <cell r="J13">
            <v>24.840000000000003</v>
          </cell>
          <cell r="K13">
            <v>0.2</v>
          </cell>
        </row>
        <row r="14">
          <cell r="B14">
            <v>12.862499999999999</v>
          </cell>
          <cell r="C14">
            <v>19</v>
          </cell>
          <cell r="D14">
            <v>8.5</v>
          </cell>
          <cell r="E14">
            <v>60.833333333333336</v>
          </cell>
          <cell r="F14">
            <v>84</v>
          </cell>
          <cell r="G14">
            <v>28</v>
          </cell>
          <cell r="H14">
            <v>7.5600000000000005</v>
          </cell>
          <cell r="I14" t="str">
            <v>NE</v>
          </cell>
          <cell r="J14">
            <v>20.16</v>
          </cell>
          <cell r="K14">
            <v>0</v>
          </cell>
        </row>
        <row r="15">
          <cell r="B15">
            <v>11.304166666666665</v>
          </cell>
          <cell r="C15">
            <v>17.399999999999999</v>
          </cell>
          <cell r="D15">
            <v>5.5</v>
          </cell>
          <cell r="E15">
            <v>61.291666666666664</v>
          </cell>
          <cell r="F15">
            <v>91</v>
          </cell>
          <cell r="G15">
            <v>24</v>
          </cell>
          <cell r="H15">
            <v>8.64</v>
          </cell>
          <cell r="I15" t="str">
            <v>NE</v>
          </cell>
          <cell r="J15">
            <v>21.240000000000002</v>
          </cell>
          <cell r="K15">
            <v>0</v>
          </cell>
        </row>
        <row r="16">
          <cell r="B16">
            <v>9.3458333333333332</v>
          </cell>
          <cell r="C16">
            <v>17.600000000000001</v>
          </cell>
          <cell r="D16">
            <v>2.2000000000000002</v>
          </cell>
          <cell r="E16">
            <v>59.916666666666664</v>
          </cell>
          <cell r="F16">
            <v>94</v>
          </cell>
          <cell r="G16">
            <v>24</v>
          </cell>
          <cell r="H16">
            <v>8.2799999999999994</v>
          </cell>
          <cell r="I16" t="str">
            <v>NE</v>
          </cell>
          <cell r="J16">
            <v>18</v>
          </cell>
          <cell r="K16">
            <v>0</v>
          </cell>
        </row>
        <row r="17">
          <cell r="B17">
            <v>10.854166666666666</v>
          </cell>
          <cell r="C17">
            <v>21.3</v>
          </cell>
          <cell r="D17">
            <v>2.5</v>
          </cell>
          <cell r="E17">
            <v>57.916666666666664</v>
          </cell>
          <cell r="F17">
            <v>92</v>
          </cell>
          <cell r="G17">
            <v>23</v>
          </cell>
          <cell r="H17">
            <v>16.2</v>
          </cell>
          <cell r="I17" t="str">
            <v>O</v>
          </cell>
          <cell r="J17">
            <v>30.240000000000002</v>
          </cell>
          <cell r="K17">
            <v>0</v>
          </cell>
        </row>
        <row r="18">
          <cell r="B18">
            <v>14.633333333333333</v>
          </cell>
          <cell r="C18">
            <v>25</v>
          </cell>
          <cell r="D18">
            <v>6.8</v>
          </cell>
          <cell r="E18">
            <v>58.041666666666664</v>
          </cell>
          <cell r="F18">
            <v>89</v>
          </cell>
          <cell r="G18">
            <v>25</v>
          </cell>
          <cell r="H18">
            <v>11.520000000000001</v>
          </cell>
          <cell r="I18" t="str">
            <v>O</v>
          </cell>
          <cell r="J18">
            <v>28.08</v>
          </cell>
          <cell r="K18">
            <v>0</v>
          </cell>
        </row>
        <row r="19">
          <cell r="B19">
            <v>18.508333333333333</v>
          </cell>
          <cell r="C19">
            <v>27.5</v>
          </cell>
          <cell r="D19">
            <v>11.1</v>
          </cell>
          <cell r="E19">
            <v>69.75</v>
          </cell>
          <cell r="F19">
            <v>95</v>
          </cell>
          <cell r="G19">
            <v>39</v>
          </cell>
          <cell r="H19">
            <v>10.44</v>
          </cell>
          <cell r="I19" t="str">
            <v>O</v>
          </cell>
          <cell r="J19">
            <v>20.88</v>
          </cell>
          <cell r="K19">
            <v>0</v>
          </cell>
        </row>
        <row r="20">
          <cell r="B20">
            <v>20.187500000000004</v>
          </cell>
          <cell r="C20">
            <v>28.9</v>
          </cell>
          <cell r="D20">
            <v>13.1</v>
          </cell>
          <cell r="E20">
            <v>70.833333333333329</v>
          </cell>
          <cell r="F20">
            <v>96</v>
          </cell>
          <cell r="G20">
            <v>37</v>
          </cell>
          <cell r="H20">
            <v>13.32</v>
          </cell>
          <cell r="I20" t="str">
            <v>SO</v>
          </cell>
          <cell r="J20">
            <v>29.880000000000003</v>
          </cell>
          <cell r="K20">
            <v>1</v>
          </cell>
        </row>
        <row r="21">
          <cell r="B21">
            <v>18.0625</v>
          </cell>
          <cell r="C21">
            <v>24.3</v>
          </cell>
          <cell r="D21">
            <v>13.9</v>
          </cell>
          <cell r="E21">
            <v>85.791666666666671</v>
          </cell>
          <cell r="F21">
            <v>98</v>
          </cell>
          <cell r="G21">
            <v>63</v>
          </cell>
          <cell r="H21">
            <v>9.7200000000000006</v>
          </cell>
          <cell r="I21" t="str">
            <v>L</v>
          </cell>
          <cell r="J21">
            <v>35.28</v>
          </cell>
          <cell r="K21">
            <v>2.2000000000000002</v>
          </cell>
        </row>
        <row r="22">
          <cell r="B22">
            <v>16.583333333333332</v>
          </cell>
          <cell r="C22">
            <v>19.3</v>
          </cell>
          <cell r="D22">
            <v>15</v>
          </cell>
          <cell r="E22">
            <v>90.291666666666671</v>
          </cell>
          <cell r="F22">
            <v>95</v>
          </cell>
          <cell r="G22">
            <v>80</v>
          </cell>
          <cell r="H22">
            <v>6.12</v>
          </cell>
          <cell r="I22" t="str">
            <v>NE</v>
          </cell>
          <cell r="J22">
            <v>20.88</v>
          </cell>
          <cell r="K22">
            <v>0</v>
          </cell>
        </row>
        <row r="23">
          <cell r="B23">
            <v>16.366666666666671</v>
          </cell>
          <cell r="C23">
            <v>19.7</v>
          </cell>
          <cell r="D23">
            <v>14.7</v>
          </cell>
          <cell r="E23">
            <v>94.541666666666671</v>
          </cell>
          <cell r="F23">
            <v>98</v>
          </cell>
          <cell r="G23">
            <v>82</v>
          </cell>
          <cell r="H23">
            <v>6.84</v>
          </cell>
          <cell r="I23" t="str">
            <v>N</v>
          </cell>
          <cell r="J23">
            <v>16.2</v>
          </cell>
          <cell r="K23">
            <v>2</v>
          </cell>
        </row>
        <row r="24">
          <cell r="B24">
            <v>17.254166666666666</v>
          </cell>
          <cell r="C24">
            <v>20.6</v>
          </cell>
          <cell r="D24">
            <v>14.6</v>
          </cell>
          <cell r="E24">
            <v>92.75</v>
          </cell>
          <cell r="F24">
            <v>98</v>
          </cell>
          <cell r="G24">
            <v>81</v>
          </cell>
          <cell r="H24">
            <v>7.2</v>
          </cell>
          <cell r="I24" t="str">
            <v>N</v>
          </cell>
          <cell r="J24">
            <v>17.28</v>
          </cell>
          <cell r="K24">
            <v>0.4</v>
          </cell>
        </row>
        <row r="25">
          <cell r="B25">
            <v>16.599999999999998</v>
          </cell>
          <cell r="C25">
            <v>19.399999999999999</v>
          </cell>
          <cell r="D25">
            <v>14.7</v>
          </cell>
          <cell r="E25">
            <v>92.166666666666671</v>
          </cell>
          <cell r="F25">
            <v>97</v>
          </cell>
          <cell r="G25">
            <v>79</v>
          </cell>
          <cell r="H25">
            <v>10.8</v>
          </cell>
          <cell r="I25" t="str">
            <v>NE</v>
          </cell>
          <cell r="J25">
            <v>22.32</v>
          </cell>
          <cell r="K25">
            <v>0.2</v>
          </cell>
        </row>
        <row r="26">
          <cell r="B26">
            <v>16.008333333333336</v>
          </cell>
          <cell r="C26">
            <v>20.2</v>
          </cell>
          <cell r="D26">
            <v>13.9</v>
          </cell>
          <cell r="E26">
            <v>88.666666666666671</v>
          </cell>
          <cell r="F26">
            <v>97</v>
          </cell>
          <cell r="G26">
            <v>70</v>
          </cell>
          <cell r="H26">
            <v>7.2</v>
          </cell>
          <cell r="I26" t="str">
            <v>NE</v>
          </cell>
          <cell r="J26">
            <v>15.48</v>
          </cell>
          <cell r="K26">
            <v>0</v>
          </cell>
        </row>
        <row r="27">
          <cell r="B27">
            <v>16.120833333333334</v>
          </cell>
          <cell r="C27">
            <v>25</v>
          </cell>
          <cell r="D27">
            <v>11.4</v>
          </cell>
          <cell r="E27">
            <v>87.541666666666671</v>
          </cell>
          <cell r="F27">
            <v>98</v>
          </cell>
          <cell r="G27">
            <v>55</v>
          </cell>
          <cell r="H27">
            <v>4.32</v>
          </cell>
          <cell r="I27" t="str">
            <v>NO</v>
          </cell>
          <cell r="J27">
            <v>16.559999999999999</v>
          </cell>
          <cell r="K27">
            <v>0</v>
          </cell>
        </row>
        <row r="28">
          <cell r="B28">
            <v>19.604166666666668</v>
          </cell>
          <cell r="C28">
            <v>28</v>
          </cell>
          <cell r="D28">
            <v>13.1</v>
          </cell>
          <cell r="E28">
            <v>78.25</v>
          </cell>
          <cell r="F28">
            <v>98</v>
          </cell>
          <cell r="G28">
            <v>47</v>
          </cell>
          <cell r="H28">
            <v>16.559999999999999</v>
          </cell>
          <cell r="I28" t="str">
            <v>NO</v>
          </cell>
          <cell r="J28">
            <v>30.6</v>
          </cell>
          <cell r="K28">
            <v>0</v>
          </cell>
        </row>
        <row r="29">
          <cell r="B29">
            <v>21.875000000000004</v>
          </cell>
          <cell r="C29">
            <v>29</v>
          </cell>
          <cell r="D29">
            <v>17.2</v>
          </cell>
          <cell r="E29">
            <v>67.333333333333329</v>
          </cell>
          <cell r="F29">
            <v>85</v>
          </cell>
          <cell r="G29">
            <v>39</v>
          </cell>
          <cell r="H29">
            <v>19.440000000000001</v>
          </cell>
          <cell r="I29" t="str">
            <v>O</v>
          </cell>
          <cell r="J29">
            <v>39.24</v>
          </cell>
          <cell r="K29">
            <v>0</v>
          </cell>
        </row>
        <row r="30">
          <cell r="B30">
            <v>22.170833333333334</v>
          </cell>
          <cell r="C30">
            <v>29.3</v>
          </cell>
          <cell r="D30">
            <v>15.7</v>
          </cell>
          <cell r="E30">
            <v>64.875</v>
          </cell>
          <cell r="F30">
            <v>91</v>
          </cell>
          <cell r="G30">
            <v>34</v>
          </cell>
          <cell r="H30">
            <v>18.36</v>
          </cell>
          <cell r="I30" t="str">
            <v>O</v>
          </cell>
          <cell r="J30">
            <v>47.519999999999996</v>
          </cell>
          <cell r="K30">
            <v>0</v>
          </cell>
        </row>
        <row r="31">
          <cell r="B31">
            <v>19.579166666666666</v>
          </cell>
          <cell r="C31">
            <v>27.6</v>
          </cell>
          <cell r="D31">
            <v>12</v>
          </cell>
          <cell r="E31">
            <v>69.75</v>
          </cell>
          <cell r="F31">
            <v>98</v>
          </cell>
          <cell r="G31">
            <v>30</v>
          </cell>
          <cell r="H31">
            <v>11.16</v>
          </cell>
          <cell r="I31" t="str">
            <v>O</v>
          </cell>
          <cell r="J31">
            <v>29.52</v>
          </cell>
          <cell r="K31">
            <v>0</v>
          </cell>
        </row>
        <row r="32">
          <cell r="B32">
            <v>19.099999999999994</v>
          </cell>
          <cell r="C32">
            <v>27.7</v>
          </cell>
          <cell r="D32">
            <v>11.4</v>
          </cell>
          <cell r="E32">
            <v>68.625</v>
          </cell>
          <cell r="F32">
            <v>95</v>
          </cell>
          <cell r="G32">
            <v>37</v>
          </cell>
          <cell r="H32">
            <v>7.9200000000000008</v>
          </cell>
          <cell r="I32" t="str">
            <v>O</v>
          </cell>
          <cell r="J32">
            <v>19.8</v>
          </cell>
          <cell r="K32">
            <v>0</v>
          </cell>
        </row>
        <row r="33">
          <cell r="B33">
            <v>19.712500000000002</v>
          </cell>
          <cell r="C33">
            <v>27</v>
          </cell>
          <cell r="D33">
            <v>12.4</v>
          </cell>
          <cell r="E33">
            <v>65.666666666666671</v>
          </cell>
          <cell r="F33">
            <v>96</v>
          </cell>
          <cell r="G33">
            <v>35</v>
          </cell>
          <cell r="H33">
            <v>10.08</v>
          </cell>
          <cell r="I33" t="str">
            <v>O</v>
          </cell>
          <cell r="J33">
            <v>24.12</v>
          </cell>
          <cell r="K33">
            <v>0</v>
          </cell>
        </row>
        <row r="34">
          <cell r="B34">
            <v>20.466666666666669</v>
          </cell>
          <cell r="C34">
            <v>28.8</v>
          </cell>
          <cell r="D34">
            <v>13.3</v>
          </cell>
          <cell r="E34">
            <v>62.208333333333336</v>
          </cell>
          <cell r="F34">
            <v>89</v>
          </cell>
          <cell r="G34">
            <v>31</v>
          </cell>
          <cell r="H34">
            <v>13.68</v>
          </cell>
          <cell r="I34" t="str">
            <v>O</v>
          </cell>
          <cell r="J34">
            <v>30.240000000000002</v>
          </cell>
          <cell r="K34">
            <v>0</v>
          </cell>
        </row>
        <row r="35">
          <cell r="I35" t="str">
            <v>O</v>
          </cell>
        </row>
      </sheetData>
      <sheetData sheetId="6">
        <row r="5">
          <cell r="B5">
            <v>21.341666666666669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18.133333333333333</v>
          </cell>
          <cell r="C5">
            <v>23</v>
          </cell>
          <cell r="D5">
            <v>15.8</v>
          </cell>
          <cell r="E5">
            <v>93.291666666666671</v>
          </cell>
          <cell r="F5">
            <v>98</v>
          </cell>
          <cell r="G5">
            <v>82</v>
          </cell>
          <cell r="H5">
            <v>7.9200000000000008</v>
          </cell>
          <cell r="I5" t="str">
            <v>NE</v>
          </cell>
          <cell r="J5">
            <v>20.88</v>
          </cell>
          <cell r="K5">
            <v>7.2</v>
          </cell>
        </row>
        <row r="6">
          <cell r="B6">
            <v>17.133333333333333</v>
          </cell>
          <cell r="C6">
            <v>20.6</v>
          </cell>
          <cell r="D6">
            <v>15.6</v>
          </cell>
          <cell r="E6">
            <v>83.291666666666671</v>
          </cell>
          <cell r="F6">
            <v>96</v>
          </cell>
          <cell r="G6">
            <v>70</v>
          </cell>
          <cell r="H6">
            <v>7.9200000000000008</v>
          </cell>
          <cell r="I6" t="str">
            <v>SO</v>
          </cell>
          <cell r="J6">
            <v>18.36</v>
          </cell>
          <cell r="K6">
            <v>0</v>
          </cell>
        </row>
        <row r="7">
          <cell r="B7">
            <v>15.725</v>
          </cell>
          <cell r="C7">
            <v>18</v>
          </cell>
          <cell r="D7">
            <v>14.1</v>
          </cell>
          <cell r="E7">
            <v>83.625</v>
          </cell>
          <cell r="F7">
            <v>94</v>
          </cell>
          <cell r="G7">
            <v>71</v>
          </cell>
          <cell r="H7">
            <v>3.24</v>
          </cell>
          <cell r="I7" t="str">
            <v>O</v>
          </cell>
          <cell r="J7">
            <v>18.36</v>
          </cell>
          <cell r="K7">
            <v>0</v>
          </cell>
        </row>
        <row r="8">
          <cell r="B8">
            <v>17.529166666666669</v>
          </cell>
          <cell r="C8">
            <v>22.5</v>
          </cell>
          <cell r="D8">
            <v>15.6</v>
          </cell>
          <cell r="E8">
            <v>90.916666666666671</v>
          </cell>
          <cell r="F8">
            <v>95</v>
          </cell>
          <cell r="G8">
            <v>85</v>
          </cell>
          <cell r="H8">
            <v>2.52</v>
          </cell>
          <cell r="I8" t="str">
            <v>SO</v>
          </cell>
          <cell r="J8">
            <v>11.16</v>
          </cell>
          <cell r="K8">
            <v>1.6</v>
          </cell>
        </row>
        <row r="9">
          <cell r="B9">
            <v>18.579166666666666</v>
          </cell>
          <cell r="C9">
            <v>21.8</v>
          </cell>
          <cell r="D9">
            <v>16.399999999999999</v>
          </cell>
          <cell r="E9">
            <v>94.333333333333329</v>
          </cell>
          <cell r="F9">
            <v>97</v>
          </cell>
          <cell r="G9">
            <v>84</v>
          </cell>
          <cell r="H9">
            <v>4.6800000000000006</v>
          </cell>
          <cell r="I9" t="str">
            <v>SO</v>
          </cell>
          <cell r="J9">
            <v>18</v>
          </cell>
          <cell r="K9">
            <v>23.799999999999994</v>
          </cell>
        </row>
        <row r="10">
          <cell r="B10">
            <v>16.945833333333336</v>
          </cell>
          <cell r="C10">
            <v>20.399999999999999</v>
          </cell>
          <cell r="D10">
            <v>13.6</v>
          </cell>
          <cell r="E10">
            <v>94.333333333333329</v>
          </cell>
          <cell r="F10">
            <v>97</v>
          </cell>
          <cell r="G10">
            <v>90</v>
          </cell>
          <cell r="H10">
            <v>5.7600000000000007</v>
          </cell>
          <cell r="I10" t="str">
            <v>O</v>
          </cell>
          <cell r="J10">
            <v>23.040000000000003</v>
          </cell>
          <cell r="K10">
            <v>11.399999999999999</v>
          </cell>
        </row>
        <row r="11">
          <cell r="B11">
            <v>15.329166666666699</v>
          </cell>
          <cell r="C11">
            <v>20.5</v>
          </cell>
          <cell r="D11">
            <v>13.2</v>
          </cell>
          <cell r="E11">
            <v>80.625</v>
          </cell>
          <cell r="F11">
            <v>97</v>
          </cell>
          <cell r="G11">
            <v>50</v>
          </cell>
          <cell r="H11">
            <v>7.5600000000000005</v>
          </cell>
          <cell r="I11" t="str">
            <v>O</v>
          </cell>
          <cell r="J11">
            <v>19.8</v>
          </cell>
          <cell r="K11">
            <v>1.4</v>
          </cell>
        </row>
        <row r="12">
          <cell r="B12">
            <v>12.129166666666665</v>
          </cell>
          <cell r="C12">
            <v>18.5</v>
          </cell>
          <cell r="D12">
            <v>7.8</v>
          </cell>
          <cell r="E12">
            <v>71.458333333333329</v>
          </cell>
          <cell r="F12">
            <v>92</v>
          </cell>
          <cell r="G12">
            <v>39</v>
          </cell>
          <cell r="H12">
            <v>9</v>
          </cell>
          <cell r="I12" t="str">
            <v>SO</v>
          </cell>
          <cell r="J12">
            <v>28.44</v>
          </cell>
          <cell r="K12">
            <v>0.2</v>
          </cell>
        </row>
        <row r="13">
          <cell r="B13">
            <v>11.737500000000002</v>
          </cell>
          <cell r="C13">
            <v>18.3</v>
          </cell>
          <cell r="D13">
            <v>4.8</v>
          </cell>
          <cell r="E13">
            <v>68.875</v>
          </cell>
          <cell r="F13">
            <v>96</v>
          </cell>
          <cell r="G13">
            <v>44</v>
          </cell>
          <cell r="H13">
            <v>12.6</v>
          </cell>
          <cell r="I13" t="str">
            <v>SO</v>
          </cell>
          <cell r="J13">
            <v>27</v>
          </cell>
          <cell r="K13">
            <v>0</v>
          </cell>
        </row>
        <row r="14">
          <cell r="B14">
            <v>14.691666666666668</v>
          </cell>
          <cell r="C14">
            <v>19.2</v>
          </cell>
          <cell r="D14">
            <v>9.1999999999999993</v>
          </cell>
          <cell r="E14">
            <v>60.041666666666664</v>
          </cell>
          <cell r="F14">
            <v>91</v>
          </cell>
          <cell r="G14">
            <v>40</v>
          </cell>
          <cell r="H14">
            <v>5.4</v>
          </cell>
          <cell r="I14" t="str">
            <v>NE</v>
          </cell>
          <cell r="J14">
            <v>19.440000000000001</v>
          </cell>
          <cell r="K14">
            <v>0</v>
          </cell>
        </row>
        <row r="15">
          <cell r="B15">
            <v>12.787500000000001</v>
          </cell>
          <cell r="C15">
            <v>18.899999999999999</v>
          </cell>
          <cell r="D15">
            <v>7.2</v>
          </cell>
          <cell r="E15">
            <v>59.375</v>
          </cell>
          <cell r="F15">
            <v>79</v>
          </cell>
          <cell r="G15">
            <v>33</v>
          </cell>
          <cell r="H15">
            <v>9</v>
          </cell>
          <cell r="I15" t="str">
            <v>O</v>
          </cell>
          <cell r="J15">
            <v>25.56</v>
          </cell>
          <cell r="K15">
            <v>0</v>
          </cell>
        </row>
        <row r="16">
          <cell r="B16">
            <v>10.716666666666669</v>
          </cell>
          <cell r="C16">
            <v>18.899999999999999</v>
          </cell>
          <cell r="D16">
            <v>4.8</v>
          </cell>
          <cell r="E16">
            <v>55.458333333333336</v>
          </cell>
          <cell r="F16">
            <v>77</v>
          </cell>
          <cell r="G16">
            <v>22</v>
          </cell>
          <cell r="H16">
            <v>10.08</v>
          </cell>
          <cell r="I16" t="str">
            <v>O</v>
          </cell>
          <cell r="J16">
            <v>23.400000000000002</v>
          </cell>
          <cell r="K16">
            <v>0</v>
          </cell>
        </row>
        <row r="17">
          <cell r="B17">
            <v>10.095833333333333</v>
          </cell>
          <cell r="C17">
            <v>20.7</v>
          </cell>
          <cell r="D17">
            <v>1.2</v>
          </cell>
          <cell r="E17">
            <v>64.958333333333329</v>
          </cell>
          <cell r="F17">
            <v>94</v>
          </cell>
          <cell r="G17">
            <v>28</v>
          </cell>
          <cell r="H17">
            <v>11.879999999999999</v>
          </cell>
          <cell r="I17" t="str">
            <v>SO</v>
          </cell>
          <cell r="J17">
            <v>27</v>
          </cell>
          <cell r="K17">
            <v>0</v>
          </cell>
        </row>
        <row r="18">
          <cell r="B18">
            <v>13.22916666666667</v>
          </cell>
          <cell r="C18">
            <v>24.7</v>
          </cell>
          <cell r="D18">
            <v>3.6</v>
          </cell>
          <cell r="E18">
            <v>63.958333333333336</v>
          </cell>
          <cell r="F18">
            <v>94</v>
          </cell>
          <cell r="G18">
            <v>28</v>
          </cell>
          <cell r="H18">
            <v>6.84</v>
          </cell>
          <cell r="I18" t="str">
            <v>SO</v>
          </cell>
          <cell r="J18">
            <v>21.240000000000002</v>
          </cell>
          <cell r="K18">
            <v>0</v>
          </cell>
        </row>
        <row r="19">
          <cell r="B19">
            <v>16.379166666666666</v>
          </cell>
          <cell r="C19">
            <v>27.9</v>
          </cell>
          <cell r="D19">
            <v>8.5</v>
          </cell>
          <cell r="E19">
            <v>74.875</v>
          </cell>
          <cell r="F19">
            <v>96</v>
          </cell>
          <cell r="G19">
            <v>36</v>
          </cell>
          <cell r="H19">
            <v>6.12</v>
          </cell>
          <cell r="I19" t="str">
            <v>NE</v>
          </cell>
          <cell r="J19">
            <v>15.120000000000001</v>
          </cell>
          <cell r="K19">
            <v>0</v>
          </cell>
        </row>
        <row r="20">
          <cell r="B20">
            <v>18.337499999999999</v>
          </cell>
          <cell r="C20">
            <v>29.7</v>
          </cell>
          <cell r="D20">
            <v>10.5</v>
          </cell>
          <cell r="E20">
            <v>75.541666666666671</v>
          </cell>
          <cell r="F20">
            <v>97</v>
          </cell>
          <cell r="G20">
            <v>34</v>
          </cell>
          <cell r="H20">
            <v>4.6800000000000006</v>
          </cell>
          <cell r="I20" t="str">
            <v>NE</v>
          </cell>
          <cell r="J20">
            <v>14.04</v>
          </cell>
          <cell r="K20">
            <v>0</v>
          </cell>
        </row>
        <row r="21">
          <cell r="B21">
            <v>19.541666666666668</v>
          </cell>
          <cell r="C21">
            <v>27.5</v>
          </cell>
          <cell r="D21">
            <v>13.5</v>
          </cell>
          <cell r="E21">
            <v>78.041666666666671</v>
          </cell>
          <cell r="F21">
            <v>96</v>
          </cell>
          <cell r="G21">
            <v>49</v>
          </cell>
          <cell r="H21">
            <v>7.2</v>
          </cell>
          <cell r="I21" t="str">
            <v>NE</v>
          </cell>
          <cell r="J21">
            <v>16.920000000000002</v>
          </cell>
          <cell r="K21">
            <v>0</v>
          </cell>
        </row>
        <row r="22">
          <cell r="B22">
            <v>17.320833333333336</v>
          </cell>
          <cell r="C22">
            <v>21.7</v>
          </cell>
          <cell r="D22">
            <v>15.3</v>
          </cell>
          <cell r="E22">
            <v>87.083333333333329</v>
          </cell>
          <cell r="F22">
            <v>96</v>
          </cell>
          <cell r="G22">
            <v>68</v>
          </cell>
          <cell r="H22">
            <v>7.2</v>
          </cell>
          <cell r="I22" t="str">
            <v>O</v>
          </cell>
          <cell r="J22">
            <v>23.400000000000002</v>
          </cell>
          <cell r="K22">
            <v>0</v>
          </cell>
        </row>
        <row r="23">
          <cell r="B23">
            <v>16.516666666666666</v>
          </cell>
          <cell r="C23">
            <v>20.5</v>
          </cell>
          <cell r="D23">
            <v>12.5</v>
          </cell>
          <cell r="E23">
            <v>90.583333333333329</v>
          </cell>
          <cell r="F23">
            <v>98</v>
          </cell>
          <cell r="G23">
            <v>77</v>
          </cell>
          <cell r="H23">
            <v>8.2799999999999994</v>
          </cell>
          <cell r="I23" t="str">
            <v>O</v>
          </cell>
          <cell r="J23">
            <v>17.64</v>
          </cell>
          <cell r="K23">
            <v>0.2</v>
          </cell>
        </row>
        <row r="24">
          <cell r="B24">
            <v>18.679166666666664</v>
          </cell>
          <cell r="C24">
            <v>24.6</v>
          </cell>
          <cell r="D24">
            <v>15.9</v>
          </cell>
          <cell r="E24">
            <v>84.041666666666671</v>
          </cell>
          <cell r="F24">
            <v>95</v>
          </cell>
          <cell r="G24">
            <v>60</v>
          </cell>
          <cell r="H24">
            <v>7.5600000000000005</v>
          </cell>
          <cell r="I24" t="str">
            <v>O</v>
          </cell>
          <cell r="J24">
            <v>20.16</v>
          </cell>
          <cell r="K24">
            <v>0</v>
          </cell>
        </row>
        <row r="25">
          <cell r="B25">
            <v>17.329166666666662</v>
          </cell>
          <cell r="C25">
            <v>19.399999999999999</v>
          </cell>
          <cell r="D25">
            <v>15.2</v>
          </cell>
          <cell r="E25">
            <v>90.083333333333329</v>
          </cell>
          <cell r="F25">
            <v>95</v>
          </cell>
          <cell r="G25">
            <v>82</v>
          </cell>
          <cell r="H25">
            <v>6.84</v>
          </cell>
          <cell r="I25" t="str">
            <v>NO</v>
          </cell>
          <cell r="J25">
            <v>14.76</v>
          </cell>
          <cell r="K25">
            <v>0</v>
          </cell>
        </row>
        <row r="26">
          <cell r="B26">
            <v>16.804166666666667</v>
          </cell>
          <cell r="C26">
            <v>21.6</v>
          </cell>
          <cell r="D26">
            <v>14.8</v>
          </cell>
          <cell r="E26">
            <v>86.208333333333329</v>
          </cell>
          <cell r="F26">
            <v>92</v>
          </cell>
          <cell r="G26">
            <v>67</v>
          </cell>
          <cell r="H26">
            <v>3.9600000000000004</v>
          </cell>
          <cell r="I26" t="str">
            <v>NO</v>
          </cell>
          <cell r="J26">
            <v>15.120000000000001</v>
          </cell>
          <cell r="K26">
            <v>0</v>
          </cell>
        </row>
        <row r="27">
          <cell r="B27">
            <v>15.725</v>
          </cell>
          <cell r="C27">
            <v>24.8</v>
          </cell>
          <cell r="D27">
            <v>10.4</v>
          </cell>
          <cell r="E27">
            <v>87.625</v>
          </cell>
          <cell r="F27">
            <v>98</v>
          </cell>
          <cell r="G27">
            <v>59</v>
          </cell>
          <cell r="H27">
            <v>5.7600000000000007</v>
          </cell>
          <cell r="I27" t="str">
            <v>SO</v>
          </cell>
          <cell r="J27">
            <v>15.120000000000001</v>
          </cell>
          <cell r="K27">
            <v>0.2</v>
          </cell>
        </row>
        <row r="28">
          <cell r="B28">
            <v>18.849999999999998</v>
          </cell>
          <cell r="C28">
            <v>29.8</v>
          </cell>
          <cell r="D28">
            <v>11.1</v>
          </cell>
          <cell r="E28">
            <v>78.458333333333329</v>
          </cell>
          <cell r="F28">
            <v>97</v>
          </cell>
          <cell r="G28">
            <v>39</v>
          </cell>
          <cell r="H28">
            <v>6.84</v>
          </cell>
          <cell r="I28" t="str">
            <v>SO</v>
          </cell>
          <cell r="J28">
            <v>22.68</v>
          </cell>
          <cell r="K28">
            <v>0</v>
          </cell>
        </row>
        <row r="29">
          <cell r="B29">
            <v>21.008333333333333</v>
          </cell>
          <cell r="C29">
            <v>30.1</v>
          </cell>
          <cell r="D29">
            <v>13.7</v>
          </cell>
          <cell r="E29">
            <v>73.583333333333329</v>
          </cell>
          <cell r="F29">
            <v>96</v>
          </cell>
          <cell r="G29">
            <v>39</v>
          </cell>
          <cell r="H29">
            <v>7.5600000000000005</v>
          </cell>
          <cell r="I29" t="str">
            <v>SO</v>
          </cell>
          <cell r="J29">
            <v>23.400000000000002</v>
          </cell>
          <cell r="K29">
            <v>0</v>
          </cell>
        </row>
        <row r="30">
          <cell r="B30">
            <v>21.370833333333334</v>
          </cell>
          <cell r="C30">
            <v>30.9</v>
          </cell>
          <cell r="D30">
            <v>13.7</v>
          </cell>
          <cell r="E30">
            <v>68.583333333333329</v>
          </cell>
          <cell r="F30">
            <v>97</v>
          </cell>
          <cell r="G30">
            <v>28</v>
          </cell>
          <cell r="H30">
            <v>6.48</v>
          </cell>
          <cell r="I30" t="str">
            <v>SO</v>
          </cell>
          <cell r="J30">
            <v>20.52</v>
          </cell>
          <cell r="K30">
            <v>0</v>
          </cell>
        </row>
        <row r="31">
          <cell r="B31">
            <v>18.75416666666667</v>
          </cell>
          <cell r="C31">
            <v>27.6</v>
          </cell>
          <cell r="D31">
            <v>11</v>
          </cell>
          <cell r="E31">
            <v>68.166666666666671</v>
          </cell>
          <cell r="F31">
            <v>95</v>
          </cell>
          <cell r="G31">
            <v>32</v>
          </cell>
          <cell r="H31">
            <v>10.44</v>
          </cell>
          <cell r="I31" t="str">
            <v>SO</v>
          </cell>
          <cell r="J31">
            <v>25.92</v>
          </cell>
          <cell r="K31">
            <v>0</v>
          </cell>
        </row>
        <row r="32">
          <cell r="B32">
            <v>18.362499999999997</v>
          </cell>
          <cell r="C32">
            <v>28.8</v>
          </cell>
          <cell r="D32">
            <v>11</v>
          </cell>
          <cell r="E32">
            <v>71.833333333333329</v>
          </cell>
          <cell r="F32">
            <v>96</v>
          </cell>
          <cell r="G32">
            <v>32</v>
          </cell>
          <cell r="H32">
            <v>5.7600000000000007</v>
          </cell>
          <cell r="I32" t="str">
            <v>SO</v>
          </cell>
          <cell r="J32">
            <v>19.079999999999998</v>
          </cell>
          <cell r="K32">
            <v>0</v>
          </cell>
        </row>
        <row r="33">
          <cell r="B33">
            <v>17.958333333333332</v>
          </cell>
          <cell r="C33">
            <v>27.6</v>
          </cell>
          <cell r="D33">
            <v>10.5</v>
          </cell>
          <cell r="E33">
            <v>72.416666666666671</v>
          </cell>
          <cell r="F33">
            <v>95</v>
          </cell>
          <cell r="G33">
            <v>33</v>
          </cell>
          <cell r="H33">
            <v>8.2799999999999994</v>
          </cell>
          <cell r="I33" t="str">
            <v>NE</v>
          </cell>
          <cell r="J33">
            <v>21.240000000000002</v>
          </cell>
          <cell r="K33">
            <v>0</v>
          </cell>
        </row>
        <row r="34">
          <cell r="B34">
            <v>18.533333333333331</v>
          </cell>
          <cell r="C34">
            <v>29.8</v>
          </cell>
          <cell r="D34">
            <v>10.6</v>
          </cell>
          <cell r="E34">
            <v>70.458333333333329</v>
          </cell>
          <cell r="F34">
            <v>95</v>
          </cell>
          <cell r="G34">
            <v>29</v>
          </cell>
          <cell r="H34">
            <v>9.3600000000000012</v>
          </cell>
          <cell r="I34" t="str">
            <v>NE</v>
          </cell>
          <cell r="J34">
            <v>22.68</v>
          </cell>
          <cell r="K34">
            <v>0</v>
          </cell>
        </row>
        <row r="35">
          <cell r="I35" t="str">
            <v>SO</v>
          </cell>
        </row>
      </sheetData>
      <sheetData sheetId="6">
        <row r="5">
          <cell r="B5">
            <v>18.587500000000002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20.862500000000001</v>
          </cell>
          <cell r="C5">
            <v>26.2</v>
          </cell>
          <cell r="D5">
            <v>18</v>
          </cell>
          <cell r="E5">
            <v>87.291666666666671</v>
          </cell>
          <cell r="F5">
            <v>94</v>
          </cell>
          <cell r="G5">
            <v>73</v>
          </cell>
          <cell r="H5">
            <v>7.9200000000000008</v>
          </cell>
          <cell r="I5" t="str">
            <v>SE</v>
          </cell>
          <cell r="J5">
            <v>14.76</v>
          </cell>
          <cell r="K5">
            <v>1</v>
          </cell>
        </row>
        <row r="6">
          <cell r="B6">
            <v>19.512499999999999</v>
          </cell>
          <cell r="C6">
            <v>22.8</v>
          </cell>
          <cell r="D6">
            <v>17.5</v>
          </cell>
          <cell r="E6">
            <v>84.416666666666671</v>
          </cell>
          <cell r="F6">
            <v>93</v>
          </cell>
          <cell r="G6">
            <v>76</v>
          </cell>
          <cell r="H6">
            <v>9.7200000000000006</v>
          </cell>
          <cell r="I6" t="str">
            <v>S</v>
          </cell>
          <cell r="J6">
            <v>19.8</v>
          </cell>
          <cell r="K6">
            <v>1.5999999999999999</v>
          </cell>
        </row>
        <row r="7">
          <cell r="B7">
            <v>18.942857142857143</v>
          </cell>
          <cell r="C7">
            <v>21.5</v>
          </cell>
          <cell r="D7">
            <v>16.8</v>
          </cell>
          <cell r="E7">
            <v>81.761904761904759</v>
          </cell>
          <cell r="F7">
            <v>94</v>
          </cell>
          <cell r="G7">
            <v>68</v>
          </cell>
          <cell r="H7">
            <v>7.5600000000000005</v>
          </cell>
          <cell r="I7" t="str">
            <v>S</v>
          </cell>
          <cell r="J7">
            <v>17.28</v>
          </cell>
          <cell r="K7">
            <v>0.4</v>
          </cell>
        </row>
        <row r="8">
          <cell r="B8">
            <v>22.985714285714288</v>
          </cell>
          <cell r="C8">
            <v>26.5</v>
          </cell>
          <cell r="D8">
            <v>18.600000000000001</v>
          </cell>
          <cell r="E8">
            <v>81.642857142857139</v>
          </cell>
          <cell r="F8">
            <v>90</v>
          </cell>
          <cell r="G8">
            <v>72</v>
          </cell>
          <cell r="H8">
            <v>9</v>
          </cell>
          <cell r="I8" t="str">
            <v>NO</v>
          </cell>
          <cell r="J8">
            <v>24.12</v>
          </cell>
          <cell r="K8">
            <v>0</v>
          </cell>
        </row>
        <row r="9">
          <cell r="B9">
            <v>23.261538461538461</v>
          </cell>
          <cell r="C9">
            <v>25.3</v>
          </cell>
          <cell r="D9">
            <v>20.7</v>
          </cell>
          <cell r="E9">
            <v>85.307692307692307</v>
          </cell>
          <cell r="F9">
            <v>94</v>
          </cell>
          <cell r="G9">
            <v>75</v>
          </cell>
          <cell r="H9">
            <v>9.7200000000000006</v>
          </cell>
          <cell r="I9" t="str">
            <v>O</v>
          </cell>
          <cell r="J9">
            <v>20.16</v>
          </cell>
          <cell r="K9">
            <v>0.2</v>
          </cell>
        </row>
        <row r="10">
          <cell r="B10">
            <v>19.86</v>
          </cell>
          <cell r="C10">
            <v>20.7</v>
          </cell>
          <cell r="D10">
            <v>18.600000000000001</v>
          </cell>
          <cell r="E10">
            <v>87.4</v>
          </cell>
          <cell r="F10">
            <v>91</v>
          </cell>
          <cell r="G10">
            <v>81</v>
          </cell>
          <cell r="H10">
            <v>0.36000000000000004</v>
          </cell>
          <cell r="I10" t="str">
            <v>SE</v>
          </cell>
          <cell r="J10">
            <v>7.5600000000000005</v>
          </cell>
          <cell r="K10">
            <v>0.2</v>
          </cell>
        </row>
        <row r="11">
          <cell r="B11">
            <v>18.945454545454542</v>
          </cell>
          <cell r="C11">
            <v>21.1</v>
          </cell>
          <cell r="D11">
            <v>15.8</v>
          </cell>
          <cell r="E11">
            <v>71.818181818181813</v>
          </cell>
          <cell r="F11">
            <v>87</v>
          </cell>
          <cell r="G11">
            <v>60</v>
          </cell>
          <cell r="H11">
            <v>5.7600000000000007</v>
          </cell>
          <cell r="I11" t="str">
            <v>S</v>
          </cell>
          <cell r="J11">
            <v>17.28</v>
          </cell>
          <cell r="K11">
            <v>0</v>
          </cell>
        </row>
        <row r="12">
          <cell r="B12">
            <v>16.168749999999996</v>
          </cell>
          <cell r="C12">
            <v>18.7</v>
          </cell>
          <cell r="D12">
            <v>14.5</v>
          </cell>
          <cell r="E12">
            <v>71</v>
          </cell>
          <cell r="F12">
            <v>88</v>
          </cell>
          <cell r="G12">
            <v>53</v>
          </cell>
          <cell r="H12">
            <v>9</v>
          </cell>
          <cell r="I12" t="str">
            <v>S</v>
          </cell>
          <cell r="J12">
            <v>22.32</v>
          </cell>
          <cell r="K12">
            <v>0</v>
          </cell>
        </row>
        <row r="13">
          <cell r="B13">
            <v>16.892307692307693</v>
          </cell>
          <cell r="C13">
            <v>20.2</v>
          </cell>
          <cell r="D13">
            <v>10.3</v>
          </cell>
          <cell r="E13">
            <v>62.769230769230766</v>
          </cell>
          <cell r="F13">
            <v>88</v>
          </cell>
          <cell r="G13">
            <v>48</v>
          </cell>
          <cell r="H13">
            <v>7.5600000000000005</v>
          </cell>
          <cell r="I13" t="str">
            <v>S</v>
          </cell>
          <cell r="J13">
            <v>19.079999999999998</v>
          </cell>
          <cell r="K13">
            <v>0</v>
          </cell>
        </row>
        <row r="14">
          <cell r="B14">
            <v>17.014285714285712</v>
          </cell>
          <cell r="C14">
            <v>19.5</v>
          </cell>
          <cell r="D14">
            <v>15.4</v>
          </cell>
          <cell r="E14">
            <v>70.238095238095241</v>
          </cell>
          <cell r="F14">
            <v>82</v>
          </cell>
          <cell r="G14">
            <v>57</v>
          </cell>
          <cell r="H14">
            <v>1.08</v>
          </cell>
          <cell r="I14" t="str">
            <v>S</v>
          </cell>
          <cell r="J14">
            <v>11.879999999999999</v>
          </cell>
          <cell r="K14">
            <v>0</v>
          </cell>
        </row>
        <row r="15">
          <cell r="B15">
            <v>17.015384615384615</v>
          </cell>
          <cell r="C15">
            <v>20.8</v>
          </cell>
          <cell r="D15">
            <v>10.5</v>
          </cell>
          <cell r="E15">
            <v>50.307692307692307</v>
          </cell>
          <cell r="F15">
            <v>77</v>
          </cell>
          <cell r="G15">
            <v>34</v>
          </cell>
          <cell r="H15">
            <v>13.68</v>
          </cell>
          <cell r="I15" t="str">
            <v>S</v>
          </cell>
          <cell r="J15">
            <v>28.44</v>
          </cell>
          <cell r="K15">
            <v>0</v>
          </cell>
        </row>
        <row r="16">
          <cell r="B16">
            <v>13.158333333333331</v>
          </cell>
          <cell r="C16">
            <v>20.100000000000001</v>
          </cell>
          <cell r="D16">
            <v>7.4</v>
          </cell>
          <cell r="E16">
            <v>58</v>
          </cell>
          <cell r="F16">
            <v>84</v>
          </cell>
          <cell r="G16">
            <v>27</v>
          </cell>
          <cell r="H16">
            <v>6.48</v>
          </cell>
          <cell r="I16" t="str">
            <v>S</v>
          </cell>
          <cell r="J16">
            <v>20.52</v>
          </cell>
          <cell r="K16">
            <v>0</v>
          </cell>
        </row>
        <row r="17">
          <cell r="B17">
            <v>13.520833333333334</v>
          </cell>
          <cell r="C17">
            <v>23.5</v>
          </cell>
          <cell r="D17">
            <v>6.8</v>
          </cell>
          <cell r="E17">
            <v>62.625</v>
          </cell>
          <cell r="F17">
            <v>91</v>
          </cell>
          <cell r="G17">
            <v>24</v>
          </cell>
          <cell r="H17">
            <v>3.9600000000000004</v>
          </cell>
          <cell r="I17" t="str">
            <v>S</v>
          </cell>
          <cell r="J17">
            <v>15.48</v>
          </cell>
          <cell r="K17">
            <v>0</v>
          </cell>
        </row>
        <row r="18">
          <cell r="B18">
            <v>17.012499999999999</v>
          </cell>
          <cell r="C18">
            <v>26.8</v>
          </cell>
          <cell r="D18">
            <v>11</v>
          </cell>
          <cell r="E18">
            <v>64.541666666666671</v>
          </cell>
          <cell r="F18">
            <v>86</v>
          </cell>
          <cell r="G18">
            <v>33</v>
          </cell>
          <cell r="H18">
            <v>1.8</v>
          </cell>
          <cell r="I18" t="str">
            <v>S</v>
          </cell>
          <cell r="J18">
            <v>13.32</v>
          </cell>
          <cell r="K18">
            <v>0</v>
          </cell>
        </row>
        <row r="19">
          <cell r="B19">
            <v>19.433333333333334</v>
          </cell>
          <cell r="C19">
            <v>30.2</v>
          </cell>
          <cell r="D19">
            <v>13.5</v>
          </cell>
          <cell r="E19">
            <v>71.875</v>
          </cell>
          <cell r="F19">
            <v>92</v>
          </cell>
          <cell r="G19">
            <v>38</v>
          </cell>
          <cell r="H19">
            <v>3.24</v>
          </cell>
          <cell r="I19" t="str">
            <v>S</v>
          </cell>
          <cell r="J19">
            <v>14.76</v>
          </cell>
          <cell r="K19">
            <v>0</v>
          </cell>
        </row>
        <row r="20">
          <cell r="B20">
            <v>21.245833333333334</v>
          </cell>
          <cell r="C20">
            <v>31.4</v>
          </cell>
          <cell r="D20">
            <v>15</v>
          </cell>
          <cell r="E20">
            <v>73</v>
          </cell>
          <cell r="F20">
            <v>93</v>
          </cell>
          <cell r="G20">
            <v>34</v>
          </cell>
          <cell r="H20">
            <v>1.08</v>
          </cell>
          <cell r="I20" t="str">
            <v>O</v>
          </cell>
          <cell r="J20">
            <v>10.08</v>
          </cell>
          <cell r="K20">
            <v>0</v>
          </cell>
        </row>
        <row r="21">
          <cell r="B21">
            <v>20.779166666666665</v>
          </cell>
          <cell r="C21">
            <v>27.4</v>
          </cell>
          <cell r="D21">
            <v>17.100000000000001</v>
          </cell>
          <cell r="E21">
            <v>81.083333333333329</v>
          </cell>
          <cell r="F21">
            <v>94</v>
          </cell>
          <cell r="G21">
            <v>56</v>
          </cell>
          <cell r="H21">
            <v>7.2</v>
          </cell>
          <cell r="I21" t="str">
            <v>S</v>
          </cell>
          <cell r="J21">
            <v>18.720000000000002</v>
          </cell>
          <cell r="K21">
            <v>0</v>
          </cell>
        </row>
        <row r="22">
          <cell r="B22">
            <v>19.258333333333336</v>
          </cell>
          <cell r="C22">
            <v>24.9</v>
          </cell>
          <cell r="D22">
            <v>15.8</v>
          </cell>
          <cell r="E22">
            <v>82.333333333333329</v>
          </cell>
          <cell r="F22">
            <v>92</v>
          </cell>
          <cell r="G22">
            <v>63</v>
          </cell>
          <cell r="H22">
            <v>5.7600000000000007</v>
          </cell>
          <cell r="I22" t="str">
            <v>S</v>
          </cell>
          <cell r="J22">
            <v>18</v>
          </cell>
          <cell r="K22">
            <v>0</v>
          </cell>
        </row>
        <row r="23">
          <cell r="B23">
            <v>19.75</v>
          </cell>
          <cell r="C23">
            <v>26.3</v>
          </cell>
          <cell r="D23">
            <v>16.2</v>
          </cell>
          <cell r="E23">
            <v>82.166666666666671</v>
          </cell>
          <cell r="F23">
            <v>94</v>
          </cell>
          <cell r="G23">
            <v>59</v>
          </cell>
          <cell r="H23">
            <v>6.12</v>
          </cell>
          <cell r="I23" t="str">
            <v>S</v>
          </cell>
          <cell r="J23">
            <v>14.04</v>
          </cell>
          <cell r="K23">
            <v>0</v>
          </cell>
        </row>
        <row r="24">
          <cell r="B24">
            <v>19.974999999999998</v>
          </cell>
          <cell r="C24">
            <v>26.2</v>
          </cell>
          <cell r="D24">
            <v>16.600000000000001</v>
          </cell>
          <cell r="E24">
            <v>82.541666666666671</v>
          </cell>
          <cell r="F24">
            <v>94</v>
          </cell>
          <cell r="G24">
            <v>59</v>
          </cell>
          <cell r="H24">
            <v>6.48</v>
          </cell>
          <cell r="I24" t="str">
            <v>S</v>
          </cell>
          <cell r="J24">
            <v>18.720000000000002</v>
          </cell>
          <cell r="K24">
            <v>0</v>
          </cell>
        </row>
        <row r="25">
          <cell r="B25">
            <v>18.308333333333334</v>
          </cell>
          <cell r="C25">
            <v>21.2</v>
          </cell>
          <cell r="D25">
            <v>15.5</v>
          </cell>
          <cell r="E25">
            <v>83.375</v>
          </cell>
          <cell r="F25">
            <v>91</v>
          </cell>
          <cell r="G25">
            <v>71</v>
          </cell>
          <cell r="H25">
            <v>6.12</v>
          </cell>
          <cell r="I25" t="str">
            <v>S</v>
          </cell>
          <cell r="J25">
            <v>14.76</v>
          </cell>
          <cell r="K25">
            <v>0</v>
          </cell>
        </row>
        <row r="26">
          <cell r="B26">
            <v>18.337499999999999</v>
          </cell>
          <cell r="C26">
            <v>24.1</v>
          </cell>
          <cell r="D26">
            <v>15.5</v>
          </cell>
          <cell r="E26">
            <v>79.375</v>
          </cell>
          <cell r="F26">
            <v>90</v>
          </cell>
          <cell r="G26">
            <v>60</v>
          </cell>
          <cell r="H26">
            <v>3.9600000000000004</v>
          </cell>
          <cell r="I26" t="str">
            <v>S</v>
          </cell>
          <cell r="J26">
            <v>12.96</v>
          </cell>
          <cell r="K26">
            <v>0</v>
          </cell>
        </row>
        <row r="27">
          <cell r="B27">
            <v>19.216666666666665</v>
          </cell>
          <cell r="C27">
            <v>28.6</v>
          </cell>
          <cell r="D27">
            <v>13.4</v>
          </cell>
          <cell r="E27">
            <v>75.625</v>
          </cell>
          <cell r="F27">
            <v>92</v>
          </cell>
          <cell r="G27">
            <v>49</v>
          </cell>
          <cell r="H27">
            <v>3.24</v>
          </cell>
          <cell r="I27" t="str">
            <v>S</v>
          </cell>
          <cell r="J27">
            <v>13.32</v>
          </cell>
          <cell r="K27">
            <v>0</v>
          </cell>
        </row>
        <row r="28">
          <cell r="B28">
            <v>21.587500000000002</v>
          </cell>
          <cell r="C28">
            <v>30.7</v>
          </cell>
          <cell r="D28">
            <v>15.4</v>
          </cell>
          <cell r="E28">
            <v>77.458333333333329</v>
          </cell>
          <cell r="F28">
            <v>95</v>
          </cell>
          <cell r="G28">
            <v>41</v>
          </cell>
          <cell r="H28">
            <v>11.520000000000001</v>
          </cell>
          <cell r="I28" t="str">
            <v>SE</v>
          </cell>
          <cell r="J28">
            <v>23.040000000000003</v>
          </cell>
          <cell r="K28">
            <v>0.2</v>
          </cell>
        </row>
        <row r="29">
          <cell r="B29">
            <v>23.466666666666665</v>
          </cell>
          <cell r="C29">
            <v>31.4</v>
          </cell>
          <cell r="D29">
            <v>18.5</v>
          </cell>
          <cell r="E29">
            <v>72.166666666666671</v>
          </cell>
          <cell r="F29">
            <v>90</v>
          </cell>
          <cell r="G29">
            <v>40</v>
          </cell>
          <cell r="H29">
            <v>8.2799999999999994</v>
          </cell>
          <cell r="I29" t="str">
            <v>SO</v>
          </cell>
          <cell r="J29">
            <v>17.64</v>
          </cell>
          <cell r="K29">
            <v>0</v>
          </cell>
        </row>
        <row r="30">
          <cell r="B30">
            <v>22.383333333333336</v>
          </cell>
          <cell r="C30">
            <v>29.7</v>
          </cell>
          <cell r="D30">
            <v>17</v>
          </cell>
          <cell r="E30">
            <v>74.708333333333329</v>
          </cell>
          <cell r="F30">
            <v>93</v>
          </cell>
          <cell r="G30">
            <v>41</v>
          </cell>
          <cell r="H30">
            <v>8.2799999999999994</v>
          </cell>
          <cell r="I30" t="str">
            <v>O</v>
          </cell>
          <cell r="J30">
            <v>20.88</v>
          </cell>
          <cell r="K30">
            <v>0</v>
          </cell>
        </row>
        <row r="31">
          <cell r="B31">
            <v>19.2</v>
          </cell>
          <cell r="C31">
            <v>26.8</v>
          </cell>
          <cell r="D31">
            <v>14.4</v>
          </cell>
          <cell r="E31">
            <v>78.375</v>
          </cell>
          <cell r="F31">
            <v>94</v>
          </cell>
          <cell r="G31">
            <v>48</v>
          </cell>
          <cell r="H31">
            <v>5.7600000000000007</v>
          </cell>
          <cell r="I31" t="str">
            <v>S</v>
          </cell>
          <cell r="J31">
            <v>19.079999999999998</v>
          </cell>
          <cell r="K31">
            <v>0</v>
          </cell>
        </row>
        <row r="32">
          <cell r="B32">
            <v>18.579166666666666</v>
          </cell>
          <cell r="C32">
            <v>26.2</v>
          </cell>
          <cell r="D32">
            <v>14.3</v>
          </cell>
          <cell r="E32">
            <v>81.833333333333329</v>
          </cell>
          <cell r="F32">
            <v>96</v>
          </cell>
          <cell r="G32">
            <v>53</v>
          </cell>
          <cell r="H32">
            <v>3.24</v>
          </cell>
          <cell r="I32" t="str">
            <v>S</v>
          </cell>
          <cell r="J32">
            <v>15.48</v>
          </cell>
          <cell r="K32">
            <v>0.2</v>
          </cell>
        </row>
        <row r="33">
          <cell r="B33">
            <v>20.358333333333334</v>
          </cell>
          <cell r="C33">
            <v>29.5</v>
          </cell>
          <cell r="D33">
            <v>14.8</v>
          </cell>
          <cell r="E33">
            <v>76.541666666666671</v>
          </cell>
          <cell r="F33">
            <v>95</v>
          </cell>
          <cell r="G33">
            <v>36</v>
          </cell>
          <cell r="H33">
            <v>5.7600000000000007</v>
          </cell>
          <cell r="I33" t="str">
            <v>S</v>
          </cell>
          <cell r="J33">
            <v>18</v>
          </cell>
          <cell r="K33">
            <v>0</v>
          </cell>
        </row>
        <row r="34">
          <cell r="B34">
            <v>21.4375</v>
          </cell>
          <cell r="C34">
            <v>30.6</v>
          </cell>
          <cell r="D34">
            <v>14.8</v>
          </cell>
          <cell r="E34">
            <v>70.416666666666671</v>
          </cell>
          <cell r="F34">
            <v>94</v>
          </cell>
          <cell r="G34">
            <v>33</v>
          </cell>
          <cell r="H34">
            <v>2.52</v>
          </cell>
          <cell r="I34" t="str">
            <v>S</v>
          </cell>
          <cell r="J34">
            <v>14.76</v>
          </cell>
          <cell r="K34">
            <v>0</v>
          </cell>
        </row>
        <row r="35">
          <cell r="I35" t="str">
            <v>S</v>
          </cell>
        </row>
      </sheetData>
      <sheetData sheetId="6">
        <row r="5">
          <cell r="B5">
            <v>21.537500000000005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22.199999999999992</v>
          </cell>
          <cell r="C5">
            <v>30.4</v>
          </cell>
          <cell r="D5">
            <v>17.399999999999999</v>
          </cell>
          <cell r="E5">
            <v>85.416666666666671</v>
          </cell>
          <cell r="F5">
            <v>97</v>
          </cell>
          <cell r="G5">
            <v>60</v>
          </cell>
          <cell r="H5">
            <v>13.32</v>
          </cell>
          <cell r="I5" t="str">
            <v>N</v>
          </cell>
          <cell r="J5">
            <v>27.36</v>
          </cell>
          <cell r="K5">
            <v>0.2</v>
          </cell>
        </row>
        <row r="6">
          <cell r="B6">
            <v>21.579166666666669</v>
          </cell>
          <cell r="C6">
            <v>23.4</v>
          </cell>
          <cell r="D6">
            <v>19.399999999999999</v>
          </cell>
          <cell r="E6">
            <v>92.875</v>
          </cell>
          <cell r="F6">
            <v>96</v>
          </cell>
          <cell r="G6">
            <v>82</v>
          </cell>
          <cell r="H6">
            <v>11.520000000000001</v>
          </cell>
          <cell r="I6" t="str">
            <v>SE</v>
          </cell>
          <cell r="J6">
            <v>22.32</v>
          </cell>
          <cell r="K6">
            <v>13.2</v>
          </cell>
        </row>
        <row r="7">
          <cell r="B7">
            <v>20.175000000000001</v>
          </cell>
          <cell r="C7">
            <v>24.7</v>
          </cell>
          <cell r="D7">
            <v>18.2</v>
          </cell>
          <cell r="E7">
            <v>87.791666666666671</v>
          </cell>
          <cell r="F7">
            <v>96</v>
          </cell>
          <cell r="G7">
            <v>64</v>
          </cell>
          <cell r="H7">
            <v>8.64</v>
          </cell>
          <cell r="I7" t="str">
            <v>S</v>
          </cell>
          <cell r="J7">
            <v>22.32</v>
          </cell>
          <cell r="K7">
            <v>5.8</v>
          </cell>
        </row>
        <row r="8">
          <cell r="B8">
            <v>22.729166666666668</v>
          </cell>
          <cell r="C8">
            <v>29</v>
          </cell>
          <cell r="D8">
            <v>18.399999999999999</v>
          </cell>
          <cell r="E8">
            <v>87.041666666666671</v>
          </cell>
          <cell r="F8">
            <v>97</v>
          </cell>
          <cell r="G8">
            <v>69</v>
          </cell>
          <cell r="H8">
            <v>18.36</v>
          </cell>
          <cell r="I8" t="str">
            <v>N</v>
          </cell>
          <cell r="J8">
            <v>31.680000000000003</v>
          </cell>
          <cell r="K8">
            <v>0.2</v>
          </cell>
        </row>
        <row r="9">
          <cell r="B9">
            <v>23.916666666666668</v>
          </cell>
          <cell r="C9">
            <v>28.1</v>
          </cell>
          <cell r="D9">
            <v>21.9</v>
          </cell>
          <cell r="E9">
            <v>87.333333333333329</v>
          </cell>
          <cell r="F9">
            <v>97</v>
          </cell>
          <cell r="G9">
            <v>70</v>
          </cell>
          <cell r="H9">
            <v>15.48</v>
          </cell>
          <cell r="I9" t="str">
            <v>NO</v>
          </cell>
          <cell r="J9">
            <v>31.319999999999997</v>
          </cell>
          <cell r="K9">
            <v>0</v>
          </cell>
        </row>
        <row r="10">
          <cell r="B10">
            <v>20.541666666666668</v>
          </cell>
          <cell r="C10">
            <v>24.9</v>
          </cell>
          <cell r="D10">
            <v>18.7</v>
          </cell>
          <cell r="E10">
            <v>88.916666666666671</v>
          </cell>
          <cell r="F10">
            <v>97</v>
          </cell>
          <cell r="G10">
            <v>71</v>
          </cell>
          <cell r="H10">
            <v>13.32</v>
          </cell>
          <cell r="I10" t="str">
            <v>SO</v>
          </cell>
          <cell r="J10">
            <v>28.44</v>
          </cell>
          <cell r="K10">
            <v>15.2</v>
          </cell>
        </row>
        <row r="11">
          <cell r="B11">
            <v>17.133333333333329</v>
          </cell>
          <cell r="C11">
            <v>19.600000000000001</v>
          </cell>
          <cell r="D11">
            <v>15</v>
          </cell>
          <cell r="E11">
            <v>89.083333333333329</v>
          </cell>
          <cell r="F11">
            <v>95</v>
          </cell>
          <cell r="G11">
            <v>74</v>
          </cell>
          <cell r="H11">
            <v>23.400000000000002</v>
          </cell>
          <cell r="I11" t="str">
            <v>S</v>
          </cell>
          <cell r="J11">
            <v>34.200000000000003</v>
          </cell>
          <cell r="K11">
            <v>1.7999999999999998</v>
          </cell>
        </row>
        <row r="12">
          <cell r="B12">
            <v>17.045833333333331</v>
          </cell>
          <cell r="C12">
            <v>18.100000000000001</v>
          </cell>
          <cell r="D12">
            <v>15.5</v>
          </cell>
          <cell r="E12">
            <v>78.25</v>
          </cell>
          <cell r="F12">
            <v>94</v>
          </cell>
          <cell r="G12">
            <v>61</v>
          </cell>
          <cell r="H12">
            <v>14.04</v>
          </cell>
          <cell r="I12" t="str">
            <v>SE</v>
          </cell>
          <cell r="J12">
            <v>29.52</v>
          </cell>
          <cell r="K12">
            <v>0</v>
          </cell>
        </row>
        <row r="13">
          <cell r="B13">
            <v>15.720833333333333</v>
          </cell>
          <cell r="C13">
            <v>20.6</v>
          </cell>
          <cell r="D13">
            <v>10.199999999999999</v>
          </cell>
          <cell r="E13">
            <v>74.208333333333329</v>
          </cell>
          <cell r="F13">
            <v>97</v>
          </cell>
          <cell r="G13">
            <v>48</v>
          </cell>
          <cell r="H13">
            <v>10.8</v>
          </cell>
          <cell r="I13" t="str">
            <v>SE</v>
          </cell>
          <cell r="J13">
            <v>21.240000000000002</v>
          </cell>
          <cell r="K13">
            <v>0</v>
          </cell>
        </row>
        <row r="14">
          <cell r="B14">
            <v>17.129166666666666</v>
          </cell>
          <cell r="C14">
            <v>21.2</v>
          </cell>
          <cell r="D14">
            <v>13.4</v>
          </cell>
          <cell r="E14">
            <v>77.125</v>
          </cell>
          <cell r="F14">
            <v>95</v>
          </cell>
          <cell r="G14">
            <v>53</v>
          </cell>
          <cell r="H14">
            <v>13.68</v>
          </cell>
          <cell r="I14" t="str">
            <v>S</v>
          </cell>
          <cell r="J14">
            <v>23.040000000000003</v>
          </cell>
          <cell r="K14">
            <v>0</v>
          </cell>
        </row>
        <row r="15">
          <cell r="B15">
            <v>16.254166666666666</v>
          </cell>
          <cell r="C15">
            <v>22.2</v>
          </cell>
          <cell r="D15">
            <v>9.9</v>
          </cell>
          <cell r="E15">
            <v>66.916666666666671</v>
          </cell>
          <cell r="F15">
            <v>95</v>
          </cell>
          <cell r="G15">
            <v>33</v>
          </cell>
          <cell r="H15">
            <v>16.920000000000002</v>
          </cell>
          <cell r="I15" t="str">
            <v>S</v>
          </cell>
          <cell r="J15">
            <v>29.16</v>
          </cell>
          <cell r="K15">
            <v>0</v>
          </cell>
        </row>
        <row r="16">
          <cell r="B16">
            <v>15.366666666666667</v>
          </cell>
          <cell r="C16">
            <v>21.7</v>
          </cell>
          <cell r="D16">
            <v>9.5</v>
          </cell>
          <cell r="E16">
            <v>57.291666666666664</v>
          </cell>
          <cell r="F16">
            <v>86</v>
          </cell>
          <cell r="G16">
            <v>25</v>
          </cell>
          <cell r="H16">
            <v>13.68</v>
          </cell>
          <cell r="I16" t="str">
            <v>SE</v>
          </cell>
          <cell r="J16">
            <v>34.200000000000003</v>
          </cell>
          <cell r="K16">
            <v>0</v>
          </cell>
        </row>
        <row r="17">
          <cell r="B17">
            <v>13.700000000000001</v>
          </cell>
          <cell r="C17">
            <v>25.8</v>
          </cell>
          <cell r="D17">
            <v>4.7</v>
          </cell>
          <cell r="E17">
            <v>68.625</v>
          </cell>
          <cell r="F17">
            <v>98</v>
          </cell>
          <cell r="G17">
            <v>23</v>
          </cell>
          <cell r="H17">
            <v>9.7200000000000006</v>
          </cell>
          <cell r="I17" t="str">
            <v>S</v>
          </cell>
          <cell r="J17">
            <v>21.6</v>
          </cell>
          <cell r="K17">
            <v>0</v>
          </cell>
        </row>
        <row r="18">
          <cell r="B18">
            <v>17.425000000000008</v>
          </cell>
          <cell r="C18">
            <v>29.4</v>
          </cell>
          <cell r="D18">
            <v>9.1999999999999993</v>
          </cell>
          <cell r="E18">
            <v>70.625</v>
          </cell>
          <cell r="F18">
            <v>96</v>
          </cell>
          <cell r="G18">
            <v>29</v>
          </cell>
          <cell r="H18">
            <v>6.12</v>
          </cell>
          <cell r="I18" t="str">
            <v>L</v>
          </cell>
          <cell r="J18">
            <v>15.840000000000002</v>
          </cell>
          <cell r="K18">
            <v>0</v>
          </cell>
        </row>
        <row r="19">
          <cell r="B19">
            <v>20.045833333333334</v>
          </cell>
          <cell r="C19">
            <v>31.3</v>
          </cell>
          <cell r="D19">
            <v>11.5</v>
          </cell>
          <cell r="E19">
            <v>72.833333333333329</v>
          </cell>
          <cell r="F19">
            <v>97</v>
          </cell>
          <cell r="G19">
            <v>32</v>
          </cell>
          <cell r="H19">
            <v>5.7600000000000007</v>
          </cell>
          <cell r="I19" t="str">
            <v>L</v>
          </cell>
          <cell r="J19">
            <v>16.920000000000002</v>
          </cell>
          <cell r="K19">
            <v>0</v>
          </cell>
        </row>
        <row r="20">
          <cell r="B20">
            <v>21.5625</v>
          </cell>
          <cell r="C20">
            <v>32.799999999999997</v>
          </cell>
          <cell r="D20">
            <v>13</v>
          </cell>
          <cell r="E20">
            <v>74.083333333333329</v>
          </cell>
          <cell r="F20">
            <v>97</v>
          </cell>
          <cell r="G20">
            <v>33</v>
          </cell>
          <cell r="H20">
            <v>4.32</v>
          </cell>
          <cell r="I20" t="str">
            <v>NE</v>
          </cell>
          <cell r="J20">
            <v>14.04</v>
          </cell>
          <cell r="K20">
            <v>0</v>
          </cell>
        </row>
        <row r="21">
          <cell r="B21">
            <v>20.654166666666669</v>
          </cell>
          <cell r="C21">
            <v>27</v>
          </cell>
          <cell r="D21">
            <v>15.5</v>
          </cell>
          <cell r="E21">
            <v>84.791666666666671</v>
          </cell>
          <cell r="F21">
            <v>98</v>
          </cell>
          <cell r="G21">
            <v>61</v>
          </cell>
          <cell r="H21">
            <v>13.32</v>
          </cell>
          <cell r="I21" t="str">
            <v>S</v>
          </cell>
          <cell r="J21">
            <v>27</v>
          </cell>
          <cell r="K21">
            <v>0.2</v>
          </cell>
        </row>
        <row r="22">
          <cell r="B22">
            <v>18.358333333333334</v>
          </cell>
          <cell r="C22">
            <v>23.3</v>
          </cell>
          <cell r="D22">
            <v>16.2</v>
          </cell>
          <cell r="E22">
            <v>87.875</v>
          </cell>
          <cell r="F22">
            <v>97</v>
          </cell>
          <cell r="G22">
            <v>68</v>
          </cell>
          <cell r="H22">
            <v>12.96</v>
          </cell>
          <cell r="I22" t="str">
            <v>S</v>
          </cell>
          <cell r="J22">
            <v>23.040000000000003</v>
          </cell>
          <cell r="K22">
            <v>0</v>
          </cell>
        </row>
        <row r="23">
          <cell r="B23">
            <v>18.766666666666666</v>
          </cell>
          <cell r="C23">
            <v>26.4</v>
          </cell>
          <cell r="D23">
            <v>14.8</v>
          </cell>
          <cell r="E23">
            <v>87.291666666666671</v>
          </cell>
          <cell r="F23">
            <v>98</v>
          </cell>
          <cell r="G23">
            <v>61</v>
          </cell>
          <cell r="H23">
            <v>14.04</v>
          </cell>
          <cell r="I23" t="str">
            <v>S</v>
          </cell>
          <cell r="J23">
            <v>25.2</v>
          </cell>
          <cell r="K23">
            <v>0</v>
          </cell>
        </row>
        <row r="24">
          <cell r="B24">
            <v>18.633333333333333</v>
          </cell>
          <cell r="C24">
            <v>22.8</v>
          </cell>
          <cell r="D24">
            <v>15.9</v>
          </cell>
          <cell r="E24">
            <v>89.5</v>
          </cell>
          <cell r="F24">
            <v>97</v>
          </cell>
          <cell r="G24">
            <v>72</v>
          </cell>
          <cell r="H24">
            <v>12.24</v>
          </cell>
          <cell r="I24" t="str">
            <v>S</v>
          </cell>
          <cell r="J24">
            <v>21.6</v>
          </cell>
          <cell r="K24">
            <v>0.2</v>
          </cell>
        </row>
        <row r="25">
          <cell r="B25">
            <v>17.333333333333332</v>
          </cell>
          <cell r="C25">
            <v>20.100000000000001</v>
          </cell>
          <cell r="D25">
            <v>15.1</v>
          </cell>
          <cell r="E25">
            <v>87.666666666666671</v>
          </cell>
          <cell r="F25">
            <v>95</v>
          </cell>
          <cell r="G25">
            <v>75</v>
          </cell>
          <cell r="H25">
            <v>12.96</v>
          </cell>
          <cell r="I25" t="str">
            <v>SO</v>
          </cell>
          <cell r="J25">
            <v>22.68</v>
          </cell>
          <cell r="K25">
            <v>0</v>
          </cell>
        </row>
        <row r="26">
          <cell r="B26">
            <v>17.345833333333331</v>
          </cell>
          <cell r="C26">
            <v>23.6</v>
          </cell>
          <cell r="D26">
            <v>12.1</v>
          </cell>
          <cell r="E26">
            <v>84.291666666666671</v>
          </cell>
          <cell r="F26">
            <v>97</v>
          </cell>
          <cell r="G26">
            <v>65</v>
          </cell>
          <cell r="H26">
            <v>10.8</v>
          </cell>
          <cell r="I26" t="str">
            <v>S</v>
          </cell>
          <cell r="J26">
            <v>24.12</v>
          </cell>
          <cell r="K26">
            <v>0</v>
          </cell>
        </row>
        <row r="27">
          <cell r="B27">
            <v>18.645833333333332</v>
          </cell>
          <cell r="C27">
            <v>28.5</v>
          </cell>
          <cell r="D27">
            <v>11.7</v>
          </cell>
          <cell r="E27">
            <v>82.291666666666671</v>
          </cell>
          <cell r="F27">
            <v>98</v>
          </cell>
          <cell r="G27">
            <v>52</v>
          </cell>
          <cell r="H27">
            <v>10.08</v>
          </cell>
          <cell r="I27" t="str">
            <v>SO</v>
          </cell>
          <cell r="J27">
            <v>20.16</v>
          </cell>
          <cell r="K27">
            <v>0</v>
          </cell>
        </row>
        <row r="28">
          <cell r="B28">
            <v>21.454166666666666</v>
          </cell>
          <cell r="C28">
            <v>33</v>
          </cell>
          <cell r="D28">
            <v>13</v>
          </cell>
          <cell r="E28">
            <v>76.833333333333329</v>
          </cell>
          <cell r="F28">
            <v>99</v>
          </cell>
          <cell r="G28">
            <v>34</v>
          </cell>
          <cell r="H28">
            <v>16.920000000000002</v>
          </cell>
          <cell r="I28" t="str">
            <v>N</v>
          </cell>
          <cell r="J28">
            <v>33.840000000000003</v>
          </cell>
          <cell r="K28">
            <v>0</v>
          </cell>
        </row>
        <row r="29">
          <cell r="B29">
            <v>23.812500000000004</v>
          </cell>
          <cell r="C29">
            <v>34.299999999999997</v>
          </cell>
          <cell r="D29">
            <v>16.2</v>
          </cell>
          <cell r="E29">
            <v>69.875</v>
          </cell>
          <cell r="F29">
            <v>96</v>
          </cell>
          <cell r="G29">
            <v>31</v>
          </cell>
          <cell r="H29">
            <v>18.36</v>
          </cell>
          <cell r="I29" t="str">
            <v>NE</v>
          </cell>
          <cell r="J29">
            <v>32.04</v>
          </cell>
          <cell r="K29">
            <v>0</v>
          </cell>
        </row>
        <row r="30">
          <cell r="B30">
            <v>18.787500000000001</v>
          </cell>
          <cell r="C30">
            <v>23.5</v>
          </cell>
          <cell r="D30">
            <v>15.4</v>
          </cell>
          <cell r="E30">
            <v>84.166666666666671</v>
          </cell>
          <cell r="F30">
            <v>97</v>
          </cell>
          <cell r="G30">
            <v>60</v>
          </cell>
          <cell r="H30">
            <v>16.559999999999999</v>
          </cell>
          <cell r="I30" t="str">
            <v>S</v>
          </cell>
          <cell r="J30">
            <v>29.880000000000003</v>
          </cell>
          <cell r="K30">
            <v>0</v>
          </cell>
        </row>
        <row r="31">
          <cell r="B31">
            <v>16.495833333333334</v>
          </cell>
          <cell r="C31">
            <v>22</v>
          </cell>
          <cell r="D31">
            <v>12.7</v>
          </cell>
          <cell r="E31">
            <v>86.166666666666671</v>
          </cell>
          <cell r="F31">
            <v>97</v>
          </cell>
          <cell r="G31">
            <v>64</v>
          </cell>
          <cell r="H31">
            <v>17.64</v>
          </cell>
          <cell r="I31" t="str">
            <v>S</v>
          </cell>
          <cell r="J31">
            <v>29.52</v>
          </cell>
          <cell r="K31">
            <v>0</v>
          </cell>
        </row>
        <row r="32">
          <cell r="B32">
            <v>16.895833333333332</v>
          </cell>
          <cell r="C32">
            <v>23.6</v>
          </cell>
          <cell r="D32">
            <v>13.4</v>
          </cell>
          <cell r="E32">
            <v>86.75</v>
          </cell>
          <cell r="F32">
            <v>97</v>
          </cell>
          <cell r="G32">
            <v>63</v>
          </cell>
          <cell r="H32">
            <v>11.16</v>
          </cell>
          <cell r="I32" t="str">
            <v>SO</v>
          </cell>
          <cell r="J32">
            <v>28.44</v>
          </cell>
          <cell r="K32">
            <v>0.2</v>
          </cell>
        </row>
        <row r="33">
          <cell r="B33">
            <v>18.762499999999999</v>
          </cell>
          <cell r="C33">
            <v>30</v>
          </cell>
          <cell r="D33">
            <v>11.5</v>
          </cell>
          <cell r="E33">
            <v>80.25</v>
          </cell>
          <cell r="F33">
            <v>100</v>
          </cell>
          <cell r="G33">
            <v>37</v>
          </cell>
          <cell r="H33">
            <v>16.2</v>
          </cell>
          <cell r="I33" t="str">
            <v>S</v>
          </cell>
          <cell r="J33">
            <v>25.2</v>
          </cell>
          <cell r="K33">
            <v>0</v>
          </cell>
        </row>
        <row r="34">
          <cell r="B34">
            <v>21.166666666666668</v>
          </cell>
          <cell r="C34">
            <v>32.299999999999997</v>
          </cell>
          <cell r="D34">
            <v>13</v>
          </cell>
          <cell r="E34">
            <v>70.75</v>
          </cell>
          <cell r="F34">
            <v>98</v>
          </cell>
          <cell r="G34">
            <v>28</v>
          </cell>
          <cell r="H34">
            <v>20.16</v>
          </cell>
          <cell r="I34" t="str">
            <v>NE</v>
          </cell>
          <cell r="J34">
            <v>34.92</v>
          </cell>
          <cell r="K34">
            <v>0</v>
          </cell>
        </row>
        <row r="35">
          <cell r="I35" t="str">
            <v>S</v>
          </cell>
        </row>
      </sheetData>
      <sheetData sheetId="6">
        <row r="5">
          <cell r="B5">
            <v>21.308333333333334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>
            <v>16.350000000000001</v>
          </cell>
          <cell r="C6">
            <v>19.3</v>
          </cell>
          <cell r="D6">
            <v>12.8</v>
          </cell>
          <cell r="E6">
            <v>73.583333333333329</v>
          </cell>
          <cell r="F6">
            <v>96</v>
          </cell>
          <cell r="G6">
            <v>57</v>
          </cell>
          <cell r="H6">
            <v>7.2</v>
          </cell>
          <cell r="I6" t="str">
            <v>SO</v>
          </cell>
          <cell r="J6">
            <v>19.8</v>
          </cell>
          <cell r="K6">
            <v>0</v>
          </cell>
        </row>
        <row r="7">
          <cell r="B7">
            <v>15.786666666666665</v>
          </cell>
          <cell r="C7">
            <v>20.100000000000001</v>
          </cell>
          <cell r="D7">
            <v>9.8000000000000007</v>
          </cell>
          <cell r="E7">
            <v>66.8</v>
          </cell>
          <cell r="F7">
            <v>97</v>
          </cell>
          <cell r="G7">
            <v>42</v>
          </cell>
          <cell r="H7">
            <v>3.9600000000000004</v>
          </cell>
          <cell r="I7" t="str">
            <v>SO</v>
          </cell>
          <cell r="J7">
            <v>17.64</v>
          </cell>
          <cell r="K7">
            <v>0</v>
          </cell>
        </row>
        <row r="8">
          <cell r="B8">
            <v>12.231250000000001</v>
          </cell>
          <cell r="C8">
            <v>15.4</v>
          </cell>
          <cell r="D8">
            <v>10.3</v>
          </cell>
          <cell r="E8">
            <v>87.6875</v>
          </cell>
          <cell r="F8">
            <v>95</v>
          </cell>
          <cell r="G8">
            <v>64</v>
          </cell>
          <cell r="H8">
            <v>7.5600000000000005</v>
          </cell>
          <cell r="I8" t="str">
            <v>SO</v>
          </cell>
          <cell r="J8">
            <v>13.32</v>
          </cell>
          <cell r="K8">
            <v>0.60000000000000009</v>
          </cell>
        </row>
        <row r="9">
          <cell r="B9">
            <v>16.766666666666666</v>
          </cell>
          <cell r="C9">
            <v>17.5</v>
          </cell>
          <cell r="D9">
            <v>15.2</v>
          </cell>
          <cell r="E9">
            <v>94.666666666666671</v>
          </cell>
          <cell r="F9">
            <v>98</v>
          </cell>
          <cell r="G9">
            <v>92</v>
          </cell>
          <cell r="H9">
            <v>4.6800000000000006</v>
          </cell>
          <cell r="I9" t="str">
            <v>SO</v>
          </cell>
          <cell r="J9">
            <v>10.8</v>
          </cell>
          <cell r="K9">
            <v>2.4000000000000004</v>
          </cell>
        </row>
        <row r="10">
          <cell r="B10">
            <v>16.739999999999998</v>
          </cell>
          <cell r="C10">
            <v>17.399999999999999</v>
          </cell>
          <cell r="D10">
            <v>15.6</v>
          </cell>
          <cell r="E10">
            <v>68</v>
          </cell>
          <cell r="F10">
            <v>87</v>
          </cell>
          <cell r="G10">
            <v>61</v>
          </cell>
          <cell r="H10">
            <v>2.8800000000000003</v>
          </cell>
          <cell r="I10" t="str">
            <v>SO</v>
          </cell>
          <cell r="J10">
            <v>16.2</v>
          </cell>
          <cell r="K10">
            <v>0</v>
          </cell>
        </row>
        <row r="11">
          <cell r="B11">
            <v>15.100000000000001</v>
          </cell>
          <cell r="C11">
            <v>19.899999999999999</v>
          </cell>
          <cell r="D11">
            <v>9.8000000000000007</v>
          </cell>
          <cell r="E11">
            <v>62.083333333333336</v>
          </cell>
          <cell r="F11">
            <v>93</v>
          </cell>
          <cell r="G11">
            <v>37</v>
          </cell>
          <cell r="H11">
            <v>8.2799999999999994</v>
          </cell>
          <cell r="I11" t="str">
            <v>SO</v>
          </cell>
          <cell r="J11">
            <v>23.759999999999998</v>
          </cell>
          <cell r="K11">
            <v>0</v>
          </cell>
        </row>
        <row r="12">
          <cell r="B12">
            <v>11.18695652173913</v>
          </cell>
          <cell r="C12">
            <v>19.7</v>
          </cell>
          <cell r="D12">
            <v>4.4000000000000004</v>
          </cell>
          <cell r="E12">
            <v>69</v>
          </cell>
          <cell r="F12">
            <v>97</v>
          </cell>
          <cell r="G12">
            <v>25</v>
          </cell>
          <cell r="H12">
            <v>12.96</v>
          </cell>
          <cell r="I12" t="str">
            <v>SO</v>
          </cell>
          <cell r="J12">
            <v>30.6</v>
          </cell>
          <cell r="K12">
            <v>0</v>
          </cell>
        </row>
        <row r="13">
          <cell r="B13">
            <v>10.458333333333332</v>
          </cell>
          <cell r="C13">
            <v>19.100000000000001</v>
          </cell>
          <cell r="D13">
            <v>4.5999999999999996</v>
          </cell>
          <cell r="E13">
            <v>65.916666666666671</v>
          </cell>
          <cell r="F13">
            <v>92</v>
          </cell>
          <cell r="G13">
            <v>20</v>
          </cell>
          <cell r="H13">
            <v>13.32</v>
          </cell>
          <cell r="I13" t="str">
            <v>SO</v>
          </cell>
          <cell r="J13">
            <v>24.840000000000003</v>
          </cell>
          <cell r="K13">
            <v>0</v>
          </cell>
        </row>
        <row r="14">
          <cell r="B14">
            <v>12.187499999999998</v>
          </cell>
          <cell r="C14">
            <v>19.7</v>
          </cell>
          <cell r="D14">
            <v>7.4</v>
          </cell>
          <cell r="E14">
            <v>61.208333333333336</v>
          </cell>
          <cell r="F14">
            <v>89</v>
          </cell>
          <cell r="G14">
            <v>25</v>
          </cell>
          <cell r="H14">
            <v>9</v>
          </cell>
          <cell r="I14" t="str">
            <v>SO</v>
          </cell>
          <cell r="J14">
            <v>22.32</v>
          </cell>
          <cell r="K14">
            <v>0</v>
          </cell>
        </row>
        <row r="15">
          <cell r="B15">
            <v>10.370833333333334</v>
          </cell>
          <cell r="C15">
            <v>17.600000000000001</v>
          </cell>
          <cell r="D15">
            <v>4.5999999999999996</v>
          </cell>
          <cell r="E15">
            <v>64.083333333333329</v>
          </cell>
          <cell r="F15">
            <v>92</v>
          </cell>
          <cell r="G15">
            <v>25</v>
          </cell>
          <cell r="H15">
            <v>8.2799999999999994</v>
          </cell>
          <cell r="I15" t="str">
            <v>SO</v>
          </cell>
          <cell r="J15">
            <v>20.52</v>
          </cell>
          <cell r="K15">
            <v>0</v>
          </cell>
        </row>
        <row r="16">
          <cell r="B16">
            <v>8.2916666666666661</v>
          </cell>
          <cell r="C16">
            <v>18.399999999999999</v>
          </cell>
          <cell r="D16">
            <v>0.4</v>
          </cell>
          <cell r="E16">
            <v>60.541666666666664</v>
          </cell>
          <cell r="F16">
            <v>91</v>
          </cell>
          <cell r="G16">
            <v>18</v>
          </cell>
          <cell r="H16">
            <v>11.16</v>
          </cell>
          <cell r="I16" t="str">
            <v>SO</v>
          </cell>
          <cell r="J16">
            <v>20.52</v>
          </cell>
          <cell r="K16">
            <v>0</v>
          </cell>
        </row>
        <row r="17">
          <cell r="B17">
            <v>9.5250000000000004</v>
          </cell>
          <cell r="C17">
            <v>20.9</v>
          </cell>
          <cell r="D17">
            <v>0.5</v>
          </cell>
          <cell r="E17">
            <v>57.708333333333336</v>
          </cell>
          <cell r="F17">
            <v>92</v>
          </cell>
          <cell r="G17">
            <v>21</v>
          </cell>
          <cell r="H17">
            <v>17.64</v>
          </cell>
          <cell r="I17" t="str">
            <v>SO</v>
          </cell>
          <cell r="J17">
            <v>38.519999999999996</v>
          </cell>
          <cell r="K17">
            <v>0</v>
          </cell>
        </row>
        <row r="18">
          <cell r="B18">
            <v>12.795833333333334</v>
          </cell>
          <cell r="C18">
            <v>24.1</v>
          </cell>
          <cell r="D18">
            <v>4.7</v>
          </cell>
          <cell r="E18">
            <v>60.25</v>
          </cell>
          <cell r="F18">
            <v>89</v>
          </cell>
          <cell r="G18">
            <v>23</v>
          </cell>
          <cell r="H18">
            <v>15.840000000000002</v>
          </cell>
          <cell r="I18" t="str">
            <v>SO</v>
          </cell>
          <cell r="J18">
            <v>25.2</v>
          </cell>
          <cell r="K18">
            <v>0</v>
          </cell>
        </row>
        <row r="19">
          <cell r="B19">
            <v>16.833333333333332</v>
          </cell>
          <cell r="C19">
            <v>27.8</v>
          </cell>
          <cell r="D19">
            <v>8.6</v>
          </cell>
          <cell r="E19">
            <v>69</v>
          </cell>
          <cell r="F19">
            <v>97</v>
          </cell>
          <cell r="G19">
            <v>35</v>
          </cell>
          <cell r="H19">
            <v>11.16</v>
          </cell>
          <cell r="I19" t="str">
            <v>SO</v>
          </cell>
          <cell r="J19">
            <v>21.96</v>
          </cell>
          <cell r="K19">
            <v>0</v>
          </cell>
        </row>
        <row r="20">
          <cell r="B20">
            <v>19.633333333333333</v>
          </cell>
          <cell r="C20">
            <v>30</v>
          </cell>
          <cell r="D20">
            <v>10.9</v>
          </cell>
          <cell r="E20">
            <v>71.208333333333329</v>
          </cell>
          <cell r="F20">
            <v>98</v>
          </cell>
          <cell r="G20">
            <v>32</v>
          </cell>
          <cell r="H20">
            <v>12.6</v>
          </cell>
          <cell r="I20" t="str">
            <v>SO</v>
          </cell>
          <cell r="J20">
            <v>32.4</v>
          </cell>
          <cell r="K20">
            <v>0</v>
          </cell>
        </row>
        <row r="21">
          <cell r="B21">
            <v>16.991666666666671</v>
          </cell>
          <cell r="C21">
            <v>23.2</v>
          </cell>
          <cell r="D21">
            <v>14</v>
          </cell>
          <cell r="E21">
            <v>89.458333333333329</v>
          </cell>
          <cell r="F21">
            <v>98</v>
          </cell>
          <cell r="G21">
            <v>65</v>
          </cell>
          <cell r="H21">
            <v>8.64</v>
          </cell>
          <cell r="I21" t="str">
            <v>SO</v>
          </cell>
          <cell r="J21">
            <v>23.759999999999998</v>
          </cell>
          <cell r="K21">
            <v>0</v>
          </cell>
        </row>
        <row r="22">
          <cell r="B22">
            <v>14.899999999999999</v>
          </cell>
          <cell r="C22">
            <v>16.8</v>
          </cell>
          <cell r="D22">
            <v>13</v>
          </cell>
          <cell r="E22">
            <v>95.791666666666671</v>
          </cell>
          <cell r="F22">
            <v>98</v>
          </cell>
          <cell r="G22">
            <v>88</v>
          </cell>
          <cell r="H22">
            <v>5.4</v>
          </cell>
          <cell r="I22" t="str">
            <v>SO</v>
          </cell>
          <cell r="J22">
            <v>17.64</v>
          </cell>
          <cell r="K22">
            <v>14.8</v>
          </cell>
        </row>
        <row r="23">
          <cell r="B23">
            <v>15.972727272727271</v>
          </cell>
          <cell r="C23">
            <v>19.2</v>
          </cell>
          <cell r="D23">
            <v>14.6</v>
          </cell>
          <cell r="E23">
            <v>94.63636363636364</v>
          </cell>
          <cell r="F23">
            <v>98</v>
          </cell>
          <cell r="G23">
            <v>81</v>
          </cell>
          <cell r="H23">
            <v>4.32</v>
          </cell>
          <cell r="I23" t="str">
            <v>SO</v>
          </cell>
          <cell r="J23">
            <v>13.68</v>
          </cell>
          <cell r="K23">
            <v>1.6</v>
          </cell>
        </row>
        <row r="24">
          <cell r="B24">
            <v>16.833333333333332</v>
          </cell>
          <cell r="C24">
            <v>18</v>
          </cell>
          <cell r="D24">
            <v>15.3</v>
          </cell>
          <cell r="E24">
            <v>93.333333333333329</v>
          </cell>
          <cell r="F24">
            <v>96</v>
          </cell>
          <cell r="G24">
            <v>92</v>
          </cell>
          <cell r="H24">
            <v>4.32</v>
          </cell>
          <cell r="I24" t="str">
            <v>SO</v>
          </cell>
          <cell r="J24">
            <v>12.6</v>
          </cell>
          <cell r="K24">
            <v>0.2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>
            <v>17.799999999999997</v>
          </cell>
          <cell r="C26">
            <v>21.6</v>
          </cell>
          <cell r="D26">
            <v>13.8</v>
          </cell>
          <cell r="E26">
            <v>72.900000000000006</v>
          </cell>
          <cell r="F26">
            <v>85</v>
          </cell>
          <cell r="G26">
            <v>51</v>
          </cell>
          <cell r="H26">
            <v>4.32</v>
          </cell>
          <cell r="I26" t="str">
            <v>SO</v>
          </cell>
          <cell r="J26">
            <v>15.120000000000001</v>
          </cell>
          <cell r="K26">
            <v>0</v>
          </cell>
        </row>
        <row r="27">
          <cell r="B27">
            <v>15.981250000000001</v>
          </cell>
          <cell r="C27">
            <v>22.3</v>
          </cell>
          <cell r="D27">
            <v>9.8000000000000007</v>
          </cell>
          <cell r="E27">
            <v>86</v>
          </cell>
          <cell r="F27">
            <v>98</v>
          </cell>
          <cell r="G27">
            <v>64</v>
          </cell>
          <cell r="H27">
            <v>7.9200000000000008</v>
          </cell>
          <cell r="I27" t="str">
            <v>SO</v>
          </cell>
          <cell r="J27">
            <v>18.36</v>
          </cell>
          <cell r="K27">
            <v>0.2</v>
          </cell>
        </row>
        <row r="28">
          <cell r="B28">
            <v>18.720000000000002</v>
          </cell>
          <cell r="C28">
            <v>27.5</v>
          </cell>
          <cell r="D28">
            <v>11.8</v>
          </cell>
          <cell r="E28">
            <v>80.099999999999994</v>
          </cell>
          <cell r="F28">
            <v>98</v>
          </cell>
          <cell r="G28">
            <v>47</v>
          </cell>
          <cell r="H28">
            <v>17.28</v>
          </cell>
          <cell r="I28" t="str">
            <v>SO</v>
          </cell>
          <cell r="J28">
            <v>29.16</v>
          </cell>
          <cell r="K28">
            <v>0</v>
          </cell>
        </row>
        <row r="29">
          <cell r="B29">
            <v>19.945833333333333</v>
          </cell>
          <cell r="C29">
            <v>27.6</v>
          </cell>
          <cell r="D29">
            <v>14.2</v>
          </cell>
          <cell r="E29">
            <v>76.583333333333329</v>
          </cell>
          <cell r="F29">
            <v>98</v>
          </cell>
          <cell r="G29">
            <v>44</v>
          </cell>
          <cell r="H29">
            <v>19.079999999999998</v>
          </cell>
          <cell r="I29" t="str">
            <v>SO</v>
          </cell>
          <cell r="J29">
            <v>38.159999999999997</v>
          </cell>
          <cell r="K29">
            <v>0</v>
          </cell>
        </row>
        <row r="30">
          <cell r="B30">
            <v>20.166666666666668</v>
          </cell>
          <cell r="C30">
            <v>29.3</v>
          </cell>
          <cell r="D30">
            <v>12.9</v>
          </cell>
          <cell r="E30">
            <v>71.541666666666671</v>
          </cell>
          <cell r="F30">
            <v>97</v>
          </cell>
          <cell r="G30">
            <v>32</v>
          </cell>
          <cell r="H30">
            <v>18</v>
          </cell>
          <cell r="I30" t="str">
            <v>SO</v>
          </cell>
          <cell r="J30">
            <v>34.200000000000003</v>
          </cell>
          <cell r="K30">
            <v>0</v>
          </cell>
        </row>
        <row r="31">
          <cell r="B31">
            <v>18.208333333333332</v>
          </cell>
          <cell r="C31">
            <v>26.5</v>
          </cell>
          <cell r="D31">
            <v>13.3</v>
          </cell>
          <cell r="E31">
            <v>79.333333333333329</v>
          </cell>
          <cell r="F31">
            <v>98</v>
          </cell>
          <cell r="G31">
            <v>32</v>
          </cell>
          <cell r="H31">
            <v>16.559999999999999</v>
          </cell>
          <cell r="I31" t="str">
            <v>SO</v>
          </cell>
          <cell r="J31">
            <v>29.880000000000003</v>
          </cell>
          <cell r="K31">
            <v>0</v>
          </cell>
        </row>
        <row r="32">
          <cell r="B32">
            <v>17.470833333333335</v>
          </cell>
          <cell r="C32">
            <v>27.1</v>
          </cell>
          <cell r="D32">
            <v>10.199999999999999</v>
          </cell>
          <cell r="E32">
            <v>71.291666666666671</v>
          </cell>
          <cell r="F32">
            <v>97</v>
          </cell>
          <cell r="G32">
            <v>36</v>
          </cell>
          <cell r="H32">
            <v>11.879999999999999</v>
          </cell>
          <cell r="I32" t="str">
            <v>SO</v>
          </cell>
          <cell r="J32">
            <v>28.08</v>
          </cell>
          <cell r="K32">
            <v>0</v>
          </cell>
        </row>
        <row r="33">
          <cell r="B33">
            <v>18.012499999999999</v>
          </cell>
          <cell r="C33">
            <v>26.3</v>
          </cell>
          <cell r="D33">
            <v>10.6</v>
          </cell>
          <cell r="E33">
            <v>70.75</v>
          </cell>
          <cell r="F33">
            <v>98</v>
          </cell>
          <cell r="G33">
            <v>35</v>
          </cell>
          <cell r="H33">
            <v>15.120000000000001</v>
          </cell>
          <cell r="I33" t="str">
            <v>SO</v>
          </cell>
          <cell r="J33">
            <v>28.08</v>
          </cell>
          <cell r="K33">
            <v>0</v>
          </cell>
        </row>
        <row r="34">
          <cell r="B34">
            <v>18.420833333333334</v>
          </cell>
          <cell r="C34">
            <v>27.1</v>
          </cell>
          <cell r="D34">
            <v>10.6</v>
          </cell>
          <cell r="E34">
            <v>68.583333333333329</v>
          </cell>
          <cell r="F34">
            <v>96</v>
          </cell>
          <cell r="G34">
            <v>36</v>
          </cell>
          <cell r="H34">
            <v>14.4</v>
          </cell>
          <cell r="I34" t="str">
            <v>SO</v>
          </cell>
          <cell r="J34">
            <v>28.8</v>
          </cell>
          <cell r="K34">
            <v>0</v>
          </cell>
        </row>
        <row r="35">
          <cell r="I35" t="str">
            <v>SO</v>
          </cell>
        </row>
      </sheetData>
      <sheetData sheetId="6">
        <row r="5">
          <cell r="B5">
            <v>18.691666666666666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21.245833333333334</v>
          </cell>
          <cell r="C5">
            <v>27</v>
          </cell>
          <cell r="D5">
            <v>18.2</v>
          </cell>
          <cell r="E5">
            <v>90.541666666666671</v>
          </cell>
          <cell r="F5">
            <v>96</v>
          </cell>
          <cell r="G5">
            <v>66</v>
          </cell>
          <cell r="H5">
            <v>18.36</v>
          </cell>
          <cell r="I5" t="str">
            <v>SE</v>
          </cell>
          <cell r="J5">
            <v>41.04</v>
          </cell>
          <cell r="K5">
            <v>3</v>
          </cell>
        </row>
        <row r="6">
          <cell r="B6">
            <v>20.682608695652178</v>
          </cell>
          <cell r="C6">
            <v>23.1</v>
          </cell>
          <cell r="D6">
            <v>18.5</v>
          </cell>
          <cell r="E6">
            <v>94.043478260869563</v>
          </cell>
          <cell r="F6">
            <v>96</v>
          </cell>
          <cell r="G6">
            <v>85</v>
          </cell>
          <cell r="H6">
            <v>12.96</v>
          </cell>
          <cell r="I6" t="str">
            <v>S</v>
          </cell>
          <cell r="J6">
            <v>24.48</v>
          </cell>
          <cell r="K6">
            <v>17.400000000000002</v>
          </cell>
        </row>
        <row r="7">
          <cell r="B7">
            <v>20.716666666666669</v>
          </cell>
          <cell r="C7">
            <v>21.3</v>
          </cell>
          <cell r="D7">
            <v>19.899999999999999</v>
          </cell>
          <cell r="E7">
            <v>95.166666666666671</v>
          </cell>
          <cell r="F7">
            <v>96</v>
          </cell>
          <cell r="G7">
            <v>95</v>
          </cell>
          <cell r="H7">
            <v>1.8</v>
          </cell>
          <cell r="I7" t="str">
            <v>N</v>
          </cell>
          <cell r="J7">
            <v>7.5600000000000005</v>
          </cell>
          <cell r="K7">
            <v>0.4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>
            <v>21.82</v>
          </cell>
          <cell r="C9">
            <v>28.9</v>
          </cell>
          <cell r="D9">
            <v>19.5</v>
          </cell>
          <cell r="E9">
            <v>88.6</v>
          </cell>
          <cell r="F9">
            <v>95</v>
          </cell>
          <cell r="G9">
            <v>63</v>
          </cell>
          <cell r="H9">
            <v>3.9600000000000004</v>
          </cell>
          <cell r="I9" t="str">
            <v>N</v>
          </cell>
          <cell r="J9">
            <v>11.16</v>
          </cell>
          <cell r="K9">
            <v>0</v>
          </cell>
        </row>
        <row r="10">
          <cell r="B10">
            <v>22.7</v>
          </cell>
          <cell r="C10">
            <v>25.5</v>
          </cell>
          <cell r="D10">
            <v>21.1</v>
          </cell>
          <cell r="E10">
            <v>89.5</v>
          </cell>
          <cell r="F10">
            <v>94</v>
          </cell>
          <cell r="G10">
            <v>82</v>
          </cell>
          <cell r="H10">
            <v>9.3600000000000012</v>
          </cell>
          <cell r="I10" t="str">
            <v>NO</v>
          </cell>
          <cell r="J10">
            <v>25.2</v>
          </cell>
          <cell r="K10">
            <v>0.2</v>
          </cell>
        </row>
        <row r="11">
          <cell r="B11">
            <v>16.399999999999999</v>
          </cell>
          <cell r="C11">
            <v>17.3</v>
          </cell>
          <cell r="D11">
            <v>15.5</v>
          </cell>
          <cell r="E11">
            <v>91.5</v>
          </cell>
          <cell r="F11">
            <v>93</v>
          </cell>
          <cell r="G11">
            <v>85</v>
          </cell>
          <cell r="H11">
            <v>16.2</v>
          </cell>
          <cell r="I11" t="str">
            <v>SO</v>
          </cell>
          <cell r="J11">
            <v>28.44</v>
          </cell>
          <cell r="K11">
            <v>0.6</v>
          </cell>
        </row>
        <row r="12">
          <cell r="B12">
            <v>15.6</v>
          </cell>
          <cell r="C12">
            <v>16</v>
          </cell>
          <cell r="D12">
            <v>15.3</v>
          </cell>
          <cell r="E12">
            <v>94</v>
          </cell>
          <cell r="F12">
            <v>94</v>
          </cell>
          <cell r="G12">
            <v>93</v>
          </cell>
          <cell r="H12">
            <v>4.6800000000000006</v>
          </cell>
          <cell r="I12" t="str">
            <v>SO</v>
          </cell>
          <cell r="J12">
            <v>9.7200000000000006</v>
          </cell>
          <cell r="K12">
            <v>0</v>
          </cell>
        </row>
        <row r="13">
          <cell r="B13">
            <v>13.299999999999999</v>
          </cell>
          <cell r="C13">
            <v>15.5</v>
          </cell>
          <cell r="D13">
            <v>10.199999999999999</v>
          </cell>
          <cell r="E13">
            <v>83.833333333333329</v>
          </cell>
          <cell r="F13">
            <v>93</v>
          </cell>
          <cell r="G13">
            <v>72</v>
          </cell>
          <cell r="H13">
            <v>11.16</v>
          </cell>
          <cell r="I13" t="str">
            <v>SO</v>
          </cell>
          <cell r="J13">
            <v>17.64</v>
          </cell>
          <cell r="K13">
            <v>0</v>
          </cell>
        </row>
        <row r="14">
          <cell r="B14">
            <v>15.000000000000002</v>
          </cell>
          <cell r="C14">
            <v>16.5</v>
          </cell>
          <cell r="D14">
            <v>13.1</v>
          </cell>
          <cell r="E14">
            <v>84.142857142857139</v>
          </cell>
          <cell r="F14">
            <v>91</v>
          </cell>
          <cell r="G14">
            <v>71</v>
          </cell>
          <cell r="H14">
            <v>6.12</v>
          </cell>
          <cell r="I14" t="str">
            <v>O</v>
          </cell>
          <cell r="J14">
            <v>14.04</v>
          </cell>
          <cell r="K14">
            <v>0</v>
          </cell>
        </row>
        <row r="15">
          <cell r="B15">
            <v>15.853846153846151</v>
          </cell>
          <cell r="C15">
            <v>19.7</v>
          </cell>
          <cell r="D15">
            <v>12.6</v>
          </cell>
          <cell r="E15">
            <v>64.92307692307692</v>
          </cell>
          <cell r="F15">
            <v>85</v>
          </cell>
          <cell r="G15">
            <v>40</v>
          </cell>
          <cell r="H15">
            <v>14.4</v>
          </cell>
          <cell r="I15" t="str">
            <v>SO</v>
          </cell>
          <cell r="J15">
            <v>25.2</v>
          </cell>
          <cell r="K15">
            <v>0</v>
          </cell>
        </row>
        <row r="16">
          <cell r="B16">
            <v>12.69130434782609</v>
          </cell>
          <cell r="C16">
            <v>20.6</v>
          </cell>
          <cell r="D16">
            <v>5.4</v>
          </cell>
          <cell r="E16">
            <v>63.521739130434781</v>
          </cell>
          <cell r="F16">
            <v>90</v>
          </cell>
          <cell r="G16">
            <v>27</v>
          </cell>
          <cell r="H16">
            <v>14.04</v>
          </cell>
          <cell r="I16" t="str">
            <v>SO</v>
          </cell>
          <cell r="J16">
            <v>27</v>
          </cell>
          <cell r="K16">
            <v>0</v>
          </cell>
        </row>
        <row r="17">
          <cell r="B17">
            <v>12.466666666666667</v>
          </cell>
          <cell r="C17">
            <v>22.2</v>
          </cell>
          <cell r="D17">
            <v>4.2</v>
          </cell>
          <cell r="E17">
            <v>65.75</v>
          </cell>
          <cell r="F17">
            <v>94</v>
          </cell>
          <cell r="G17">
            <v>29</v>
          </cell>
          <cell r="H17">
            <v>16.2</v>
          </cell>
          <cell r="I17" t="str">
            <v>SO</v>
          </cell>
          <cell r="J17">
            <v>27.36</v>
          </cell>
          <cell r="K17">
            <v>0</v>
          </cell>
        </row>
        <row r="18">
          <cell r="B18">
            <v>14.943478260869565</v>
          </cell>
          <cell r="C18">
            <v>26.9</v>
          </cell>
          <cell r="D18">
            <v>6</v>
          </cell>
          <cell r="E18">
            <v>74.260869565217391</v>
          </cell>
          <cell r="F18">
            <v>94</v>
          </cell>
          <cell r="G18">
            <v>48</v>
          </cell>
          <cell r="H18">
            <v>9.3600000000000012</v>
          </cell>
          <cell r="I18" t="str">
            <v>SO</v>
          </cell>
          <cell r="J18">
            <v>21.96</v>
          </cell>
          <cell r="K18">
            <v>0</v>
          </cell>
        </row>
        <row r="19">
          <cell r="B19">
            <v>19.747619047619043</v>
          </cell>
          <cell r="C19">
            <v>28.6</v>
          </cell>
          <cell r="D19">
            <v>12.1</v>
          </cell>
          <cell r="E19">
            <v>78.80952380952381</v>
          </cell>
          <cell r="F19">
            <v>96</v>
          </cell>
          <cell r="G19">
            <v>48</v>
          </cell>
          <cell r="H19">
            <v>8.2799999999999994</v>
          </cell>
          <cell r="I19" t="str">
            <v>SO</v>
          </cell>
          <cell r="J19">
            <v>16.920000000000002</v>
          </cell>
          <cell r="K19">
            <v>0</v>
          </cell>
        </row>
        <row r="20">
          <cell r="B20">
            <v>19.94285714285714</v>
          </cell>
          <cell r="C20">
            <v>28.4</v>
          </cell>
          <cell r="D20">
            <v>12.6</v>
          </cell>
          <cell r="E20">
            <v>77.238095238095241</v>
          </cell>
          <cell r="F20">
            <v>96</v>
          </cell>
          <cell r="G20">
            <v>37</v>
          </cell>
          <cell r="H20">
            <v>9</v>
          </cell>
          <cell r="I20" t="str">
            <v>O</v>
          </cell>
          <cell r="J20">
            <v>19.440000000000001</v>
          </cell>
          <cell r="K20">
            <v>0.2</v>
          </cell>
        </row>
        <row r="21">
          <cell r="B21">
            <v>19.570833333333336</v>
          </cell>
          <cell r="C21">
            <v>29.3</v>
          </cell>
          <cell r="D21">
            <v>11.7</v>
          </cell>
          <cell r="E21">
            <v>72.25</v>
          </cell>
          <cell r="F21">
            <v>96</v>
          </cell>
          <cell r="G21">
            <v>32</v>
          </cell>
          <cell r="H21">
            <v>7.5600000000000005</v>
          </cell>
          <cell r="I21" t="str">
            <v>SO</v>
          </cell>
          <cell r="J21">
            <v>15.48</v>
          </cell>
          <cell r="K21">
            <v>0.2</v>
          </cell>
        </row>
        <row r="22">
          <cell r="B22">
            <v>19.504166666666666</v>
          </cell>
          <cell r="C22">
            <v>29.3</v>
          </cell>
          <cell r="D22">
            <v>11.4</v>
          </cell>
          <cell r="E22">
            <v>70.375</v>
          </cell>
          <cell r="F22">
            <v>96</v>
          </cell>
          <cell r="G22">
            <v>29</v>
          </cell>
          <cell r="H22">
            <v>10.08</v>
          </cell>
          <cell r="I22" t="str">
            <v>SO</v>
          </cell>
          <cell r="J22">
            <v>21.96</v>
          </cell>
          <cell r="K22">
            <v>0</v>
          </cell>
        </row>
        <row r="23">
          <cell r="B23">
            <v>19.112499999999997</v>
          </cell>
          <cell r="C23">
            <v>28.7</v>
          </cell>
          <cell r="D23">
            <v>10.5</v>
          </cell>
          <cell r="E23">
            <v>69.625</v>
          </cell>
          <cell r="F23">
            <v>95</v>
          </cell>
          <cell r="G23">
            <v>31</v>
          </cell>
          <cell r="H23">
            <v>6.12</v>
          </cell>
          <cell r="I23" t="str">
            <v>SO</v>
          </cell>
          <cell r="J23">
            <v>15.48</v>
          </cell>
          <cell r="K23">
            <v>0.2</v>
          </cell>
        </row>
        <row r="24">
          <cell r="B24">
            <v>19.55833333333333</v>
          </cell>
          <cell r="C24">
            <v>29.2</v>
          </cell>
          <cell r="D24">
            <v>11.3</v>
          </cell>
          <cell r="E24">
            <v>67.916666666666671</v>
          </cell>
          <cell r="F24">
            <v>95</v>
          </cell>
          <cell r="G24">
            <v>30</v>
          </cell>
          <cell r="H24">
            <v>10.08</v>
          </cell>
          <cell r="I24" t="str">
            <v>SO</v>
          </cell>
          <cell r="J24">
            <v>15.840000000000002</v>
          </cell>
          <cell r="K24">
            <v>0</v>
          </cell>
        </row>
        <row r="25">
          <cell r="B25">
            <v>19.287500000000005</v>
          </cell>
          <cell r="C25">
            <v>27.9</v>
          </cell>
          <cell r="D25">
            <v>11.6</v>
          </cell>
          <cell r="E25">
            <v>72.541666666666671</v>
          </cell>
          <cell r="F25">
            <v>95</v>
          </cell>
          <cell r="G25">
            <v>37</v>
          </cell>
          <cell r="H25">
            <v>9.7200000000000006</v>
          </cell>
          <cell r="I25" t="str">
            <v>SE</v>
          </cell>
          <cell r="J25">
            <v>18.720000000000002</v>
          </cell>
          <cell r="K25">
            <v>0</v>
          </cell>
        </row>
        <row r="26">
          <cell r="B26">
            <v>20.150000000000002</v>
          </cell>
          <cell r="C26">
            <v>28.6</v>
          </cell>
          <cell r="D26">
            <v>13.8</v>
          </cell>
          <cell r="E26">
            <v>76</v>
          </cell>
          <cell r="F26">
            <v>95</v>
          </cell>
          <cell r="G26">
            <v>44</v>
          </cell>
          <cell r="H26">
            <v>12.96</v>
          </cell>
          <cell r="I26" t="str">
            <v>S</v>
          </cell>
          <cell r="J26">
            <v>21.96</v>
          </cell>
          <cell r="K26">
            <v>0</v>
          </cell>
        </row>
        <row r="27">
          <cell r="B27">
            <v>21.520833333333339</v>
          </cell>
          <cell r="C27">
            <v>29</v>
          </cell>
          <cell r="D27">
            <v>15.2</v>
          </cell>
          <cell r="E27">
            <v>73.875</v>
          </cell>
          <cell r="F27">
            <v>95</v>
          </cell>
          <cell r="G27">
            <v>42</v>
          </cell>
          <cell r="H27">
            <v>10.44</v>
          </cell>
          <cell r="I27" t="str">
            <v>S</v>
          </cell>
          <cell r="J27">
            <v>17.64</v>
          </cell>
          <cell r="K27">
            <v>0</v>
          </cell>
        </row>
        <row r="28">
          <cell r="B28">
            <v>22.370833333333337</v>
          </cell>
          <cell r="C28">
            <v>30.3</v>
          </cell>
          <cell r="D28">
            <v>14.7</v>
          </cell>
          <cell r="E28">
            <v>67.666666666666671</v>
          </cell>
          <cell r="F28">
            <v>94</v>
          </cell>
          <cell r="G28">
            <v>34</v>
          </cell>
          <cell r="H28">
            <v>12.96</v>
          </cell>
          <cell r="I28" t="str">
            <v>SE</v>
          </cell>
          <cell r="J28">
            <v>24.48</v>
          </cell>
          <cell r="K28">
            <v>0</v>
          </cell>
        </row>
        <row r="29">
          <cell r="B29">
            <v>22.629166666666674</v>
          </cell>
          <cell r="C29">
            <v>29.8</v>
          </cell>
          <cell r="D29">
            <v>15.8</v>
          </cell>
          <cell r="E29">
            <v>62.833333333333336</v>
          </cell>
          <cell r="F29">
            <v>90</v>
          </cell>
          <cell r="G29">
            <v>34</v>
          </cell>
          <cell r="H29">
            <v>14.76</v>
          </cell>
          <cell r="I29" t="str">
            <v>SE</v>
          </cell>
          <cell r="J29">
            <v>28.44</v>
          </cell>
          <cell r="K29">
            <v>0</v>
          </cell>
        </row>
        <row r="30">
          <cell r="B30">
            <v>21.391666666666669</v>
          </cell>
          <cell r="C30">
            <v>28.6</v>
          </cell>
          <cell r="D30">
            <v>14.2</v>
          </cell>
          <cell r="E30">
            <v>62.416666666666664</v>
          </cell>
          <cell r="F30">
            <v>92</v>
          </cell>
          <cell r="G30">
            <v>30</v>
          </cell>
          <cell r="H30">
            <v>12.6</v>
          </cell>
          <cell r="I30" t="str">
            <v>NE</v>
          </cell>
          <cell r="J30">
            <v>33.840000000000003</v>
          </cell>
          <cell r="K30">
            <v>0</v>
          </cell>
        </row>
        <row r="31">
          <cell r="B31">
            <v>20.124999999999996</v>
          </cell>
          <cell r="C31">
            <v>28</v>
          </cell>
          <cell r="D31">
            <v>11.2</v>
          </cell>
          <cell r="E31">
            <v>60</v>
          </cell>
          <cell r="F31">
            <v>92</v>
          </cell>
          <cell r="G31">
            <v>32</v>
          </cell>
          <cell r="H31">
            <v>15.120000000000001</v>
          </cell>
          <cell r="I31" t="str">
            <v>SE</v>
          </cell>
          <cell r="J31">
            <v>30.96</v>
          </cell>
          <cell r="K31">
            <v>0</v>
          </cell>
        </row>
        <row r="32">
          <cell r="B32">
            <v>19.775000000000002</v>
          </cell>
          <cell r="C32">
            <v>27.7</v>
          </cell>
          <cell r="D32">
            <v>11.6</v>
          </cell>
          <cell r="E32">
            <v>63.083333333333336</v>
          </cell>
          <cell r="F32">
            <v>94</v>
          </cell>
          <cell r="G32">
            <v>29</v>
          </cell>
          <cell r="H32">
            <v>12.24</v>
          </cell>
          <cell r="I32" t="str">
            <v>NE</v>
          </cell>
          <cell r="J32">
            <v>24.12</v>
          </cell>
          <cell r="K32">
            <v>0</v>
          </cell>
        </row>
        <row r="33">
          <cell r="B33">
            <v>19.270833333333336</v>
          </cell>
          <cell r="C33">
            <v>28.1</v>
          </cell>
          <cell r="D33">
            <v>10.9</v>
          </cell>
          <cell r="E33">
            <v>64.333333333333329</v>
          </cell>
          <cell r="F33">
            <v>93</v>
          </cell>
          <cell r="G33">
            <v>33</v>
          </cell>
          <cell r="H33">
            <v>11.879999999999999</v>
          </cell>
          <cell r="I33" t="str">
            <v>L</v>
          </cell>
          <cell r="J33">
            <v>24.12</v>
          </cell>
          <cell r="K33">
            <v>0</v>
          </cell>
        </row>
        <row r="34">
          <cell r="B34">
            <v>20.00416666666667</v>
          </cell>
          <cell r="C34">
            <v>28.6</v>
          </cell>
          <cell r="D34">
            <v>11.8</v>
          </cell>
          <cell r="E34">
            <v>67.291666666666671</v>
          </cell>
          <cell r="F34">
            <v>95</v>
          </cell>
          <cell r="G34">
            <v>34</v>
          </cell>
          <cell r="H34">
            <v>11.520000000000001</v>
          </cell>
          <cell r="I34" t="str">
            <v>NE</v>
          </cell>
          <cell r="J34">
            <v>25.56</v>
          </cell>
          <cell r="K34">
            <v>0</v>
          </cell>
        </row>
        <row r="35">
          <cell r="I35" t="str">
            <v>SO</v>
          </cell>
        </row>
      </sheetData>
      <sheetData sheetId="6">
        <row r="5">
          <cell r="B5">
            <v>20.387499999999999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14.808333333333335</v>
          </cell>
          <cell r="C5">
            <v>17.600000000000001</v>
          </cell>
          <cell r="D5">
            <v>13.9</v>
          </cell>
          <cell r="E5">
            <v>96.041666666666671</v>
          </cell>
          <cell r="F5">
            <v>97</v>
          </cell>
          <cell r="G5">
            <v>92</v>
          </cell>
          <cell r="H5">
            <v>13.32</v>
          </cell>
          <cell r="I5" t="str">
            <v>NO</v>
          </cell>
          <cell r="J5">
            <v>28.08</v>
          </cell>
          <cell r="K5">
            <v>3.8</v>
          </cell>
        </row>
        <row r="6">
          <cell r="B6">
            <v>14.358333333333333</v>
          </cell>
          <cell r="C6">
            <v>18.2</v>
          </cell>
          <cell r="D6">
            <v>11.9</v>
          </cell>
          <cell r="E6">
            <v>87</v>
          </cell>
          <cell r="F6">
            <v>96</v>
          </cell>
          <cell r="G6">
            <v>67</v>
          </cell>
          <cell r="H6">
            <v>11.16</v>
          </cell>
          <cell r="I6" t="str">
            <v>S</v>
          </cell>
          <cell r="J6">
            <v>23.400000000000002</v>
          </cell>
          <cell r="K6">
            <v>0.2</v>
          </cell>
        </row>
        <row r="7">
          <cell r="B7">
            <v>13.983333333333333</v>
          </cell>
          <cell r="C7">
            <v>18.899999999999999</v>
          </cell>
          <cell r="D7">
            <v>10.8</v>
          </cell>
          <cell r="E7">
            <v>78.833333333333329</v>
          </cell>
          <cell r="F7">
            <v>94</v>
          </cell>
          <cell r="G7">
            <v>56</v>
          </cell>
          <cell r="H7">
            <v>7.2</v>
          </cell>
          <cell r="I7" t="str">
            <v>S</v>
          </cell>
          <cell r="J7">
            <v>18</v>
          </cell>
          <cell r="K7">
            <v>0</v>
          </cell>
        </row>
        <row r="8">
          <cell r="B8">
            <v>13.595833333333333</v>
          </cell>
          <cell r="C8">
            <v>16.600000000000001</v>
          </cell>
          <cell r="D8">
            <v>11.5</v>
          </cell>
          <cell r="E8">
            <v>87.625</v>
          </cell>
          <cell r="F8">
            <v>97</v>
          </cell>
          <cell r="G8">
            <v>68</v>
          </cell>
          <cell r="H8">
            <v>13.68</v>
          </cell>
          <cell r="I8" t="str">
            <v>NO</v>
          </cell>
          <cell r="J8">
            <v>27.36</v>
          </cell>
          <cell r="K8">
            <v>5</v>
          </cell>
        </row>
        <row r="9">
          <cell r="B9">
            <v>15.449999999999998</v>
          </cell>
          <cell r="C9">
            <v>18.5</v>
          </cell>
          <cell r="D9">
            <v>14.2</v>
          </cell>
          <cell r="E9">
            <v>96.833333333333329</v>
          </cell>
          <cell r="F9">
            <v>97</v>
          </cell>
          <cell r="G9">
            <v>94</v>
          </cell>
          <cell r="H9">
            <v>11.16</v>
          </cell>
          <cell r="I9" t="str">
            <v>O</v>
          </cell>
          <cell r="J9">
            <v>20.88</v>
          </cell>
          <cell r="K9">
            <v>22.799999999999994</v>
          </cell>
        </row>
        <row r="10">
          <cell r="B10">
            <v>14.195833333333328</v>
          </cell>
          <cell r="C10">
            <v>16</v>
          </cell>
          <cell r="D10">
            <v>13.1</v>
          </cell>
          <cell r="E10">
            <v>90.791666666666671</v>
          </cell>
          <cell r="F10">
            <v>97</v>
          </cell>
          <cell r="G10">
            <v>78</v>
          </cell>
          <cell r="H10">
            <v>7.5600000000000005</v>
          </cell>
          <cell r="I10" t="str">
            <v>SO</v>
          </cell>
          <cell r="J10">
            <v>20.16</v>
          </cell>
          <cell r="K10">
            <v>0.8</v>
          </cell>
        </row>
        <row r="11">
          <cell r="B11">
            <v>12.579166666666671</v>
          </cell>
          <cell r="C11">
            <v>17</v>
          </cell>
          <cell r="D11">
            <v>9.5</v>
          </cell>
          <cell r="E11">
            <v>80.916666666666671</v>
          </cell>
          <cell r="F11">
            <v>97</v>
          </cell>
          <cell r="G11">
            <v>54</v>
          </cell>
          <cell r="H11">
            <v>10.08</v>
          </cell>
          <cell r="I11" t="str">
            <v>S</v>
          </cell>
          <cell r="J11">
            <v>25.2</v>
          </cell>
          <cell r="K11">
            <v>0.60000000000000009</v>
          </cell>
        </row>
        <row r="12">
          <cell r="B12">
            <v>11.4125</v>
          </cell>
          <cell r="C12">
            <v>17.100000000000001</v>
          </cell>
          <cell r="D12">
            <v>7.3</v>
          </cell>
          <cell r="E12">
            <v>63.791666666666664</v>
          </cell>
          <cell r="F12">
            <v>85</v>
          </cell>
          <cell r="G12">
            <v>31</v>
          </cell>
          <cell r="H12">
            <v>17.64</v>
          </cell>
          <cell r="I12" t="str">
            <v>SO</v>
          </cell>
          <cell r="J12">
            <v>40.680000000000007</v>
          </cell>
          <cell r="K12">
            <v>0</v>
          </cell>
        </row>
        <row r="13">
          <cell r="B13">
            <v>11.820833333333333</v>
          </cell>
          <cell r="C13">
            <v>18.3</v>
          </cell>
          <cell r="D13">
            <v>6.8</v>
          </cell>
          <cell r="E13">
            <v>59.166666666666664</v>
          </cell>
          <cell r="F13">
            <v>79</v>
          </cell>
          <cell r="G13">
            <v>38</v>
          </cell>
          <cell r="H13">
            <v>15.840000000000002</v>
          </cell>
          <cell r="I13" t="str">
            <v>SO</v>
          </cell>
          <cell r="J13">
            <v>33.119999999999997</v>
          </cell>
          <cell r="K13">
            <v>0</v>
          </cell>
        </row>
        <row r="14">
          <cell r="B14">
            <v>12.733333333333333</v>
          </cell>
          <cell r="C14">
            <v>17.100000000000001</v>
          </cell>
          <cell r="D14">
            <v>8</v>
          </cell>
          <cell r="E14">
            <v>49.666666666666664</v>
          </cell>
          <cell r="F14">
            <v>77</v>
          </cell>
          <cell r="G14">
            <v>30</v>
          </cell>
          <cell r="H14">
            <v>11.520000000000001</v>
          </cell>
          <cell r="I14" t="str">
            <v>SO</v>
          </cell>
          <cell r="J14">
            <v>23.400000000000002</v>
          </cell>
          <cell r="K14">
            <v>0</v>
          </cell>
        </row>
        <row r="15">
          <cell r="B15">
            <v>10.741666666666667</v>
          </cell>
          <cell r="C15">
            <v>15.8</v>
          </cell>
          <cell r="D15">
            <v>6.9</v>
          </cell>
          <cell r="E15">
            <v>62.416666666666664</v>
          </cell>
          <cell r="F15">
            <v>88</v>
          </cell>
          <cell r="G15">
            <v>36</v>
          </cell>
          <cell r="H15">
            <v>12.24</v>
          </cell>
          <cell r="I15" t="str">
            <v>S</v>
          </cell>
          <cell r="J15">
            <v>25.56</v>
          </cell>
          <cell r="K15">
            <v>0</v>
          </cell>
        </row>
        <row r="16">
          <cell r="B16">
            <v>9.8083333333333336</v>
          </cell>
          <cell r="C16">
            <v>17.2</v>
          </cell>
          <cell r="D16">
            <v>4.0999999999999996</v>
          </cell>
          <cell r="E16">
            <v>49.166666666666664</v>
          </cell>
          <cell r="F16">
            <v>74</v>
          </cell>
          <cell r="G16">
            <v>15</v>
          </cell>
          <cell r="H16">
            <v>10.8</v>
          </cell>
          <cell r="I16" t="str">
            <v>SO</v>
          </cell>
          <cell r="J16">
            <v>22.68</v>
          </cell>
          <cell r="K16">
            <v>0</v>
          </cell>
        </row>
        <row r="17">
          <cell r="B17">
            <v>10.670833333333334</v>
          </cell>
          <cell r="C17">
            <v>18.8</v>
          </cell>
          <cell r="D17">
            <v>4.3</v>
          </cell>
          <cell r="E17">
            <v>48.5</v>
          </cell>
          <cell r="F17">
            <v>71</v>
          </cell>
          <cell r="G17">
            <v>28</v>
          </cell>
          <cell r="H17">
            <v>24.48</v>
          </cell>
          <cell r="I17" t="str">
            <v>NO</v>
          </cell>
          <cell r="J17">
            <v>47.519999999999996</v>
          </cell>
          <cell r="K17">
            <v>0</v>
          </cell>
        </row>
        <row r="18">
          <cell r="B18">
            <v>13.604166666666664</v>
          </cell>
          <cell r="C18">
            <v>23.2</v>
          </cell>
          <cell r="D18">
            <v>7.2</v>
          </cell>
          <cell r="E18">
            <v>55.125</v>
          </cell>
          <cell r="F18">
            <v>73</v>
          </cell>
          <cell r="G18">
            <v>28</v>
          </cell>
          <cell r="H18">
            <v>19.8</v>
          </cell>
          <cell r="I18" t="str">
            <v>NO</v>
          </cell>
          <cell r="J18">
            <v>37.440000000000005</v>
          </cell>
          <cell r="K18">
            <v>0</v>
          </cell>
        </row>
        <row r="19">
          <cell r="B19">
            <v>17.829166666666662</v>
          </cell>
          <cell r="C19">
            <v>27</v>
          </cell>
          <cell r="D19">
            <v>12</v>
          </cell>
          <cell r="E19">
            <v>66.25</v>
          </cell>
          <cell r="F19">
            <v>87</v>
          </cell>
          <cell r="G19">
            <v>42</v>
          </cell>
          <cell r="H19">
            <v>15.120000000000001</v>
          </cell>
          <cell r="I19" t="str">
            <v>NO</v>
          </cell>
          <cell r="J19">
            <v>25.56</v>
          </cell>
          <cell r="K19">
            <v>0</v>
          </cell>
        </row>
        <row r="20">
          <cell r="B20">
            <v>20.704166666666669</v>
          </cell>
          <cell r="C20">
            <v>28.4</v>
          </cell>
          <cell r="D20">
            <v>14.6</v>
          </cell>
          <cell r="E20">
            <v>64.875</v>
          </cell>
          <cell r="F20">
            <v>86</v>
          </cell>
          <cell r="G20">
            <v>36</v>
          </cell>
          <cell r="H20">
            <v>12.24</v>
          </cell>
          <cell r="I20" t="str">
            <v>NO</v>
          </cell>
          <cell r="J20">
            <v>27.720000000000002</v>
          </cell>
          <cell r="K20">
            <v>0</v>
          </cell>
        </row>
        <row r="21">
          <cell r="B21">
            <v>16.591666666666665</v>
          </cell>
          <cell r="C21">
            <v>24.1</v>
          </cell>
          <cell r="D21">
            <v>14</v>
          </cell>
          <cell r="E21">
            <v>91.458333333333329</v>
          </cell>
          <cell r="F21">
            <v>97</v>
          </cell>
          <cell r="G21">
            <v>52</v>
          </cell>
          <cell r="H21">
            <v>13.68</v>
          </cell>
          <cell r="I21" t="str">
            <v>SO</v>
          </cell>
          <cell r="J21">
            <v>29.52</v>
          </cell>
          <cell r="K21">
            <v>0</v>
          </cell>
        </row>
        <row r="22">
          <cell r="B22">
            <v>14.512499999999998</v>
          </cell>
          <cell r="C22">
            <v>16.3</v>
          </cell>
          <cell r="D22">
            <v>12.7</v>
          </cell>
          <cell r="E22">
            <v>93.875</v>
          </cell>
          <cell r="F22">
            <v>97</v>
          </cell>
          <cell r="G22">
            <v>88</v>
          </cell>
          <cell r="H22">
            <v>9</v>
          </cell>
          <cell r="I22" t="str">
            <v>SO</v>
          </cell>
          <cell r="J22">
            <v>23.400000000000002</v>
          </cell>
          <cell r="K22">
            <v>1</v>
          </cell>
        </row>
        <row r="23">
          <cell r="B23">
            <v>15.320833333333331</v>
          </cell>
          <cell r="C23">
            <v>18.2</v>
          </cell>
          <cell r="D23">
            <v>13.5</v>
          </cell>
          <cell r="E23">
            <v>94.916666666666671</v>
          </cell>
          <cell r="F23">
            <v>97</v>
          </cell>
          <cell r="G23">
            <v>85</v>
          </cell>
          <cell r="H23">
            <v>7.2</v>
          </cell>
          <cell r="I23" t="str">
            <v>SO</v>
          </cell>
          <cell r="J23">
            <v>15.48</v>
          </cell>
          <cell r="K23">
            <v>1.2</v>
          </cell>
        </row>
        <row r="24">
          <cell r="B24">
            <v>16.216666666666665</v>
          </cell>
          <cell r="C24">
            <v>18.600000000000001</v>
          </cell>
          <cell r="D24">
            <v>14.6</v>
          </cell>
          <cell r="E24">
            <v>94.083333333333329</v>
          </cell>
          <cell r="F24">
            <v>97</v>
          </cell>
          <cell r="G24">
            <v>84</v>
          </cell>
          <cell r="H24">
            <v>12.24</v>
          </cell>
          <cell r="I24" t="str">
            <v>SO</v>
          </cell>
          <cell r="J24">
            <v>24.840000000000003</v>
          </cell>
          <cell r="K24">
            <v>0.2</v>
          </cell>
        </row>
        <row r="25">
          <cell r="B25">
            <v>12.674999999999999</v>
          </cell>
          <cell r="C25">
            <v>15.9</v>
          </cell>
          <cell r="D25">
            <v>11.7</v>
          </cell>
          <cell r="E25">
            <v>97</v>
          </cell>
          <cell r="F25">
            <v>98</v>
          </cell>
          <cell r="G25">
            <v>97</v>
          </cell>
          <cell r="H25">
            <v>10.44</v>
          </cell>
          <cell r="I25" t="str">
            <v>SO</v>
          </cell>
          <cell r="J25">
            <v>26.28</v>
          </cell>
          <cell r="K25">
            <v>0.4</v>
          </cell>
        </row>
        <row r="26">
          <cell r="B26">
            <v>13.970833333333331</v>
          </cell>
          <cell r="C26">
            <v>20.2</v>
          </cell>
          <cell r="D26">
            <v>10.7</v>
          </cell>
          <cell r="E26">
            <v>86.333333333333329</v>
          </cell>
          <cell r="F26">
            <v>98</v>
          </cell>
          <cell r="G26">
            <v>49</v>
          </cell>
          <cell r="H26">
            <v>7.9200000000000008</v>
          </cell>
          <cell r="I26" t="str">
            <v>S</v>
          </cell>
          <cell r="J26">
            <v>19.440000000000001</v>
          </cell>
          <cell r="K26">
            <v>0.2</v>
          </cell>
        </row>
        <row r="27">
          <cell r="B27">
            <v>15.304166666666665</v>
          </cell>
          <cell r="C27">
            <v>23.1</v>
          </cell>
          <cell r="D27">
            <v>10.3</v>
          </cell>
          <cell r="E27">
            <v>83.125</v>
          </cell>
          <cell r="F27">
            <v>97</v>
          </cell>
          <cell r="G27">
            <v>58</v>
          </cell>
          <cell r="H27">
            <v>15.48</v>
          </cell>
          <cell r="I27" t="str">
            <v>NO</v>
          </cell>
          <cell r="J27">
            <v>27.36</v>
          </cell>
          <cell r="K27">
            <v>0.2</v>
          </cell>
        </row>
        <row r="28">
          <cell r="B28">
            <v>18.091666666666669</v>
          </cell>
          <cell r="C28">
            <v>25.5</v>
          </cell>
          <cell r="D28">
            <v>13.4</v>
          </cell>
          <cell r="E28">
            <v>81.5</v>
          </cell>
          <cell r="F28">
            <v>97</v>
          </cell>
          <cell r="G28">
            <v>53</v>
          </cell>
          <cell r="H28">
            <v>20.16</v>
          </cell>
          <cell r="I28" t="str">
            <v>NO</v>
          </cell>
          <cell r="J28">
            <v>37.440000000000005</v>
          </cell>
          <cell r="K28">
            <v>0.2</v>
          </cell>
        </row>
        <row r="29">
          <cell r="B29">
            <v>19.741666666666664</v>
          </cell>
          <cell r="C29">
            <v>26.3</v>
          </cell>
          <cell r="D29">
            <v>14.9</v>
          </cell>
          <cell r="E29">
            <v>76.916666666666671</v>
          </cell>
          <cell r="F29">
            <v>95</v>
          </cell>
          <cell r="G29">
            <v>51</v>
          </cell>
          <cell r="H29">
            <v>25.92</v>
          </cell>
          <cell r="I29" t="str">
            <v>NO</v>
          </cell>
          <cell r="J29">
            <v>43.56</v>
          </cell>
          <cell r="K29">
            <v>0</v>
          </cell>
        </row>
        <row r="30">
          <cell r="B30">
            <v>19.81666666666667</v>
          </cell>
          <cell r="C30">
            <v>27</v>
          </cell>
          <cell r="D30">
            <v>14.5</v>
          </cell>
          <cell r="E30">
            <v>75.833333333333329</v>
          </cell>
          <cell r="F30">
            <v>96</v>
          </cell>
          <cell r="G30">
            <v>40</v>
          </cell>
          <cell r="H30">
            <v>21.240000000000002</v>
          </cell>
          <cell r="I30" t="str">
            <v>NO</v>
          </cell>
          <cell r="J30">
            <v>37.800000000000004</v>
          </cell>
          <cell r="K30">
            <v>0</v>
          </cell>
        </row>
        <row r="31">
          <cell r="B31">
            <v>17.754166666666663</v>
          </cell>
          <cell r="C31">
            <v>25.1</v>
          </cell>
          <cell r="D31">
            <v>12.7</v>
          </cell>
          <cell r="E31">
            <v>76</v>
          </cell>
          <cell r="F31">
            <v>97</v>
          </cell>
          <cell r="G31">
            <v>39</v>
          </cell>
          <cell r="H31">
            <v>17.64</v>
          </cell>
          <cell r="I31" t="str">
            <v>NO</v>
          </cell>
          <cell r="J31">
            <v>34.92</v>
          </cell>
          <cell r="K31">
            <v>0.4</v>
          </cell>
        </row>
        <row r="32">
          <cell r="B32">
            <v>18.416666666666661</v>
          </cell>
          <cell r="C32">
            <v>26.3</v>
          </cell>
          <cell r="D32">
            <v>13</v>
          </cell>
          <cell r="E32">
            <v>70.458333333333329</v>
          </cell>
          <cell r="F32">
            <v>93</v>
          </cell>
          <cell r="G32">
            <v>39</v>
          </cell>
          <cell r="H32">
            <v>15.48</v>
          </cell>
          <cell r="I32" t="str">
            <v>NO</v>
          </cell>
          <cell r="J32">
            <v>28.08</v>
          </cell>
          <cell r="K32">
            <v>0</v>
          </cell>
        </row>
        <row r="33">
          <cell r="B33">
            <v>18.658333333333335</v>
          </cell>
          <cell r="C33">
            <v>24.7</v>
          </cell>
          <cell r="D33">
            <v>13.6</v>
          </cell>
          <cell r="E33">
            <v>68.583333333333329</v>
          </cell>
          <cell r="F33">
            <v>89</v>
          </cell>
          <cell r="G33">
            <v>42</v>
          </cell>
          <cell r="H33">
            <v>17.28</v>
          </cell>
          <cell r="I33" t="str">
            <v>NO</v>
          </cell>
          <cell r="J33">
            <v>36.36</v>
          </cell>
          <cell r="K33">
            <v>0</v>
          </cell>
        </row>
        <row r="34">
          <cell r="B34">
            <v>19.008333333333333</v>
          </cell>
          <cell r="C34">
            <v>26.5</v>
          </cell>
          <cell r="D34">
            <v>13</v>
          </cell>
          <cell r="E34">
            <v>65.208333333333329</v>
          </cell>
          <cell r="F34">
            <v>86</v>
          </cell>
          <cell r="G34">
            <v>37</v>
          </cell>
          <cell r="H34">
            <v>15.840000000000002</v>
          </cell>
          <cell r="I34" t="str">
            <v>NO</v>
          </cell>
          <cell r="J34">
            <v>34.200000000000003</v>
          </cell>
          <cell r="K34">
            <v>0</v>
          </cell>
        </row>
        <row r="35">
          <cell r="I35" t="str">
            <v>NO</v>
          </cell>
        </row>
      </sheetData>
      <sheetData sheetId="6">
        <row r="5">
          <cell r="B5">
            <v>19.650000000000002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18.125</v>
          </cell>
          <cell r="C5">
            <v>20.100000000000001</v>
          </cell>
          <cell r="D5">
            <v>16.3</v>
          </cell>
          <cell r="E5">
            <v>88</v>
          </cell>
          <cell r="F5">
            <v>91</v>
          </cell>
          <cell r="G5">
            <v>80</v>
          </cell>
          <cell r="H5">
            <v>8.2799999999999994</v>
          </cell>
          <cell r="I5" t="str">
            <v>SE</v>
          </cell>
          <cell r="J5">
            <v>16.2</v>
          </cell>
          <cell r="K5" t="str">
            <v>*</v>
          </cell>
        </row>
        <row r="6">
          <cell r="B6">
            <v>18.470833333333335</v>
          </cell>
          <cell r="C6">
            <v>21.4</v>
          </cell>
          <cell r="D6">
            <v>16.2</v>
          </cell>
          <cell r="E6">
            <v>80.25</v>
          </cell>
          <cell r="F6">
            <v>91</v>
          </cell>
          <cell r="G6">
            <v>56</v>
          </cell>
          <cell r="H6">
            <v>13.68</v>
          </cell>
          <cell r="I6" t="str">
            <v>S</v>
          </cell>
          <cell r="J6">
            <v>24.12</v>
          </cell>
          <cell r="K6" t="str">
            <v>*</v>
          </cell>
        </row>
        <row r="7">
          <cell r="B7">
            <v>17.416666666666668</v>
          </cell>
          <cell r="C7">
            <v>21.1</v>
          </cell>
          <cell r="D7">
            <v>14.7</v>
          </cell>
          <cell r="E7">
            <v>70.791666666666671</v>
          </cell>
          <cell r="F7">
            <v>81</v>
          </cell>
          <cell r="G7">
            <v>58</v>
          </cell>
          <cell r="H7">
            <v>10.08</v>
          </cell>
          <cell r="I7" t="str">
            <v>S</v>
          </cell>
          <cell r="J7">
            <v>23.040000000000003</v>
          </cell>
          <cell r="K7" t="str">
            <v>*</v>
          </cell>
        </row>
        <row r="8">
          <cell r="B8">
            <v>17.333333333333336</v>
          </cell>
          <cell r="C8">
            <v>18.5</v>
          </cell>
          <cell r="D8">
            <v>16.100000000000001</v>
          </cell>
          <cell r="E8">
            <v>84.75</v>
          </cell>
          <cell r="F8">
            <v>92</v>
          </cell>
          <cell r="G8">
            <v>71</v>
          </cell>
          <cell r="H8">
            <v>5.7600000000000007</v>
          </cell>
          <cell r="I8" t="str">
            <v>S</v>
          </cell>
          <cell r="J8">
            <v>15.48</v>
          </cell>
          <cell r="K8" t="str">
            <v>*</v>
          </cell>
        </row>
        <row r="9">
          <cell r="B9">
            <v>17.520833333333332</v>
          </cell>
          <cell r="C9">
            <v>18.399999999999999</v>
          </cell>
          <cell r="D9">
            <v>16.2</v>
          </cell>
          <cell r="E9">
            <v>92.041666666666671</v>
          </cell>
          <cell r="F9">
            <v>94</v>
          </cell>
          <cell r="G9">
            <v>89</v>
          </cell>
          <cell r="H9">
            <v>10.8</v>
          </cell>
          <cell r="I9" t="str">
            <v>S</v>
          </cell>
          <cell r="J9">
            <v>21.6</v>
          </cell>
          <cell r="K9" t="str">
            <v>*</v>
          </cell>
        </row>
        <row r="10">
          <cell r="B10">
            <v>16.820833333333329</v>
          </cell>
          <cell r="C10">
            <v>18.100000000000001</v>
          </cell>
          <cell r="D10">
            <v>15.6</v>
          </cell>
          <cell r="E10">
            <v>86.166666666666671</v>
          </cell>
          <cell r="F10">
            <v>92</v>
          </cell>
          <cell r="G10">
            <v>80</v>
          </cell>
          <cell r="H10">
            <v>8.64</v>
          </cell>
          <cell r="I10" t="str">
            <v>S</v>
          </cell>
          <cell r="J10">
            <v>17.64</v>
          </cell>
          <cell r="K10" t="str">
            <v>*</v>
          </cell>
        </row>
        <row r="11">
          <cell r="B11">
            <v>16.008333333333333</v>
          </cell>
          <cell r="C11">
            <v>19.899999999999999</v>
          </cell>
          <cell r="D11">
            <v>12.9</v>
          </cell>
          <cell r="E11">
            <v>75.583333333333329</v>
          </cell>
          <cell r="F11">
            <v>84</v>
          </cell>
          <cell r="G11">
            <v>61</v>
          </cell>
          <cell r="H11">
            <v>11.879999999999999</v>
          </cell>
          <cell r="I11" t="str">
            <v>S</v>
          </cell>
          <cell r="J11">
            <v>25.2</v>
          </cell>
          <cell r="K11" t="str">
            <v>*</v>
          </cell>
        </row>
        <row r="12">
          <cell r="B12">
            <v>14.883333333333333</v>
          </cell>
          <cell r="C12">
            <v>20.5</v>
          </cell>
          <cell r="D12">
            <v>11.6</v>
          </cell>
          <cell r="E12">
            <v>69.166666666666671</v>
          </cell>
          <cell r="F12">
            <v>81</v>
          </cell>
          <cell r="G12">
            <v>44</v>
          </cell>
          <cell r="H12">
            <v>13.32</v>
          </cell>
          <cell r="I12" t="str">
            <v>S</v>
          </cell>
          <cell r="J12">
            <v>30.6</v>
          </cell>
          <cell r="K12" t="str">
            <v>*</v>
          </cell>
        </row>
        <row r="13">
          <cell r="B13">
            <v>13.683333333333337</v>
          </cell>
          <cell r="C13">
            <v>20.8</v>
          </cell>
          <cell r="D13">
            <v>7.7</v>
          </cell>
          <cell r="E13">
            <v>70.208333333333329</v>
          </cell>
          <cell r="F13">
            <v>86</v>
          </cell>
          <cell r="G13">
            <v>47</v>
          </cell>
          <cell r="H13">
            <v>9.7200000000000006</v>
          </cell>
          <cell r="I13" t="str">
            <v>SE</v>
          </cell>
          <cell r="J13">
            <v>23.759999999999998</v>
          </cell>
          <cell r="K13" t="str">
            <v>*</v>
          </cell>
        </row>
        <row r="14">
          <cell r="B14">
            <v>15.095833333333333</v>
          </cell>
          <cell r="C14">
            <v>17.899999999999999</v>
          </cell>
          <cell r="D14">
            <v>13.4</v>
          </cell>
          <cell r="E14">
            <v>68.75</v>
          </cell>
          <cell r="F14">
            <v>76</v>
          </cell>
          <cell r="G14">
            <v>58</v>
          </cell>
          <cell r="H14">
            <v>15.120000000000001</v>
          </cell>
          <cell r="I14" t="str">
            <v>S</v>
          </cell>
          <cell r="J14">
            <v>28.8</v>
          </cell>
          <cell r="K14" t="str">
            <v>*</v>
          </cell>
        </row>
        <row r="15">
          <cell r="B15">
            <v>12.879166666666668</v>
          </cell>
          <cell r="C15">
            <v>19.399999999999999</v>
          </cell>
          <cell r="D15">
            <v>7.5</v>
          </cell>
          <cell r="E15">
            <v>69.458333333333329</v>
          </cell>
          <cell r="F15">
            <v>84</v>
          </cell>
          <cell r="G15">
            <v>46</v>
          </cell>
          <cell r="H15">
            <v>15.48</v>
          </cell>
          <cell r="I15" t="str">
            <v>S</v>
          </cell>
          <cell r="J15">
            <v>31.680000000000003</v>
          </cell>
          <cell r="K15" t="str">
            <v>*</v>
          </cell>
        </row>
        <row r="16">
          <cell r="B16">
            <v>11.756521739130434</v>
          </cell>
          <cell r="C16">
            <v>19.8</v>
          </cell>
          <cell r="D16">
            <v>5.0999999999999996</v>
          </cell>
          <cell r="E16">
            <v>59.304347826086953</v>
          </cell>
          <cell r="F16">
            <v>81</v>
          </cell>
          <cell r="G16">
            <v>33</v>
          </cell>
          <cell r="H16">
            <v>11.520000000000001</v>
          </cell>
          <cell r="I16" t="str">
            <v>S</v>
          </cell>
          <cell r="J16">
            <v>24.12</v>
          </cell>
          <cell r="K16" t="str">
            <v>*</v>
          </cell>
        </row>
        <row r="17">
          <cell r="B17">
            <v>14.285000000000002</v>
          </cell>
          <cell r="C17">
            <v>24</v>
          </cell>
          <cell r="D17">
            <v>4.9000000000000004</v>
          </cell>
          <cell r="E17">
            <v>57.75</v>
          </cell>
          <cell r="F17">
            <v>83</v>
          </cell>
          <cell r="G17">
            <v>32</v>
          </cell>
          <cell r="H17">
            <v>6.48</v>
          </cell>
          <cell r="I17" t="str">
            <v>SE</v>
          </cell>
          <cell r="J17">
            <v>17.64</v>
          </cell>
          <cell r="K17" t="str">
            <v>*</v>
          </cell>
        </row>
        <row r="18">
          <cell r="B18">
            <v>17.625</v>
          </cell>
          <cell r="C18">
            <v>28</v>
          </cell>
          <cell r="D18">
            <v>10</v>
          </cell>
          <cell r="E18">
            <v>62.375</v>
          </cell>
          <cell r="F18">
            <v>84</v>
          </cell>
          <cell r="G18">
            <v>34</v>
          </cell>
          <cell r="H18">
            <v>8.2799999999999994</v>
          </cell>
          <cell r="I18" t="str">
            <v>NE</v>
          </cell>
          <cell r="J18">
            <v>16.559999999999999</v>
          </cell>
          <cell r="K18" t="str">
            <v>*</v>
          </cell>
        </row>
        <row r="19">
          <cell r="B19">
            <v>20.558333333333334</v>
          </cell>
          <cell r="C19">
            <v>30.4</v>
          </cell>
          <cell r="D19">
            <v>12.9</v>
          </cell>
          <cell r="E19">
            <v>66.541666666666671</v>
          </cell>
          <cell r="F19">
            <v>85</v>
          </cell>
          <cell r="G19">
            <v>41</v>
          </cell>
          <cell r="H19">
            <v>9.7200000000000006</v>
          </cell>
          <cell r="I19" t="str">
            <v>NO</v>
          </cell>
          <cell r="J19">
            <v>20.52</v>
          </cell>
          <cell r="K19" t="str">
            <v>*</v>
          </cell>
        </row>
        <row r="20">
          <cell r="B20">
            <v>21.783333333333331</v>
          </cell>
          <cell r="C20">
            <v>29.4</v>
          </cell>
          <cell r="D20">
            <v>15.8</v>
          </cell>
          <cell r="E20">
            <v>72.75</v>
          </cell>
          <cell r="F20">
            <v>88</v>
          </cell>
          <cell r="G20">
            <v>50</v>
          </cell>
          <cell r="H20">
            <v>12.6</v>
          </cell>
          <cell r="I20" t="str">
            <v>L</v>
          </cell>
          <cell r="J20">
            <v>24.48</v>
          </cell>
          <cell r="K20" t="str">
            <v>*</v>
          </cell>
        </row>
        <row r="21">
          <cell r="B21">
            <v>17.454166666666669</v>
          </cell>
          <cell r="C21">
            <v>22.1</v>
          </cell>
          <cell r="D21">
            <v>15.2</v>
          </cell>
          <cell r="E21">
            <v>77.958333333333329</v>
          </cell>
          <cell r="F21">
            <v>82</v>
          </cell>
          <cell r="G21">
            <v>67</v>
          </cell>
          <cell r="H21">
            <v>12.96</v>
          </cell>
          <cell r="I21" t="str">
            <v>S</v>
          </cell>
          <cell r="J21">
            <v>30.6</v>
          </cell>
          <cell r="K21" t="str">
            <v>*</v>
          </cell>
        </row>
        <row r="22">
          <cell r="B22">
            <v>15.091666666666663</v>
          </cell>
          <cell r="C22">
            <v>16.600000000000001</v>
          </cell>
          <cell r="D22">
            <v>13.6</v>
          </cell>
          <cell r="E22">
            <v>87.041666666666671</v>
          </cell>
          <cell r="F22">
            <v>91</v>
          </cell>
          <cell r="G22">
            <v>78</v>
          </cell>
          <cell r="H22">
            <v>8.2799999999999994</v>
          </cell>
          <cell r="I22" t="str">
            <v>S</v>
          </cell>
          <cell r="J22">
            <v>18.36</v>
          </cell>
          <cell r="K22" t="str">
            <v>*</v>
          </cell>
        </row>
        <row r="23">
          <cell r="B23">
            <v>15.658333333333339</v>
          </cell>
          <cell r="C23">
            <v>18</v>
          </cell>
          <cell r="D23">
            <v>14.3</v>
          </cell>
          <cell r="E23">
            <v>91.25</v>
          </cell>
          <cell r="F23">
            <v>92</v>
          </cell>
          <cell r="G23">
            <v>90</v>
          </cell>
          <cell r="H23">
            <v>9</v>
          </cell>
          <cell r="I23" t="str">
            <v>S</v>
          </cell>
          <cell r="J23">
            <v>17.28</v>
          </cell>
          <cell r="K23" t="str">
            <v>*</v>
          </cell>
        </row>
        <row r="24">
          <cell r="B24">
            <v>13.858333333333334</v>
          </cell>
          <cell r="C24">
            <v>16</v>
          </cell>
          <cell r="D24">
            <v>12.7</v>
          </cell>
          <cell r="E24">
            <v>90.791666666666671</v>
          </cell>
          <cell r="F24">
            <v>92</v>
          </cell>
          <cell r="G24">
            <v>89</v>
          </cell>
          <cell r="H24">
            <v>9</v>
          </cell>
          <cell r="I24" t="str">
            <v>S</v>
          </cell>
          <cell r="J24">
            <v>19.079999999999998</v>
          </cell>
          <cell r="K24" t="str">
            <v>*</v>
          </cell>
        </row>
        <row r="25">
          <cell r="B25">
            <v>13.4375</v>
          </cell>
          <cell r="C25">
            <v>17.3</v>
          </cell>
          <cell r="D25">
            <v>11.2</v>
          </cell>
          <cell r="E25">
            <v>87</v>
          </cell>
          <cell r="F25">
            <v>92</v>
          </cell>
          <cell r="G25">
            <v>73</v>
          </cell>
          <cell r="H25">
            <v>11.520000000000001</v>
          </cell>
          <cell r="I25" t="str">
            <v>S</v>
          </cell>
          <cell r="J25">
            <v>22.32</v>
          </cell>
          <cell r="K25" t="str">
            <v>*</v>
          </cell>
        </row>
        <row r="26">
          <cell r="B26">
            <v>14.687500000000002</v>
          </cell>
          <cell r="C26">
            <v>21.4</v>
          </cell>
          <cell r="D26">
            <v>9.6</v>
          </cell>
          <cell r="E26">
            <v>77.958333333333329</v>
          </cell>
          <cell r="F26">
            <v>91</v>
          </cell>
          <cell r="G26">
            <v>52</v>
          </cell>
          <cell r="H26">
            <v>10.08</v>
          </cell>
          <cell r="I26" t="str">
            <v>S</v>
          </cell>
          <cell r="J26">
            <v>20.16</v>
          </cell>
          <cell r="K26" t="str">
            <v>*</v>
          </cell>
        </row>
        <row r="27">
          <cell r="B27">
            <v>16.866666666666664</v>
          </cell>
          <cell r="C27">
            <v>26.3</v>
          </cell>
          <cell r="D27">
            <v>10.8</v>
          </cell>
          <cell r="E27">
            <v>72.416666666666671</v>
          </cell>
          <cell r="F27">
            <v>85</v>
          </cell>
          <cell r="G27">
            <v>53</v>
          </cell>
          <cell r="H27">
            <v>6.84</v>
          </cell>
          <cell r="I27" t="str">
            <v>S</v>
          </cell>
          <cell r="J27">
            <v>12.96</v>
          </cell>
          <cell r="K27" t="str">
            <v>*</v>
          </cell>
        </row>
        <row r="28">
          <cell r="B28">
            <v>20.537499999999998</v>
          </cell>
          <cell r="C28">
            <v>30.5</v>
          </cell>
          <cell r="D28">
            <v>12.4</v>
          </cell>
          <cell r="E28">
            <v>74.083333333333329</v>
          </cell>
          <cell r="F28">
            <v>90</v>
          </cell>
          <cell r="G28">
            <v>48</v>
          </cell>
          <cell r="H28">
            <v>14.04</v>
          </cell>
          <cell r="I28" t="str">
            <v>N</v>
          </cell>
          <cell r="J28">
            <v>30.96</v>
          </cell>
          <cell r="K28" t="str">
            <v>*</v>
          </cell>
        </row>
        <row r="29">
          <cell r="B29">
            <v>23.341666666666669</v>
          </cell>
          <cell r="C29">
            <v>30.1</v>
          </cell>
          <cell r="D29">
            <v>18.100000000000001</v>
          </cell>
          <cell r="E29">
            <v>69.541666666666671</v>
          </cell>
          <cell r="F29">
            <v>82</v>
          </cell>
          <cell r="G29">
            <v>53</v>
          </cell>
          <cell r="H29">
            <v>9.7200000000000006</v>
          </cell>
          <cell r="I29" t="str">
            <v>NE</v>
          </cell>
          <cell r="J29">
            <v>28.8</v>
          </cell>
          <cell r="K29" t="str">
            <v>*</v>
          </cell>
        </row>
        <row r="30">
          <cell r="B30">
            <v>16.349999999999998</v>
          </cell>
          <cell r="C30">
            <v>21.9</v>
          </cell>
          <cell r="D30">
            <v>14.2</v>
          </cell>
          <cell r="E30">
            <v>81.25</v>
          </cell>
          <cell r="F30">
            <v>84</v>
          </cell>
          <cell r="G30">
            <v>70</v>
          </cell>
          <cell r="H30">
            <v>11.520000000000001</v>
          </cell>
          <cell r="I30" t="str">
            <v>SO</v>
          </cell>
          <cell r="J30">
            <v>27</v>
          </cell>
          <cell r="K30" t="str">
            <v>*</v>
          </cell>
        </row>
        <row r="31">
          <cell r="B31">
            <v>14.058333333333335</v>
          </cell>
          <cell r="C31">
            <v>15.9</v>
          </cell>
          <cell r="D31">
            <v>12.8</v>
          </cell>
          <cell r="E31">
            <v>88.75</v>
          </cell>
          <cell r="F31">
            <v>92</v>
          </cell>
          <cell r="G31">
            <v>83</v>
          </cell>
          <cell r="H31">
            <v>10.44</v>
          </cell>
          <cell r="I31" t="str">
            <v>S</v>
          </cell>
          <cell r="J31">
            <v>19.8</v>
          </cell>
          <cell r="K31" t="str">
            <v>*</v>
          </cell>
        </row>
        <row r="32">
          <cell r="B32">
            <v>15.245833333333332</v>
          </cell>
          <cell r="C32">
            <v>19.899999999999999</v>
          </cell>
          <cell r="D32">
            <v>13.4</v>
          </cell>
          <cell r="E32">
            <v>87.958333333333329</v>
          </cell>
          <cell r="F32">
            <v>92</v>
          </cell>
          <cell r="G32">
            <v>80</v>
          </cell>
          <cell r="H32">
            <v>7.2</v>
          </cell>
          <cell r="I32" t="str">
            <v>S</v>
          </cell>
          <cell r="J32">
            <v>15.840000000000002</v>
          </cell>
          <cell r="K32" t="str">
            <v>*</v>
          </cell>
        </row>
        <row r="33">
          <cell r="B33">
            <v>17.383333333333333</v>
          </cell>
          <cell r="C33">
            <v>26.6</v>
          </cell>
          <cell r="D33">
            <v>13</v>
          </cell>
          <cell r="E33">
            <v>86.791666666666671</v>
          </cell>
          <cell r="F33">
            <v>94</v>
          </cell>
          <cell r="G33">
            <v>70</v>
          </cell>
          <cell r="H33">
            <v>7.5600000000000005</v>
          </cell>
          <cell r="I33" t="str">
            <v>S</v>
          </cell>
          <cell r="J33">
            <v>17.64</v>
          </cell>
          <cell r="K33" t="str">
            <v>*</v>
          </cell>
        </row>
        <row r="34">
          <cell r="B34">
            <v>21.179166666666671</v>
          </cell>
          <cell r="C34">
            <v>31.4</v>
          </cell>
          <cell r="D34">
            <v>13.6</v>
          </cell>
          <cell r="E34">
            <v>71.875</v>
          </cell>
          <cell r="F34">
            <v>91</v>
          </cell>
          <cell r="G34">
            <v>35</v>
          </cell>
          <cell r="H34">
            <v>10.8</v>
          </cell>
          <cell r="I34" t="str">
            <v>L</v>
          </cell>
          <cell r="J34">
            <v>24.48</v>
          </cell>
          <cell r="K34" t="str">
            <v>*</v>
          </cell>
        </row>
        <row r="35">
          <cell r="I35" t="str">
            <v>S</v>
          </cell>
        </row>
      </sheetData>
      <sheetData sheetId="6">
        <row r="5">
          <cell r="B5">
            <v>21.658333333333335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18.899999999999999</v>
          </cell>
          <cell r="C5">
            <v>23.3</v>
          </cell>
          <cell r="D5">
            <v>16.7</v>
          </cell>
          <cell r="E5" t="str">
            <v>*</v>
          </cell>
          <cell r="F5" t="str">
            <v>*</v>
          </cell>
          <cell r="G5" t="str">
            <v>*</v>
          </cell>
          <cell r="H5">
            <v>10.08</v>
          </cell>
          <cell r="I5" t="str">
            <v>S</v>
          </cell>
          <cell r="J5">
            <v>21.96</v>
          </cell>
          <cell r="K5">
            <v>2.4</v>
          </cell>
        </row>
        <row r="6">
          <cell r="B6">
            <v>17.291666666666668</v>
          </cell>
          <cell r="C6">
            <v>21.2</v>
          </cell>
          <cell r="D6">
            <v>15.8</v>
          </cell>
          <cell r="E6" t="str">
            <v>*</v>
          </cell>
          <cell r="F6" t="str">
            <v>*</v>
          </cell>
          <cell r="G6" t="str">
            <v>*</v>
          </cell>
          <cell r="H6">
            <v>9.7200000000000006</v>
          </cell>
          <cell r="I6" t="str">
            <v>SE</v>
          </cell>
          <cell r="J6">
            <v>30.6</v>
          </cell>
          <cell r="K6">
            <v>1.6</v>
          </cell>
        </row>
        <row r="7">
          <cell r="B7">
            <v>15.662499999999996</v>
          </cell>
          <cell r="C7">
            <v>18.399999999999999</v>
          </cell>
          <cell r="D7">
            <v>13.4</v>
          </cell>
          <cell r="E7" t="str">
            <v>*</v>
          </cell>
          <cell r="F7" t="str">
            <v>*</v>
          </cell>
          <cell r="G7" t="str">
            <v>*</v>
          </cell>
          <cell r="H7">
            <v>7.2</v>
          </cell>
          <cell r="I7" t="str">
            <v>SE</v>
          </cell>
          <cell r="J7">
            <v>14.76</v>
          </cell>
          <cell r="K7">
            <v>0.2</v>
          </cell>
        </row>
        <row r="8">
          <cell r="B8">
            <v>18.120833333333334</v>
          </cell>
          <cell r="C8">
            <v>22.5</v>
          </cell>
          <cell r="D8">
            <v>16.2</v>
          </cell>
          <cell r="E8" t="str">
            <v>*</v>
          </cell>
          <cell r="F8" t="str">
            <v>*</v>
          </cell>
          <cell r="G8" t="str">
            <v>*</v>
          </cell>
          <cell r="H8">
            <v>9</v>
          </cell>
          <cell r="I8" t="str">
            <v>SE</v>
          </cell>
          <cell r="J8">
            <v>22.32</v>
          </cell>
          <cell r="K8">
            <v>0.2</v>
          </cell>
        </row>
        <row r="9">
          <cell r="B9">
            <v>18.729166666666668</v>
          </cell>
          <cell r="C9">
            <v>21.6</v>
          </cell>
          <cell r="D9">
            <v>16.8</v>
          </cell>
          <cell r="E9" t="str">
            <v>*</v>
          </cell>
          <cell r="F9" t="str">
            <v>*</v>
          </cell>
          <cell r="G9" t="str">
            <v>*</v>
          </cell>
          <cell r="H9">
            <v>9</v>
          </cell>
          <cell r="I9" t="str">
            <v>L</v>
          </cell>
          <cell r="J9">
            <v>22.68</v>
          </cell>
          <cell r="K9">
            <v>21.799999999999997</v>
          </cell>
        </row>
        <row r="10">
          <cell r="B10">
            <v>17.033333333333328</v>
          </cell>
          <cell r="C10">
            <v>20.2</v>
          </cell>
          <cell r="D10">
            <v>13.1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12.96</v>
          </cell>
          <cell r="I10" t="str">
            <v>SE</v>
          </cell>
          <cell r="J10">
            <v>29.880000000000003</v>
          </cell>
          <cell r="K10">
            <v>20.6</v>
          </cell>
        </row>
        <row r="11">
          <cell r="B11">
            <v>15.479166666666666</v>
          </cell>
          <cell r="C11">
            <v>19.7</v>
          </cell>
          <cell r="D11">
            <v>13.7</v>
          </cell>
          <cell r="E11" t="str">
            <v>*</v>
          </cell>
          <cell r="F11" t="str">
            <v>*</v>
          </cell>
          <cell r="G11" t="str">
            <v>*</v>
          </cell>
          <cell r="H11">
            <v>10.44</v>
          </cell>
          <cell r="I11" t="str">
            <v>SE</v>
          </cell>
          <cell r="J11">
            <v>23.759999999999998</v>
          </cell>
          <cell r="K11">
            <v>0.8</v>
          </cell>
        </row>
        <row r="12">
          <cell r="B12">
            <v>11.912500000000001</v>
          </cell>
          <cell r="C12">
            <v>18.5</v>
          </cell>
          <cell r="D12">
            <v>5.9</v>
          </cell>
          <cell r="E12" t="str">
            <v>*</v>
          </cell>
          <cell r="F12" t="str">
            <v>*</v>
          </cell>
          <cell r="G12" t="str">
            <v>*</v>
          </cell>
          <cell r="H12">
            <v>7.5600000000000005</v>
          </cell>
          <cell r="I12" t="str">
            <v>SE</v>
          </cell>
          <cell r="J12">
            <v>19.8</v>
          </cell>
          <cell r="K12">
            <v>0</v>
          </cell>
        </row>
        <row r="13">
          <cell r="B13">
            <v>11.320833333333333</v>
          </cell>
          <cell r="C13">
            <v>19.600000000000001</v>
          </cell>
          <cell r="D13">
            <v>3.5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10.44</v>
          </cell>
          <cell r="I13" t="str">
            <v>L</v>
          </cell>
          <cell r="J13">
            <v>21.96</v>
          </cell>
          <cell r="K13">
            <v>0</v>
          </cell>
        </row>
        <row r="14">
          <cell r="B14">
            <v>14.695833333333333</v>
          </cell>
          <cell r="C14">
            <v>20.3</v>
          </cell>
          <cell r="D14">
            <v>9</v>
          </cell>
          <cell r="E14" t="str">
            <v>*</v>
          </cell>
          <cell r="F14" t="str">
            <v>*</v>
          </cell>
          <cell r="G14" t="str">
            <v>*</v>
          </cell>
          <cell r="H14">
            <v>8.64</v>
          </cell>
          <cell r="I14" t="str">
            <v>L</v>
          </cell>
          <cell r="J14">
            <v>19.079999999999998</v>
          </cell>
          <cell r="K14">
            <v>0</v>
          </cell>
        </row>
        <row r="15">
          <cell r="B15">
            <v>12.675000000000002</v>
          </cell>
          <cell r="C15">
            <v>18.899999999999999</v>
          </cell>
          <cell r="D15">
            <v>4.7</v>
          </cell>
          <cell r="E15" t="str">
            <v>*</v>
          </cell>
          <cell r="F15" t="str">
            <v>*</v>
          </cell>
          <cell r="G15" t="str">
            <v>*</v>
          </cell>
          <cell r="H15">
            <v>15.48</v>
          </cell>
          <cell r="I15" t="str">
            <v>SE</v>
          </cell>
          <cell r="J15">
            <v>30.240000000000002</v>
          </cell>
          <cell r="K15">
            <v>0</v>
          </cell>
        </row>
        <row r="16">
          <cell r="B16">
            <v>9.6375000000000011</v>
          </cell>
          <cell r="C16">
            <v>19</v>
          </cell>
          <cell r="D16">
            <v>1.8</v>
          </cell>
          <cell r="E16" t="str">
            <v>*</v>
          </cell>
          <cell r="F16" t="str">
            <v>*</v>
          </cell>
          <cell r="G16" t="str">
            <v>*</v>
          </cell>
          <cell r="H16">
            <v>9</v>
          </cell>
          <cell r="I16" t="str">
            <v>L</v>
          </cell>
          <cell r="J16">
            <v>21.240000000000002</v>
          </cell>
          <cell r="K16">
            <v>0</v>
          </cell>
        </row>
        <row r="17">
          <cell r="B17">
            <v>9.8125</v>
          </cell>
          <cell r="C17">
            <v>21.3</v>
          </cell>
          <cell r="D17">
            <v>0.5</v>
          </cell>
          <cell r="E17" t="str">
            <v>*</v>
          </cell>
          <cell r="F17" t="str">
            <v>*</v>
          </cell>
          <cell r="G17" t="str">
            <v>*</v>
          </cell>
          <cell r="H17">
            <v>11.520000000000001</v>
          </cell>
          <cell r="I17" t="str">
            <v>NE</v>
          </cell>
          <cell r="J17">
            <v>25.56</v>
          </cell>
          <cell r="K17">
            <v>0</v>
          </cell>
        </row>
        <row r="18">
          <cell r="B18">
            <v>13.049999999999999</v>
          </cell>
          <cell r="C18">
            <v>25.3</v>
          </cell>
          <cell r="D18">
            <v>2.2999999999999998</v>
          </cell>
          <cell r="E18" t="str">
            <v>*</v>
          </cell>
          <cell r="F18" t="str">
            <v>*</v>
          </cell>
          <cell r="G18" t="str">
            <v>*</v>
          </cell>
          <cell r="H18">
            <v>8.64</v>
          </cell>
          <cell r="I18" t="str">
            <v>L</v>
          </cell>
          <cell r="J18">
            <v>20.52</v>
          </cell>
          <cell r="K18">
            <v>0</v>
          </cell>
        </row>
        <row r="19">
          <cell r="B19">
            <v>16.679166666666664</v>
          </cell>
          <cell r="C19">
            <v>28.7</v>
          </cell>
          <cell r="D19">
            <v>7.9</v>
          </cell>
          <cell r="E19" t="str">
            <v>*</v>
          </cell>
          <cell r="F19" t="str">
            <v>*</v>
          </cell>
          <cell r="G19" t="str">
            <v>*</v>
          </cell>
          <cell r="H19">
            <v>9</v>
          </cell>
          <cell r="I19" t="str">
            <v>O</v>
          </cell>
          <cell r="J19">
            <v>19.8</v>
          </cell>
          <cell r="K19">
            <v>0</v>
          </cell>
        </row>
        <row r="20">
          <cell r="B20">
            <v>18.720833333333331</v>
          </cell>
          <cell r="C20">
            <v>29.8</v>
          </cell>
          <cell r="D20">
            <v>10.8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10.08</v>
          </cell>
          <cell r="I20" t="str">
            <v>O</v>
          </cell>
          <cell r="J20">
            <v>21.240000000000002</v>
          </cell>
          <cell r="K20">
            <v>0</v>
          </cell>
        </row>
        <row r="21">
          <cell r="B21">
            <v>19.149999999999999</v>
          </cell>
          <cell r="C21">
            <v>27.5</v>
          </cell>
          <cell r="D21">
            <v>11.3</v>
          </cell>
          <cell r="E21" t="str">
            <v>*</v>
          </cell>
          <cell r="F21" t="str">
            <v>*</v>
          </cell>
          <cell r="G21" t="str">
            <v>*</v>
          </cell>
          <cell r="H21">
            <v>8.64</v>
          </cell>
          <cell r="I21" t="str">
            <v>S</v>
          </cell>
          <cell r="J21">
            <v>18.36</v>
          </cell>
          <cell r="K21">
            <v>0.2</v>
          </cell>
        </row>
        <row r="22">
          <cell r="B22">
            <v>17.608333333333331</v>
          </cell>
          <cell r="C22">
            <v>21.4</v>
          </cell>
          <cell r="D22">
            <v>15.4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13.32</v>
          </cell>
          <cell r="I22" t="str">
            <v>SE</v>
          </cell>
          <cell r="J22">
            <v>33.840000000000003</v>
          </cell>
          <cell r="K22">
            <v>0</v>
          </cell>
        </row>
        <row r="23">
          <cell r="B23">
            <v>18.4375</v>
          </cell>
          <cell r="C23">
            <v>24</v>
          </cell>
          <cell r="D23">
            <v>14</v>
          </cell>
          <cell r="E23" t="str">
            <v>*</v>
          </cell>
          <cell r="F23" t="str">
            <v>*</v>
          </cell>
          <cell r="G23" t="str">
            <v>*</v>
          </cell>
          <cell r="H23">
            <v>10.44</v>
          </cell>
          <cell r="I23" t="str">
            <v>SE</v>
          </cell>
          <cell r="J23">
            <v>24.12</v>
          </cell>
          <cell r="K23">
            <v>0</v>
          </cell>
        </row>
        <row r="24">
          <cell r="B24">
            <v>19.558333333333337</v>
          </cell>
          <cell r="C24">
            <v>26</v>
          </cell>
          <cell r="D24">
            <v>16</v>
          </cell>
          <cell r="E24" t="str">
            <v>*</v>
          </cell>
          <cell r="F24" t="str">
            <v>*</v>
          </cell>
          <cell r="G24" t="str">
            <v>*</v>
          </cell>
          <cell r="H24">
            <v>7.2</v>
          </cell>
          <cell r="I24" t="str">
            <v>SE</v>
          </cell>
          <cell r="J24">
            <v>20.52</v>
          </cell>
          <cell r="K24">
            <v>0</v>
          </cell>
        </row>
        <row r="25">
          <cell r="B25">
            <v>19.195833333333333</v>
          </cell>
          <cell r="C25">
            <v>23.4</v>
          </cell>
          <cell r="D25">
            <v>15.9</v>
          </cell>
          <cell r="E25" t="str">
            <v>*</v>
          </cell>
          <cell r="F25" t="str">
            <v>*</v>
          </cell>
          <cell r="G25" t="str">
            <v>*</v>
          </cell>
          <cell r="H25">
            <v>9</v>
          </cell>
          <cell r="I25" t="str">
            <v>SE</v>
          </cell>
          <cell r="J25">
            <v>17.28</v>
          </cell>
          <cell r="K25">
            <v>0</v>
          </cell>
        </row>
        <row r="26">
          <cell r="B26">
            <v>18.270833333333332</v>
          </cell>
          <cell r="C26">
            <v>23.3</v>
          </cell>
          <cell r="D26">
            <v>15.9</v>
          </cell>
          <cell r="E26" t="str">
            <v>*</v>
          </cell>
          <cell r="F26" t="str">
            <v>*</v>
          </cell>
          <cell r="G26" t="str">
            <v>*</v>
          </cell>
          <cell r="H26">
            <v>9</v>
          </cell>
          <cell r="I26" t="str">
            <v>SE</v>
          </cell>
          <cell r="J26">
            <v>19.8</v>
          </cell>
          <cell r="K26">
            <v>0</v>
          </cell>
        </row>
        <row r="27">
          <cell r="B27">
            <v>17.245833333333334</v>
          </cell>
          <cell r="C27">
            <v>26</v>
          </cell>
          <cell r="D27">
            <v>10.9</v>
          </cell>
          <cell r="E27" t="str">
            <v>*</v>
          </cell>
          <cell r="F27" t="str">
            <v>*</v>
          </cell>
          <cell r="G27" t="str">
            <v>*</v>
          </cell>
          <cell r="H27">
            <v>6.48</v>
          </cell>
          <cell r="I27" t="str">
            <v>L</v>
          </cell>
          <cell r="J27">
            <v>16.559999999999999</v>
          </cell>
          <cell r="K27">
            <v>0</v>
          </cell>
        </row>
        <row r="28">
          <cell r="B28">
            <v>20.258333333333329</v>
          </cell>
          <cell r="C28">
            <v>29.7</v>
          </cell>
          <cell r="D28">
            <v>12.1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14.4</v>
          </cell>
          <cell r="I28" t="str">
            <v>N</v>
          </cell>
          <cell r="J28">
            <v>34.92</v>
          </cell>
          <cell r="K28">
            <v>0.2</v>
          </cell>
        </row>
        <row r="29">
          <cell r="B29">
            <v>22.650000000000002</v>
          </cell>
          <cell r="C29">
            <v>30</v>
          </cell>
          <cell r="D29">
            <v>17</v>
          </cell>
          <cell r="E29" t="str">
            <v>*</v>
          </cell>
          <cell r="F29" t="str">
            <v>*</v>
          </cell>
          <cell r="G29" t="str">
            <v>*</v>
          </cell>
          <cell r="H29">
            <v>15.840000000000002</v>
          </cell>
          <cell r="I29" t="str">
            <v>N</v>
          </cell>
          <cell r="J29">
            <v>33.119999999999997</v>
          </cell>
          <cell r="K29">
            <v>0</v>
          </cell>
        </row>
        <row r="30">
          <cell r="B30">
            <v>22.6</v>
          </cell>
          <cell r="C30">
            <v>30.8</v>
          </cell>
          <cell r="D30">
            <v>16.600000000000001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19.440000000000001</v>
          </cell>
          <cell r="I30" t="str">
            <v>N</v>
          </cell>
          <cell r="J30">
            <v>35.28</v>
          </cell>
          <cell r="K30">
            <v>0</v>
          </cell>
        </row>
        <row r="31">
          <cell r="B31">
            <v>20.179166666666667</v>
          </cell>
          <cell r="C31">
            <v>27.8</v>
          </cell>
          <cell r="D31">
            <v>13.8</v>
          </cell>
          <cell r="E31" t="str">
            <v>*</v>
          </cell>
          <cell r="F31" t="str">
            <v>*</v>
          </cell>
          <cell r="G31" t="str">
            <v>*</v>
          </cell>
          <cell r="H31">
            <v>8.2799999999999994</v>
          </cell>
          <cell r="I31" t="str">
            <v>NE</v>
          </cell>
          <cell r="J31">
            <v>25.2</v>
          </cell>
          <cell r="K31">
            <v>0</v>
          </cell>
        </row>
        <row r="32">
          <cell r="B32">
            <v>18.629166666666666</v>
          </cell>
          <cell r="C32">
            <v>28.6</v>
          </cell>
          <cell r="D32">
            <v>10.3</v>
          </cell>
          <cell r="E32" t="str">
            <v>*</v>
          </cell>
          <cell r="F32" t="str">
            <v>*</v>
          </cell>
          <cell r="G32" t="str">
            <v>*</v>
          </cell>
          <cell r="H32">
            <v>9</v>
          </cell>
          <cell r="I32" t="str">
            <v>NE</v>
          </cell>
          <cell r="J32">
            <v>22.68</v>
          </cell>
          <cell r="K32">
            <v>0</v>
          </cell>
        </row>
        <row r="33">
          <cell r="B33">
            <v>19.316666666666663</v>
          </cell>
          <cell r="C33">
            <v>27.9</v>
          </cell>
          <cell r="D33">
            <v>10.7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13.32</v>
          </cell>
          <cell r="I33" t="str">
            <v>N</v>
          </cell>
          <cell r="J33">
            <v>25.56</v>
          </cell>
          <cell r="K33">
            <v>0</v>
          </cell>
        </row>
        <row r="34">
          <cell r="B34">
            <v>19.925000000000001</v>
          </cell>
          <cell r="C34">
            <v>30.5</v>
          </cell>
          <cell r="D34">
            <v>11.8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15.48</v>
          </cell>
          <cell r="I34" t="str">
            <v>N</v>
          </cell>
          <cell r="J34">
            <v>30.96</v>
          </cell>
          <cell r="K34">
            <v>0</v>
          </cell>
        </row>
        <row r="35">
          <cell r="I35" t="str">
            <v>SE</v>
          </cell>
        </row>
      </sheetData>
      <sheetData sheetId="6">
        <row r="5">
          <cell r="B5">
            <v>20.091666666666665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20.845833333333335</v>
          </cell>
          <cell r="C5">
            <v>27.1</v>
          </cell>
          <cell r="D5">
            <v>17.100000000000001</v>
          </cell>
          <cell r="E5">
            <v>88.583333333333329</v>
          </cell>
          <cell r="F5">
            <v>98</v>
          </cell>
          <cell r="G5">
            <v>61</v>
          </cell>
          <cell r="H5">
            <v>2.52</v>
          </cell>
          <cell r="I5" t="str">
            <v>S</v>
          </cell>
          <cell r="J5">
            <v>24.840000000000003</v>
          </cell>
          <cell r="K5">
            <v>1</v>
          </cell>
        </row>
        <row r="6">
          <cell r="B6">
            <v>20</v>
          </cell>
          <cell r="C6">
            <v>22.5</v>
          </cell>
          <cell r="D6">
            <v>18</v>
          </cell>
          <cell r="E6">
            <v>94.75</v>
          </cell>
          <cell r="F6">
            <v>97</v>
          </cell>
          <cell r="G6">
            <v>86</v>
          </cell>
          <cell r="H6">
            <v>5.7600000000000007</v>
          </cell>
          <cell r="I6" t="str">
            <v>O</v>
          </cell>
          <cell r="J6">
            <v>22.68</v>
          </cell>
          <cell r="K6">
            <v>36.4</v>
          </cell>
        </row>
        <row r="7">
          <cell r="B7">
            <v>20.391666666666669</v>
          </cell>
          <cell r="C7">
            <v>23.7</v>
          </cell>
          <cell r="D7">
            <v>18.8</v>
          </cell>
          <cell r="E7">
            <v>92.375</v>
          </cell>
          <cell r="F7">
            <v>98</v>
          </cell>
          <cell r="G7">
            <v>78</v>
          </cell>
          <cell r="H7">
            <v>13.32</v>
          </cell>
          <cell r="I7" t="str">
            <v>O</v>
          </cell>
          <cell r="J7">
            <v>29.52</v>
          </cell>
          <cell r="K7">
            <v>4.0000000000000009</v>
          </cell>
        </row>
        <row r="8">
          <cell r="B8">
            <v>21.641666666666666</v>
          </cell>
          <cell r="C8">
            <v>27.3</v>
          </cell>
          <cell r="D8">
            <v>18.600000000000001</v>
          </cell>
          <cell r="E8">
            <v>87.166666666666671</v>
          </cell>
          <cell r="F8">
            <v>97</v>
          </cell>
          <cell r="G8">
            <v>65</v>
          </cell>
          <cell r="H8">
            <v>23.400000000000002</v>
          </cell>
          <cell r="I8" t="str">
            <v>NO</v>
          </cell>
          <cell r="J8">
            <v>41.04</v>
          </cell>
          <cell r="K8">
            <v>0</v>
          </cell>
        </row>
        <row r="9">
          <cell r="B9">
            <v>23.091666666666665</v>
          </cell>
          <cell r="C9">
            <v>28.8</v>
          </cell>
          <cell r="D9">
            <v>20</v>
          </cell>
          <cell r="E9">
            <v>85.166666666666671</v>
          </cell>
          <cell r="F9">
            <v>97</v>
          </cell>
          <cell r="G9">
            <v>58</v>
          </cell>
          <cell r="H9">
            <v>26.64</v>
          </cell>
          <cell r="I9" t="str">
            <v>NO</v>
          </cell>
          <cell r="J9">
            <v>48.96</v>
          </cell>
          <cell r="K9">
            <v>1.2000000000000002</v>
          </cell>
        </row>
        <row r="10">
          <cell r="B10">
            <v>21.987499999999997</v>
          </cell>
          <cell r="C10">
            <v>27.1</v>
          </cell>
          <cell r="D10">
            <v>19.2</v>
          </cell>
          <cell r="E10">
            <v>90.291666666666671</v>
          </cell>
          <cell r="F10">
            <v>98</v>
          </cell>
          <cell r="G10">
            <v>64</v>
          </cell>
          <cell r="H10">
            <v>21.6</v>
          </cell>
          <cell r="I10" t="str">
            <v>O</v>
          </cell>
          <cell r="J10">
            <v>41.04</v>
          </cell>
          <cell r="K10">
            <v>5.6</v>
          </cell>
        </row>
        <row r="11">
          <cell r="B11">
            <v>15.3375</v>
          </cell>
          <cell r="C11">
            <v>21.4</v>
          </cell>
          <cell r="D11">
            <v>12.2</v>
          </cell>
          <cell r="E11">
            <v>94.833333333333329</v>
          </cell>
          <cell r="F11">
            <v>98</v>
          </cell>
          <cell r="G11">
            <v>91</v>
          </cell>
          <cell r="H11">
            <v>9</v>
          </cell>
          <cell r="I11" t="str">
            <v>L</v>
          </cell>
          <cell r="J11">
            <v>26.28</v>
          </cell>
          <cell r="K11">
            <v>12</v>
          </cell>
        </row>
        <row r="12">
          <cell r="B12">
            <v>14.270833333333334</v>
          </cell>
          <cell r="C12">
            <v>16.100000000000001</v>
          </cell>
          <cell r="D12">
            <v>12.6</v>
          </cell>
          <cell r="E12">
            <v>75.583333333333329</v>
          </cell>
          <cell r="F12">
            <v>95</v>
          </cell>
          <cell r="G12">
            <v>46</v>
          </cell>
          <cell r="H12">
            <v>2.8800000000000003</v>
          </cell>
          <cell r="I12" t="str">
            <v>SE</v>
          </cell>
          <cell r="J12">
            <v>20.88</v>
          </cell>
          <cell r="K12">
            <v>0.2</v>
          </cell>
        </row>
        <row r="13">
          <cell r="B13">
            <v>14.65</v>
          </cell>
          <cell r="C13">
            <v>20.9</v>
          </cell>
          <cell r="D13">
            <v>10</v>
          </cell>
          <cell r="E13">
            <v>58.791666666666664</v>
          </cell>
          <cell r="F13">
            <v>74</v>
          </cell>
          <cell r="G13">
            <v>35</v>
          </cell>
          <cell r="H13">
            <v>12.24</v>
          </cell>
          <cell r="I13" t="str">
            <v>L</v>
          </cell>
          <cell r="J13">
            <v>30.96</v>
          </cell>
          <cell r="K13">
            <v>0</v>
          </cell>
        </row>
        <row r="14">
          <cell r="B14">
            <v>16.479166666666668</v>
          </cell>
          <cell r="C14">
            <v>21.6</v>
          </cell>
          <cell r="D14">
            <v>13.8</v>
          </cell>
          <cell r="E14">
            <v>65.958333333333329</v>
          </cell>
          <cell r="F14">
            <v>81</v>
          </cell>
          <cell r="G14">
            <v>52</v>
          </cell>
          <cell r="H14">
            <v>11.879999999999999</v>
          </cell>
          <cell r="I14" t="str">
            <v>SE</v>
          </cell>
          <cell r="J14">
            <v>25.56</v>
          </cell>
          <cell r="K14">
            <v>0</v>
          </cell>
        </row>
        <row r="15">
          <cell r="B15">
            <v>14.820833333333335</v>
          </cell>
          <cell r="C15">
            <v>20.100000000000001</v>
          </cell>
          <cell r="D15">
            <v>9.4</v>
          </cell>
          <cell r="E15">
            <v>57.958333333333336</v>
          </cell>
          <cell r="F15">
            <v>84</v>
          </cell>
          <cell r="G15">
            <v>32</v>
          </cell>
          <cell r="H15">
            <v>3.24</v>
          </cell>
          <cell r="I15" t="str">
            <v>S</v>
          </cell>
          <cell r="J15">
            <v>25.2</v>
          </cell>
          <cell r="K15">
            <v>0</v>
          </cell>
        </row>
        <row r="16">
          <cell r="B16">
            <v>12.408333333333333</v>
          </cell>
          <cell r="C16">
            <v>20.9</v>
          </cell>
          <cell r="D16">
            <v>6.4</v>
          </cell>
          <cell r="E16">
            <v>52.833333333333336</v>
          </cell>
          <cell r="F16">
            <v>78</v>
          </cell>
          <cell r="G16">
            <v>21</v>
          </cell>
          <cell r="H16">
            <v>10.8</v>
          </cell>
          <cell r="I16" t="str">
            <v>S</v>
          </cell>
          <cell r="J16">
            <v>24.48</v>
          </cell>
          <cell r="K16">
            <v>0</v>
          </cell>
        </row>
        <row r="17">
          <cell r="B17">
            <v>13.220833333333337</v>
          </cell>
          <cell r="C17">
            <v>21.8</v>
          </cell>
          <cell r="D17">
            <v>7.6</v>
          </cell>
          <cell r="E17">
            <v>46.166666666666664</v>
          </cell>
          <cell r="F17">
            <v>64</v>
          </cell>
          <cell r="G17">
            <v>24</v>
          </cell>
          <cell r="H17">
            <v>15.840000000000002</v>
          </cell>
          <cell r="I17" t="str">
            <v>L</v>
          </cell>
          <cell r="J17">
            <v>35.28</v>
          </cell>
          <cell r="K17">
            <v>0</v>
          </cell>
        </row>
        <row r="18">
          <cell r="B18">
            <v>16.400000000000002</v>
          </cell>
          <cell r="C18">
            <v>26.7</v>
          </cell>
          <cell r="D18">
            <v>9.5</v>
          </cell>
          <cell r="E18">
            <v>53.375</v>
          </cell>
          <cell r="F18">
            <v>74</v>
          </cell>
          <cell r="G18">
            <v>30</v>
          </cell>
          <cell r="H18">
            <v>0.36000000000000004</v>
          </cell>
          <cell r="I18" t="str">
            <v>L</v>
          </cell>
          <cell r="J18">
            <v>21.240000000000002</v>
          </cell>
          <cell r="K18">
            <v>0</v>
          </cell>
        </row>
        <row r="19">
          <cell r="B19">
            <v>19.037499999999998</v>
          </cell>
          <cell r="C19">
            <v>28.7</v>
          </cell>
          <cell r="D19">
            <v>12.7</v>
          </cell>
          <cell r="E19">
            <v>64.791666666666671</v>
          </cell>
          <cell r="F19">
            <v>90</v>
          </cell>
          <cell r="G19">
            <v>25</v>
          </cell>
          <cell r="H19">
            <v>9.7200000000000006</v>
          </cell>
          <cell r="I19" t="str">
            <v>SE</v>
          </cell>
          <cell r="J19">
            <v>27.36</v>
          </cell>
          <cell r="K19">
            <v>0</v>
          </cell>
        </row>
        <row r="20">
          <cell r="B20">
            <v>20.512499999999999</v>
          </cell>
          <cell r="C20">
            <v>29.4</v>
          </cell>
          <cell r="D20">
            <v>14.3</v>
          </cell>
          <cell r="E20">
            <v>64.041666666666671</v>
          </cell>
          <cell r="F20">
            <v>84</v>
          </cell>
          <cell r="G20">
            <v>32</v>
          </cell>
          <cell r="H20">
            <v>1.4400000000000002</v>
          </cell>
          <cell r="I20" t="str">
            <v>SE</v>
          </cell>
          <cell r="J20">
            <v>24.840000000000003</v>
          </cell>
          <cell r="K20">
            <v>0</v>
          </cell>
        </row>
        <row r="21">
          <cell r="B21">
            <v>20.05</v>
          </cell>
          <cell r="C21">
            <v>28.6</v>
          </cell>
          <cell r="D21">
            <v>11.5</v>
          </cell>
          <cell r="E21">
            <v>64.958333333333329</v>
          </cell>
          <cell r="F21">
            <v>93</v>
          </cell>
          <cell r="G21">
            <v>33</v>
          </cell>
          <cell r="H21">
            <v>0.36000000000000004</v>
          </cell>
          <cell r="I21" t="str">
            <v>NE</v>
          </cell>
          <cell r="J21">
            <v>23.040000000000003</v>
          </cell>
          <cell r="K21">
            <v>0</v>
          </cell>
        </row>
        <row r="22">
          <cell r="B22">
            <v>19.662500000000001</v>
          </cell>
          <cell r="C22">
            <v>28.3</v>
          </cell>
          <cell r="D22">
            <v>12.1</v>
          </cell>
          <cell r="E22">
            <v>70.25</v>
          </cell>
          <cell r="F22">
            <v>95</v>
          </cell>
          <cell r="G22">
            <v>30</v>
          </cell>
          <cell r="H22">
            <v>6.12</v>
          </cell>
          <cell r="I22" t="str">
            <v>L</v>
          </cell>
          <cell r="J22">
            <v>27</v>
          </cell>
          <cell r="K22">
            <v>0</v>
          </cell>
        </row>
        <row r="23">
          <cell r="B23">
            <v>19.462500000000002</v>
          </cell>
          <cell r="C23">
            <v>28.2</v>
          </cell>
          <cell r="D23">
            <v>13.8</v>
          </cell>
          <cell r="E23">
            <v>75.916666666666671</v>
          </cell>
          <cell r="F23">
            <v>97</v>
          </cell>
          <cell r="G23">
            <v>32</v>
          </cell>
          <cell r="H23">
            <v>4.32</v>
          </cell>
          <cell r="I23" t="str">
            <v>L</v>
          </cell>
          <cell r="J23">
            <v>23.040000000000003</v>
          </cell>
          <cell r="K23">
            <v>0.2</v>
          </cell>
        </row>
        <row r="24">
          <cell r="B24">
            <v>19.554166666666664</v>
          </cell>
          <cell r="C24">
            <v>28</v>
          </cell>
          <cell r="D24">
            <v>13.3</v>
          </cell>
          <cell r="E24">
            <v>73.916666666666671</v>
          </cell>
          <cell r="F24">
            <v>95</v>
          </cell>
          <cell r="G24">
            <v>32</v>
          </cell>
          <cell r="H24">
            <v>4.6800000000000006</v>
          </cell>
          <cell r="I24" t="str">
            <v>L</v>
          </cell>
          <cell r="J24">
            <v>25.92</v>
          </cell>
          <cell r="K24">
            <v>0</v>
          </cell>
        </row>
        <row r="25">
          <cell r="B25">
            <v>18.274999999999999</v>
          </cell>
          <cell r="C25">
            <v>27.1</v>
          </cell>
          <cell r="D25">
            <v>11.8</v>
          </cell>
          <cell r="E25">
            <v>83.25</v>
          </cell>
          <cell r="F25">
            <v>98</v>
          </cell>
          <cell r="G25">
            <v>40</v>
          </cell>
          <cell r="H25">
            <v>0.72000000000000008</v>
          </cell>
          <cell r="I25" t="str">
            <v>O</v>
          </cell>
          <cell r="J25">
            <v>17.64</v>
          </cell>
          <cell r="K25">
            <v>0.2</v>
          </cell>
        </row>
        <row r="26">
          <cell r="B26">
            <v>19.141666666666669</v>
          </cell>
          <cell r="C26">
            <v>26</v>
          </cell>
          <cell r="D26">
            <v>15.1</v>
          </cell>
          <cell r="E26">
            <v>84.291666666666671</v>
          </cell>
          <cell r="F26">
            <v>98</v>
          </cell>
          <cell r="G26">
            <v>55</v>
          </cell>
          <cell r="H26">
            <v>0.36000000000000004</v>
          </cell>
          <cell r="I26" t="str">
            <v>S</v>
          </cell>
          <cell r="J26">
            <v>19.440000000000001</v>
          </cell>
          <cell r="K26">
            <v>0</v>
          </cell>
        </row>
        <row r="27">
          <cell r="B27">
            <v>19.816666666666666</v>
          </cell>
          <cell r="C27">
            <v>28.5</v>
          </cell>
          <cell r="D27">
            <v>14.8</v>
          </cell>
          <cell r="E27">
            <v>74.5</v>
          </cell>
          <cell r="F27">
            <v>95</v>
          </cell>
          <cell r="G27">
            <v>37</v>
          </cell>
          <cell r="H27">
            <v>7.2</v>
          </cell>
          <cell r="I27" t="str">
            <v>L</v>
          </cell>
          <cell r="J27">
            <v>25.2</v>
          </cell>
          <cell r="K27">
            <v>0</v>
          </cell>
        </row>
        <row r="28">
          <cell r="B28">
            <v>21.512499999999999</v>
          </cell>
          <cell r="C28">
            <v>29</v>
          </cell>
          <cell r="D28">
            <v>16.399999999999999</v>
          </cell>
          <cell r="E28">
            <v>68.625</v>
          </cell>
          <cell r="F28">
            <v>89</v>
          </cell>
          <cell r="G28">
            <v>38</v>
          </cell>
          <cell r="H28">
            <v>9.7200000000000006</v>
          </cell>
          <cell r="I28" t="str">
            <v>L</v>
          </cell>
          <cell r="J28">
            <v>32.76</v>
          </cell>
          <cell r="K28">
            <v>0</v>
          </cell>
        </row>
        <row r="29">
          <cell r="B29">
            <v>22.204166666666669</v>
          </cell>
          <cell r="C29">
            <v>29.7</v>
          </cell>
          <cell r="D29">
            <v>16.899999999999999</v>
          </cell>
          <cell r="E29">
            <v>63.083333333333336</v>
          </cell>
          <cell r="F29">
            <v>83</v>
          </cell>
          <cell r="G29">
            <v>35</v>
          </cell>
          <cell r="H29">
            <v>11.16</v>
          </cell>
          <cell r="I29" t="str">
            <v>L</v>
          </cell>
          <cell r="J29">
            <v>38.159999999999997</v>
          </cell>
          <cell r="K29">
            <v>0</v>
          </cell>
        </row>
        <row r="30">
          <cell r="B30">
            <v>21.433333333333334</v>
          </cell>
          <cell r="C30">
            <v>28.7</v>
          </cell>
          <cell r="D30">
            <v>13.8</v>
          </cell>
          <cell r="E30">
            <v>55.916666666666664</v>
          </cell>
          <cell r="F30">
            <v>85</v>
          </cell>
          <cell r="G30">
            <v>26</v>
          </cell>
          <cell r="H30">
            <v>14.76</v>
          </cell>
          <cell r="I30" t="str">
            <v>L</v>
          </cell>
          <cell r="J30">
            <v>34.56</v>
          </cell>
          <cell r="K30">
            <v>0</v>
          </cell>
        </row>
        <row r="31">
          <cell r="B31">
            <v>20.7</v>
          </cell>
          <cell r="C31">
            <v>28.6</v>
          </cell>
          <cell r="D31">
            <v>15.1</v>
          </cell>
          <cell r="E31">
            <v>50.875</v>
          </cell>
          <cell r="F31">
            <v>70</v>
          </cell>
          <cell r="G31">
            <v>27</v>
          </cell>
          <cell r="H31">
            <v>6.12</v>
          </cell>
          <cell r="I31" t="str">
            <v>L</v>
          </cell>
          <cell r="J31">
            <v>26.28</v>
          </cell>
          <cell r="K31">
            <v>0</v>
          </cell>
        </row>
        <row r="32">
          <cell r="B32">
            <v>19.991666666666667</v>
          </cell>
          <cell r="C32">
            <v>26.7</v>
          </cell>
          <cell r="D32">
            <v>14.9</v>
          </cell>
          <cell r="E32">
            <v>60.75</v>
          </cell>
          <cell r="F32">
            <v>81</v>
          </cell>
          <cell r="G32">
            <v>37</v>
          </cell>
          <cell r="H32">
            <v>7.2</v>
          </cell>
          <cell r="I32" t="str">
            <v>L</v>
          </cell>
          <cell r="J32">
            <v>31.680000000000003</v>
          </cell>
          <cell r="K32">
            <v>0</v>
          </cell>
        </row>
        <row r="33">
          <cell r="B33">
            <v>19.695833333333333</v>
          </cell>
          <cell r="C33">
            <v>27</v>
          </cell>
          <cell r="D33">
            <v>14.6</v>
          </cell>
          <cell r="E33">
            <v>57.75</v>
          </cell>
          <cell r="F33">
            <v>77</v>
          </cell>
          <cell r="G33">
            <v>28</v>
          </cell>
          <cell r="H33">
            <v>4.32</v>
          </cell>
          <cell r="I33" t="str">
            <v>L</v>
          </cell>
          <cell r="J33">
            <v>28.44</v>
          </cell>
          <cell r="K33">
            <v>0</v>
          </cell>
        </row>
        <row r="34">
          <cell r="B34">
            <v>20.458333333333332</v>
          </cell>
          <cell r="C34">
            <v>27.9</v>
          </cell>
          <cell r="D34">
            <v>14.5</v>
          </cell>
          <cell r="E34">
            <v>57.083333333333336</v>
          </cell>
          <cell r="F34">
            <v>76</v>
          </cell>
          <cell r="G34">
            <v>31</v>
          </cell>
          <cell r="H34">
            <v>11.520000000000001</v>
          </cell>
          <cell r="I34" t="str">
            <v>L</v>
          </cell>
          <cell r="J34">
            <v>32.04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20.691666666666666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14.016666666666666</v>
          </cell>
          <cell r="C5">
            <v>15.7</v>
          </cell>
          <cell r="D5">
            <v>12.5</v>
          </cell>
          <cell r="E5">
            <v>89.916666666666671</v>
          </cell>
          <cell r="F5">
            <v>96</v>
          </cell>
          <cell r="G5">
            <v>82</v>
          </cell>
          <cell r="H5">
            <v>9.7200000000000006</v>
          </cell>
          <cell r="I5" t="str">
            <v>SE</v>
          </cell>
          <cell r="J5">
            <v>19.440000000000001</v>
          </cell>
          <cell r="K5">
            <v>2.6</v>
          </cell>
        </row>
        <row r="6">
          <cell r="B6">
            <v>12.600000000000001</v>
          </cell>
          <cell r="C6">
            <v>17.100000000000001</v>
          </cell>
          <cell r="D6">
            <v>8.3000000000000007</v>
          </cell>
          <cell r="E6">
            <v>89.791666666666671</v>
          </cell>
          <cell r="F6">
            <v>98</v>
          </cell>
          <cell r="G6">
            <v>67</v>
          </cell>
          <cell r="H6">
            <v>9.7200000000000006</v>
          </cell>
          <cell r="I6" t="str">
            <v>S</v>
          </cell>
          <cell r="J6">
            <v>22.32</v>
          </cell>
          <cell r="K6">
            <v>0.2</v>
          </cell>
        </row>
        <row r="7">
          <cell r="B7">
            <v>12.795833333333329</v>
          </cell>
          <cell r="C7">
            <v>19.7</v>
          </cell>
          <cell r="D7">
            <v>8.4</v>
          </cell>
          <cell r="E7">
            <v>77.375</v>
          </cell>
          <cell r="F7">
            <v>94</v>
          </cell>
          <cell r="G7">
            <v>41</v>
          </cell>
          <cell r="H7">
            <v>14.4</v>
          </cell>
          <cell r="I7" t="str">
            <v>S</v>
          </cell>
          <cell r="J7">
            <v>28.44</v>
          </cell>
          <cell r="K7">
            <v>0.2</v>
          </cell>
        </row>
        <row r="8">
          <cell r="B8">
            <v>12.15</v>
          </cell>
          <cell r="C8">
            <v>14.9</v>
          </cell>
          <cell r="D8">
            <v>8.6999999999999993</v>
          </cell>
          <cell r="E8">
            <v>90.375</v>
          </cell>
          <cell r="F8">
            <v>97</v>
          </cell>
          <cell r="G8">
            <v>81</v>
          </cell>
          <cell r="H8">
            <v>10.08</v>
          </cell>
          <cell r="I8" t="str">
            <v>SE</v>
          </cell>
          <cell r="J8">
            <v>18.36</v>
          </cell>
          <cell r="K8">
            <v>1.4</v>
          </cell>
        </row>
        <row r="9">
          <cell r="B9">
            <v>15.016666666666666</v>
          </cell>
          <cell r="C9">
            <v>17.5</v>
          </cell>
          <cell r="D9">
            <v>13.8</v>
          </cell>
          <cell r="E9">
            <v>93.583333333333329</v>
          </cell>
          <cell r="F9">
            <v>97</v>
          </cell>
          <cell r="G9">
            <v>82</v>
          </cell>
          <cell r="H9">
            <v>7.2</v>
          </cell>
          <cell r="I9" t="str">
            <v>S</v>
          </cell>
          <cell r="J9">
            <v>16.2</v>
          </cell>
          <cell r="K9">
            <v>0.4</v>
          </cell>
        </row>
        <row r="10">
          <cell r="B10">
            <v>14.583333333333334</v>
          </cell>
          <cell r="C10">
            <v>17.3</v>
          </cell>
          <cell r="D10">
            <v>11.9</v>
          </cell>
          <cell r="E10">
            <v>81.916666666666671</v>
          </cell>
          <cell r="F10">
            <v>95</v>
          </cell>
          <cell r="G10">
            <v>63</v>
          </cell>
          <cell r="H10">
            <v>12.96</v>
          </cell>
          <cell r="I10" t="str">
            <v>S</v>
          </cell>
          <cell r="J10">
            <v>20.52</v>
          </cell>
          <cell r="K10">
            <v>0</v>
          </cell>
        </row>
        <row r="11">
          <cell r="B11">
            <v>11.89583333333333</v>
          </cell>
          <cell r="C11">
            <v>17.100000000000001</v>
          </cell>
          <cell r="D11">
            <v>8.1999999999999993</v>
          </cell>
          <cell r="E11">
            <v>79.666666666666671</v>
          </cell>
          <cell r="F11">
            <v>95</v>
          </cell>
          <cell r="G11">
            <v>48</v>
          </cell>
          <cell r="H11">
            <v>13.68</v>
          </cell>
          <cell r="I11" t="str">
            <v>S</v>
          </cell>
          <cell r="J11">
            <v>24.48</v>
          </cell>
          <cell r="K11">
            <v>0</v>
          </cell>
        </row>
        <row r="12">
          <cell r="B12">
            <v>11.383333333333333</v>
          </cell>
          <cell r="C12">
            <v>19.600000000000001</v>
          </cell>
          <cell r="D12">
            <v>6</v>
          </cell>
          <cell r="E12">
            <v>67.333333333333329</v>
          </cell>
          <cell r="F12">
            <v>88</v>
          </cell>
          <cell r="G12">
            <v>30</v>
          </cell>
          <cell r="H12">
            <v>14.4</v>
          </cell>
          <cell r="I12" t="str">
            <v>S</v>
          </cell>
          <cell r="J12">
            <v>30.6</v>
          </cell>
          <cell r="K12">
            <v>0</v>
          </cell>
        </row>
        <row r="13">
          <cell r="B13">
            <v>10.683333333333332</v>
          </cell>
          <cell r="C13">
            <v>18.100000000000001</v>
          </cell>
          <cell r="D13">
            <v>5.5</v>
          </cell>
          <cell r="E13">
            <v>60.416666666666664</v>
          </cell>
          <cell r="F13">
            <v>82</v>
          </cell>
          <cell r="G13">
            <v>21</v>
          </cell>
          <cell r="H13">
            <v>19.079999999999998</v>
          </cell>
          <cell r="I13" t="str">
            <v>S</v>
          </cell>
          <cell r="J13">
            <v>36</v>
          </cell>
          <cell r="K13">
            <v>0</v>
          </cell>
        </row>
        <row r="14">
          <cell r="B14">
            <v>11.375</v>
          </cell>
          <cell r="C14">
            <v>18.399999999999999</v>
          </cell>
          <cell r="D14">
            <v>5.7</v>
          </cell>
          <cell r="E14">
            <v>60</v>
          </cell>
          <cell r="F14">
            <v>91</v>
          </cell>
          <cell r="G14">
            <v>28</v>
          </cell>
          <cell r="H14">
            <v>16.2</v>
          </cell>
          <cell r="I14" t="str">
            <v>S</v>
          </cell>
          <cell r="J14">
            <v>31.319999999999997</v>
          </cell>
          <cell r="K14">
            <v>0</v>
          </cell>
        </row>
        <row r="15">
          <cell r="B15">
            <v>9.9208333333333325</v>
          </cell>
          <cell r="C15">
            <v>16.3</v>
          </cell>
          <cell r="D15">
            <v>5.6</v>
          </cell>
          <cell r="E15">
            <v>66.833333333333329</v>
          </cell>
          <cell r="F15">
            <v>96</v>
          </cell>
          <cell r="G15">
            <v>30</v>
          </cell>
          <cell r="H15">
            <v>15.48</v>
          </cell>
          <cell r="I15" t="str">
            <v>S</v>
          </cell>
          <cell r="J15">
            <v>26.28</v>
          </cell>
          <cell r="K15">
            <v>0</v>
          </cell>
        </row>
        <row r="16">
          <cell r="B16">
            <v>8.8416666666666668</v>
          </cell>
          <cell r="C16">
            <v>17.8</v>
          </cell>
          <cell r="D16">
            <v>2.6</v>
          </cell>
          <cell r="E16">
            <v>58.291666666666664</v>
          </cell>
          <cell r="F16">
            <v>89</v>
          </cell>
          <cell r="G16">
            <v>22</v>
          </cell>
          <cell r="H16">
            <v>13.68</v>
          </cell>
          <cell r="I16" t="str">
            <v>S</v>
          </cell>
          <cell r="J16">
            <v>23.040000000000003</v>
          </cell>
          <cell r="K16">
            <v>0</v>
          </cell>
        </row>
        <row r="17">
          <cell r="B17">
            <v>10.987499999999999</v>
          </cell>
          <cell r="C17">
            <v>20.100000000000001</v>
          </cell>
          <cell r="D17">
            <v>3.8</v>
          </cell>
          <cell r="E17">
            <v>50.875</v>
          </cell>
          <cell r="F17">
            <v>80</v>
          </cell>
          <cell r="G17">
            <v>23</v>
          </cell>
          <cell r="H17">
            <v>23.040000000000003</v>
          </cell>
          <cell r="I17" t="str">
            <v>L</v>
          </cell>
          <cell r="J17">
            <v>41.4</v>
          </cell>
          <cell r="K17">
            <v>0</v>
          </cell>
        </row>
        <row r="18">
          <cell r="B18">
            <v>14.674999999999999</v>
          </cell>
          <cell r="C18">
            <v>23.4</v>
          </cell>
          <cell r="D18">
            <v>8.3000000000000007</v>
          </cell>
          <cell r="E18">
            <v>49.625</v>
          </cell>
          <cell r="F18">
            <v>68</v>
          </cell>
          <cell r="G18">
            <v>28</v>
          </cell>
          <cell r="H18">
            <v>23.040000000000003</v>
          </cell>
          <cell r="I18" t="str">
            <v>NE</v>
          </cell>
          <cell r="J18">
            <v>35.28</v>
          </cell>
          <cell r="K18">
            <v>0</v>
          </cell>
        </row>
        <row r="19">
          <cell r="B19">
            <v>18.033333333333331</v>
          </cell>
          <cell r="C19">
            <v>27.3</v>
          </cell>
          <cell r="D19">
            <v>12.1</v>
          </cell>
          <cell r="E19">
            <v>67.375</v>
          </cell>
          <cell r="F19">
            <v>90</v>
          </cell>
          <cell r="G19">
            <v>39</v>
          </cell>
          <cell r="H19">
            <v>18</v>
          </cell>
          <cell r="I19" t="str">
            <v>NE</v>
          </cell>
          <cell r="J19">
            <v>30.6</v>
          </cell>
          <cell r="K19">
            <v>0</v>
          </cell>
        </row>
        <row r="20">
          <cell r="B20">
            <v>20.791666666666668</v>
          </cell>
          <cell r="C20">
            <v>30.2</v>
          </cell>
          <cell r="D20">
            <v>14.2</v>
          </cell>
          <cell r="E20">
            <v>67.416666666666671</v>
          </cell>
          <cell r="F20">
            <v>94</v>
          </cell>
          <cell r="G20">
            <v>31</v>
          </cell>
          <cell r="H20">
            <v>14.4</v>
          </cell>
          <cell r="I20" t="str">
            <v>NE</v>
          </cell>
          <cell r="J20">
            <v>32.04</v>
          </cell>
          <cell r="K20">
            <v>0</v>
          </cell>
        </row>
        <row r="21">
          <cell r="B21">
            <v>16.029166666666665</v>
          </cell>
          <cell r="C21">
            <v>20.6</v>
          </cell>
          <cell r="D21">
            <v>15.1</v>
          </cell>
          <cell r="E21">
            <v>93.916666666666671</v>
          </cell>
          <cell r="F21">
            <v>98</v>
          </cell>
          <cell r="G21">
            <v>75</v>
          </cell>
          <cell r="H21">
            <v>9.3600000000000012</v>
          </cell>
          <cell r="I21" t="str">
            <v>SO</v>
          </cell>
          <cell r="J21">
            <v>27.36</v>
          </cell>
          <cell r="K21">
            <v>0.6</v>
          </cell>
        </row>
        <row r="22">
          <cell r="B22">
            <v>14.816666666666663</v>
          </cell>
          <cell r="C22">
            <v>16.3</v>
          </cell>
          <cell r="D22">
            <v>13.9</v>
          </cell>
          <cell r="E22">
            <v>96.333333333333329</v>
          </cell>
          <cell r="F22">
            <v>98</v>
          </cell>
          <cell r="G22">
            <v>91</v>
          </cell>
          <cell r="H22">
            <v>13.32</v>
          </cell>
          <cell r="I22" t="str">
            <v>S</v>
          </cell>
          <cell r="J22">
            <v>23.040000000000003</v>
          </cell>
          <cell r="K22">
            <v>26.799999999999994</v>
          </cell>
        </row>
        <row r="23">
          <cell r="B23">
            <v>15.954166666666664</v>
          </cell>
          <cell r="C23">
            <v>21.1</v>
          </cell>
          <cell r="D23">
            <v>13.3</v>
          </cell>
          <cell r="E23">
            <v>89.708333333333329</v>
          </cell>
          <cell r="F23">
            <v>98</v>
          </cell>
          <cell r="G23">
            <v>67</v>
          </cell>
          <cell r="H23">
            <v>9.7200000000000006</v>
          </cell>
          <cell r="I23" t="str">
            <v>S</v>
          </cell>
          <cell r="J23">
            <v>19.079999999999998</v>
          </cell>
          <cell r="K23">
            <v>1</v>
          </cell>
        </row>
        <row r="24">
          <cell r="B24">
            <v>14.804166666666669</v>
          </cell>
          <cell r="C24">
            <v>17.399999999999999</v>
          </cell>
          <cell r="D24">
            <v>12.3</v>
          </cell>
          <cell r="E24">
            <v>95.041666666666671</v>
          </cell>
          <cell r="F24">
            <v>98</v>
          </cell>
          <cell r="G24">
            <v>87</v>
          </cell>
          <cell r="H24">
            <v>18.720000000000002</v>
          </cell>
          <cell r="I24" t="str">
            <v>S</v>
          </cell>
          <cell r="J24">
            <v>28.08</v>
          </cell>
          <cell r="K24">
            <v>18.400000000000002</v>
          </cell>
        </row>
        <row r="25">
          <cell r="B25">
            <v>13.608333333333333</v>
          </cell>
          <cell r="C25">
            <v>15.1</v>
          </cell>
          <cell r="D25">
            <v>12.3</v>
          </cell>
          <cell r="E25">
            <v>98.041666666666671</v>
          </cell>
          <cell r="F25">
            <v>99</v>
          </cell>
          <cell r="G25">
            <v>96</v>
          </cell>
          <cell r="H25">
            <v>14.04</v>
          </cell>
          <cell r="I25" t="str">
            <v>SO</v>
          </cell>
          <cell r="J25">
            <v>27</v>
          </cell>
          <cell r="K25">
            <v>16.399999999999999</v>
          </cell>
        </row>
        <row r="26">
          <cell r="B26">
            <v>14.987500000000002</v>
          </cell>
          <cell r="C26">
            <v>20.8</v>
          </cell>
          <cell r="D26">
            <v>12.4</v>
          </cell>
          <cell r="E26">
            <v>89.708333333333329</v>
          </cell>
          <cell r="F26">
            <v>98</v>
          </cell>
          <cell r="G26">
            <v>56</v>
          </cell>
          <cell r="H26">
            <v>10.08</v>
          </cell>
          <cell r="I26" t="str">
            <v>SO</v>
          </cell>
          <cell r="J26">
            <v>18.720000000000002</v>
          </cell>
          <cell r="K26">
            <v>7.6</v>
          </cell>
        </row>
        <row r="27">
          <cell r="B27">
            <v>14.279166666666663</v>
          </cell>
          <cell r="C27">
            <v>20.5</v>
          </cell>
          <cell r="D27">
            <v>10.9</v>
          </cell>
          <cell r="E27">
            <v>90.833333333333329</v>
          </cell>
          <cell r="F27">
            <v>99</v>
          </cell>
          <cell r="G27">
            <v>71</v>
          </cell>
          <cell r="H27">
            <v>9.3600000000000012</v>
          </cell>
          <cell r="I27" t="str">
            <v>SE</v>
          </cell>
          <cell r="J27">
            <v>19.440000000000001</v>
          </cell>
          <cell r="K27">
            <v>0.2</v>
          </cell>
        </row>
        <row r="28">
          <cell r="B28">
            <v>18.150000000000002</v>
          </cell>
          <cell r="C28">
            <v>25.8</v>
          </cell>
          <cell r="D28">
            <v>13.1</v>
          </cell>
          <cell r="E28">
            <v>81.875</v>
          </cell>
          <cell r="F28">
            <v>97</v>
          </cell>
          <cell r="G28">
            <v>55</v>
          </cell>
          <cell r="H28">
            <v>16.920000000000002</v>
          </cell>
          <cell r="I28" t="str">
            <v>L</v>
          </cell>
          <cell r="J28">
            <v>32.76</v>
          </cell>
          <cell r="K28">
            <v>0</v>
          </cell>
        </row>
        <row r="29">
          <cell r="B29">
            <v>19.883333333333333</v>
          </cell>
          <cell r="C29">
            <v>26.1</v>
          </cell>
          <cell r="D29">
            <v>15.9</v>
          </cell>
          <cell r="E29">
            <v>74.916666666666671</v>
          </cell>
          <cell r="F29">
            <v>91</v>
          </cell>
          <cell r="G29">
            <v>49</v>
          </cell>
          <cell r="H29">
            <v>29.52</v>
          </cell>
          <cell r="I29" t="str">
            <v>L</v>
          </cell>
          <cell r="J29">
            <v>47.16</v>
          </cell>
          <cell r="K29">
            <v>0</v>
          </cell>
        </row>
        <row r="30">
          <cell r="B30">
            <v>20.375</v>
          </cell>
          <cell r="C30">
            <v>28.4</v>
          </cell>
          <cell r="D30">
            <v>14.7</v>
          </cell>
          <cell r="E30">
            <v>70.291666666666671</v>
          </cell>
          <cell r="F30">
            <v>91</v>
          </cell>
          <cell r="G30">
            <v>42</v>
          </cell>
          <cell r="H30">
            <v>21.96</v>
          </cell>
          <cell r="I30" t="str">
            <v>NE</v>
          </cell>
          <cell r="J30">
            <v>37.080000000000005</v>
          </cell>
          <cell r="K30">
            <v>0</v>
          </cell>
        </row>
        <row r="31">
          <cell r="B31">
            <v>18.587499999999999</v>
          </cell>
          <cell r="C31">
            <v>26.7</v>
          </cell>
          <cell r="D31">
            <v>12.4</v>
          </cell>
          <cell r="E31">
            <v>75.772727272727266</v>
          </cell>
          <cell r="F31">
            <v>100</v>
          </cell>
          <cell r="G31">
            <v>33</v>
          </cell>
          <cell r="H31">
            <v>19.440000000000001</v>
          </cell>
          <cell r="I31" t="str">
            <v>NE</v>
          </cell>
          <cell r="J31">
            <v>30.6</v>
          </cell>
          <cell r="K31">
            <v>0.2</v>
          </cell>
        </row>
        <row r="32">
          <cell r="B32">
            <v>19.229166666666664</v>
          </cell>
          <cell r="C32">
            <v>26.2</v>
          </cell>
          <cell r="D32">
            <v>13.3</v>
          </cell>
          <cell r="E32">
            <v>64.791666666666671</v>
          </cell>
          <cell r="F32">
            <v>96</v>
          </cell>
          <cell r="G32">
            <v>40</v>
          </cell>
          <cell r="H32">
            <v>11.879999999999999</v>
          </cell>
          <cell r="I32" t="str">
            <v>L</v>
          </cell>
          <cell r="J32">
            <v>24.840000000000003</v>
          </cell>
          <cell r="K32">
            <v>0</v>
          </cell>
        </row>
        <row r="33">
          <cell r="B33">
            <v>19.454166666666666</v>
          </cell>
          <cell r="C33">
            <v>26.5</v>
          </cell>
          <cell r="D33">
            <v>14.4</v>
          </cell>
          <cell r="E33">
            <v>67.708333333333329</v>
          </cell>
          <cell r="F33">
            <v>94</v>
          </cell>
          <cell r="G33">
            <v>37</v>
          </cell>
          <cell r="H33">
            <v>16.2</v>
          </cell>
          <cell r="I33" t="str">
            <v>L</v>
          </cell>
          <cell r="J33">
            <v>27</v>
          </cell>
          <cell r="K33">
            <v>0</v>
          </cell>
        </row>
        <row r="34">
          <cell r="B34">
            <v>19.212499999999999</v>
          </cell>
          <cell r="C34">
            <v>26</v>
          </cell>
          <cell r="D34">
            <v>14.3</v>
          </cell>
          <cell r="E34">
            <v>69.833333333333329</v>
          </cell>
          <cell r="F34">
            <v>94</v>
          </cell>
          <cell r="G34">
            <v>46</v>
          </cell>
          <cell r="H34">
            <v>14.76</v>
          </cell>
          <cell r="I34" t="str">
            <v>L</v>
          </cell>
          <cell r="J34">
            <v>27.36</v>
          </cell>
          <cell r="K34">
            <v>0</v>
          </cell>
        </row>
        <row r="35">
          <cell r="I35" t="str">
            <v>S</v>
          </cell>
        </row>
      </sheetData>
      <sheetData sheetId="6">
        <row r="5">
          <cell r="B5">
            <v>20.18333333333333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19.937499999999993</v>
          </cell>
          <cell r="C5">
            <v>24.7</v>
          </cell>
          <cell r="D5">
            <v>17.100000000000001</v>
          </cell>
          <cell r="E5">
            <v>92.041666666666671</v>
          </cell>
          <cell r="F5">
            <v>97</v>
          </cell>
          <cell r="G5">
            <v>77</v>
          </cell>
          <cell r="H5" t="str">
            <v>*</v>
          </cell>
          <cell r="I5" t="str">
            <v>*</v>
          </cell>
          <cell r="J5" t="str">
            <v>*</v>
          </cell>
          <cell r="K5">
            <v>1.5999999999999999</v>
          </cell>
        </row>
        <row r="6">
          <cell r="B6">
            <v>17.212500000000002</v>
          </cell>
          <cell r="C6">
            <v>20.7</v>
          </cell>
          <cell r="D6">
            <v>15.4</v>
          </cell>
          <cell r="E6">
            <v>89.916666666666671</v>
          </cell>
          <cell r="F6">
            <v>95</v>
          </cell>
          <cell r="G6">
            <v>80</v>
          </cell>
          <cell r="H6" t="str">
            <v>*</v>
          </cell>
          <cell r="I6" t="str">
            <v>*</v>
          </cell>
          <cell r="J6" t="str">
            <v>*</v>
          </cell>
          <cell r="K6">
            <v>5</v>
          </cell>
        </row>
        <row r="7">
          <cell r="B7">
            <v>16.466666666666665</v>
          </cell>
          <cell r="C7">
            <v>20</v>
          </cell>
          <cell r="D7">
            <v>13.9</v>
          </cell>
          <cell r="E7">
            <v>87.125</v>
          </cell>
          <cell r="F7">
            <v>96</v>
          </cell>
          <cell r="G7">
            <v>71</v>
          </cell>
          <cell r="H7" t="str">
            <v>*</v>
          </cell>
          <cell r="I7" t="str">
            <v>*</v>
          </cell>
          <cell r="J7" t="str">
            <v>*</v>
          </cell>
          <cell r="K7">
            <v>1</v>
          </cell>
        </row>
        <row r="8">
          <cell r="B8">
            <v>19.645833333333336</v>
          </cell>
          <cell r="C8">
            <v>25.3</v>
          </cell>
          <cell r="D8">
            <v>15.7</v>
          </cell>
          <cell r="E8">
            <v>87.875</v>
          </cell>
          <cell r="F8">
            <v>95</v>
          </cell>
          <cell r="G8">
            <v>76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21.441666666666666</v>
          </cell>
          <cell r="C9">
            <v>24.2</v>
          </cell>
          <cell r="D9">
            <v>18.2</v>
          </cell>
          <cell r="E9">
            <v>92.916666666666671</v>
          </cell>
          <cell r="F9">
            <v>96</v>
          </cell>
          <cell r="G9">
            <v>85</v>
          </cell>
          <cell r="H9" t="str">
            <v>*</v>
          </cell>
          <cell r="I9" t="str">
            <v>*</v>
          </cell>
          <cell r="J9" t="str">
            <v>*</v>
          </cell>
          <cell r="K9">
            <v>11.200000000000001</v>
          </cell>
        </row>
        <row r="10">
          <cell r="B10">
            <v>18.899999999999999</v>
          </cell>
          <cell r="C10">
            <v>22.6</v>
          </cell>
          <cell r="D10">
            <v>13.7</v>
          </cell>
          <cell r="E10">
            <v>94.25</v>
          </cell>
          <cell r="F10">
            <v>96</v>
          </cell>
          <cell r="G10">
            <v>86</v>
          </cell>
          <cell r="H10" t="str">
            <v>*</v>
          </cell>
          <cell r="I10" t="str">
            <v>*</v>
          </cell>
          <cell r="J10" t="str">
            <v>*</v>
          </cell>
          <cell r="K10">
            <v>23.200000000000003</v>
          </cell>
        </row>
        <row r="11">
          <cell r="B11">
            <v>15.025</v>
          </cell>
          <cell r="C11">
            <v>20.2</v>
          </cell>
          <cell r="D11">
            <v>12.4</v>
          </cell>
          <cell r="E11">
            <v>82.083333333333329</v>
          </cell>
          <cell r="F11">
            <v>96</v>
          </cell>
          <cell r="G11">
            <v>45</v>
          </cell>
          <cell r="H11" t="str">
            <v>*</v>
          </cell>
          <cell r="I11" t="str">
            <v>*</v>
          </cell>
          <cell r="J11" t="str">
            <v>*</v>
          </cell>
          <cell r="K11">
            <v>1</v>
          </cell>
        </row>
        <row r="12">
          <cell r="B12">
            <v>11.94166666666667</v>
          </cell>
          <cell r="C12">
            <v>14.9</v>
          </cell>
          <cell r="D12">
            <v>9.5</v>
          </cell>
          <cell r="E12">
            <v>78.375</v>
          </cell>
          <cell r="F12">
            <v>92</v>
          </cell>
          <cell r="G12">
            <v>53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0.2</v>
          </cell>
        </row>
        <row r="13">
          <cell r="B13">
            <v>11.775</v>
          </cell>
          <cell r="C13">
            <v>20.6</v>
          </cell>
          <cell r="D13">
            <v>5.3</v>
          </cell>
          <cell r="E13">
            <v>75.708333333333329</v>
          </cell>
          <cell r="F13">
            <v>95</v>
          </cell>
          <cell r="G13">
            <v>35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0.2</v>
          </cell>
        </row>
        <row r="14">
          <cell r="B14">
            <v>14.616666666666667</v>
          </cell>
          <cell r="C14">
            <v>18.899999999999999</v>
          </cell>
          <cell r="D14">
            <v>11.5</v>
          </cell>
          <cell r="E14">
            <v>69.583333333333329</v>
          </cell>
          <cell r="F14">
            <v>86</v>
          </cell>
          <cell r="G14">
            <v>43</v>
          </cell>
          <cell r="H14">
            <v>6.48</v>
          </cell>
          <cell r="I14" t="str">
            <v>S</v>
          </cell>
          <cell r="J14">
            <v>5.04</v>
          </cell>
          <cell r="K14">
            <v>0</v>
          </cell>
        </row>
        <row r="15">
          <cell r="B15">
            <v>14.633333333333335</v>
          </cell>
          <cell r="C15">
            <v>18.7</v>
          </cell>
          <cell r="D15">
            <v>10</v>
          </cell>
          <cell r="E15">
            <v>54.866666666666667</v>
          </cell>
          <cell r="F15">
            <v>73</v>
          </cell>
          <cell r="G15">
            <v>37</v>
          </cell>
          <cell r="H15">
            <v>18.720000000000002</v>
          </cell>
          <cell r="I15" t="str">
            <v>S</v>
          </cell>
          <cell r="J15">
            <v>33.840000000000003</v>
          </cell>
          <cell r="K15">
            <v>0</v>
          </cell>
        </row>
        <row r="16">
          <cell r="B16">
            <v>13.738461538461538</v>
          </cell>
          <cell r="C16">
            <v>18.7</v>
          </cell>
          <cell r="D16">
            <v>6.5</v>
          </cell>
          <cell r="E16">
            <v>47.53846153846154</v>
          </cell>
          <cell r="F16">
            <v>79</v>
          </cell>
          <cell r="G16">
            <v>25</v>
          </cell>
          <cell r="H16">
            <v>15.120000000000001</v>
          </cell>
          <cell r="I16" t="str">
            <v>SE</v>
          </cell>
          <cell r="J16">
            <v>28.8</v>
          </cell>
          <cell r="K16">
            <v>0</v>
          </cell>
        </row>
        <row r="17">
          <cell r="B17">
            <v>11.333333333333334</v>
          </cell>
          <cell r="C17">
            <v>21.9</v>
          </cell>
          <cell r="D17">
            <v>2.4</v>
          </cell>
          <cell r="E17">
            <v>59.25</v>
          </cell>
          <cell r="F17">
            <v>90</v>
          </cell>
          <cell r="G17">
            <v>25</v>
          </cell>
          <cell r="H17">
            <v>11.16</v>
          </cell>
          <cell r="I17" t="str">
            <v>SE</v>
          </cell>
          <cell r="J17">
            <v>28.08</v>
          </cell>
          <cell r="K17">
            <v>0</v>
          </cell>
        </row>
        <row r="18">
          <cell r="B18">
            <v>15.070833333333335</v>
          </cell>
          <cell r="C18">
            <v>26.6</v>
          </cell>
          <cell r="D18">
            <v>6.6</v>
          </cell>
          <cell r="E18">
            <v>57.041666666666664</v>
          </cell>
          <cell r="F18">
            <v>84</v>
          </cell>
          <cell r="G18">
            <v>26</v>
          </cell>
          <cell r="H18">
            <v>11.520000000000001</v>
          </cell>
          <cell r="I18" t="str">
            <v>SE</v>
          </cell>
          <cell r="J18">
            <v>29.16</v>
          </cell>
          <cell r="K18">
            <v>0</v>
          </cell>
        </row>
        <row r="19">
          <cell r="B19">
            <v>19.191666666666666</v>
          </cell>
          <cell r="C19">
            <v>29.2</v>
          </cell>
          <cell r="D19">
            <v>10.6</v>
          </cell>
          <cell r="E19">
            <v>64.458333333333329</v>
          </cell>
          <cell r="F19">
            <v>92</v>
          </cell>
          <cell r="G19">
            <v>33</v>
          </cell>
          <cell r="H19">
            <v>9.3600000000000012</v>
          </cell>
          <cell r="I19" t="str">
            <v>SE</v>
          </cell>
          <cell r="J19">
            <v>19.8</v>
          </cell>
          <cell r="K19">
            <v>0</v>
          </cell>
        </row>
        <row r="20">
          <cell r="B20">
            <v>21.124999999999996</v>
          </cell>
          <cell r="C20">
            <v>29.8</v>
          </cell>
          <cell r="D20">
            <v>13.9</v>
          </cell>
          <cell r="E20">
            <v>63.25</v>
          </cell>
          <cell r="F20">
            <v>85</v>
          </cell>
          <cell r="G20">
            <v>30</v>
          </cell>
          <cell r="H20">
            <v>8.64</v>
          </cell>
          <cell r="I20" t="str">
            <v>SE</v>
          </cell>
          <cell r="J20">
            <v>20.52</v>
          </cell>
          <cell r="K20">
            <v>0</v>
          </cell>
        </row>
        <row r="21">
          <cell r="B21">
            <v>20.475000000000001</v>
          </cell>
          <cell r="C21">
            <v>28.7</v>
          </cell>
          <cell r="D21">
            <v>13.4</v>
          </cell>
          <cell r="E21">
            <v>71.166666666666671</v>
          </cell>
          <cell r="F21">
            <v>94</v>
          </cell>
          <cell r="G21">
            <v>42</v>
          </cell>
          <cell r="H21">
            <v>9</v>
          </cell>
          <cell r="I21" t="str">
            <v>SE</v>
          </cell>
          <cell r="J21">
            <v>19.440000000000001</v>
          </cell>
          <cell r="K21">
            <v>0</v>
          </cell>
        </row>
        <row r="22">
          <cell r="B22">
            <v>18.762499999999999</v>
          </cell>
          <cell r="C22">
            <v>23.4</v>
          </cell>
          <cell r="D22">
            <v>15.7</v>
          </cell>
          <cell r="E22">
            <v>84.208333333333329</v>
          </cell>
          <cell r="F22">
            <v>96</v>
          </cell>
          <cell r="G22">
            <v>65</v>
          </cell>
          <cell r="H22">
            <v>12.96</v>
          </cell>
          <cell r="I22" t="str">
            <v>SE</v>
          </cell>
          <cell r="J22">
            <v>25.56</v>
          </cell>
          <cell r="K22">
            <v>0</v>
          </cell>
        </row>
        <row r="23">
          <cell r="B23">
            <v>17.237500000000001</v>
          </cell>
          <cell r="C23">
            <v>23.4</v>
          </cell>
          <cell r="D23">
            <v>13.9</v>
          </cell>
          <cell r="E23">
            <v>88.875</v>
          </cell>
          <cell r="F23">
            <v>97</v>
          </cell>
          <cell r="G23">
            <v>68</v>
          </cell>
          <cell r="H23">
            <v>10.8</v>
          </cell>
          <cell r="I23" t="str">
            <v>SE</v>
          </cell>
          <cell r="J23">
            <v>22.68</v>
          </cell>
          <cell r="K23">
            <v>0</v>
          </cell>
        </row>
        <row r="24">
          <cell r="B24">
            <v>19.304166666666667</v>
          </cell>
          <cell r="C24">
            <v>25.1</v>
          </cell>
          <cell r="D24">
            <v>16.100000000000001</v>
          </cell>
          <cell r="E24">
            <v>83.708333333333329</v>
          </cell>
          <cell r="F24">
            <v>96</v>
          </cell>
          <cell r="G24">
            <v>61</v>
          </cell>
          <cell r="H24">
            <v>11.879999999999999</v>
          </cell>
          <cell r="I24" t="str">
            <v>SE</v>
          </cell>
          <cell r="J24">
            <v>24.48</v>
          </cell>
          <cell r="K24">
            <v>0</v>
          </cell>
        </row>
        <row r="25">
          <cell r="B25">
            <v>18.329166666666662</v>
          </cell>
          <cell r="C25">
            <v>22.6</v>
          </cell>
          <cell r="D25">
            <v>16</v>
          </cell>
          <cell r="E25">
            <v>88.833333333333329</v>
          </cell>
          <cell r="F25">
            <v>97</v>
          </cell>
          <cell r="G25">
            <v>72</v>
          </cell>
          <cell r="H25">
            <v>9.7200000000000006</v>
          </cell>
          <cell r="I25" t="str">
            <v>S</v>
          </cell>
          <cell r="J25">
            <v>20.88</v>
          </cell>
          <cell r="K25">
            <v>0</v>
          </cell>
        </row>
        <row r="26">
          <cell r="B26">
            <v>17.762500000000003</v>
          </cell>
          <cell r="C26">
            <v>22.7</v>
          </cell>
          <cell r="D26">
            <v>14.8</v>
          </cell>
          <cell r="E26">
            <v>86.666666666666671</v>
          </cell>
          <cell r="F26">
            <v>97</v>
          </cell>
          <cell r="G26">
            <v>65</v>
          </cell>
          <cell r="H26">
            <v>10.8</v>
          </cell>
          <cell r="I26" t="str">
            <v>S</v>
          </cell>
          <cell r="J26">
            <v>20.88</v>
          </cell>
          <cell r="K26">
            <v>0</v>
          </cell>
        </row>
        <row r="27">
          <cell r="B27">
            <v>18.599999999999998</v>
          </cell>
          <cell r="C27">
            <v>27.5</v>
          </cell>
          <cell r="D27">
            <v>12.3</v>
          </cell>
          <cell r="E27">
            <v>79.375</v>
          </cell>
          <cell r="F27">
            <v>97</v>
          </cell>
          <cell r="G27">
            <v>43</v>
          </cell>
          <cell r="H27">
            <v>9.7200000000000006</v>
          </cell>
          <cell r="I27" t="str">
            <v>SE</v>
          </cell>
          <cell r="J27">
            <v>18</v>
          </cell>
          <cell r="K27">
            <v>0.2</v>
          </cell>
        </row>
        <row r="28">
          <cell r="B28">
            <v>21.966666666666669</v>
          </cell>
          <cell r="C28">
            <v>30.4</v>
          </cell>
          <cell r="D28">
            <v>16</v>
          </cell>
          <cell r="E28">
            <v>68.791666666666671</v>
          </cell>
          <cell r="F28">
            <v>92</v>
          </cell>
          <cell r="G28">
            <v>36</v>
          </cell>
          <cell r="H28">
            <v>18.36</v>
          </cell>
          <cell r="I28" t="str">
            <v>NE</v>
          </cell>
          <cell r="J28">
            <v>33.840000000000003</v>
          </cell>
          <cell r="K28">
            <v>0</v>
          </cell>
        </row>
        <row r="29">
          <cell r="B29">
            <v>23.82083333333334</v>
          </cell>
          <cell r="C29">
            <v>30.4</v>
          </cell>
          <cell r="D29">
            <v>19.3</v>
          </cell>
          <cell r="E29">
            <v>59.375</v>
          </cell>
          <cell r="F29">
            <v>75</v>
          </cell>
          <cell r="G29">
            <v>36</v>
          </cell>
          <cell r="H29">
            <v>20.88</v>
          </cell>
          <cell r="I29" t="str">
            <v>NE</v>
          </cell>
          <cell r="J29">
            <v>41.76</v>
          </cell>
          <cell r="K29">
            <v>0</v>
          </cell>
        </row>
        <row r="30">
          <cell r="B30">
            <v>23.650000000000002</v>
          </cell>
          <cell r="C30">
            <v>30.2</v>
          </cell>
          <cell r="D30">
            <v>19.3</v>
          </cell>
          <cell r="E30">
            <v>56.375</v>
          </cell>
          <cell r="F30">
            <v>76</v>
          </cell>
          <cell r="G30">
            <v>28</v>
          </cell>
          <cell r="H30">
            <v>21.96</v>
          </cell>
          <cell r="I30" t="str">
            <v>NE</v>
          </cell>
          <cell r="J30">
            <v>41.76</v>
          </cell>
          <cell r="K30">
            <v>0</v>
          </cell>
        </row>
        <row r="31">
          <cell r="B31">
            <v>22.158333333333331</v>
          </cell>
          <cell r="C31">
            <v>29</v>
          </cell>
          <cell r="D31">
            <v>16.600000000000001</v>
          </cell>
          <cell r="E31">
            <v>50.25</v>
          </cell>
          <cell r="F31">
            <v>67</v>
          </cell>
          <cell r="G31">
            <v>28</v>
          </cell>
          <cell r="H31">
            <v>20.52</v>
          </cell>
          <cell r="I31" t="str">
            <v>NE</v>
          </cell>
          <cell r="J31">
            <v>33.840000000000003</v>
          </cell>
          <cell r="K31">
            <v>0</v>
          </cell>
        </row>
        <row r="32">
          <cell r="B32">
            <v>20.833333333333332</v>
          </cell>
          <cell r="C32">
            <v>28.4</v>
          </cell>
          <cell r="D32">
            <v>15.1</v>
          </cell>
          <cell r="E32">
            <v>62.166666666666664</v>
          </cell>
          <cell r="F32">
            <v>86</v>
          </cell>
          <cell r="G32">
            <v>32</v>
          </cell>
          <cell r="H32">
            <v>12.96</v>
          </cell>
          <cell r="I32" t="str">
            <v>SE</v>
          </cell>
          <cell r="J32">
            <v>28.8</v>
          </cell>
          <cell r="K32">
            <v>0</v>
          </cell>
        </row>
        <row r="33">
          <cell r="B33">
            <v>21.283333333333335</v>
          </cell>
          <cell r="C33">
            <v>29.2</v>
          </cell>
          <cell r="D33">
            <v>14.3</v>
          </cell>
          <cell r="E33">
            <v>56.375</v>
          </cell>
          <cell r="F33">
            <v>80</v>
          </cell>
          <cell r="G33">
            <v>29</v>
          </cell>
          <cell r="H33">
            <v>16.2</v>
          </cell>
          <cell r="I33" t="str">
            <v>NE</v>
          </cell>
          <cell r="J33">
            <v>25.56</v>
          </cell>
          <cell r="K33">
            <v>2</v>
          </cell>
        </row>
        <row r="34">
          <cell r="B34">
            <v>22.224999999999998</v>
          </cell>
          <cell r="C34">
            <v>29.6</v>
          </cell>
          <cell r="D34">
            <v>17.3</v>
          </cell>
          <cell r="E34">
            <v>53.083333333333336</v>
          </cell>
          <cell r="F34">
            <v>71</v>
          </cell>
          <cell r="G34">
            <v>28</v>
          </cell>
          <cell r="H34">
            <v>18</v>
          </cell>
          <cell r="I34" t="str">
            <v>NE</v>
          </cell>
          <cell r="J34">
            <v>35.28</v>
          </cell>
          <cell r="K34">
            <v>0</v>
          </cell>
        </row>
        <row r="35">
          <cell r="I35" t="str">
            <v>SE</v>
          </cell>
        </row>
      </sheetData>
      <sheetData sheetId="6">
        <row r="5">
          <cell r="B5">
            <v>22.6875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23.808333333333337</v>
          </cell>
          <cell r="C5">
            <v>30.4</v>
          </cell>
          <cell r="D5">
            <v>19.5</v>
          </cell>
          <cell r="E5">
            <v>78.666666666666671</v>
          </cell>
          <cell r="F5">
            <v>95</v>
          </cell>
          <cell r="G5">
            <v>49</v>
          </cell>
          <cell r="H5">
            <v>20.52</v>
          </cell>
          <cell r="I5" t="str">
            <v>L</v>
          </cell>
          <cell r="J5">
            <v>32.4</v>
          </cell>
          <cell r="K5" t="str">
            <v>*</v>
          </cell>
        </row>
        <row r="6">
          <cell r="B6">
            <v>23.195833333333329</v>
          </cell>
          <cell r="C6">
            <v>28.9</v>
          </cell>
          <cell r="D6">
            <v>19.100000000000001</v>
          </cell>
          <cell r="E6">
            <v>82.416666666666671</v>
          </cell>
          <cell r="F6">
            <v>96</v>
          </cell>
          <cell r="G6">
            <v>60</v>
          </cell>
          <cell r="H6">
            <v>20.88</v>
          </cell>
          <cell r="I6" t="str">
            <v>S</v>
          </cell>
          <cell r="J6">
            <v>57.24</v>
          </cell>
          <cell r="K6" t="str">
            <v>*</v>
          </cell>
        </row>
        <row r="7">
          <cell r="B7">
            <v>22.858333333333334</v>
          </cell>
          <cell r="C7">
            <v>27.5</v>
          </cell>
          <cell r="D7">
            <v>20.100000000000001</v>
          </cell>
          <cell r="E7">
            <v>88.166666666666671</v>
          </cell>
          <cell r="F7">
            <v>97</v>
          </cell>
          <cell r="G7">
            <v>65</v>
          </cell>
          <cell r="H7">
            <v>14.04</v>
          </cell>
          <cell r="I7" t="str">
            <v>SO</v>
          </cell>
          <cell r="J7">
            <v>23.759999999999998</v>
          </cell>
          <cell r="K7" t="str">
            <v>*</v>
          </cell>
        </row>
        <row r="8">
          <cell r="B8">
            <v>24.029166666666665</v>
          </cell>
          <cell r="C8">
            <v>30.7</v>
          </cell>
          <cell r="D8">
            <v>20.100000000000001</v>
          </cell>
          <cell r="E8">
            <v>82.916666666666671</v>
          </cell>
          <cell r="F8">
            <v>97</v>
          </cell>
          <cell r="G8">
            <v>52</v>
          </cell>
          <cell r="H8">
            <v>23.759999999999998</v>
          </cell>
          <cell r="I8" t="str">
            <v>L</v>
          </cell>
          <cell r="J8">
            <v>36.72</v>
          </cell>
          <cell r="K8" t="str">
            <v>*</v>
          </cell>
        </row>
        <row r="9">
          <cell r="B9">
            <v>25.275000000000006</v>
          </cell>
          <cell r="C9">
            <v>31.5</v>
          </cell>
          <cell r="D9">
            <v>22</v>
          </cell>
          <cell r="E9">
            <v>75.75</v>
          </cell>
          <cell r="F9">
            <v>88</v>
          </cell>
          <cell r="G9">
            <v>52</v>
          </cell>
          <cell r="H9">
            <v>21.6</v>
          </cell>
          <cell r="I9" t="str">
            <v>NE</v>
          </cell>
          <cell r="J9">
            <v>37.440000000000005</v>
          </cell>
          <cell r="K9" t="str">
            <v>*</v>
          </cell>
        </row>
        <row r="10">
          <cell r="B10">
            <v>24.449999999999992</v>
          </cell>
          <cell r="C10">
            <v>30.9</v>
          </cell>
          <cell r="D10">
            <v>20</v>
          </cell>
          <cell r="E10">
            <v>78.833333333333329</v>
          </cell>
          <cell r="F10">
            <v>96</v>
          </cell>
          <cell r="G10">
            <v>52</v>
          </cell>
          <cell r="H10">
            <v>21.6</v>
          </cell>
          <cell r="I10" t="str">
            <v>NO</v>
          </cell>
          <cell r="J10">
            <v>38.880000000000003</v>
          </cell>
          <cell r="K10" t="str">
            <v>*</v>
          </cell>
        </row>
        <row r="11">
          <cell r="B11">
            <v>20.287500000000001</v>
          </cell>
          <cell r="C11">
            <v>23.9</v>
          </cell>
          <cell r="D11">
            <v>16.3</v>
          </cell>
          <cell r="E11">
            <v>88.75</v>
          </cell>
          <cell r="F11">
            <v>98</v>
          </cell>
          <cell r="G11">
            <v>70</v>
          </cell>
          <cell r="H11">
            <v>25.2</v>
          </cell>
          <cell r="I11" t="str">
            <v>SO</v>
          </cell>
          <cell r="J11">
            <v>35.64</v>
          </cell>
          <cell r="K11" t="str">
            <v>*</v>
          </cell>
        </row>
        <row r="12">
          <cell r="B12">
            <v>18.19166666666667</v>
          </cell>
          <cell r="C12">
            <v>23.3</v>
          </cell>
          <cell r="D12">
            <v>16.2</v>
          </cell>
          <cell r="E12">
            <v>83.833333333333329</v>
          </cell>
          <cell r="F12">
            <v>97</v>
          </cell>
          <cell r="G12">
            <v>63</v>
          </cell>
          <cell r="H12">
            <v>21.96</v>
          </cell>
          <cell r="I12" t="str">
            <v>S</v>
          </cell>
          <cell r="J12">
            <v>34.200000000000003</v>
          </cell>
          <cell r="K12" t="str">
            <v>*</v>
          </cell>
        </row>
        <row r="13">
          <cell r="B13">
            <v>17.724999999999998</v>
          </cell>
          <cell r="C13">
            <v>25</v>
          </cell>
          <cell r="D13">
            <v>13.2</v>
          </cell>
          <cell r="E13">
            <v>63.5</v>
          </cell>
          <cell r="F13">
            <v>79</v>
          </cell>
          <cell r="G13">
            <v>44</v>
          </cell>
          <cell r="H13">
            <v>27.36</v>
          </cell>
          <cell r="I13" t="str">
            <v>SE</v>
          </cell>
          <cell r="J13">
            <v>42.480000000000004</v>
          </cell>
          <cell r="K13" t="str">
            <v>*</v>
          </cell>
        </row>
        <row r="14">
          <cell r="B14">
            <v>18.429166666666667</v>
          </cell>
          <cell r="C14">
            <v>24</v>
          </cell>
          <cell r="D14">
            <v>14.1</v>
          </cell>
          <cell r="E14">
            <v>65.333333333333329</v>
          </cell>
          <cell r="F14">
            <v>81</v>
          </cell>
          <cell r="G14">
            <v>47</v>
          </cell>
          <cell r="H14">
            <v>17.28</v>
          </cell>
          <cell r="I14" t="str">
            <v>SO</v>
          </cell>
          <cell r="J14">
            <v>29.16</v>
          </cell>
          <cell r="K14" t="str">
            <v>*</v>
          </cell>
        </row>
        <row r="15">
          <cell r="B15">
            <v>17.241666666666667</v>
          </cell>
          <cell r="C15">
            <v>22.5</v>
          </cell>
          <cell r="D15">
            <v>13.6</v>
          </cell>
          <cell r="E15">
            <v>66.375</v>
          </cell>
          <cell r="F15">
            <v>91</v>
          </cell>
          <cell r="G15">
            <v>39</v>
          </cell>
          <cell r="H15">
            <v>18.36</v>
          </cell>
          <cell r="I15" t="str">
            <v>S</v>
          </cell>
          <cell r="J15">
            <v>32.76</v>
          </cell>
          <cell r="K15" t="str">
            <v>*</v>
          </cell>
        </row>
        <row r="16">
          <cell r="B16">
            <v>15.683333333333337</v>
          </cell>
          <cell r="C16">
            <v>22.1</v>
          </cell>
          <cell r="D16">
            <v>11.9</v>
          </cell>
          <cell r="E16">
            <v>50.291666666666664</v>
          </cell>
          <cell r="F16">
            <v>72</v>
          </cell>
          <cell r="G16">
            <v>24</v>
          </cell>
          <cell r="H16">
            <v>28.44</v>
          </cell>
          <cell r="I16" t="str">
            <v>SE</v>
          </cell>
          <cell r="J16">
            <v>45.72</v>
          </cell>
          <cell r="K16" t="str">
            <v>*</v>
          </cell>
        </row>
        <row r="17">
          <cell r="B17">
            <v>16.895833333333336</v>
          </cell>
          <cell r="C17">
            <v>26.3</v>
          </cell>
          <cell r="D17">
            <v>8.9</v>
          </cell>
          <cell r="E17">
            <v>46.916666666666664</v>
          </cell>
          <cell r="F17">
            <v>73</v>
          </cell>
          <cell r="G17">
            <v>27</v>
          </cell>
          <cell r="H17">
            <v>21.240000000000002</v>
          </cell>
          <cell r="I17" t="str">
            <v>SE</v>
          </cell>
          <cell r="J17">
            <v>33.840000000000003</v>
          </cell>
          <cell r="K17" t="str">
            <v>*</v>
          </cell>
        </row>
        <row r="18">
          <cell r="B18">
            <v>20.404166666666665</v>
          </cell>
          <cell r="C18">
            <v>29.7</v>
          </cell>
          <cell r="D18">
            <v>13.9</v>
          </cell>
          <cell r="E18">
            <v>46.5</v>
          </cell>
          <cell r="F18">
            <v>67</v>
          </cell>
          <cell r="G18">
            <v>29</v>
          </cell>
          <cell r="H18">
            <v>19.8</v>
          </cell>
          <cell r="I18" t="str">
            <v>SE</v>
          </cell>
          <cell r="J18">
            <v>24.840000000000003</v>
          </cell>
          <cell r="K18" t="str">
            <v>*</v>
          </cell>
        </row>
        <row r="19">
          <cell r="B19">
            <v>22.587499999999995</v>
          </cell>
          <cell r="C19">
            <v>31.8</v>
          </cell>
          <cell r="D19">
            <v>14.8</v>
          </cell>
          <cell r="E19">
            <v>50.333333333333336</v>
          </cell>
          <cell r="F19">
            <v>75</v>
          </cell>
          <cell r="G19">
            <v>24</v>
          </cell>
          <cell r="H19">
            <v>16.559999999999999</v>
          </cell>
          <cell r="I19" t="str">
            <v>SE</v>
          </cell>
          <cell r="J19">
            <v>22.68</v>
          </cell>
          <cell r="K19" t="str">
            <v>*</v>
          </cell>
        </row>
        <row r="20">
          <cell r="B20">
            <v>24.279166666666669</v>
          </cell>
          <cell r="C20">
            <v>31.2</v>
          </cell>
          <cell r="D20">
            <v>16.8</v>
          </cell>
          <cell r="E20">
            <v>47.833333333333336</v>
          </cell>
          <cell r="F20">
            <v>73</v>
          </cell>
          <cell r="G20">
            <v>27</v>
          </cell>
          <cell r="H20">
            <v>17.64</v>
          </cell>
          <cell r="I20" t="str">
            <v>SE</v>
          </cell>
          <cell r="J20">
            <v>31.319999999999997</v>
          </cell>
          <cell r="K20" t="str">
            <v>*</v>
          </cell>
        </row>
        <row r="21">
          <cell r="B21">
            <v>23.841666666666669</v>
          </cell>
          <cell r="C21">
            <v>31.7</v>
          </cell>
          <cell r="D21">
            <v>16.899999999999999</v>
          </cell>
          <cell r="E21">
            <v>48.541666666666664</v>
          </cell>
          <cell r="F21">
            <v>74</v>
          </cell>
          <cell r="G21">
            <v>26</v>
          </cell>
          <cell r="H21">
            <v>17.28</v>
          </cell>
          <cell r="I21" t="str">
            <v>SE</v>
          </cell>
          <cell r="J21">
            <v>28.44</v>
          </cell>
          <cell r="K21" t="str">
            <v>*</v>
          </cell>
        </row>
        <row r="22">
          <cell r="B22">
            <v>22.058333333333326</v>
          </cell>
          <cell r="C22">
            <v>30.1</v>
          </cell>
          <cell r="D22">
            <v>15</v>
          </cell>
          <cell r="E22">
            <v>67.583333333333329</v>
          </cell>
          <cell r="F22">
            <v>97</v>
          </cell>
          <cell r="G22">
            <v>26</v>
          </cell>
          <cell r="H22">
            <v>19.079999999999998</v>
          </cell>
          <cell r="I22" t="str">
            <v>O</v>
          </cell>
          <cell r="J22">
            <v>28.8</v>
          </cell>
          <cell r="K22" t="str">
            <v>*</v>
          </cell>
        </row>
        <row r="23">
          <cell r="B23">
            <v>20.099999999999998</v>
          </cell>
          <cell r="C23">
            <v>29.3</v>
          </cell>
          <cell r="D23">
            <v>12.9</v>
          </cell>
          <cell r="E23">
            <v>79.875</v>
          </cell>
          <cell r="F23">
            <v>97</v>
          </cell>
          <cell r="G23">
            <v>39</v>
          </cell>
          <cell r="H23">
            <v>12.24</v>
          </cell>
          <cell r="I23" t="str">
            <v>SO</v>
          </cell>
          <cell r="J23">
            <v>24.840000000000003</v>
          </cell>
          <cell r="K23" t="str">
            <v>*</v>
          </cell>
        </row>
        <row r="24">
          <cell r="B24">
            <v>18.212499999999999</v>
          </cell>
          <cell r="C24">
            <v>26.6</v>
          </cell>
          <cell r="D24">
            <v>14</v>
          </cell>
          <cell r="E24">
            <v>88.041666666666671</v>
          </cell>
          <cell r="F24">
            <v>98</v>
          </cell>
          <cell r="G24">
            <v>50</v>
          </cell>
          <cell r="H24">
            <v>16.2</v>
          </cell>
          <cell r="I24" t="str">
            <v>SO</v>
          </cell>
          <cell r="J24">
            <v>30.96</v>
          </cell>
          <cell r="K24" t="str">
            <v>*</v>
          </cell>
        </row>
        <row r="25">
          <cell r="B25">
            <v>18.583333333333332</v>
          </cell>
          <cell r="C25">
            <v>24.5</v>
          </cell>
          <cell r="D25">
            <v>16.3</v>
          </cell>
          <cell r="E25">
            <v>86.458333333333329</v>
          </cell>
          <cell r="F25">
            <v>97</v>
          </cell>
          <cell r="G25">
            <v>60</v>
          </cell>
          <cell r="H25">
            <v>14.76</v>
          </cell>
          <cell r="I25" t="str">
            <v>SO</v>
          </cell>
          <cell r="J25">
            <v>28.44</v>
          </cell>
          <cell r="K25" t="str">
            <v>*</v>
          </cell>
        </row>
        <row r="26">
          <cell r="B26">
            <v>18.208333333333336</v>
          </cell>
          <cell r="C26">
            <v>22.9</v>
          </cell>
          <cell r="D26">
            <v>16.600000000000001</v>
          </cell>
          <cell r="E26">
            <v>88.833333333333329</v>
          </cell>
          <cell r="F26">
            <v>97</v>
          </cell>
          <cell r="G26">
            <v>68</v>
          </cell>
          <cell r="H26">
            <v>14.4</v>
          </cell>
          <cell r="I26" t="str">
            <v>SO</v>
          </cell>
          <cell r="J26">
            <v>23.759999999999998</v>
          </cell>
          <cell r="K26" t="str">
            <v>*</v>
          </cell>
        </row>
        <row r="27">
          <cell r="B27">
            <v>19.712500000000002</v>
          </cell>
          <cell r="C27">
            <v>30.5</v>
          </cell>
          <cell r="D27">
            <v>13.1</v>
          </cell>
          <cell r="E27">
            <v>79.416666666666671</v>
          </cell>
          <cell r="F27">
            <v>98</v>
          </cell>
          <cell r="G27">
            <v>32</v>
          </cell>
          <cell r="H27">
            <v>12.6</v>
          </cell>
          <cell r="I27" t="str">
            <v>SO</v>
          </cell>
          <cell r="J27">
            <v>21.6</v>
          </cell>
          <cell r="K27" t="str">
            <v>*</v>
          </cell>
        </row>
        <row r="28">
          <cell r="B28">
            <v>23.995833333333337</v>
          </cell>
          <cell r="C28">
            <v>32.1</v>
          </cell>
          <cell r="D28">
            <v>17.5</v>
          </cell>
          <cell r="E28">
            <v>60.166666666666664</v>
          </cell>
          <cell r="F28">
            <v>88</v>
          </cell>
          <cell r="G28">
            <v>28</v>
          </cell>
          <cell r="H28">
            <v>20.16</v>
          </cell>
          <cell r="I28" t="str">
            <v>SE</v>
          </cell>
          <cell r="J28">
            <v>37.440000000000005</v>
          </cell>
          <cell r="K28" t="str">
            <v>*</v>
          </cell>
        </row>
        <row r="29">
          <cell r="B29">
            <v>25.55</v>
          </cell>
          <cell r="C29">
            <v>32.799999999999997</v>
          </cell>
          <cell r="D29">
            <v>18.8</v>
          </cell>
          <cell r="E29">
            <v>45.458333333333336</v>
          </cell>
          <cell r="F29">
            <v>72</v>
          </cell>
          <cell r="G29">
            <v>20</v>
          </cell>
          <cell r="H29">
            <v>21.240000000000002</v>
          </cell>
          <cell r="I29" t="str">
            <v>L</v>
          </cell>
          <cell r="J29">
            <v>34.200000000000003</v>
          </cell>
          <cell r="K29" t="str">
            <v>*</v>
          </cell>
        </row>
        <row r="30">
          <cell r="B30">
            <v>24.750000000000004</v>
          </cell>
          <cell r="C30">
            <v>31.6</v>
          </cell>
          <cell r="D30">
            <v>19.3</v>
          </cell>
          <cell r="E30">
            <v>38.5</v>
          </cell>
          <cell r="F30">
            <v>56</v>
          </cell>
          <cell r="G30">
            <v>20</v>
          </cell>
          <cell r="H30">
            <v>24.48</v>
          </cell>
          <cell r="I30" t="str">
            <v>L</v>
          </cell>
          <cell r="J30">
            <v>38.159999999999997</v>
          </cell>
          <cell r="K30" t="str">
            <v>*</v>
          </cell>
        </row>
        <row r="31">
          <cell r="B31">
            <v>23.120833333333326</v>
          </cell>
          <cell r="C31">
            <v>29.3</v>
          </cell>
          <cell r="D31">
            <v>15.6</v>
          </cell>
          <cell r="E31">
            <v>48.708333333333336</v>
          </cell>
          <cell r="F31">
            <v>72</v>
          </cell>
          <cell r="G31">
            <v>28</v>
          </cell>
          <cell r="H31">
            <v>16.920000000000002</v>
          </cell>
          <cell r="I31" t="str">
            <v>L</v>
          </cell>
          <cell r="J31">
            <v>28.44</v>
          </cell>
          <cell r="K31" t="str">
            <v>*</v>
          </cell>
        </row>
        <row r="32">
          <cell r="B32">
            <v>21.012499999999999</v>
          </cell>
          <cell r="C32">
            <v>29.6</v>
          </cell>
          <cell r="D32">
            <v>15.1</v>
          </cell>
          <cell r="E32">
            <v>68.5</v>
          </cell>
          <cell r="F32">
            <v>93</v>
          </cell>
          <cell r="G32">
            <v>28</v>
          </cell>
          <cell r="H32">
            <v>14.4</v>
          </cell>
          <cell r="I32" t="str">
            <v>SO</v>
          </cell>
          <cell r="J32">
            <v>27</v>
          </cell>
          <cell r="K32" t="str">
            <v>*</v>
          </cell>
        </row>
        <row r="33">
          <cell r="B33">
            <v>21.849999999999994</v>
          </cell>
          <cell r="C33">
            <v>30.1</v>
          </cell>
          <cell r="D33">
            <v>15.8</v>
          </cell>
          <cell r="E33">
            <v>57.5</v>
          </cell>
          <cell r="F33">
            <v>90</v>
          </cell>
          <cell r="G33">
            <v>18</v>
          </cell>
          <cell r="H33">
            <v>22.32</v>
          </cell>
          <cell r="I33" t="str">
            <v>L</v>
          </cell>
          <cell r="J33">
            <v>35.64</v>
          </cell>
          <cell r="K33" t="str">
            <v>*</v>
          </cell>
        </row>
        <row r="34">
          <cell r="B34">
            <v>22.974999999999994</v>
          </cell>
          <cell r="C34">
            <v>30.9</v>
          </cell>
          <cell r="D34">
            <v>17.600000000000001</v>
          </cell>
          <cell r="E34">
            <v>46</v>
          </cell>
          <cell r="F34">
            <v>64</v>
          </cell>
          <cell r="G34">
            <v>24</v>
          </cell>
          <cell r="H34">
            <v>21.96</v>
          </cell>
          <cell r="I34" t="str">
            <v>L</v>
          </cell>
          <cell r="J34">
            <v>39.6</v>
          </cell>
          <cell r="K34" t="str">
            <v>*</v>
          </cell>
        </row>
        <row r="35">
          <cell r="I35" t="str">
            <v>SO</v>
          </cell>
        </row>
      </sheetData>
      <sheetData sheetId="6">
        <row r="5">
          <cell r="B5">
            <v>23.633333333333336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21.195833333333333</v>
          </cell>
          <cell r="C5">
            <v>28.2</v>
          </cell>
          <cell r="D5">
            <v>18.3</v>
          </cell>
          <cell r="E5">
            <v>89.625</v>
          </cell>
          <cell r="F5">
            <v>97</v>
          </cell>
          <cell r="G5">
            <v>66</v>
          </cell>
          <cell r="H5">
            <v>11.16</v>
          </cell>
          <cell r="I5" t="str">
            <v>NE</v>
          </cell>
          <cell r="J5">
            <v>46.800000000000004</v>
          </cell>
          <cell r="K5">
            <v>10.199999999999998</v>
          </cell>
        </row>
        <row r="6">
          <cell r="B6">
            <v>20.133333333333333</v>
          </cell>
          <cell r="C6">
            <v>22.9</v>
          </cell>
          <cell r="D6">
            <v>18.5</v>
          </cell>
          <cell r="E6">
            <v>92.416666666666671</v>
          </cell>
          <cell r="F6">
            <v>96</v>
          </cell>
          <cell r="G6">
            <v>76</v>
          </cell>
          <cell r="H6">
            <v>6.48</v>
          </cell>
          <cell r="I6" t="str">
            <v>S</v>
          </cell>
          <cell r="J6">
            <v>19.079999999999998</v>
          </cell>
          <cell r="K6">
            <v>21.799999999999997</v>
          </cell>
        </row>
        <row r="7">
          <cell r="B7">
            <v>18.654166666666665</v>
          </cell>
          <cell r="C7">
            <v>21.5</v>
          </cell>
          <cell r="D7">
            <v>17.2</v>
          </cell>
          <cell r="E7">
            <v>91.458333333333329</v>
          </cell>
          <cell r="F7">
            <v>97</v>
          </cell>
          <cell r="G7">
            <v>75</v>
          </cell>
          <cell r="H7">
            <v>5.04</v>
          </cell>
          <cell r="I7" t="str">
            <v>S</v>
          </cell>
          <cell r="J7">
            <v>14.4</v>
          </cell>
          <cell r="K7">
            <v>10.599999999999998</v>
          </cell>
        </row>
        <row r="8">
          <cell r="B8">
            <v>21.5</v>
          </cell>
          <cell r="C8">
            <v>28.6</v>
          </cell>
          <cell r="D8">
            <v>17.600000000000001</v>
          </cell>
          <cell r="E8">
            <v>82.375</v>
          </cell>
          <cell r="F8">
            <v>91</v>
          </cell>
          <cell r="G8">
            <v>62</v>
          </cell>
          <cell r="H8">
            <v>7.9200000000000008</v>
          </cell>
          <cell r="I8" t="str">
            <v>N</v>
          </cell>
          <cell r="J8">
            <v>21.96</v>
          </cell>
          <cell r="K8">
            <v>0</v>
          </cell>
        </row>
        <row r="9">
          <cell r="B9">
            <v>24.662499999999998</v>
          </cell>
          <cell r="C9">
            <v>32.6</v>
          </cell>
          <cell r="D9">
            <v>19.899999999999999</v>
          </cell>
          <cell r="E9">
            <v>81.291666666666671</v>
          </cell>
          <cell r="F9">
            <v>96</v>
          </cell>
          <cell r="G9">
            <v>48</v>
          </cell>
          <cell r="H9">
            <v>10.08</v>
          </cell>
          <cell r="I9" t="str">
            <v>N</v>
          </cell>
          <cell r="J9">
            <v>27.36</v>
          </cell>
          <cell r="K9">
            <v>0.2</v>
          </cell>
        </row>
        <row r="10">
          <cell r="B10">
            <v>23.762500000000003</v>
          </cell>
          <cell r="C10">
            <v>30.1</v>
          </cell>
          <cell r="D10">
            <v>19.8</v>
          </cell>
          <cell r="E10">
            <v>86.875</v>
          </cell>
          <cell r="F10">
            <v>95</v>
          </cell>
          <cell r="G10">
            <v>61</v>
          </cell>
          <cell r="H10">
            <v>10.08</v>
          </cell>
          <cell r="I10" t="str">
            <v>S</v>
          </cell>
          <cell r="J10">
            <v>33.840000000000003</v>
          </cell>
          <cell r="K10">
            <v>0</v>
          </cell>
        </row>
        <row r="11">
          <cell r="B11">
            <v>17.279166666666672</v>
          </cell>
          <cell r="C11">
            <v>21.4</v>
          </cell>
          <cell r="D11">
            <v>14.6</v>
          </cell>
          <cell r="E11">
            <v>80.875</v>
          </cell>
          <cell r="F11">
            <v>93</v>
          </cell>
          <cell r="G11">
            <v>59</v>
          </cell>
          <cell r="H11">
            <v>12.6</v>
          </cell>
          <cell r="I11" t="str">
            <v>SO</v>
          </cell>
          <cell r="J11">
            <v>32.4</v>
          </cell>
          <cell r="K11">
            <v>0.4</v>
          </cell>
        </row>
        <row r="12">
          <cell r="B12">
            <v>15.620833333333332</v>
          </cell>
          <cell r="C12">
            <v>20</v>
          </cell>
          <cell r="D12">
            <v>12.3</v>
          </cell>
          <cell r="E12">
            <v>74.666666666666671</v>
          </cell>
          <cell r="F12">
            <v>90</v>
          </cell>
          <cell r="G12">
            <v>49</v>
          </cell>
          <cell r="H12">
            <v>8.2799999999999994</v>
          </cell>
          <cell r="I12" t="str">
            <v>SO</v>
          </cell>
          <cell r="J12">
            <v>20.52</v>
          </cell>
          <cell r="K12">
            <v>0</v>
          </cell>
        </row>
        <row r="13">
          <cell r="B13">
            <v>14.729166666666664</v>
          </cell>
          <cell r="C13">
            <v>23.1</v>
          </cell>
          <cell r="D13">
            <v>7.8</v>
          </cell>
          <cell r="E13">
            <v>66.375</v>
          </cell>
          <cell r="F13">
            <v>91</v>
          </cell>
          <cell r="G13">
            <v>32</v>
          </cell>
          <cell r="H13">
            <v>7.2</v>
          </cell>
          <cell r="I13" t="str">
            <v>SO</v>
          </cell>
          <cell r="J13">
            <v>23.759999999999998</v>
          </cell>
          <cell r="K13">
            <v>0.2</v>
          </cell>
        </row>
        <row r="14">
          <cell r="B14">
            <v>17.145833333333336</v>
          </cell>
          <cell r="C14">
            <v>23.2</v>
          </cell>
          <cell r="D14">
            <v>12.6</v>
          </cell>
          <cell r="E14">
            <v>63.958333333333336</v>
          </cell>
          <cell r="F14">
            <v>82</v>
          </cell>
          <cell r="G14">
            <v>38</v>
          </cell>
          <cell r="H14">
            <v>5.4</v>
          </cell>
          <cell r="I14" t="str">
            <v>S</v>
          </cell>
          <cell r="J14">
            <v>18.36</v>
          </cell>
          <cell r="K14">
            <v>0</v>
          </cell>
        </row>
        <row r="15">
          <cell r="B15">
            <v>16.604166666666668</v>
          </cell>
          <cell r="C15">
            <v>21.9</v>
          </cell>
          <cell r="D15">
            <v>11.1</v>
          </cell>
          <cell r="E15">
            <v>52.25</v>
          </cell>
          <cell r="F15">
            <v>73</v>
          </cell>
          <cell r="G15">
            <v>26</v>
          </cell>
          <cell r="H15">
            <v>8.2799999999999994</v>
          </cell>
          <cell r="I15" t="str">
            <v>SO</v>
          </cell>
          <cell r="J15">
            <v>24.840000000000003</v>
          </cell>
          <cell r="K15">
            <v>0.2</v>
          </cell>
        </row>
        <row r="16">
          <cell r="B16">
            <v>13.062499999999998</v>
          </cell>
          <cell r="C16">
            <v>21.5</v>
          </cell>
          <cell r="D16">
            <v>5.7</v>
          </cell>
          <cell r="E16">
            <v>56.625</v>
          </cell>
          <cell r="F16">
            <v>89</v>
          </cell>
          <cell r="G16">
            <v>25</v>
          </cell>
          <cell r="H16">
            <v>7.2</v>
          </cell>
          <cell r="I16" t="str">
            <v>S</v>
          </cell>
          <cell r="J16">
            <v>23.040000000000003</v>
          </cell>
          <cell r="K16">
            <v>0</v>
          </cell>
        </row>
        <row r="17">
          <cell r="B17">
            <v>13.095833333333333</v>
          </cell>
          <cell r="C17">
            <v>24.4</v>
          </cell>
          <cell r="D17">
            <v>5.0999999999999996</v>
          </cell>
          <cell r="E17">
            <v>58.208333333333336</v>
          </cell>
          <cell r="F17">
            <v>82</v>
          </cell>
          <cell r="G17">
            <v>19</v>
          </cell>
          <cell r="H17">
            <v>8.2799999999999994</v>
          </cell>
          <cell r="I17" t="str">
            <v>SE</v>
          </cell>
          <cell r="J17">
            <v>20.52</v>
          </cell>
          <cell r="K17">
            <v>0</v>
          </cell>
        </row>
        <row r="18">
          <cell r="B18">
            <v>15.104166666666666</v>
          </cell>
          <cell r="C18">
            <v>26.9</v>
          </cell>
          <cell r="D18">
            <v>7.3</v>
          </cell>
          <cell r="E18">
            <v>69.375</v>
          </cell>
          <cell r="F18">
            <v>86</v>
          </cell>
          <cell r="G18">
            <v>43</v>
          </cell>
          <cell r="H18">
            <v>5.4</v>
          </cell>
          <cell r="I18" t="str">
            <v>S</v>
          </cell>
          <cell r="J18">
            <v>19.440000000000001</v>
          </cell>
          <cell r="K18">
            <v>0</v>
          </cell>
        </row>
        <row r="19">
          <cell r="B19">
            <v>19.387499999999999</v>
          </cell>
          <cell r="C19">
            <v>30</v>
          </cell>
          <cell r="D19">
            <v>12.8</v>
          </cell>
          <cell r="E19">
            <v>77.958333333333329</v>
          </cell>
          <cell r="F19">
            <v>95</v>
          </cell>
          <cell r="G19">
            <v>45</v>
          </cell>
          <cell r="H19">
            <v>5.04</v>
          </cell>
          <cell r="I19" t="str">
            <v>S</v>
          </cell>
          <cell r="J19">
            <v>15.48</v>
          </cell>
          <cell r="K19">
            <v>0</v>
          </cell>
        </row>
        <row r="20">
          <cell r="B20">
            <v>20.824999999999999</v>
          </cell>
          <cell r="C20">
            <v>29.6</v>
          </cell>
          <cell r="D20">
            <v>14.5</v>
          </cell>
          <cell r="E20">
            <v>75.916666666666671</v>
          </cell>
          <cell r="F20">
            <v>97</v>
          </cell>
          <cell r="G20">
            <v>37</v>
          </cell>
          <cell r="H20">
            <v>5.7600000000000007</v>
          </cell>
          <cell r="I20" t="str">
            <v>N</v>
          </cell>
          <cell r="J20">
            <v>17.64</v>
          </cell>
          <cell r="K20">
            <v>0</v>
          </cell>
        </row>
        <row r="21">
          <cell r="B21">
            <v>20.408333333333331</v>
          </cell>
          <cell r="C21">
            <v>30</v>
          </cell>
          <cell r="D21">
            <v>14.2</v>
          </cell>
          <cell r="E21">
            <v>72.916666666666671</v>
          </cell>
          <cell r="F21">
            <v>97</v>
          </cell>
          <cell r="G21">
            <v>32</v>
          </cell>
          <cell r="H21">
            <v>11.16</v>
          </cell>
          <cell r="I21" t="str">
            <v>NO</v>
          </cell>
          <cell r="J21">
            <v>19.440000000000001</v>
          </cell>
          <cell r="K21">
            <v>0</v>
          </cell>
        </row>
        <row r="22">
          <cell r="B22">
            <v>20.141666666666666</v>
          </cell>
          <cell r="C22">
            <v>30</v>
          </cell>
          <cell r="D22">
            <v>13</v>
          </cell>
          <cell r="E22">
            <v>72.25</v>
          </cell>
          <cell r="F22">
            <v>96</v>
          </cell>
          <cell r="G22">
            <v>34</v>
          </cell>
          <cell r="H22">
            <v>11.16</v>
          </cell>
          <cell r="I22" t="str">
            <v>SO</v>
          </cell>
          <cell r="J22">
            <v>24.12</v>
          </cell>
          <cell r="K22">
            <v>0</v>
          </cell>
        </row>
        <row r="23">
          <cell r="B23">
            <v>20.687499999999996</v>
          </cell>
          <cell r="C23">
            <v>30.1</v>
          </cell>
          <cell r="D23">
            <v>14.2</v>
          </cell>
          <cell r="E23">
            <v>72.833333333333329</v>
          </cell>
          <cell r="F23">
            <v>95</v>
          </cell>
          <cell r="G23">
            <v>32</v>
          </cell>
          <cell r="H23">
            <v>2.52</v>
          </cell>
          <cell r="I23" t="str">
            <v>S</v>
          </cell>
          <cell r="J23">
            <v>17.28</v>
          </cell>
          <cell r="K23">
            <v>0</v>
          </cell>
        </row>
        <row r="24">
          <cell r="B24">
            <v>21.112500000000001</v>
          </cell>
          <cell r="C24">
            <v>30.6</v>
          </cell>
          <cell r="D24">
            <v>14.5</v>
          </cell>
          <cell r="E24">
            <v>70.708333333333329</v>
          </cell>
          <cell r="F24">
            <v>96</v>
          </cell>
          <cell r="G24">
            <v>32</v>
          </cell>
          <cell r="H24">
            <v>4.6800000000000006</v>
          </cell>
          <cell r="I24" t="str">
            <v>S</v>
          </cell>
          <cell r="J24">
            <v>13.68</v>
          </cell>
          <cell r="K24">
            <v>0.2</v>
          </cell>
        </row>
        <row r="25">
          <cell r="B25">
            <v>19.583333333333332</v>
          </cell>
          <cell r="C25">
            <v>27</v>
          </cell>
          <cell r="D25">
            <v>14.4</v>
          </cell>
          <cell r="E25">
            <v>74.208333333333329</v>
          </cell>
          <cell r="F25">
            <v>94</v>
          </cell>
          <cell r="G25">
            <v>46</v>
          </cell>
          <cell r="H25">
            <v>6.84</v>
          </cell>
          <cell r="I25" t="str">
            <v>SE</v>
          </cell>
          <cell r="J25">
            <v>20.16</v>
          </cell>
          <cell r="K25">
            <v>0</v>
          </cell>
        </row>
        <row r="26">
          <cell r="B26">
            <v>18.95</v>
          </cell>
          <cell r="C26">
            <v>25.8</v>
          </cell>
          <cell r="D26">
            <v>13.9</v>
          </cell>
          <cell r="E26">
            <v>75.541666666666671</v>
          </cell>
          <cell r="F26">
            <v>92</v>
          </cell>
          <cell r="G26">
            <v>52</v>
          </cell>
          <cell r="H26">
            <v>7.2</v>
          </cell>
          <cell r="I26" t="str">
            <v>S</v>
          </cell>
          <cell r="J26">
            <v>18.720000000000002</v>
          </cell>
          <cell r="K26">
            <v>0</v>
          </cell>
        </row>
        <row r="27">
          <cell r="B27">
            <v>20.641666666666669</v>
          </cell>
          <cell r="C27">
            <v>29.7</v>
          </cell>
          <cell r="D27">
            <v>14.2</v>
          </cell>
          <cell r="E27">
            <v>73.5</v>
          </cell>
          <cell r="F27">
            <v>94</v>
          </cell>
          <cell r="G27">
            <v>41</v>
          </cell>
          <cell r="H27">
            <v>3.6</v>
          </cell>
          <cell r="I27" t="str">
            <v>S</v>
          </cell>
          <cell r="J27">
            <v>13.32</v>
          </cell>
          <cell r="K27">
            <v>0</v>
          </cell>
        </row>
        <row r="28">
          <cell r="B28">
            <v>21.495833333333334</v>
          </cell>
          <cell r="C28">
            <v>30.6</v>
          </cell>
          <cell r="D28">
            <v>14.8</v>
          </cell>
          <cell r="E28">
            <v>71.041666666666671</v>
          </cell>
          <cell r="F28">
            <v>94</v>
          </cell>
          <cell r="G28">
            <v>33</v>
          </cell>
          <cell r="H28">
            <v>9.3600000000000012</v>
          </cell>
          <cell r="I28" t="str">
            <v>S</v>
          </cell>
          <cell r="J28">
            <v>25.92</v>
          </cell>
          <cell r="K28">
            <v>0</v>
          </cell>
        </row>
        <row r="29">
          <cell r="B29">
            <v>21.7</v>
          </cell>
          <cell r="C29">
            <v>29.1</v>
          </cell>
          <cell r="D29">
            <v>15.8</v>
          </cell>
          <cell r="E29">
            <v>68.375</v>
          </cell>
          <cell r="F29">
            <v>88</v>
          </cell>
          <cell r="G29">
            <v>43</v>
          </cell>
          <cell r="H29">
            <v>9.7200000000000006</v>
          </cell>
          <cell r="I29" t="str">
            <v>S</v>
          </cell>
          <cell r="J29">
            <v>23.759999999999998</v>
          </cell>
          <cell r="K29">
            <v>0</v>
          </cell>
        </row>
        <row r="30">
          <cell r="B30">
            <v>21.983333333333334</v>
          </cell>
          <cell r="C30">
            <v>28.9</v>
          </cell>
          <cell r="D30">
            <v>16.899999999999999</v>
          </cell>
          <cell r="E30">
            <v>66</v>
          </cell>
          <cell r="F30">
            <v>90</v>
          </cell>
          <cell r="G30">
            <v>34</v>
          </cell>
          <cell r="H30">
            <v>12.6</v>
          </cell>
          <cell r="I30" t="str">
            <v>NE</v>
          </cell>
          <cell r="J30">
            <v>32.04</v>
          </cell>
          <cell r="K30">
            <v>0</v>
          </cell>
        </row>
        <row r="31">
          <cell r="B31">
            <v>20.674999999999997</v>
          </cell>
          <cell r="C31">
            <v>28.7</v>
          </cell>
          <cell r="D31">
            <v>13.2</v>
          </cell>
          <cell r="E31">
            <v>60.916666666666664</v>
          </cell>
          <cell r="F31">
            <v>87</v>
          </cell>
          <cell r="G31">
            <v>38</v>
          </cell>
          <cell r="H31">
            <v>8.64</v>
          </cell>
          <cell r="I31" t="str">
            <v>L</v>
          </cell>
          <cell r="J31">
            <v>23.040000000000003</v>
          </cell>
          <cell r="K31">
            <v>0</v>
          </cell>
        </row>
        <row r="32">
          <cell r="B32">
            <v>20.533333333333328</v>
          </cell>
          <cell r="C32">
            <v>30</v>
          </cell>
          <cell r="D32">
            <v>14.4</v>
          </cell>
          <cell r="E32">
            <v>64.666666666666671</v>
          </cell>
          <cell r="F32">
            <v>89</v>
          </cell>
          <cell r="G32">
            <v>29</v>
          </cell>
          <cell r="H32">
            <v>6.84</v>
          </cell>
          <cell r="I32" t="str">
            <v>NE</v>
          </cell>
          <cell r="J32">
            <v>21.96</v>
          </cell>
          <cell r="K32">
            <v>0</v>
          </cell>
        </row>
        <row r="33">
          <cell r="B33">
            <v>19.654166666666665</v>
          </cell>
          <cell r="C33">
            <v>28.6</v>
          </cell>
          <cell r="D33">
            <v>12.8</v>
          </cell>
          <cell r="E33">
            <v>66.583333333333329</v>
          </cell>
          <cell r="F33">
            <v>90</v>
          </cell>
          <cell r="G33">
            <v>34</v>
          </cell>
          <cell r="H33">
            <v>6.84</v>
          </cell>
          <cell r="I33" t="str">
            <v>SO</v>
          </cell>
          <cell r="J33">
            <v>21.6</v>
          </cell>
          <cell r="K33">
            <v>0</v>
          </cell>
        </row>
        <row r="34">
          <cell r="B34">
            <v>20.520833333333336</v>
          </cell>
          <cell r="C34">
            <v>28.2</v>
          </cell>
          <cell r="D34">
            <v>14.6</v>
          </cell>
          <cell r="E34">
            <v>68.916666666666671</v>
          </cell>
          <cell r="F34">
            <v>88</v>
          </cell>
          <cell r="G34">
            <v>41</v>
          </cell>
          <cell r="H34">
            <v>6.12</v>
          </cell>
          <cell r="I34" t="str">
            <v>NE</v>
          </cell>
          <cell r="J34">
            <v>17.28</v>
          </cell>
          <cell r="K34">
            <v>0</v>
          </cell>
        </row>
        <row r="35">
          <cell r="I35" t="str">
            <v>S</v>
          </cell>
        </row>
      </sheetData>
      <sheetData sheetId="6">
        <row r="5">
          <cell r="B5">
            <v>20.774999999999999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21.424999999999997</v>
          </cell>
          <cell r="C5">
            <v>27.4</v>
          </cell>
          <cell r="D5">
            <v>17.600000000000001</v>
          </cell>
          <cell r="E5">
            <v>91.125</v>
          </cell>
          <cell r="F5">
            <v>98</v>
          </cell>
          <cell r="G5">
            <v>74</v>
          </cell>
          <cell r="H5">
            <v>8.2799999999999994</v>
          </cell>
          <cell r="I5" t="str">
            <v>SE</v>
          </cell>
          <cell r="J5">
            <v>18.720000000000002</v>
          </cell>
          <cell r="K5">
            <v>0.4</v>
          </cell>
        </row>
        <row r="6">
          <cell r="B6">
            <v>19.904166666666669</v>
          </cell>
          <cell r="C6">
            <v>22.3</v>
          </cell>
          <cell r="D6">
            <v>17.3</v>
          </cell>
          <cell r="E6">
            <v>88.5</v>
          </cell>
          <cell r="F6">
            <v>97</v>
          </cell>
          <cell r="G6">
            <v>76</v>
          </cell>
          <cell r="H6">
            <v>13.68</v>
          </cell>
          <cell r="I6" t="str">
            <v>S</v>
          </cell>
          <cell r="J6">
            <v>26.64</v>
          </cell>
          <cell r="K6">
            <v>0.4</v>
          </cell>
        </row>
        <row r="7">
          <cell r="B7">
            <v>18.925000000000001</v>
          </cell>
          <cell r="C7">
            <v>22.4</v>
          </cell>
          <cell r="D7">
            <v>16.899999999999999</v>
          </cell>
          <cell r="E7">
            <v>88.208333333333329</v>
          </cell>
          <cell r="F7">
            <v>97</v>
          </cell>
          <cell r="G7">
            <v>70</v>
          </cell>
          <cell r="H7">
            <v>11.520000000000001</v>
          </cell>
          <cell r="I7" t="str">
            <v>S</v>
          </cell>
          <cell r="J7">
            <v>19.079999999999998</v>
          </cell>
          <cell r="K7">
            <v>2.1999999999999997</v>
          </cell>
        </row>
        <row r="8">
          <cell r="B8">
            <v>21.724999999999998</v>
          </cell>
          <cell r="C8">
            <v>28</v>
          </cell>
          <cell r="D8">
            <v>17.8</v>
          </cell>
          <cell r="E8">
            <v>85.833333333333329</v>
          </cell>
          <cell r="F8">
            <v>94</v>
          </cell>
          <cell r="G8">
            <v>71</v>
          </cell>
          <cell r="H8">
            <v>10.8</v>
          </cell>
          <cell r="I8" t="str">
            <v>NO</v>
          </cell>
          <cell r="J8">
            <v>30.240000000000002</v>
          </cell>
          <cell r="K8">
            <v>1.2</v>
          </cell>
        </row>
        <row r="9">
          <cell r="B9">
            <v>22.937499999999996</v>
          </cell>
          <cell r="C9">
            <v>27.1</v>
          </cell>
          <cell r="D9">
            <v>21.3</v>
          </cell>
          <cell r="E9">
            <v>93.166666666666671</v>
          </cell>
          <cell r="F9">
            <v>97</v>
          </cell>
          <cell r="G9">
            <v>77</v>
          </cell>
          <cell r="H9">
            <v>5.4</v>
          </cell>
          <cell r="I9" t="str">
            <v>NO</v>
          </cell>
          <cell r="J9">
            <v>18</v>
          </cell>
          <cell r="K9">
            <v>2.600000000000001</v>
          </cell>
        </row>
        <row r="10">
          <cell r="B10">
            <v>20.399999999999999</v>
          </cell>
          <cell r="C10">
            <v>22.3</v>
          </cell>
          <cell r="D10">
            <v>18.8</v>
          </cell>
          <cell r="E10">
            <v>91.2</v>
          </cell>
          <cell r="F10">
            <v>97</v>
          </cell>
          <cell r="G10">
            <v>84</v>
          </cell>
          <cell r="H10">
            <v>4.32</v>
          </cell>
          <cell r="I10" t="str">
            <v>SO</v>
          </cell>
          <cell r="J10">
            <v>14.04</v>
          </cell>
          <cell r="K10">
            <v>0.60000000000000009</v>
          </cell>
        </row>
        <row r="11">
          <cell r="B11">
            <v>18.600000000000001</v>
          </cell>
          <cell r="C11">
            <v>22.1</v>
          </cell>
          <cell r="D11">
            <v>15.3</v>
          </cell>
          <cell r="E11">
            <v>76.214285714285708</v>
          </cell>
          <cell r="F11">
            <v>93</v>
          </cell>
          <cell r="G11">
            <v>55</v>
          </cell>
          <cell r="H11">
            <v>9.3600000000000012</v>
          </cell>
          <cell r="I11" t="str">
            <v>S</v>
          </cell>
          <cell r="J11">
            <v>24.12</v>
          </cell>
          <cell r="K11">
            <v>0.4</v>
          </cell>
        </row>
        <row r="12">
          <cell r="B12">
            <v>15.700000000000001</v>
          </cell>
          <cell r="C12">
            <v>18.399999999999999</v>
          </cell>
          <cell r="D12">
            <v>13.3</v>
          </cell>
          <cell r="E12">
            <v>70.75</v>
          </cell>
          <cell r="F12">
            <v>93</v>
          </cell>
          <cell r="G12">
            <v>52</v>
          </cell>
          <cell r="H12">
            <v>13.32</v>
          </cell>
          <cell r="I12" t="str">
            <v>SE</v>
          </cell>
          <cell r="J12">
            <v>25.56</v>
          </cell>
          <cell r="K12">
            <v>0.4</v>
          </cell>
        </row>
        <row r="13">
          <cell r="B13">
            <v>15.014285714285712</v>
          </cell>
          <cell r="C13">
            <v>21.6</v>
          </cell>
          <cell r="D13">
            <v>8.6999999999999993</v>
          </cell>
          <cell r="E13">
            <v>72.428571428571431</v>
          </cell>
          <cell r="F13">
            <v>98</v>
          </cell>
          <cell r="G13">
            <v>39</v>
          </cell>
          <cell r="H13">
            <v>14.76</v>
          </cell>
          <cell r="I13" t="str">
            <v>SE</v>
          </cell>
          <cell r="J13">
            <v>24.48</v>
          </cell>
          <cell r="K13">
            <v>1.2</v>
          </cell>
        </row>
        <row r="14">
          <cell r="B14">
            <v>17.004166666666666</v>
          </cell>
          <cell r="C14">
            <v>19.899999999999999</v>
          </cell>
          <cell r="D14">
            <v>14.9</v>
          </cell>
          <cell r="E14">
            <v>72.333333333333329</v>
          </cell>
          <cell r="F14">
            <v>91</v>
          </cell>
          <cell r="G14">
            <v>52</v>
          </cell>
          <cell r="H14">
            <v>6.84</v>
          </cell>
          <cell r="I14" t="str">
            <v>S</v>
          </cell>
          <cell r="J14">
            <v>17.28</v>
          </cell>
          <cell r="K14">
            <v>0.4</v>
          </cell>
        </row>
        <row r="15">
          <cell r="B15">
            <v>15.68333333333333</v>
          </cell>
          <cell r="C15">
            <v>21.7</v>
          </cell>
          <cell r="D15">
            <v>9.6</v>
          </cell>
          <cell r="E15">
            <v>64</v>
          </cell>
          <cell r="F15">
            <v>89</v>
          </cell>
          <cell r="G15">
            <v>32</v>
          </cell>
          <cell r="H15">
            <v>12.96</v>
          </cell>
          <cell r="I15" t="str">
            <v>S</v>
          </cell>
          <cell r="J15">
            <v>29.16</v>
          </cell>
          <cell r="K15">
            <v>0.2</v>
          </cell>
        </row>
        <row r="16">
          <cell r="B16">
            <v>13.062500000000002</v>
          </cell>
          <cell r="C16">
            <v>21.7</v>
          </cell>
          <cell r="D16">
            <v>6.8</v>
          </cell>
          <cell r="E16">
            <v>62.875</v>
          </cell>
          <cell r="F16">
            <v>88</v>
          </cell>
          <cell r="G16">
            <v>24</v>
          </cell>
          <cell r="H16">
            <v>10.8</v>
          </cell>
          <cell r="I16" t="str">
            <v>SE</v>
          </cell>
          <cell r="J16">
            <v>24.12</v>
          </cell>
          <cell r="K16">
            <v>0.2</v>
          </cell>
        </row>
        <row r="17">
          <cell r="B17">
            <v>13.604166666666666</v>
          </cell>
          <cell r="C17">
            <v>23.5</v>
          </cell>
          <cell r="D17">
            <v>7.4</v>
          </cell>
          <cell r="E17">
            <v>63.583333333333336</v>
          </cell>
          <cell r="F17">
            <v>93</v>
          </cell>
          <cell r="G17">
            <v>27</v>
          </cell>
          <cell r="H17">
            <v>9</v>
          </cell>
          <cell r="I17" t="str">
            <v>SE</v>
          </cell>
          <cell r="J17">
            <v>19.079999999999998</v>
          </cell>
          <cell r="K17">
            <v>0</v>
          </cell>
        </row>
        <row r="18">
          <cell r="B18">
            <v>17.350000000000001</v>
          </cell>
          <cell r="C18">
            <v>28.2</v>
          </cell>
          <cell r="D18">
            <v>9.5</v>
          </cell>
          <cell r="E18">
            <v>62.958333333333336</v>
          </cell>
          <cell r="F18">
            <v>91</v>
          </cell>
          <cell r="G18">
            <v>30</v>
          </cell>
          <cell r="H18">
            <v>8.2799999999999994</v>
          </cell>
          <cell r="I18" t="str">
            <v>SE</v>
          </cell>
          <cell r="J18">
            <v>19.079999999999998</v>
          </cell>
          <cell r="K18">
            <v>0</v>
          </cell>
        </row>
        <row r="19">
          <cell r="B19">
            <v>19.55</v>
          </cell>
          <cell r="C19">
            <v>31.2</v>
          </cell>
          <cell r="D19">
            <v>11.3</v>
          </cell>
          <cell r="E19">
            <v>75.125</v>
          </cell>
          <cell r="F19">
            <v>97</v>
          </cell>
          <cell r="G19">
            <v>32</v>
          </cell>
          <cell r="H19">
            <v>3.9600000000000004</v>
          </cell>
          <cell r="I19" t="str">
            <v>SE</v>
          </cell>
          <cell r="J19">
            <v>13.32</v>
          </cell>
          <cell r="K19">
            <v>0</v>
          </cell>
        </row>
        <row r="20">
          <cell r="B20">
            <v>21.291666666666664</v>
          </cell>
          <cell r="C20">
            <v>32.1</v>
          </cell>
          <cell r="D20">
            <v>13.8</v>
          </cell>
          <cell r="E20">
            <v>75.458333333333329</v>
          </cell>
          <cell r="F20">
            <v>98</v>
          </cell>
          <cell r="G20">
            <v>31</v>
          </cell>
          <cell r="H20">
            <v>1.08</v>
          </cell>
          <cell r="I20" t="str">
            <v>SE</v>
          </cell>
          <cell r="J20">
            <v>9.7200000000000006</v>
          </cell>
          <cell r="K20">
            <v>0</v>
          </cell>
        </row>
        <row r="21">
          <cell r="B21">
            <v>20.929166666666667</v>
          </cell>
          <cell r="C21">
            <v>29.6</v>
          </cell>
          <cell r="D21">
            <v>15.7</v>
          </cell>
          <cell r="E21">
            <v>82.708333333333329</v>
          </cell>
          <cell r="F21">
            <v>98</v>
          </cell>
          <cell r="G21">
            <v>46</v>
          </cell>
          <cell r="H21">
            <v>5.4</v>
          </cell>
          <cell r="I21" t="str">
            <v>S</v>
          </cell>
          <cell r="J21">
            <v>19.079999999999998</v>
          </cell>
          <cell r="K21">
            <v>0.2</v>
          </cell>
        </row>
        <row r="22">
          <cell r="B22">
            <v>20.362500000000001</v>
          </cell>
          <cell r="C22">
            <v>26.4</v>
          </cell>
          <cell r="D22">
            <v>16.899999999999999</v>
          </cell>
          <cell r="E22">
            <v>80.541666666666671</v>
          </cell>
          <cell r="F22">
            <v>94</v>
          </cell>
          <cell r="G22">
            <v>56</v>
          </cell>
          <cell r="H22">
            <v>10.44</v>
          </cell>
          <cell r="I22" t="str">
            <v>S</v>
          </cell>
          <cell r="J22">
            <v>21.96</v>
          </cell>
          <cell r="K22">
            <v>0</v>
          </cell>
        </row>
        <row r="23">
          <cell r="B23">
            <v>19.841666666666669</v>
          </cell>
          <cell r="C23">
            <v>27.6</v>
          </cell>
          <cell r="D23">
            <v>15.7</v>
          </cell>
          <cell r="E23">
            <v>84</v>
          </cell>
          <cell r="F23">
            <v>98</v>
          </cell>
          <cell r="G23">
            <v>53</v>
          </cell>
          <cell r="H23">
            <v>5.7600000000000007</v>
          </cell>
          <cell r="I23" t="str">
            <v>S</v>
          </cell>
          <cell r="J23">
            <v>18</v>
          </cell>
          <cell r="K23">
            <v>0</v>
          </cell>
        </row>
        <row r="24">
          <cell r="B24">
            <v>20.379166666666666</v>
          </cell>
          <cell r="C24">
            <v>27.5</v>
          </cell>
          <cell r="D24">
            <v>16.2</v>
          </cell>
          <cell r="E24">
            <v>81.958333333333329</v>
          </cell>
          <cell r="F24">
            <v>97</v>
          </cell>
          <cell r="G24">
            <v>54</v>
          </cell>
          <cell r="H24">
            <v>10.08</v>
          </cell>
          <cell r="I24" t="str">
            <v>S</v>
          </cell>
          <cell r="J24">
            <v>21.6</v>
          </cell>
          <cell r="K24">
            <v>0</v>
          </cell>
        </row>
        <row r="25">
          <cell r="B25">
            <v>18.300000000000004</v>
          </cell>
          <cell r="C25">
            <v>21.3</v>
          </cell>
          <cell r="D25">
            <v>15.7</v>
          </cell>
          <cell r="E25">
            <v>85.625</v>
          </cell>
          <cell r="F25">
            <v>92</v>
          </cell>
          <cell r="G25">
            <v>73</v>
          </cell>
          <cell r="H25">
            <v>2.8800000000000003</v>
          </cell>
          <cell r="I25" t="str">
            <v>S</v>
          </cell>
          <cell r="J25">
            <v>16.920000000000002</v>
          </cell>
          <cell r="K25">
            <v>0</v>
          </cell>
        </row>
        <row r="26">
          <cell r="B26">
            <v>18.700000000000003</v>
          </cell>
          <cell r="C26">
            <v>24.7</v>
          </cell>
          <cell r="D26">
            <v>15.3</v>
          </cell>
          <cell r="E26">
            <v>82.333333333333329</v>
          </cell>
          <cell r="F26">
            <v>94</v>
          </cell>
          <cell r="G26">
            <v>62</v>
          </cell>
          <cell r="H26">
            <v>2.8800000000000003</v>
          </cell>
          <cell r="I26" t="str">
            <v>S</v>
          </cell>
          <cell r="J26">
            <v>18</v>
          </cell>
          <cell r="K26">
            <v>0</v>
          </cell>
        </row>
        <row r="27">
          <cell r="B27">
            <v>20.179166666666671</v>
          </cell>
          <cell r="C27">
            <v>28.8</v>
          </cell>
          <cell r="D27">
            <v>14.9</v>
          </cell>
          <cell r="E27">
            <v>81.666666666666671</v>
          </cell>
          <cell r="F27">
            <v>98</v>
          </cell>
          <cell r="G27">
            <v>49</v>
          </cell>
          <cell r="H27">
            <v>6.12</v>
          </cell>
          <cell r="I27" t="str">
            <v>SE</v>
          </cell>
          <cell r="J27">
            <v>12.6</v>
          </cell>
          <cell r="K27">
            <v>0</v>
          </cell>
        </row>
        <row r="28">
          <cell r="B28">
            <v>22.108333333333331</v>
          </cell>
          <cell r="C28">
            <v>31.9</v>
          </cell>
          <cell r="D28">
            <v>14.6</v>
          </cell>
          <cell r="E28">
            <v>76.583333333333329</v>
          </cell>
          <cell r="F28">
            <v>99</v>
          </cell>
          <cell r="G28">
            <v>39</v>
          </cell>
          <cell r="H28">
            <v>13.32</v>
          </cell>
          <cell r="I28" t="str">
            <v>SE</v>
          </cell>
          <cell r="J28">
            <v>28.8</v>
          </cell>
          <cell r="K28">
            <v>0.2</v>
          </cell>
        </row>
        <row r="29">
          <cell r="B29">
            <v>24.858333333333334</v>
          </cell>
          <cell r="C29">
            <v>32.700000000000003</v>
          </cell>
          <cell r="D29">
            <v>18.899999999999999</v>
          </cell>
          <cell r="E29">
            <v>65.083333333333329</v>
          </cell>
          <cell r="F29">
            <v>94</v>
          </cell>
          <cell r="G29">
            <v>33</v>
          </cell>
          <cell r="H29">
            <v>12.24</v>
          </cell>
          <cell r="I29" t="str">
            <v>L</v>
          </cell>
          <cell r="J29">
            <v>25.92</v>
          </cell>
          <cell r="K29">
            <v>0</v>
          </cell>
        </row>
        <row r="30">
          <cell r="B30">
            <v>23.870833333333334</v>
          </cell>
          <cell r="C30">
            <v>31.6</v>
          </cell>
          <cell r="D30">
            <v>17.100000000000001</v>
          </cell>
          <cell r="E30">
            <v>67.166666666666671</v>
          </cell>
          <cell r="F30">
            <v>94</v>
          </cell>
          <cell r="G30">
            <v>31</v>
          </cell>
          <cell r="H30">
            <v>10.8</v>
          </cell>
          <cell r="I30" t="str">
            <v>SE</v>
          </cell>
          <cell r="J30">
            <v>27</v>
          </cell>
          <cell r="K30">
            <v>0</v>
          </cell>
        </row>
        <row r="31">
          <cell r="B31">
            <v>20.829166666666666</v>
          </cell>
          <cell r="C31">
            <v>29.1</v>
          </cell>
          <cell r="D31">
            <v>16.600000000000001</v>
          </cell>
          <cell r="E31">
            <v>76.208333333333329</v>
          </cell>
          <cell r="F31">
            <v>94</v>
          </cell>
          <cell r="G31">
            <v>40</v>
          </cell>
          <cell r="H31">
            <v>5.04</v>
          </cell>
          <cell r="I31" t="str">
            <v>S</v>
          </cell>
          <cell r="J31">
            <v>23.400000000000002</v>
          </cell>
          <cell r="K31">
            <v>0</v>
          </cell>
        </row>
        <row r="32">
          <cell r="B32">
            <v>19.762499999999999</v>
          </cell>
          <cell r="C32">
            <v>28.6</v>
          </cell>
          <cell r="D32">
            <v>15</v>
          </cell>
          <cell r="E32">
            <v>82.75</v>
          </cell>
          <cell r="F32">
            <v>98</v>
          </cell>
          <cell r="G32">
            <v>47</v>
          </cell>
          <cell r="H32">
            <v>6.12</v>
          </cell>
          <cell r="I32" t="str">
            <v>S</v>
          </cell>
          <cell r="J32">
            <v>15.48</v>
          </cell>
          <cell r="K32">
            <v>0</v>
          </cell>
        </row>
        <row r="33">
          <cell r="B33">
            <v>20.991666666666667</v>
          </cell>
          <cell r="C33">
            <v>30.7</v>
          </cell>
          <cell r="D33">
            <v>14.7</v>
          </cell>
          <cell r="E33">
            <v>75.5</v>
          </cell>
          <cell r="F33">
            <v>98</v>
          </cell>
          <cell r="G33">
            <v>28</v>
          </cell>
          <cell r="H33">
            <v>7.9200000000000008</v>
          </cell>
          <cell r="I33" t="str">
            <v>SE</v>
          </cell>
          <cell r="J33">
            <v>17.64</v>
          </cell>
          <cell r="K33">
            <v>0.2</v>
          </cell>
        </row>
        <row r="34">
          <cell r="B34">
            <v>21.700000000000003</v>
          </cell>
          <cell r="C34">
            <v>31.7</v>
          </cell>
          <cell r="D34">
            <v>14.8</v>
          </cell>
          <cell r="E34">
            <v>69.916666666666671</v>
          </cell>
          <cell r="F34">
            <v>96</v>
          </cell>
          <cell r="G34">
            <v>28</v>
          </cell>
          <cell r="H34">
            <v>9.7200000000000006</v>
          </cell>
          <cell r="I34" t="str">
            <v>SE</v>
          </cell>
          <cell r="J34">
            <v>27.36</v>
          </cell>
          <cell r="K34">
            <v>0</v>
          </cell>
        </row>
      </sheetData>
      <sheetData sheetId="6">
        <row r="5">
          <cell r="B5">
            <v>21.866666666666671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20.24583333333333</v>
          </cell>
          <cell r="C5">
            <v>25.1</v>
          </cell>
          <cell r="D5">
            <v>18.2</v>
          </cell>
          <cell r="E5">
            <v>97.25</v>
          </cell>
          <cell r="F5">
            <v>100</v>
          </cell>
          <cell r="G5">
            <v>78</v>
          </cell>
          <cell r="H5">
            <v>12.6</v>
          </cell>
          <cell r="I5" t="str">
            <v>NE</v>
          </cell>
          <cell r="J5">
            <v>24.12</v>
          </cell>
          <cell r="K5">
            <v>6.8</v>
          </cell>
        </row>
        <row r="6">
          <cell r="B6">
            <v>17.933333333333334</v>
          </cell>
          <cell r="C6">
            <v>20.8</v>
          </cell>
          <cell r="D6">
            <v>15.8</v>
          </cell>
          <cell r="E6">
            <v>91.2</v>
          </cell>
          <cell r="F6">
            <v>100</v>
          </cell>
          <cell r="G6">
            <v>66</v>
          </cell>
          <cell r="H6">
            <v>15.840000000000002</v>
          </cell>
          <cell r="I6" t="str">
            <v>SO</v>
          </cell>
          <cell r="J6">
            <v>29.16</v>
          </cell>
          <cell r="K6">
            <v>16.399999999999999</v>
          </cell>
        </row>
        <row r="7">
          <cell r="B7">
            <v>17.020833333333336</v>
          </cell>
          <cell r="C7">
            <v>18.899999999999999</v>
          </cell>
          <cell r="D7">
            <v>15.5</v>
          </cell>
          <cell r="E7">
            <v>95.7</v>
          </cell>
          <cell r="F7">
            <v>100</v>
          </cell>
          <cell r="G7">
            <v>81</v>
          </cell>
          <cell r="H7">
            <v>11.16</v>
          </cell>
          <cell r="I7" t="str">
            <v>SO</v>
          </cell>
          <cell r="J7">
            <v>19.079999999999998</v>
          </cell>
          <cell r="K7">
            <v>1.2</v>
          </cell>
        </row>
        <row r="8">
          <cell r="B8">
            <v>19.554166666666664</v>
          </cell>
          <cell r="C8">
            <v>25.5</v>
          </cell>
          <cell r="D8">
            <v>16.8</v>
          </cell>
          <cell r="E8">
            <v>93.875</v>
          </cell>
          <cell r="F8">
            <v>100</v>
          </cell>
          <cell r="G8">
            <v>75</v>
          </cell>
          <cell r="H8">
            <v>12.24</v>
          </cell>
          <cell r="I8" t="str">
            <v>NE</v>
          </cell>
          <cell r="J8">
            <v>23.759999999999998</v>
          </cell>
          <cell r="K8">
            <v>2.2000000000000002</v>
          </cell>
        </row>
        <row r="9">
          <cell r="B9">
            <v>21.845833333333335</v>
          </cell>
          <cell r="C9">
            <v>28.6</v>
          </cell>
          <cell r="D9">
            <v>18.399999999999999</v>
          </cell>
          <cell r="E9">
            <v>92.07692307692308</v>
          </cell>
          <cell r="F9">
            <v>100</v>
          </cell>
          <cell r="G9">
            <v>69</v>
          </cell>
          <cell r="H9">
            <v>18.720000000000002</v>
          </cell>
          <cell r="I9" t="str">
            <v>O</v>
          </cell>
          <cell r="J9">
            <v>38.159999999999997</v>
          </cell>
          <cell r="K9">
            <v>8.6</v>
          </cell>
        </row>
        <row r="10">
          <cell r="B10">
            <v>19.995833333333334</v>
          </cell>
          <cell r="C10">
            <v>22.9</v>
          </cell>
          <cell r="D10">
            <v>13.5</v>
          </cell>
          <cell r="E10">
            <v>99.521739130434781</v>
          </cell>
          <cell r="F10">
            <v>100</v>
          </cell>
          <cell r="G10">
            <v>92</v>
          </cell>
          <cell r="H10">
            <v>23.759999999999998</v>
          </cell>
          <cell r="I10" t="str">
            <v>SO</v>
          </cell>
          <cell r="J10">
            <v>45.72</v>
          </cell>
          <cell r="K10">
            <v>0.8</v>
          </cell>
        </row>
        <row r="11">
          <cell r="B11">
            <v>16.400000000000002</v>
          </cell>
          <cell r="C11">
            <v>22.2</v>
          </cell>
          <cell r="D11">
            <v>13.6</v>
          </cell>
          <cell r="E11">
            <v>82.708333333333329</v>
          </cell>
          <cell r="F11">
            <v>100</v>
          </cell>
          <cell r="G11">
            <v>41</v>
          </cell>
          <cell r="H11">
            <v>12.6</v>
          </cell>
          <cell r="I11" t="str">
            <v>SO</v>
          </cell>
          <cell r="J11">
            <v>32.4</v>
          </cell>
          <cell r="K11">
            <v>3</v>
          </cell>
        </row>
        <row r="12">
          <cell r="B12">
            <v>13.975</v>
          </cell>
          <cell r="C12">
            <v>19.3</v>
          </cell>
          <cell r="D12">
            <v>9.1</v>
          </cell>
          <cell r="E12">
            <v>67.583333333333329</v>
          </cell>
          <cell r="F12">
            <v>94</v>
          </cell>
          <cell r="G12">
            <v>35</v>
          </cell>
          <cell r="H12">
            <v>17.64</v>
          </cell>
          <cell r="I12" t="str">
            <v>S</v>
          </cell>
          <cell r="J12">
            <v>26.64</v>
          </cell>
          <cell r="K12">
            <v>0</v>
          </cell>
        </row>
        <row r="13">
          <cell r="B13">
            <v>14.195833333333333</v>
          </cell>
          <cell r="C13">
            <v>20.6</v>
          </cell>
          <cell r="D13">
            <v>9.3000000000000007</v>
          </cell>
          <cell r="E13">
            <v>58.791666666666664</v>
          </cell>
          <cell r="F13">
            <v>82</v>
          </cell>
          <cell r="G13">
            <v>30</v>
          </cell>
          <cell r="H13">
            <v>16.559999999999999</v>
          </cell>
          <cell r="I13" t="str">
            <v>S</v>
          </cell>
          <cell r="J13">
            <v>26.64</v>
          </cell>
          <cell r="K13">
            <v>0</v>
          </cell>
        </row>
        <row r="14">
          <cell r="B14">
            <v>16.358333333333334</v>
          </cell>
          <cell r="C14">
            <v>22.1</v>
          </cell>
          <cell r="D14">
            <v>12.1</v>
          </cell>
          <cell r="E14">
            <v>59.625</v>
          </cell>
          <cell r="F14">
            <v>79</v>
          </cell>
          <cell r="G14">
            <v>29</v>
          </cell>
          <cell r="H14">
            <v>12.6</v>
          </cell>
          <cell r="I14" t="str">
            <v>S</v>
          </cell>
          <cell r="J14">
            <v>25.92</v>
          </cell>
          <cell r="K14">
            <v>0</v>
          </cell>
        </row>
        <row r="15">
          <cell r="B15">
            <v>14.366666666666665</v>
          </cell>
          <cell r="C15">
            <v>20.100000000000001</v>
          </cell>
          <cell r="D15">
            <v>9.3000000000000007</v>
          </cell>
          <cell r="E15">
            <v>52.041666666666664</v>
          </cell>
          <cell r="F15">
            <v>72</v>
          </cell>
          <cell r="G15">
            <v>24</v>
          </cell>
          <cell r="H15">
            <v>18.36</v>
          </cell>
          <cell r="I15" t="str">
            <v>SO</v>
          </cell>
          <cell r="J15">
            <v>30.240000000000002</v>
          </cell>
          <cell r="K15">
            <v>0</v>
          </cell>
        </row>
        <row r="16">
          <cell r="B16">
            <v>12.162500000000001</v>
          </cell>
          <cell r="C16">
            <v>19.7</v>
          </cell>
          <cell r="D16">
            <v>6.4</v>
          </cell>
          <cell r="E16">
            <v>56.541666666666664</v>
          </cell>
          <cell r="F16">
            <v>85</v>
          </cell>
          <cell r="G16">
            <v>20</v>
          </cell>
          <cell r="H16">
            <v>13.32</v>
          </cell>
          <cell r="I16" t="str">
            <v>S</v>
          </cell>
          <cell r="J16">
            <v>28.08</v>
          </cell>
          <cell r="K16">
            <v>0</v>
          </cell>
        </row>
        <row r="17">
          <cell r="B17">
            <v>13.683333333333332</v>
          </cell>
          <cell r="C17">
            <v>20.9</v>
          </cell>
          <cell r="D17">
            <v>7.6</v>
          </cell>
          <cell r="E17">
            <v>51.416666666666664</v>
          </cell>
          <cell r="F17">
            <v>85</v>
          </cell>
          <cell r="G17">
            <v>21</v>
          </cell>
          <cell r="H17">
            <v>22.68</v>
          </cell>
          <cell r="I17" t="str">
            <v>SE</v>
          </cell>
          <cell r="J17">
            <v>35.28</v>
          </cell>
          <cell r="K17">
            <v>0</v>
          </cell>
        </row>
        <row r="18">
          <cell r="B18">
            <v>15.491666666666667</v>
          </cell>
          <cell r="C18">
            <v>23.9</v>
          </cell>
          <cell r="D18">
            <v>9.5</v>
          </cell>
          <cell r="E18">
            <v>68.291666666666671</v>
          </cell>
          <cell r="F18">
            <v>95</v>
          </cell>
          <cell r="G18">
            <v>38</v>
          </cell>
          <cell r="H18">
            <v>19.079999999999998</v>
          </cell>
          <cell r="I18" t="str">
            <v>SE</v>
          </cell>
          <cell r="J18">
            <v>30.6</v>
          </cell>
          <cell r="K18">
            <v>0</v>
          </cell>
        </row>
        <row r="19">
          <cell r="B19">
            <v>19.683333333333334</v>
          </cell>
          <cell r="C19">
            <v>27.8</v>
          </cell>
          <cell r="D19">
            <v>14.4</v>
          </cell>
          <cell r="E19">
            <v>69.958333333333329</v>
          </cell>
          <cell r="F19">
            <v>88</v>
          </cell>
          <cell r="G19">
            <v>46</v>
          </cell>
          <cell r="H19">
            <v>18.36</v>
          </cell>
          <cell r="I19" t="str">
            <v>SE</v>
          </cell>
          <cell r="J19">
            <v>27.36</v>
          </cell>
          <cell r="K19">
            <v>0</v>
          </cell>
        </row>
        <row r="20">
          <cell r="B20">
            <v>21.970833333333335</v>
          </cell>
          <cell r="C20">
            <v>29.1</v>
          </cell>
          <cell r="D20">
            <v>15.9</v>
          </cell>
          <cell r="E20">
            <v>71.041666666666671</v>
          </cell>
          <cell r="F20">
            <v>100</v>
          </cell>
          <cell r="G20">
            <v>40</v>
          </cell>
          <cell r="H20">
            <v>13.32</v>
          </cell>
          <cell r="I20" t="str">
            <v>SE</v>
          </cell>
          <cell r="J20">
            <v>22.32</v>
          </cell>
          <cell r="K20">
            <v>0</v>
          </cell>
        </row>
        <row r="21">
          <cell r="B21">
            <v>21.675000000000001</v>
          </cell>
          <cell r="C21">
            <v>29.4</v>
          </cell>
          <cell r="D21">
            <v>14.4</v>
          </cell>
          <cell r="E21">
            <v>70.75</v>
          </cell>
          <cell r="F21">
            <v>100</v>
          </cell>
          <cell r="G21">
            <v>37</v>
          </cell>
          <cell r="H21">
            <v>10.44</v>
          </cell>
          <cell r="I21" t="str">
            <v>L</v>
          </cell>
          <cell r="J21">
            <v>20.52</v>
          </cell>
          <cell r="K21">
            <v>0</v>
          </cell>
        </row>
        <row r="22">
          <cell r="B22">
            <v>19.908333333333335</v>
          </cell>
          <cell r="C22">
            <v>27</v>
          </cell>
          <cell r="D22">
            <v>15.1</v>
          </cell>
          <cell r="E22">
            <v>78.043478260869563</v>
          </cell>
          <cell r="F22">
            <v>100</v>
          </cell>
          <cell r="G22">
            <v>50</v>
          </cell>
          <cell r="H22">
            <v>14.04</v>
          </cell>
          <cell r="I22" t="str">
            <v>SO</v>
          </cell>
          <cell r="J22">
            <v>25.56</v>
          </cell>
          <cell r="K22">
            <v>0</v>
          </cell>
        </row>
        <row r="23">
          <cell r="B23">
            <v>20.604166666666668</v>
          </cell>
          <cell r="C23">
            <v>28.9</v>
          </cell>
          <cell r="D23">
            <v>15.8</v>
          </cell>
          <cell r="E23">
            <v>77.916666666666671</v>
          </cell>
          <cell r="F23">
            <v>99</v>
          </cell>
          <cell r="G23">
            <v>38</v>
          </cell>
          <cell r="H23">
            <v>16.559999999999999</v>
          </cell>
          <cell r="I23" t="str">
            <v>S</v>
          </cell>
          <cell r="J23">
            <v>24.12</v>
          </cell>
          <cell r="K23">
            <v>0</v>
          </cell>
        </row>
        <row r="24">
          <cell r="B24">
            <v>21.3125</v>
          </cell>
          <cell r="C24">
            <v>27.2</v>
          </cell>
          <cell r="D24">
            <v>16.8</v>
          </cell>
          <cell r="E24">
            <v>74.666666666666671</v>
          </cell>
          <cell r="F24">
            <v>100</v>
          </cell>
          <cell r="G24">
            <v>42</v>
          </cell>
          <cell r="H24">
            <v>16.559999999999999</v>
          </cell>
          <cell r="I24" t="str">
            <v>SE</v>
          </cell>
          <cell r="J24">
            <v>23.400000000000002</v>
          </cell>
          <cell r="K24">
            <v>0</v>
          </cell>
        </row>
        <row r="25">
          <cell r="B25">
            <v>18.55</v>
          </cell>
          <cell r="C25">
            <v>23.2</v>
          </cell>
          <cell r="D25">
            <v>15.3</v>
          </cell>
          <cell r="E25">
            <v>80.208333333333329</v>
          </cell>
          <cell r="F25">
            <v>100</v>
          </cell>
          <cell r="G25">
            <v>54</v>
          </cell>
          <cell r="H25">
            <v>19.8</v>
          </cell>
          <cell r="I25" t="str">
            <v>SE</v>
          </cell>
          <cell r="J25">
            <v>31.319999999999997</v>
          </cell>
          <cell r="K25">
            <v>0</v>
          </cell>
        </row>
        <row r="26">
          <cell r="B26">
            <v>18.8</v>
          </cell>
          <cell r="C26">
            <v>24.7</v>
          </cell>
          <cell r="D26">
            <v>14.1</v>
          </cell>
          <cell r="E26">
            <v>74.5</v>
          </cell>
          <cell r="F26">
            <v>96</v>
          </cell>
          <cell r="G26">
            <v>53</v>
          </cell>
          <cell r="H26">
            <v>15.120000000000001</v>
          </cell>
          <cell r="I26" t="str">
            <v>SE</v>
          </cell>
          <cell r="J26">
            <v>24.840000000000003</v>
          </cell>
          <cell r="K26">
            <v>0</v>
          </cell>
        </row>
        <row r="27">
          <cell r="B27">
            <v>19.875</v>
          </cell>
          <cell r="C27">
            <v>26.3</v>
          </cell>
          <cell r="D27">
            <v>15</v>
          </cell>
          <cell r="E27">
            <v>76.208333333333329</v>
          </cell>
          <cell r="F27">
            <v>100</v>
          </cell>
          <cell r="G27">
            <v>49</v>
          </cell>
          <cell r="H27">
            <v>17.64</v>
          </cell>
          <cell r="I27" t="str">
            <v>SE</v>
          </cell>
          <cell r="J27">
            <v>24.12</v>
          </cell>
          <cell r="K27">
            <v>0</v>
          </cell>
        </row>
        <row r="28">
          <cell r="B28">
            <v>21.016666666666666</v>
          </cell>
          <cell r="C28">
            <v>28</v>
          </cell>
          <cell r="D28">
            <v>16.100000000000001</v>
          </cell>
          <cell r="E28">
            <v>74.25</v>
          </cell>
          <cell r="F28">
            <v>97</v>
          </cell>
          <cell r="G28">
            <v>47</v>
          </cell>
          <cell r="H28">
            <v>22.68</v>
          </cell>
          <cell r="I28" t="str">
            <v>L</v>
          </cell>
          <cell r="J28">
            <v>33.119999999999997</v>
          </cell>
          <cell r="K28">
            <v>0</v>
          </cell>
        </row>
        <row r="29">
          <cell r="B29">
            <v>21.412500000000005</v>
          </cell>
          <cell r="C29">
            <v>28</v>
          </cell>
          <cell r="D29">
            <v>16</v>
          </cell>
          <cell r="E29">
            <v>72.916666666666671</v>
          </cell>
          <cell r="F29">
            <v>99</v>
          </cell>
          <cell r="G29">
            <v>46</v>
          </cell>
          <cell r="H29">
            <v>24.48</v>
          </cell>
          <cell r="I29" t="str">
            <v>L</v>
          </cell>
          <cell r="J29">
            <v>37.080000000000005</v>
          </cell>
          <cell r="K29">
            <v>0</v>
          </cell>
        </row>
        <row r="30">
          <cell r="B30">
            <v>21.633333333333336</v>
          </cell>
          <cell r="C30">
            <v>28.5</v>
          </cell>
          <cell r="D30">
            <v>17.2</v>
          </cell>
          <cell r="E30">
            <v>73.291666666666671</v>
          </cell>
          <cell r="F30">
            <v>100</v>
          </cell>
          <cell r="G30">
            <v>38</v>
          </cell>
          <cell r="H30">
            <v>19.440000000000001</v>
          </cell>
          <cell r="I30" t="str">
            <v>L</v>
          </cell>
          <cell r="J30">
            <v>32.04</v>
          </cell>
          <cell r="K30">
            <v>0</v>
          </cell>
        </row>
        <row r="31">
          <cell r="B31">
            <v>20.237500000000001</v>
          </cell>
          <cell r="C31">
            <v>26.3</v>
          </cell>
          <cell r="D31">
            <v>15.8</v>
          </cell>
          <cell r="E31">
            <v>67.125</v>
          </cell>
          <cell r="F31">
            <v>86</v>
          </cell>
          <cell r="G31">
            <v>42</v>
          </cell>
          <cell r="H31">
            <v>20.16</v>
          </cell>
          <cell r="I31" t="str">
            <v>L</v>
          </cell>
          <cell r="J31">
            <v>30.240000000000002</v>
          </cell>
          <cell r="K31">
            <v>0</v>
          </cell>
        </row>
        <row r="32">
          <cell r="B32">
            <v>21.033333333333328</v>
          </cell>
          <cell r="C32">
            <v>27.4</v>
          </cell>
          <cell r="D32">
            <v>16.8</v>
          </cell>
          <cell r="E32">
            <v>67.375</v>
          </cell>
          <cell r="F32">
            <v>96</v>
          </cell>
          <cell r="G32">
            <v>33</v>
          </cell>
          <cell r="H32">
            <v>17.64</v>
          </cell>
          <cell r="I32" t="str">
            <v>L</v>
          </cell>
          <cell r="J32">
            <v>25.92</v>
          </cell>
          <cell r="K32">
            <v>0</v>
          </cell>
        </row>
        <row r="33">
          <cell r="B33">
            <v>20.75</v>
          </cell>
          <cell r="C33">
            <v>28.5</v>
          </cell>
          <cell r="D33">
            <v>15.3</v>
          </cell>
          <cell r="E33">
            <v>62.541666666666664</v>
          </cell>
          <cell r="F33">
            <v>97</v>
          </cell>
          <cell r="G33">
            <v>32</v>
          </cell>
          <cell r="H33">
            <v>17.28</v>
          </cell>
          <cell r="I33" t="str">
            <v>L</v>
          </cell>
          <cell r="J33">
            <v>28.08</v>
          </cell>
          <cell r="K33">
            <v>0</v>
          </cell>
        </row>
        <row r="34">
          <cell r="B34">
            <v>21.933333333333334</v>
          </cell>
          <cell r="C34">
            <v>29.2</v>
          </cell>
          <cell r="D34">
            <v>17.2</v>
          </cell>
          <cell r="E34">
            <v>60.833333333333336</v>
          </cell>
          <cell r="F34">
            <v>92</v>
          </cell>
          <cell r="G34">
            <v>32</v>
          </cell>
          <cell r="H34">
            <v>18</v>
          </cell>
          <cell r="I34" t="str">
            <v>SE</v>
          </cell>
          <cell r="J34">
            <v>27.720000000000002</v>
          </cell>
          <cell r="K34">
            <v>0</v>
          </cell>
        </row>
        <row r="35">
          <cell r="I35" t="str">
            <v>SE</v>
          </cell>
        </row>
      </sheetData>
      <sheetData sheetId="6">
        <row r="5">
          <cell r="B5">
            <v>21.879166666666666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17.391666666666666</v>
          </cell>
          <cell r="C5">
            <v>19.399999999999999</v>
          </cell>
          <cell r="D5">
            <v>16.3</v>
          </cell>
          <cell r="E5">
            <v>93.833333333333329</v>
          </cell>
          <cell r="F5">
            <v>96</v>
          </cell>
          <cell r="G5">
            <v>88</v>
          </cell>
          <cell r="H5">
            <v>9.3600000000000012</v>
          </cell>
          <cell r="I5" t="str">
            <v>S</v>
          </cell>
          <cell r="J5">
            <v>18.720000000000002</v>
          </cell>
          <cell r="K5">
            <v>2.6000000000000005</v>
          </cell>
        </row>
        <row r="6">
          <cell r="B6">
            <v>17.399999999999999</v>
          </cell>
          <cell r="C6">
            <v>21.2</v>
          </cell>
          <cell r="D6">
            <v>15.1</v>
          </cell>
          <cell r="E6">
            <v>86.708333333333329</v>
          </cell>
          <cell r="F6">
            <v>96</v>
          </cell>
          <cell r="G6">
            <v>63</v>
          </cell>
          <cell r="H6">
            <v>10.44</v>
          </cell>
          <cell r="I6" t="str">
            <v>SO</v>
          </cell>
          <cell r="J6">
            <v>20.16</v>
          </cell>
          <cell r="K6">
            <v>0.2</v>
          </cell>
        </row>
        <row r="7">
          <cell r="B7">
            <v>15.662499999999996</v>
          </cell>
          <cell r="C7">
            <v>21.4</v>
          </cell>
          <cell r="D7">
            <v>12.1</v>
          </cell>
          <cell r="E7">
            <v>81.875</v>
          </cell>
          <cell r="F7">
            <v>96</v>
          </cell>
          <cell r="G7">
            <v>48</v>
          </cell>
          <cell r="H7">
            <v>6.84</v>
          </cell>
          <cell r="I7" t="str">
            <v>SO</v>
          </cell>
          <cell r="J7">
            <v>15.840000000000002</v>
          </cell>
          <cell r="K7">
            <v>0</v>
          </cell>
        </row>
        <row r="8">
          <cell r="B8">
            <v>17.262499999999999</v>
          </cell>
          <cell r="C8">
            <v>20.5</v>
          </cell>
          <cell r="D8">
            <v>15.2</v>
          </cell>
          <cell r="E8">
            <v>92.291666666666671</v>
          </cell>
          <cell r="F8">
            <v>96</v>
          </cell>
          <cell r="G8">
            <v>81</v>
          </cell>
          <cell r="H8">
            <v>9.7200000000000006</v>
          </cell>
          <cell r="I8" t="str">
            <v>NE</v>
          </cell>
          <cell r="J8">
            <v>19.079999999999998</v>
          </cell>
          <cell r="K8">
            <v>3.6000000000000005</v>
          </cell>
        </row>
        <row r="9">
          <cell r="B9">
            <v>17.241666666666664</v>
          </cell>
          <cell r="C9">
            <v>17.899999999999999</v>
          </cell>
          <cell r="D9">
            <v>16.600000000000001</v>
          </cell>
          <cell r="E9">
            <v>95.416666666666671</v>
          </cell>
          <cell r="F9">
            <v>96</v>
          </cell>
          <cell r="G9">
            <v>93</v>
          </cell>
          <cell r="H9">
            <v>9.7200000000000006</v>
          </cell>
          <cell r="I9" t="str">
            <v>SO</v>
          </cell>
          <cell r="J9">
            <v>24.12</v>
          </cell>
          <cell r="K9">
            <v>5.8000000000000007</v>
          </cell>
        </row>
        <row r="10">
          <cell r="B10">
            <v>16.437499999999996</v>
          </cell>
          <cell r="C10">
            <v>17.899999999999999</v>
          </cell>
          <cell r="D10">
            <v>15.4</v>
          </cell>
          <cell r="E10">
            <v>92.833333333333329</v>
          </cell>
          <cell r="F10">
            <v>97</v>
          </cell>
          <cell r="G10">
            <v>84</v>
          </cell>
          <cell r="H10">
            <v>9.3600000000000012</v>
          </cell>
          <cell r="I10" t="str">
            <v>SO</v>
          </cell>
          <cell r="J10">
            <v>21.240000000000002</v>
          </cell>
          <cell r="K10">
            <v>1.4</v>
          </cell>
        </row>
        <row r="11">
          <cell r="B11">
            <v>15.420833333333333</v>
          </cell>
          <cell r="C11">
            <v>20.2</v>
          </cell>
          <cell r="D11">
            <v>11.8</v>
          </cell>
          <cell r="E11">
            <v>79.083333333333329</v>
          </cell>
          <cell r="F11">
            <v>92</v>
          </cell>
          <cell r="G11">
            <v>51</v>
          </cell>
          <cell r="H11">
            <v>12.6</v>
          </cell>
          <cell r="I11" t="str">
            <v>S</v>
          </cell>
          <cell r="J11">
            <v>23.759999999999998</v>
          </cell>
          <cell r="K11">
            <v>0</v>
          </cell>
        </row>
        <row r="12">
          <cell r="B12">
            <v>12.4125</v>
          </cell>
          <cell r="C12">
            <v>21.2</v>
          </cell>
          <cell r="D12">
            <v>6.4</v>
          </cell>
          <cell r="E12">
            <v>77.875</v>
          </cell>
          <cell r="F12">
            <v>98</v>
          </cell>
          <cell r="G12">
            <v>33</v>
          </cell>
          <cell r="H12">
            <v>10.44</v>
          </cell>
          <cell r="I12" t="str">
            <v>SO</v>
          </cell>
          <cell r="J12">
            <v>21.240000000000002</v>
          </cell>
          <cell r="K12">
            <v>0.2</v>
          </cell>
        </row>
        <row r="13">
          <cell r="B13">
            <v>11.845833333333331</v>
          </cell>
          <cell r="C13">
            <v>21.8</v>
          </cell>
          <cell r="D13">
            <v>4.9000000000000004</v>
          </cell>
          <cell r="E13">
            <v>78.458333333333329</v>
          </cell>
          <cell r="F13">
            <v>98</v>
          </cell>
          <cell r="G13">
            <v>34</v>
          </cell>
          <cell r="H13">
            <v>7.9200000000000008</v>
          </cell>
          <cell r="I13" t="str">
            <v>SO</v>
          </cell>
          <cell r="J13">
            <v>17.64</v>
          </cell>
          <cell r="K13">
            <v>0.2</v>
          </cell>
        </row>
        <row r="14">
          <cell r="B14">
            <v>14.570833333333335</v>
          </cell>
          <cell r="C14">
            <v>19.600000000000001</v>
          </cell>
          <cell r="D14">
            <v>10.3</v>
          </cell>
          <cell r="E14">
            <v>74.166666666666671</v>
          </cell>
          <cell r="F14">
            <v>97</v>
          </cell>
          <cell r="G14">
            <v>39</v>
          </cell>
          <cell r="H14">
            <v>14.04</v>
          </cell>
          <cell r="I14" t="str">
            <v>SO</v>
          </cell>
          <cell r="J14">
            <v>27.36</v>
          </cell>
          <cell r="K14">
            <v>0</v>
          </cell>
        </row>
        <row r="15">
          <cell r="B15">
            <v>11.429166666666669</v>
          </cell>
          <cell r="C15">
            <v>19.600000000000001</v>
          </cell>
          <cell r="D15">
            <v>4</v>
          </cell>
          <cell r="E15">
            <v>72.375</v>
          </cell>
          <cell r="F15">
            <v>98</v>
          </cell>
          <cell r="G15">
            <v>29</v>
          </cell>
          <cell r="H15">
            <v>15.120000000000001</v>
          </cell>
          <cell r="I15" t="str">
            <v>S</v>
          </cell>
          <cell r="J15">
            <v>33.119999999999997</v>
          </cell>
          <cell r="K15">
            <v>0</v>
          </cell>
        </row>
        <row r="16">
          <cell r="B16">
            <v>9.6708333333333343</v>
          </cell>
          <cell r="C16">
            <v>21.2</v>
          </cell>
          <cell r="D16">
            <v>1.1000000000000001</v>
          </cell>
          <cell r="E16">
            <v>71.083333333333329</v>
          </cell>
          <cell r="F16">
            <v>99</v>
          </cell>
          <cell r="G16">
            <v>26</v>
          </cell>
          <cell r="H16">
            <v>8.2799999999999994</v>
          </cell>
          <cell r="I16" t="str">
            <v>SO</v>
          </cell>
          <cell r="J16">
            <v>19.8</v>
          </cell>
          <cell r="K16">
            <v>0</v>
          </cell>
        </row>
        <row r="17">
          <cell r="B17">
            <v>10.512499999999999</v>
          </cell>
          <cell r="C17">
            <v>23.6</v>
          </cell>
          <cell r="D17">
            <v>1</v>
          </cell>
          <cell r="E17">
            <v>70.458333333333329</v>
          </cell>
          <cell r="F17">
            <v>99</v>
          </cell>
          <cell r="G17">
            <v>22</v>
          </cell>
          <cell r="H17">
            <v>14.04</v>
          </cell>
          <cell r="I17" t="str">
            <v>NE</v>
          </cell>
          <cell r="J17">
            <v>27.720000000000002</v>
          </cell>
          <cell r="K17">
            <v>0.2</v>
          </cell>
        </row>
        <row r="18">
          <cell r="B18">
            <v>16.416666666666664</v>
          </cell>
          <cell r="C18">
            <v>27.8</v>
          </cell>
          <cell r="D18">
            <v>7.4</v>
          </cell>
          <cell r="E18">
            <v>61.041666666666664</v>
          </cell>
          <cell r="F18">
            <v>95</v>
          </cell>
          <cell r="G18">
            <v>26</v>
          </cell>
          <cell r="H18">
            <v>10.8</v>
          </cell>
          <cell r="I18" t="str">
            <v>NE</v>
          </cell>
          <cell r="J18">
            <v>21.96</v>
          </cell>
          <cell r="K18">
            <v>0</v>
          </cell>
        </row>
        <row r="19">
          <cell r="B19">
            <v>19.266666666666669</v>
          </cell>
          <cell r="C19">
            <v>31.1</v>
          </cell>
          <cell r="D19">
            <v>10.4</v>
          </cell>
          <cell r="E19">
            <v>69.166666666666671</v>
          </cell>
          <cell r="F19">
            <v>94</v>
          </cell>
          <cell r="G19">
            <v>33</v>
          </cell>
          <cell r="H19">
            <v>10.08</v>
          </cell>
          <cell r="I19" t="str">
            <v>NE</v>
          </cell>
          <cell r="J19">
            <v>23.040000000000003</v>
          </cell>
          <cell r="K19">
            <v>0</v>
          </cell>
        </row>
        <row r="20">
          <cell r="B20">
            <v>21.008333333333329</v>
          </cell>
          <cell r="C20">
            <v>32</v>
          </cell>
          <cell r="D20">
            <v>13.1</v>
          </cell>
          <cell r="E20">
            <v>73.416666666666671</v>
          </cell>
          <cell r="F20">
            <v>96</v>
          </cell>
          <cell r="G20">
            <v>33</v>
          </cell>
          <cell r="H20">
            <v>14.04</v>
          </cell>
          <cell r="I20" t="str">
            <v>NE</v>
          </cell>
          <cell r="J20">
            <v>26.64</v>
          </cell>
          <cell r="K20">
            <v>0</v>
          </cell>
        </row>
        <row r="21">
          <cell r="B21">
            <v>17.504166666666666</v>
          </cell>
          <cell r="C21">
            <v>23.2</v>
          </cell>
          <cell r="D21">
            <v>16</v>
          </cell>
          <cell r="E21">
            <v>87.625</v>
          </cell>
          <cell r="F21">
            <v>93</v>
          </cell>
          <cell r="G21">
            <v>68</v>
          </cell>
          <cell r="H21">
            <v>12.96</v>
          </cell>
          <cell r="I21" t="str">
            <v>S</v>
          </cell>
          <cell r="J21">
            <v>26.28</v>
          </cell>
          <cell r="K21">
            <v>0</v>
          </cell>
        </row>
        <row r="22">
          <cell r="B22">
            <v>15.7125</v>
          </cell>
          <cell r="C22">
            <v>17.3</v>
          </cell>
          <cell r="D22">
            <v>14.2</v>
          </cell>
          <cell r="E22">
            <v>92.625</v>
          </cell>
          <cell r="F22">
            <v>95</v>
          </cell>
          <cell r="G22">
            <v>85</v>
          </cell>
          <cell r="H22">
            <v>10.08</v>
          </cell>
          <cell r="I22" t="str">
            <v>SO</v>
          </cell>
          <cell r="J22">
            <v>18</v>
          </cell>
          <cell r="K22">
            <v>0.60000000000000009</v>
          </cell>
        </row>
        <row r="23">
          <cell r="B23">
            <v>16.500000000000004</v>
          </cell>
          <cell r="C23">
            <v>18.600000000000001</v>
          </cell>
          <cell r="D23">
            <v>15.1</v>
          </cell>
          <cell r="E23">
            <v>95</v>
          </cell>
          <cell r="F23">
            <v>97</v>
          </cell>
          <cell r="G23">
            <v>88</v>
          </cell>
          <cell r="H23">
            <v>9</v>
          </cell>
          <cell r="I23" t="str">
            <v>SO</v>
          </cell>
          <cell r="J23">
            <v>17.64</v>
          </cell>
          <cell r="K23">
            <v>1.6</v>
          </cell>
        </row>
        <row r="24">
          <cell r="B24">
            <v>15.695833333333333</v>
          </cell>
          <cell r="C24">
            <v>18.7</v>
          </cell>
          <cell r="D24">
            <v>13.2</v>
          </cell>
          <cell r="E24">
            <v>94.166666666666671</v>
          </cell>
          <cell r="F24">
            <v>97</v>
          </cell>
          <cell r="G24">
            <v>86</v>
          </cell>
          <cell r="H24">
            <v>14.04</v>
          </cell>
          <cell r="I24" t="str">
            <v>SO</v>
          </cell>
          <cell r="J24">
            <v>25.92</v>
          </cell>
          <cell r="K24">
            <v>0</v>
          </cell>
        </row>
        <row r="25">
          <cell r="B25">
            <v>13.962499999999999</v>
          </cell>
          <cell r="C25">
            <v>17.8</v>
          </cell>
          <cell r="D25">
            <v>12.1</v>
          </cell>
          <cell r="E25">
            <v>90.666666666666671</v>
          </cell>
          <cell r="F25">
            <v>96</v>
          </cell>
          <cell r="G25">
            <v>78</v>
          </cell>
          <cell r="H25">
            <v>10.44</v>
          </cell>
          <cell r="I25" t="str">
            <v>SO</v>
          </cell>
          <cell r="J25">
            <v>27.36</v>
          </cell>
          <cell r="K25">
            <v>0</v>
          </cell>
        </row>
        <row r="26">
          <cell r="B26">
            <v>15.754166666666663</v>
          </cell>
          <cell r="C26">
            <v>23.4</v>
          </cell>
          <cell r="D26">
            <v>9.5</v>
          </cell>
          <cell r="E26">
            <v>74.583333333333329</v>
          </cell>
          <cell r="F26">
            <v>97</v>
          </cell>
          <cell r="G26">
            <v>31</v>
          </cell>
          <cell r="H26">
            <v>10.8</v>
          </cell>
          <cell r="I26" t="str">
            <v>SO</v>
          </cell>
          <cell r="J26">
            <v>19.079999999999998</v>
          </cell>
          <cell r="K26">
            <v>0</v>
          </cell>
        </row>
        <row r="27">
          <cell r="B27">
            <v>15.858333333333333</v>
          </cell>
          <cell r="C27">
            <v>28</v>
          </cell>
          <cell r="D27">
            <v>8.8000000000000007</v>
          </cell>
          <cell r="E27">
            <v>81.375</v>
          </cell>
          <cell r="F27">
            <v>97</v>
          </cell>
          <cell r="G27">
            <v>47</v>
          </cell>
          <cell r="H27">
            <v>8.2799999999999994</v>
          </cell>
          <cell r="I27" t="str">
            <v>NE</v>
          </cell>
          <cell r="J27">
            <v>16.559999999999999</v>
          </cell>
          <cell r="K27">
            <v>0.2</v>
          </cell>
        </row>
        <row r="28">
          <cell r="B28">
            <v>20.033333333333331</v>
          </cell>
          <cell r="C28">
            <v>30.4</v>
          </cell>
          <cell r="D28">
            <v>11.5</v>
          </cell>
          <cell r="E28">
            <v>78.458333333333329</v>
          </cell>
          <cell r="F28">
            <v>97</v>
          </cell>
          <cell r="G28">
            <v>41</v>
          </cell>
          <cell r="H28">
            <v>14.04</v>
          </cell>
          <cell r="I28" t="str">
            <v>NE</v>
          </cell>
          <cell r="J28">
            <v>33.840000000000003</v>
          </cell>
          <cell r="K28">
            <v>0</v>
          </cell>
        </row>
        <row r="29">
          <cell r="B29">
            <v>22.462499999999995</v>
          </cell>
          <cell r="C29">
            <v>31.2</v>
          </cell>
          <cell r="D29">
            <v>15.4</v>
          </cell>
          <cell r="E29">
            <v>71.541666666666671</v>
          </cell>
          <cell r="F29">
            <v>95</v>
          </cell>
          <cell r="G29">
            <v>39</v>
          </cell>
          <cell r="H29">
            <v>16.559999999999999</v>
          </cell>
          <cell r="I29" t="str">
            <v>NE</v>
          </cell>
          <cell r="J29">
            <v>33.840000000000003</v>
          </cell>
          <cell r="K29">
            <v>0</v>
          </cell>
        </row>
        <row r="30">
          <cell r="B30">
            <v>17.995833333333334</v>
          </cell>
          <cell r="C30">
            <v>22.3</v>
          </cell>
          <cell r="D30">
            <v>15.5</v>
          </cell>
          <cell r="E30">
            <v>88.75</v>
          </cell>
          <cell r="F30">
            <v>96</v>
          </cell>
          <cell r="G30">
            <v>74</v>
          </cell>
          <cell r="H30">
            <v>14.76</v>
          </cell>
          <cell r="I30" t="str">
            <v>SO</v>
          </cell>
          <cell r="J30">
            <v>25.56</v>
          </cell>
          <cell r="K30">
            <v>0</v>
          </cell>
        </row>
        <row r="31">
          <cell r="B31">
            <v>16.183333333333334</v>
          </cell>
          <cell r="C31">
            <v>22.8</v>
          </cell>
          <cell r="D31">
            <v>13.3</v>
          </cell>
          <cell r="E31">
            <v>88.958333333333329</v>
          </cell>
          <cell r="F31">
            <v>96</v>
          </cell>
          <cell r="G31">
            <v>65</v>
          </cell>
          <cell r="H31">
            <v>12.24</v>
          </cell>
          <cell r="I31" t="str">
            <v>SO</v>
          </cell>
          <cell r="J31">
            <v>22.68</v>
          </cell>
          <cell r="K31">
            <v>0.60000000000000009</v>
          </cell>
        </row>
        <row r="32">
          <cell r="B32">
            <v>18.454166666666666</v>
          </cell>
          <cell r="C32">
            <v>28.9</v>
          </cell>
          <cell r="D32">
            <v>14.4</v>
          </cell>
          <cell r="E32">
            <v>82.916666666666671</v>
          </cell>
          <cell r="F32">
            <v>96</v>
          </cell>
          <cell r="G32">
            <v>42</v>
          </cell>
          <cell r="H32">
            <v>10.08</v>
          </cell>
          <cell r="I32" t="str">
            <v>S</v>
          </cell>
          <cell r="J32">
            <v>20.52</v>
          </cell>
          <cell r="K32">
            <v>0.2</v>
          </cell>
        </row>
        <row r="33">
          <cell r="B33">
            <v>19.083333333333332</v>
          </cell>
          <cell r="C33">
            <v>29.3</v>
          </cell>
          <cell r="D33">
            <v>14.2</v>
          </cell>
          <cell r="E33">
            <v>81.208333333333329</v>
          </cell>
          <cell r="F33">
            <v>97</v>
          </cell>
          <cell r="G33">
            <v>38</v>
          </cell>
          <cell r="H33">
            <v>12.24</v>
          </cell>
          <cell r="I33" t="str">
            <v>N</v>
          </cell>
          <cell r="J33">
            <v>28.08</v>
          </cell>
          <cell r="K33">
            <v>0.2</v>
          </cell>
        </row>
        <row r="34">
          <cell r="B34">
            <v>20.399999999999999</v>
          </cell>
          <cell r="C34">
            <v>31.8</v>
          </cell>
          <cell r="D34">
            <v>11.4</v>
          </cell>
          <cell r="E34">
            <v>71.75</v>
          </cell>
          <cell r="F34">
            <v>97</v>
          </cell>
          <cell r="G34">
            <v>29</v>
          </cell>
          <cell r="H34">
            <v>10.8</v>
          </cell>
          <cell r="I34" t="str">
            <v>NE</v>
          </cell>
          <cell r="J34">
            <v>25.56</v>
          </cell>
          <cell r="K34">
            <v>0</v>
          </cell>
        </row>
        <row r="35">
          <cell r="I35" t="str">
            <v>SO</v>
          </cell>
        </row>
      </sheetData>
      <sheetData sheetId="6">
        <row r="5">
          <cell r="B5">
            <v>19.916666666666671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20.829166666666669</v>
          </cell>
          <cell r="C5">
            <v>26.8</v>
          </cell>
          <cell r="D5">
            <v>17.5</v>
          </cell>
          <cell r="E5">
            <v>85.625</v>
          </cell>
          <cell r="F5">
            <v>92</v>
          </cell>
          <cell r="G5">
            <v>68</v>
          </cell>
          <cell r="H5">
            <v>17.28</v>
          </cell>
          <cell r="I5" t="str">
            <v>N</v>
          </cell>
          <cell r="J5">
            <v>36.36</v>
          </cell>
          <cell r="K5">
            <v>9</v>
          </cell>
        </row>
        <row r="6">
          <cell r="B6">
            <v>18.791666666666668</v>
          </cell>
          <cell r="C6">
            <v>21.7</v>
          </cell>
          <cell r="D6">
            <v>16.100000000000001</v>
          </cell>
          <cell r="E6">
            <v>88</v>
          </cell>
          <cell r="F6">
            <v>92</v>
          </cell>
          <cell r="G6">
            <v>84</v>
          </cell>
          <cell r="H6">
            <v>24.12</v>
          </cell>
          <cell r="I6" t="str">
            <v>N</v>
          </cell>
          <cell r="J6">
            <v>35.28</v>
          </cell>
          <cell r="K6">
            <v>4.6000000000000005</v>
          </cell>
        </row>
        <row r="7">
          <cell r="B7">
            <v>16.774999999999999</v>
          </cell>
          <cell r="C7">
            <v>18.600000000000001</v>
          </cell>
          <cell r="D7">
            <v>15.6</v>
          </cell>
          <cell r="E7">
            <v>90.833333333333329</v>
          </cell>
          <cell r="F7">
            <v>93</v>
          </cell>
          <cell r="G7">
            <v>86</v>
          </cell>
          <cell r="H7">
            <v>15.120000000000001</v>
          </cell>
          <cell r="I7" t="str">
            <v>N</v>
          </cell>
          <cell r="J7">
            <v>22.68</v>
          </cell>
          <cell r="K7">
            <v>2.8000000000000007</v>
          </cell>
        </row>
        <row r="8">
          <cell r="B8">
            <v>20.566666666666666</v>
          </cell>
          <cell r="C8">
            <v>26.2</v>
          </cell>
          <cell r="D8">
            <v>16.7</v>
          </cell>
          <cell r="E8">
            <v>85.958333333333329</v>
          </cell>
          <cell r="F8">
            <v>93</v>
          </cell>
          <cell r="G8">
            <v>73</v>
          </cell>
          <cell r="H8">
            <v>20.16</v>
          </cell>
          <cell r="I8" t="str">
            <v>N</v>
          </cell>
          <cell r="J8">
            <v>43.92</v>
          </cell>
          <cell r="K8">
            <v>1</v>
          </cell>
        </row>
        <row r="9">
          <cell r="B9">
            <v>23.566666666666666</v>
          </cell>
          <cell r="C9">
            <v>27.6</v>
          </cell>
          <cell r="D9">
            <v>21.4</v>
          </cell>
          <cell r="E9">
            <v>84.666666666666671</v>
          </cell>
          <cell r="F9">
            <v>91</v>
          </cell>
          <cell r="G9">
            <v>74</v>
          </cell>
          <cell r="H9">
            <v>18.720000000000002</v>
          </cell>
          <cell r="I9" t="str">
            <v>N</v>
          </cell>
          <cell r="J9">
            <v>46.080000000000005</v>
          </cell>
          <cell r="K9">
            <v>14.2</v>
          </cell>
        </row>
        <row r="10">
          <cell r="B10">
            <v>20.783333333333342</v>
          </cell>
          <cell r="C10">
            <v>24.2</v>
          </cell>
          <cell r="D10">
            <v>15.8</v>
          </cell>
          <cell r="E10">
            <v>89.125</v>
          </cell>
          <cell r="F10">
            <v>92</v>
          </cell>
          <cell r="G10">
            <v>82</v>
          </cell>
          <cell r="H10">
            <v>19.8</v>
          </cell>
          <cell r="I10" t="str">
            <v>N</v>
          </cell>
          <cell r="J10">
            <v>32.76</v>
          </cell>
          <cell r="K10">
            <v>14</v>
          </cell>
        </row>
        <row r="11">
          <cell r="B11">
            <v>15.145833333333336</v>
          </cell>
          <cell r="C11">
            <v>20.2</v>
          </cell>
          <cell r="D11">
            <v>12.1</v>
          </cell>
          <cell r="E11">
            <v>81.916666666666671</v>
          </cell>
          <cell r="F11">
            <v>91</v>
          </cell>
          <cell r="G11">
            <v>64</v>
          </cell>
          <cell r="H11">
            <v>23.040000000000003</v>
          </cell>
          <cell r="I11" t="str">
            <v>NE</v>
          </cell>
          <cell r="J11">
            <v>38.880000000000003</v>
          </cell>
          <cell r="K11">
            <v>2.8000000000000003</v>
          </cell>
        </row>
        <row r="12">
          <cell r="B12">
            <v>13.291666666666664</v>
          </cell>
          <cell r="C12">
            <v>16.100000000000001</v>
          </cell>
          <cell r="D12">
            <v>10.8</v>
          </cell>
          <cell r="E12">
            <v>68</v>
          </cell>
          <cell r="F12">
            <v>76</v>
          </cell>
          <cell r="G12">
            <v>53</v>
          </cell>
          <cell r="H12">
            <v>21.6</v>
          </cell>
          <cell r="I12" t="str">
            <v>L</v>
          </cell>
          <cell r="J12">
            <v>38.880000000000003</v>
          </cell>
          <cell r="K12">
            <v>0.4</v>
          </cell>
        </row>
        <row r="13">
          <cell r="B13">
            <v>13.854166666666666</v>
          </cell>
          <cell r="C13">
            <v>21.1</v>
          </cell>
          <cell r="D13">
            <v>9.1999999999999993</v>
          </cell>
          <cell r="E13">
            <v>60.541666666666664</v>
          </cell>
          <cell r="F13">
            <v>77</v>
          </cell>
          <cell r="G13">
            <v>35</v>
          </cell>
          <cell r="H13">
            <v>22.68</v>
          </cell>
          <cell r="I13" t="str">
            <v>SE</v>
          </cell>
          <cell r="J13">
            <v>35.64</v>
          </cell>
          <cell r="K13">
            <v>0</v>
          </cell>
        </row>
        <row r="14">
          <cell r="B14">
            <v>16.149999999999999</v>
          </cell>
          <cell r="C14">
            <v>19.3</v>
          </cell>
          <cell r="D14">
            <v>12.8</v>
          </cell>
          <cell r="E14">
            <v>60.916666666666664</v>
          </cell>
          <cell r="F14">
            <v>77</v>
          </cell>
          <cell r="G14">
            <v>51</v>
          </cell>
          <cell r="H14">
            <v>14.76</v>
          </cell>
          <cell r="I14" t="str">
            <v>SE</v>
          </cell>
          <cell r="J14">
            <v>23.400000000000002</v>
          </cell>
          <cell r="K14">
            <v>0</v>
          </cell>
        </row>
        <row r="15">
          <cell r="B15">
            <v>13.962499999999999</v>
          </cell>
          <cell r="C15">
            <v>19.3</v>
          </cell>
          <cell r="D15">
            <v>9.6</v>
          </cell>
          <cell r="E15">
            <v>56.166666666666664</v>
          </cell>
          <cell r="F15">
            <v>71</v>
          </cell>
          <cell r="G15">
            <v>36</v>
          </cell>
          <cell r="H15">
            <v>27.36</v>
          </cell>
          <cell r="I15" t="str">
            <v>N</v>
          </cell>
          <cell r="J15">
            <v>42.480000000000004</v>
          </cell>
          <cell r="K15">
            <v>0</v>
          </cell>
        </row>
        <row r="16">
          <cell r="B16">
            <v>12.856521739130438</v>
          </cell>
          <cell r="C16">
            <v>20</v>
          </cell>
          <cell r="D16">
            <v>6.5</v>
          </cell>
          <cell r="E16">
            <v>46.521739130434781</v>
          </cell>
          <cell r="F16">
            <v>68</v>
          </cell>
          <cell r="G16">
            <v>25</v>
          </cell>
          <cell r="H16">
            <v>26.64</v>
          </cell>
          <cell r="I16" t="str">
            <v>SE</v>
          </cell>
          <cell r="J16">
            <v>41.4</v>
          </cell>
          <cell r="K16">
            <v>0</v>
          </cell>
        </row>
        <row r="17">
          <cell r="B17">
            <v>14.487499999999997</v>
          </cell>
          <cell r="C17">
            <v>22.3</v>
          </cell>
          <cell r="D17">
            <v>9.5</v>
          </cell>
          <cell r="E17">
            <v>40.208333333333336</v>
          </cell>
          <cell r="F17">
            <v>51</v>
          </cell>
          <cell r="G17">
            <v>28</v>
          </cell>
          <cell r="H17">
            <v>26.64</v>
          </cell>
          <cell r="I17" t="str">
            <v>L</v>
          </cell>
          <cell r="J17">
            <v>45.36</v>
          </cell>
          <cell r="K17">
            <v>0</v>
          </cell>
        </row>
        <row r="18">
          <cell r="B18">
            <v>18.337499999999999</v>
          </cell>
          <cell r="C18">
            <v>27.3</v>
          </cell>
          <cell r="D18">
            <v>11.8</v>
          </cell>
          <cell r="E18">
            <v>46.291666666666664</v>
          </cell>
          <cell r="F18">
            <v>65</v>
          </cell>
          <cell r="G18">
            <v>33</v>
          </cell>
          <cell r="H18">
            <v>23.040000000000003</v>
          </cell>
          <cell r="I18" t="str">
            <v>L</v>
          </cell>
          <cell r="J18">
            <v>39.24</v>
          </cell>
          <cell r="K18">
            <v>0</v>
          </cell>
        </row>
        <row r="19">
          <cell r="B19">
            <v>20.766666666666666</v>
          </cell>
          <cell r="C19">
            <v>29.6</v>
          </cell>
          <cell r="D19">
            <v>14.4</v>
          </cell>
          <cell r="E19">
            <v>62.291666666666664</v>
          </cell>
          <cell r="F19">
            <v>80</v>
          </cell>
          <cell r="G19">
            <v>36</v>
          </cell>
          <cell r="H19">
            <v>17.28</v>
          </cell>
          <cell r="I19" t="str">
            <v>L</v>
          </cell>
          <cell r="J19">
            <v>28.08</v>
          </cell>
          <cell r="K19">
            <v>0</v>
          </cell>
        </row>
        <row r="20">
          <cell r="B20">
            <v>21.658333333333335</v>
          </cell>
          <cell r="C20">
            <v>30.1</v>
          </cell>
          <cell r="D20">
            <v>16</v>
          </cell>
          <cell r="E20">
            <v>61.5</v>
          </cell>
          <cell r="F20">
            <v>76</v>
          </cell>
          <cell r="G20">
            <v>41</v>
          </cell>
          <cell r="H20">
            <v>15.120000000000001</v>
          </cell>
          <cell r="I20" t="str">
            <v>L</v>
          </cell>
          <cell r="J20">
            <v>27.36</v>
          </cell>
          <cell r="K20">
            <v>0</v>
          </cell>
        </row>
        <row r="21">
          <cell r="B21">
            <v>20.508333333333336</v>
          </cell>
          <cell r="C21">
            <v>28.6</v>
          </cell>
          <cell r="D21">
            <v>14</v>
          </cell>
          <cell r="E21">
            <v>66.5</v>
          </cell>
          <cell r="F21">
            <v>81</v>
          </cell>
          <cell r="G21">
            <v>49</v>
          </cell>
          <cell r="H21">
            <v>11.16</v>
          </cell>
          <cell r="I21" t="str">
            <v>N</v>
          </cell>
          <cell r="J21">
            <v>18</v>
          </cell>
          <cell r="K21">
            <v>0</v>
          </cell>
        </row>
        <row r="22">
          <cell r="B22">
            <v>20.633333333333336</v>
          </cell>
          <cell r="C22">
            <v>28.5</v>
          </cell>
          <cell r="D22">
            <v>14.5</v>
          </cell>
          <cell r="E22">
            <v>74.375</v>
          </cell>
          <cell r="F22">
            <v>88</v>
          </cell>
          <cell r="G22">
            <v>55</v>
          </cell>
          <cell r="H22">
            <v>16.2</v>
          </cell>
          <cell r="I22" t="str">
            <v>SE</v>
          </cell>
          <cell r="J22">
            <v>28.08</v>
          </cell>
          <cell r="K22">
            <v>0</v>
          </cell>
        </row>
        <row r="23">
          <cell r="B23">
            <v>20.462500000000002</v>
          </cell>
          <cell r="C23">
            <v>28.3</v>
          </cell>
          <cell r="D23">
            <v>15.6</v>
          </cell>
          <cell r="E23">
            <v>74.625</v>
          </cell>
          <cell r="F23">
            <v>86</v>
          </cell>
          <cell r="G23">
            <v>51</v>
          </cell>
          <cell r="H23">
            <v>16.559999999999999</v>
          </cell>
          <cell r="I23" t="str">
            <v>SE</v>
          </cell>
          <cell r="J23">
            <v>25.56</v>
          </cell>
          <cell r="K23">
            <v>0</v>
          </cell>
        </row>
        <row r="24">
          <cell r="B24">
            <v>20.329166666666662</v>
          </cell>
          <cell r="C24">
            <v>28.3</v>
          </cell>
          <cell r="D24">
            <v>15.6</v>
          </cell>
          <cell r="E24">
            <v>75.458333333333329</v>
          </cell>
          <cell r="F24">
            <v>88</v>
          </cell>
          <cell r="G24">
            <v>48</v>
          </cell>
          <cell r="H24">
            <v>17.28</v>
          </cell>
          <cell r="I24" t="str">
            <v>N</v>
          </cell>
          <cell r="J24">
            <v>29.52</v>
          </cell>
          <cell r="K24">
            <v>0</v>
          </cell>
        </row>
        <row r="25">
          <cell r="B25">
            <v>19.429166666666667</v>
          </cell>
          <cell r="C25">
            <v>25.6</v>
          </cell>
          <cell r="D25">
            <v>15.5</v>
          </cell>
          <cell r="E25">
            <v>79.75</v>
          </cell>
          <cell r="F25">
            <v>90</v>
          </cell>
          <cell r="G25">
            <v>65</v>
          </cell>
          <cell r="H25">
            <v>15.120000000000001</v>
          </cell>
          <cell r="I25" t="str">
            <v>N</v>
          </cell>
          <cell r="J25">
            <v>24.48</v>
          </cell>
          <cell r="K25">
            <v>0</v>
          </cell>
        </row>
        <row r="26">
          <cell r="B26">
            <v>19.24583333333333</v>
          </cell>
          <cell r="C26">
            <v>25.8</v>
          </cell>
          <cell r="D26">
            <v>16.100000000000001</v>
          </cell>
          <cell r="E26">
            <v>80.041666666666671</v>
          </cell>
          <cell r="F26">
            <v>88</v>
          </cell>
          <cell r="G26">
            <v>60</v>
          </cell>
          <cell r="H26">
            <v>13.68</v>
          </cell>
          <cell r="I26" t="str">
            <v>N</v>
          </cell>
          <cell r="J26">
            <v>24.12</v>
          </cell>
          <cell r="K26">
            <v>0</v>
          </cell>
        </row>
        <row r="27">
          <cell r="B27">
            <v>20.195833333333333</v>
          </cell>
          <cell r="C27">
            <v>27.9</v>
          </cell>
          <cell r="D27">
            <v>15.3</v>
          </cell>
          <cell r="E27">
            <v>73.625</v>
          </cell>
          <cell r="F27">
            <v>86</v>
          </cell>
          <cell r="G27">
            <v>51</v>
          </cell>
          <cell r="H27">
            <v>19.8</v>
          </cell>
          <cell r="I27" t="str">
            <v>SE</v>
          </cell>
          <cell r="J27">
            <v>33.119999999999997</v>
          </cell>
          <cell r="K27">
            <v>0</v>
          </cell>
        </row>
        <row r="28">
          <cell r="B28">
            <v>22.612499999999997</v>
          </cell>
          <cell r="C28">
            <v>29.7</v>
          </cell>
          <cell r="D28">
            <v>16.899999999999999</v>
          </cell>
          <cell r="E28">
            <v>64.5</v>
          </cell>
          <cell r="F28">
            <v>79</v>
          </cell>
          <cell r="G28">
            <v>46</v>
          </cell>
          <cell r="H28">
            <v>21.6</v>
          </cell>
          <cell r="I28" t="str">
            <v>L</v>
          </cell>
          <cell r="J28">
            <v>35.28</v>
          </cell>
          <cell r="K28">
            <v>0</v>
          </cell>
        </row>
        <row r="29">
          <cell r="B29">
            <v>23.812499999999996</v>
          </cell>
          <cell r="C29">
            <v>30.4</v>
          </cell>
          <cell r="D29">
            <v>19.600000000000001</v>
          </cell>
          <cell r="E29">
            <v>59.375</v>
          </cell>
          <cell r="F29">
            <v>71</v>
          </cell>
          <cell r="G29">
            <v>40</v>
          </cell>
          <cell r="H29">
            <v>31.680000000000003</v>
          </cell>
          <cell r="I29" t="str">
            <v>L</v>
          </cell>
          <cell r="J29">
            <v>52.56</v>
          </cell>
          <cell r="K29">
            <v>0</v>
          </cell>
        </row>
        <row r="30">
          <cell r="B30">
            <v>23.716666666666669</v>
          </cell>
          <cell r="C30">
            <v>29.6</v>
          </cell>
          <cell r="D30">
            <v>19.3</v>
          </cell>
          <cell r="E30">
            <v>54.333333333333336</v>
          </cell>
          <cell r="F30">
            <v>69</v>
          </cell>
          <cell r="G30">
            <v>34</v>
          </cell>
          <cell r="H30">
            <v>25.2</v>
          </cell>
          <cell r="I30" t="str">
            <v>L</v>
          </cell>
          <cell r="J30">
            <v>41.76</v>
          </cell>
          <cell r="K30">
            <v>0</v>
          </cell>
        </row>
        <row r="31">
          <cell r="B31">
            <v>22.670833333333338</v>
          </cell>
          <cell r="C31">
            <v>28.8</v>
          </cell>
          <cell r="D31">
            <v>18.399999999999999</v>
          </cell>
          <cell r="E31">
            <v>48.291666666666664</v>
          </cell>
          <cell r="F31">
            <v>56</v>
          </cell>
          <cell r="G31">
            <v>35</v>
          </cell>
          <cell r="H31">
            <v>25.56</v>
          </cell>
          <cell r="I31" t="str">
            <v>L</v>
          </cell>
          <cell r="J31">
            <v>43.92</v>
          </cell>
          <cell r="K31">
            <v>0</v>
          </cell>
        </row>
        <row r="32">
          <cell r="B32">
            <v>22.254166666666674</v>
          </cell>
          <cell r="C32">
            <v>28.2</v>
          </cell>
          <cell r="D32">
            <v>18.100000000000001</v>
          </cell>
          <cell r="E32">
            <v>55.625</v>
          </cell>
          <cell r="F32">
            <v>67</v>
          </cell>
          <cell r="G32">
            <v>40</v>
          </cell>
          <cell r="H32">
            <v>23.040000000000003</v>
          </cell>
          <cell r="I32" t="str">
            <v>L</v>
          </cell>
          <cell r="J32">
            <v>37.440000000000005</v>
          </cell>
          <cell r="K32">
            <v>0</v>
          </cell>
        </row>
        <row r="33">
          <cell r="B33">
            <v>21.583333333333332</v>
          </cell>
          <cell r="C33">
            <v>27.7</v>
          </cell>
          <cell r="D33">
            <v>17.5</v>
          </cell>
          <cell r="E33">
            <v>53.791666666666664</v>
          </cell>
          <cell r="F33">
            <v>62</v>
          </cell>
          <cell r="G33">
            <v>38</v>
          </cell>
          <cell r="H33">
            <v>19.8</v>
          </cell>
          <cell r="I33" t="str">
            <v>L</v>
          </cell>
          <cell r="J33">
            <v>34.200000000000003</v>
          </cell>
          <cell r="K33">
            <v>0</v>
          </cell>
        </row>
        <row r="34">
          <cell r="B34">
            <v>21.966666666666665</v>
          </cell>
          <cell r="C34">
            <v>28.9</v>
          </cell>
          <cell r="D34">
            <v>16.3</v>
          </cell>
          <cell r="E34">
            <v>54.083333333333336</v>
          </cell>
          <cell r="F34">
            <v>68</v>
          </cell>
          <cell r="G34">
            <v>36</v>
          </cell>
          <cell r="H34">
            <v>19.440000000000001</v>
          </cell>
          <cell r="I34" t="str">
            <v>L</v>
          </cell>
          <cell r="J34">
            <v>35.28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22.479166666666668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20.708333333333336</v>
          </cell>
          <cell r="C5">
            <v>26.3</v>
          </cell>
          <cell r="D5">
            <v>16.7</v>
          </cell>
          <cell r="E5">
            <v>90.583333333333329</v>
          </cell>
          <cell r="F5">
            <v>98</v>
          </cell>
          <cell r="G5">
            <v>69</v>
          </cell>
          <cell r="H5">
            <v>5.4</v>
          </cell>
          <cell r="I5" t="str">
            <v>O</v>
          </cell>
          <cell r="J5">
            <v>14.4</v>
          </cell>
          <cell r="K5">
            <v>0.2</v>
          </cell>
        </row>
        <row r="6">
          <cell r="B6">
            <v>20.108333333333331</v>
          </cell>
          <cell r="C6">
            <v>23.9</v>
          </cell>
          <cell r="D6">
            <v>17.600000000000001</v>
          </cell>
          <cell r="E6">
            <v>93.25</v>
          </cell>
          <cell r="F6">
            <v>98</v>
          </cell>
          <cell r="G6">
            <v>75</v>
          </cell>
          <cell r="H6">
            <v>3.24</v>
          </cell>
          <cell r="I6" t="str">
            <v>O</v>
          </cell>
          <cell r="J6">
            <v>22.68</v>
          </cell>
          <cell r="K6">
            <v>0.4</v>
          </cell>
        </row>
        <row r="7">
          <cell r="B7">
            <v>21.683333333333337</v>
          </cell>
          <cell r="C7">
            <v>26.8</v>
          </cell>
          <cell r="D7">
            <v>18.899999999999999</v>
          </cell>
          <cell r="E7">
            <v>88.708333333333329</v>
          </cell>
          <cell r="F7">
            <v>98</v>
          </cell>
          <cell r="G7">
            <v>68</v>
          </cell>
          <cell r="H7">
            <v>4.32</v>
          </cell>
          <cell r="I7" t="str">
            <v>SO</v>
          </cell>
          <cell r="J7">
            <v>24.840000000000003</v>
          </cell>
          <cell r="K7">
            <v>0.4</v>
          </cell>
        </row>
        <row r="8">
          <cell r="B8">
            <v>22.895833333333339</v>
          </cell>
          <cell r="C8">
            <v>28.6</v>
          </cell>
          <cell r="D8">
            <v>20.3</v>
          </cell>
          <cell r="E8">
            <v>88.25</v>
          </cell>
          <cell r="F8">
            <v>98</v>
          </cell>
          <cell r="G8">
            <v>63</v>
          </cell>
          <cell r="H8">
            <v>0.72000000000000008</v>
          </cell>
          <cell r="I8" t="str">
            <v>SE</v>
          </cell>
          <cell r="J8">
            <v>22.68</v>
          </cell>
          <cell r="K8">
            <v>2.6</v>
          </cell>
        </row>
        <row r="9">
          <cell r="B9">
            <v>24.004166666666663</v>
          </cell>
          <cell r="C9">
            <v>31.5</v>
          </cell>
          <cell r="D9">
            <v>18.3</v>
          </cell>
          <cell r="E9">
            <v>78.75</v>
          </cell>
          <cell r="F9">
            <v>98</v>
          </cell>
          <cell r="G9">
            <v>50</v>
          </cell>
          <cell r="H9">
            <v>6.84</v>
          </cell>
          <cell r="I9" t="str">
            <v>O</v>
          </cell>
          <cell r="J9">
            <v>32.76</v>
          </cell>
          <cell r="K9">
            <v>3.0000000000000004</v>
          </cell>
        </row>
        <row r="10">
          <cell r="B10">
            <v>24.212500000000002</v>
          </cell>
          <cell r="C10">
            <v>30.1</v>
          </cell>
          <cell r="D10">
            <v>20.100000000000001</v>
          </cell>
          <cell r="E10">
            <v>80.416666666666671</v>
          </cell>
          <cell r="F10">
            <v>96</v>
          </cell>
          <cell r="G10">
            <v>59</v>
          </cell>
          <cell r="H10">
            <v>0</v>
          </cell>
          <cell r="I10" t="str">
            <v>O</v>
          </cell>
          <cell r="J10">
            <v>23.759999999999998</v>
          </cell>
          <cell r="K10">
            <v>2.6</v>
          </cell>
        </row>
        <row r="11">
          <cell r="B11">
            <v>19.091666666666665</v>
          </cell>
          <cell r="C11">
            <v>25.7</v>
          </cell>
          <cell r="D11">
            <v>15.7</v>
          </cell>
          <cell r="E11">
            <v>83.625</v>
          </cell>
          <cell r="F11">
            <v>90</v>
          </cell>
          <cell r="G11">
            <v>71</v>
          </cell>
          <cell r="H11">
            <v>9.3600000000000012</v>
          </cell>
          <cell r="I11" t="str">
            <v>L</v>
          </cell>
          <cell r="J11">
            <v>21.240000000000002</v>
          </cell>
          <cell r="K11">
            <v>3.600000000000001</v>
          </cell>
        </row>
        <row r="12">
          <cell r="B12">
            <v>18.029166666666665</v>
          </cell>
          <cell r="C12">
            <v>22.8</v>
          </cell>
          <cell r="D12">
            <v>15.8</v>
          </cell>
          <cell r="E12">
            <v>70.666666666666671</v>
          </cell>
          <cell r="F12">
            <v>91</v>
          </cell>
          <cell r="G12">
            <v>49</v>
          </cell>
          <cell r="H12">
            <v>5.4</v>
          </cell>
          <cell r="I12" t="str">
            <v>S</v>
          </cell>
          <cell r="J12">
            <v>18</v>
          </cell>
          <cell r="K12">
            <v>2.6</v>
          </cell>
        </row>
        <row r="13">
          <cell r="B13">
            <v>17.045833333333334</v>
          </cell>
          <cell r="C13">
            <v>23.1</v>
          </cell>
          <cell r="D13">
            <v>11.4</v>
          </cell>
          <cell r="E13">
            <v>58.958333333333336</v>
          </cell>
          <cell r="F13">
            <v>87</v>
          </cell>
          <cell r="G13">
            <v>35</v>
          </cell>
          <cell r="H13">
            <v>0</v>
          </cell>
          <cell r="I13" t="str">
            <v>L</v>
          </cell>
          <cell r="J13">
            <v>19.8</v>
          </cell>
          <cell r="K13">
            <v>3.0000000000000004</v>
          </cell>
        </row>
        <row r="14">
          <cell r="B14">
            <v>18.495833333333334</v>
          </cell>
          <cell r="C14">
            <v>25.2</v>
          </cell>
          <cell r="D14">
            <v>13.4</v>
          </cell>
          <cell r="E14">
            <v>66.208333333333329</v>
          </cell>
          <cell r="F14">
            <v>88</v>
          </cell>
          <cell r="G14">
            <v>45</v>
          </cell>
          <cell r="H14">
            <v>0.36000000000000004</v>
          </cell>
          <cell r="I14" t="str">
            <v>SO</v>
          </cell>
          <cell r="J14">
            <v>18.36</v>
          </cell>
          <cell r="K14">
            <v>4.8000000000000007</v>
          </cell>
        </row>
        <row r="15">
          <cell r="B15">
            <v>18.395833333333332</v>
          </cell>
          <cell r="C15">
            <v>22.7</v>
          </cell>
          <cell r="D15">
            <v>14.9</v>
          </cell>
          <cell r="E15">
            <v>48.166666666666664</v>
          </cell>
          <cell r="F15">
            <v>65</v>
          </cell>
          <cell r="G15">
            <v>31</v>
          </cell>
          <cell r="H15">
            <v>0.72000000000000008</v>
          </cell>
          <cell r="I15" t="str">
            <v>S</v>
          </cell>
          <cell r="J15">
            <v>21.6</v>
          </cell>
          <cell r="K15">
            <v>3.8000000000000007</v>
          </cell>
        </row>
        <row r="16">
          <cell r="B16">
            <v>13.624999999999998</v>
          </cell>
          <cell r="C16">
            <v>21.6</v>
          </cell>
          <cell r="D16">
            <v>6.1</v>
          </cell>
          <cell r="E16">
            <v>58</v>
          </cell>
          <cell r="F16">
            <v>95</v>
          </cell>
          <cell r="G16">
            <v>23</v>
          </cell>
          <cell r="H16">
            <v>1.08</v>
          </cell>
          <cell r="I16" t="str">
            <v>NO</v>
          </cell>
          <cell r="J16">
            <v>19.440000000000001</v>
          </cell>
          <cell r="K16">
            <v>0</v>
          </cell>
        </row>
        <row r="17">
          <cell r="B17">
            <v>12.820833333333333</v>
          </cell>
          <cell r="C17">
            <v>22.6</v>
          </cell>
          <cell r="D17">
            <v>4.5999999999999996</v>
          </cell>
          <cell r="E17">
            <v>62.25</v>
          </cell>
          <cell r="F17">
            <v>91</v>
          </cell>
          <cell r="G17">
            <v>24</v>
          </cell>
          <cell r="H17">
            <v>0</v>
          </cell>
          <cell r="I17" t="str">
            <v>O</v>
          </cell>
          <cell r="J17">
            <v>21.6</v>
          </cell>
          <cell r="K17">
            <v>0</v>
          </cell>
        </row>
        <row r="18">
          <cell r="B18">
            <v>15.245833333333332</v>
          </cell>
          <cell r="C18">
            <v>27</v>
          </cell>
          <cell r="D18">
            <v>6.6</v>
          </cell>
          <cell r="E18">
            <v>67.875</v>
          </cell>
          <cell r="F18">
            <v>91</v>
          </cell>
          <cell r="G18">
            <v>39</v>
          </cell>
          <cell r="H18">
            <v>0</v>
          </cell>
          <cell r="I18" t="str">
            <v>O</v>
          </cell>
          <cell r="J18">
            <v>6.12</v>
          </cell>
          <cell r="K18">
            <v>0</v>
          </cell>
        </row>
        <row r="19">
          <cell r="B19">
            <v>18.95</v>
          </cell>
          <cell r="C19">
            <v>29</v>
          </cell>
          <cell r="D19">
            <v>11.8</v>
          </cell>
          <cell r="E19">
            <v>74.5</v>
          </cell>
          <cell r="F19">
            <v>95</v>
          </cell>
          <cell r="G19">
            <v>41</v>
          </cell>
          <cell r="H19">
            <v>0</v>
          </cell>
          <cell r="I19" t="str">
            <v>O</v>
          </cell>
          <cell r="J19">
            <v>0</v>
          </cell>
          <cell r="K19">
            <v>0</v>
          </cell>
        </row>
        <row r="20">
          <cell r="B20">
            <v>20.150000000000002</v>
          </cell>
          <cell r="C20">
            <v>29.3</v>
          </cell>
          <cell r="D20">
            <v>12.4</v>
          </cell>
          <cell r="E20">
            <v>70.833333333333329</v>
          </cell>
          <cell r="F20">
            <v>98</v>
          </cell>
          <cell r="G20">
            <v>32</v>
          </cell>
          <cell r="H20">
            <v>0</v>
          </cell>
          <cell r="I20" t="str">
            <v>O</v>
          </cell>
          <cell r="J20">
            <v>7.5600000000000005</v>
          </cell>
          <cell r="K20">
            <v>0</v>
          </cell>
        </row>
        <row r="21">
          <cell r="B21">
            <v>19.545833333333338</v>
          </cell>
          <cell r="C21">
            <v>29.5</v>
          </cell>
          <cell r="D21">
            <v>11.7</v>
          </cell>
          <cell r="E21">
            <v>68.791666666666671</v>
          </cell>
          <cell r="F21">
            <v>97</v>
          </cell>
          <cell r="G21">
            <v>29</v>
          </cell>
          <cell r="H21">
            <v>0.36000000000000004</v>
          </cell>
          <cell r="I21" t="str">
            <v>O</v>
          </cell>
          <cell r="J21">
            <v>12.96</v>
          </cell>
          <cell r="K21">
            <v>0</v>
          </cell>
        </row>
        <row r="22">
          <cell r="B22">
            <v>19.291666666666668</v>
          </cell>
          <cell r="C22">
            <v>29.8</v>
          </cell>
          <cell r="D22">
            <v>10.5</v>
          </cell>
          <cell r="E22">
            <v>66.958333333333329</v>
          </cell>
          <cell r="F22">
            <v>96</v>
          </cell>
          <cell r="G22">
            <v>25</v>
          </cell>
          <cell r="H22">
            <v>0</v>
          </cell>
          <cell r="I22" t="str">
            <v>O</v>
          </cell>
          <cell r="J22">
            <v>12.24</v>
          </cell>
          <cell r="K22">
            <v>0</v>
          </cell>
        </row>
        <row r="23">
          <cell r="B23">
            <v>19.062499999999996</v>
          </cell>
          <cell r="C23">
            <v>29.8</v>
          </cell>
          <cell r="D23">
            <v>10.8</v>
          </cell>
          <cell r="E23">
            <v>64.958333333333329</v>
          </cell>
          <cell r="F23">
            <v>92</v>
          </cell>
          <cell r="G23">
            <v>26</v>
          </cell>
          <cell r="H23">
            <v>0.72000000000000008</v>
          </cell>
          <cell r="I23" t="str">
            <v>SO</v>
          </cell>
          <cell r="J23">
            <v>17.28</v>
          </cell>
          <cell r="K23">
            <v>0</v>
          </cell>
        </row>
        <row r="24">
          <cell r="B24">
            <v>20.091666666666669</v>
          </cell>
          <cell r="C24">
            <v>29.9</v>
          </cell>
          <cell r="D24">
            <v>11.2</v>
          </cell>
          <cell r="E24">
            <v>63.166666666666664</v>
          </cell>
          <cell r="F24">
            <v>91</v>
          </cell>
          <cell r="G24">
            <v>27</v>
          </cell>
          <cell r="H24">
            <v>1.08</v>
          </cell>
          <cell r="I24" t="str">
            <v>SO</v>
          </cell>
          <cell r="J24">
            <v>16.2</v>
          </cell>
          <cell r="K24">
            <v>0</v>
          </cell>
        </row>
        <row r="25">
          <cell r="B25">
            <v>19.658333333333335</v>
          </cell>
          <cell r="C25">
            <v>29.1</v>
          </cell>
          <cell r="D25">
            <v>12.2</v>
          </cell>
          <cell r="E25">
            <v>66.208333333333329</v>
          </cell>
          <cell r="F25">
            <v>92</v>
          </cell>
          <cell r="G25">
            <v>28</v>
          </cell>
          <cell r="H25">
            <v>1.8</v>
          </cell>
          <cell r="I25" t="str">
            <v>O</v>
          </cell>
          <cell r="J25">
            <v>18.36</v>
          </cell>
          <cell r="K25">
            <v>0</v>
          </cell>
        </row>
        <row r="26">
          <cell r="B26">
            <v>20.8125</v>
          </cell>
          <cell r="C26">
            <v>29.4</v>
          </cell>
          <cell r="D26">
            <v>14.4</v>
          </cell>
          <cell r="E26">
            <v>69.041666666666671</v>
          </cell>
          <cell r="F26">
            <v>92</v>
          </cell>
          <cell r="G26">
            <v>41</v>
          </cell>
          <cell r="H26">
            <v>3.9600000000000004</v>
          </cell>
          <cell r="I26" t="str">
            <v>SE</v>
          </cell>
          <cell r="J26">
            <v>18</v>
          </cell>
          <cell r="K26">
            <v>0</v>
          </cell>
        </row>
        <row r="27">
          <cell r="B27">
            <v>22.0625</v>
          </cell>
          <cell r="C27">
            <v>29.8</v>
          </cell>
          <cell r="D27">
            <v>15.6</v>
          </cell>
          <cell r="E27">
            <v>68.375</v>
          </cell>
          <cell r="F27">
            <v>91</v>
          </cell>
          <cell r="G27">
            <v>35</v>
          </cell>
          <cell r="H27">
            <v>1.4400000000000002</v>
          </cell>
          <cell r="I27" t="str">
            <v>SO</v>
          </cell>
          <cell r="J27">
            <v>18.36</v>
          </cell>
          <cell r="K27">
            <v>0</v>
          </cell>
        </row>
        <row r="28">
          <cell r="B28">
            <v>21.833333333333339</v>
          </cell>
          <cell r="C28">
            <v>30.6</v>
          </cell>
          <cell r="D28">
            <v>14.4</v>
          </cell>
          <cell r="E28">
            <v>67.833333333333329</v>
          </cell>
          <cell r="F28">
            <v>95</v>
          </cell>
          <cell r="G28">
            <v>32</v>
          </cell>
          <cell r="H28">
            <v>2.52</v>
          </cell>
          <cell r="I28" t="str">
            <v>L</v>
          </cell>
          <cell r="J28">
            <v>30.96</v>
          </cell>
          <cell r="K28">
            <v>0</v>
          </cell>
        </row>
        <row r="29">
          <cell r="B29">
            <v>22.212499999999995</v>
          </cell>
          <cell r="C29">
            <v>30.3</v>
          </cell>
          <cell r="D29">
            <v>16.399999999999999</v>
          </cell>
          <cell r="E29">
            <v>62.625</v>
          </cell>
          <cell r="F29">
            <v>86</v>
          </cell>
          <cell r="G29">
            <v>30</v>
          </cell>
          <cell r="H29">
            <v>1.8</v>
          </cell>
          <cell r="I29" t="str">
            <v>L</v>
          </cell>
          <cell r="J29">
            <v>23.400000000000002</v>
          </cell>
          <cell r="K29">
            <v>0</v>
          </cell>
        </row>
        <row r="30">
          <cell r="B30">
            <v>20.912500000000001</v>
          </cell>
          <cell r="C30">
            <v>29.6</v>
          </cell>
          <cell r="D30">
            <v>13.9</v>
          </cell>
          <cell r="E30">
            <v>60.666666666666664</v>
          </cell>
          <cell r="F30">
            <v>89</v>
          </cell>
          <cell r="G30">
            <v>28</v>
          </cell>
          <cell r="H30">
            <v>1.4400000000000002</v>
          </cell>
          <cell r="I30" t="str">
            <v>L</v>
          </cell>
          <cell r="J30">
            <v>25.92</v>
          </cell>
          <cell r="K30">
            <v>0</v>
          </cell>
        </row>
        <row r="31">
          <cell r="B31">
            <v>20.029166666666665</v>
          </cell>
          <cell r="C31">
            <v>28.3</v>
          </cell>
          <cell r="D31">
            <v>12.8</v>
          </cell>
          <cell r="E31">
            <v>59.125</v>
          </cell>
          <cell r="F31">
            <v>82</v>
          </cell>
          <cell r="G31">
            <v>33</v>
          </cell>
          <cell r="H31">
            <v>0</v>
          </cell>
          <cell r="I31" t="str">
            <v>L</v>
          </cell>
          <cell r="J31">
            <v>25.92</v>
          </cell>
          <cell r="K31">
            <v>0</v>
          </cell>
        </row>
        <row r="32">
          <cell r="B32">
            <v>20.087499999999999</v>
          </cell>
          <cell r="C32">
            <v>28.1</v>
          </cell>
          <cell r="D32">
            <v>12.3</v>
          </cell>
          <cell r="E32">
            <v>60.666666666666664</v>
          </cell>
          <cell r="F32">
            <v>88</v>
          </cell>
          <cell r="G32">
            <v>30</v>
          </cell>
          <cell r="H32">
            <v>0.36000000000000004</v>
          </cell>
          <cell r="I32" t="str">
            <v>L</v>
          </cell>
          <cell r="J32">
            <v>21.96</v>
          </cell>
          <cell r="K32">
            <v>0</v>
          </cell>
        </row>
        <row r="33">
          <cell r="B33">
            <v>18.866666666666664</v>
          </cell>
          <cell r="C33">
            <v>28.3</v>
          </cell>
          <cell r="D33">
            <v>10.7</v>
          </cell>
          <cell r="E33">
            <v>64.541666666666671</v>
          </cell>
          <cell r="F33">
            <v>91</v>
          </cell>
          <cell r="G33">
            <v>30</v>
          </cell>
          <cell r="H33">
            <v>2.8800000000000003</v>
          </cell>
          <cell r="I33" t="str">
            <v>L</v>
          </cell>
          <cell r="J33">
            <v>23.040000000000003</v>
          </cell>
          <cell r="K33">
            <v>0</v>
          </cell>
        </row>
        <row r="34">
          <cell r="B34">
            <v>20.237500000000001</v>
          </cell>
          <cell r="C34">
            <v>29</v>
          </cell>
          <cell r="D34">
            <v>12.3</v>
          </cell>
          <cell r="E34">
            <v>61.208333333333336</v>
          </cell>
          <cell r="F34">
            <v>86</v>
          </cell>
          <cell r="G34">
            <v>31</v>
          </cell>
          <cell r="H34">
            <v>0</v>
          </cell>
          <cell r="I34" t="str">
            <v>S</v>
          </cell>
          <cell r="J34">
            <v>20.16</v>
          </cell>
          <cell r="K34">
            <v>0</v>
          </cell>
        </row>
        <row r="35">
          <cell r="I35" t="str">
            <v>O</v>
          </cell>
        </row>
      </sheetData>
      <sheetData sheetId="6">
        <row r="5">
          <cell r="B5">
            <v>20.224999999999998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20.12083333333333</v>
          </cell>
          <cell r="C5">
            <v>25.7</v>
          </cell>
          <cell r="D5">
            <v>17.5</v>
          </cell>
          <cell r="E5">
            <v>89.333333333333329</v>
          </cell>
          <cell r="F5">
            <v>96</v>
          </cell>
          <cell r="G5">
            <v>67</v>
          </cell>
          <cell r="H5">
            <v>17.64</v>
          </cell>
          <cell r="I5" t="str">
            <v>O</v>
          </cell>
          <cell r="J5">
            <v>65.160000000000011</v>
          </cell>
          <cell r="K5">
            <v>8.3999999999999986</v>
          </cell>
        </row>
        <row r="6">
          <cell r="B6">
            <v>19.895833333333332</v>
          </cell>
          <cell r="C6">
            <v>21.6</v>
          </cell>
          <cell r="D6">
            <v>18.5</v>
          </cell>
          <cell r="E6">
            <v>89.666666666666671</v>
          </cell>
          <cell r="F6">
            <v>95</v>
          </cell>
          <cell r="G6">
            <v>79</v>
          </cell>
          <cell r="H6">
            <v>9</v>
          </cell>
          <cell r="I6" t="str">
            <v>SE</v>
          </cell>
          <cell r="J6">
            <v>20.16</v>
          </cell>
          <cell r="K6">
            <v>0</v>
          </cell>
        </row>
        <row r="7">
          <cell r="B7">
            <v>20.566666666666674</v>
          </cell>
          <cell r="C7">
            <v>25.4</v>
          </cell>
          <cell r="D7">
            <v>17.2</v>
          </cell>
          <cell r="E7">
            <v>86.416666666666671</v>
          </cell>
          <cell r="F7">
            <v>94</v>
          </cell>
          <cell r="G7">
            <v>70</v>
          </cell>
          <cell r="H7">
            <v>15.48</v>
          </cell>
          <cell r="I7" t="str">
            <v>SE</v>
          </cell>
          <cell r="J7">
            <v>33.480000000000004</v>
          </cell>
          <cell r="K7">
            <v>0</v>
          </cell>
        </row>
        <row r="8">
          <cell r="B8">
            <v>21.966666666666669</v>
          </cell>
          <cell r="C8">
            <v>27.5</v>
          </cell>
          <cell r="D8">
            <v>17.7</v>
          </cell>
          <cell r="E8">
            <v>82.25</v>
          </cell>
          <cell r="F8">
            <v>96</v>
          </cell>
          <cell r="G8">
            <v>56</v>
          </cell>
          <cell r="H8">
            <v>22.68</v>
          </cell>
          <cell r="I8" t="str">
            <v>S</v>
          </cell>
          <cell r="J8">
            <v>38.159999999999997</v>
          </cell>
          <cell r="K8">
            <v>0</v>
          </cell>
        </row>
        <row r="9">
          <cell r="B9">
            <v>22.962499999999995</v>
          </cell>
          <cell r="C9">
            <v>28.6</v>
          </cell>
          <cell r="D9">
            <v>19.3</v>
          </cell>
          <cell r="E9">
            <v>78.166666666666671</v>
          </cell>
          <cell r="F9">
            <v>91</v>
          </cell>
          <cell r="G9">
            <v>56</v>
          </cell>
          <cell r="H9">
            <v>24.48</v>
          </cell>
          <cell r="I9" t="str">
            <v>S</v>
          </cell>
          <cell r="J9">
            <v>46.800000000000004</v>
          </cell>
          <cell r="K9">
            <v>0</v>
          </cell>
        </row>
        <row r="10">
          <cell r="B10">
            <v>22.837500000000002</v>
          </cell>
          <cell r="C10">
            <v>28.5</v>
          </cell>
          <cell r="D10">
            <v>18.7</v>
          </cell>
          <cell r="E10">
            <v>78.791666666666671</v>
          </cell>
          <cell r="F10">
            <v>95</v>
          </cell>
          <cell r="G10">
            <v>56</v>
          </cell>
          <cell r="H10">
            <v>23.040000000000003</v>
          </cell>
          <cell r="I10" t="str">
            <v>SE</v>
          </cell>
          <cell r="J10">
            <v>36.36</v>
          </cell>
          <cell r="K10">
            <v>0</v>
          </cell>
        </row>
        <row r="11">
          <cell r="B11">
            <v>16.899999999999999</v>
          </cell>
          <cell r="C11">
            <v>22.3</v>
          </cell>
          <cell r="D11">
            <v>12.2</v>
          </cell>
          <cell r="E11">
            <v>91.416666666666671</v>
          </cell>
          <cell r="F11">
            <v>96</v>
          </cell>
          <cell r="G11">
            <v>83</v>
          </cell>
          <cell r="H11">
            <v>19.079999999999998</v>
          </cell>
          <cell r="I11" t="str">
            <v>N</v>
          </cell>
          <cell r="J11">
            <v>31.680000000000003</v>
          </cell>
          <cell r="K11">
            <v>0</v>
          </cell>
        </row>
        <row r="12">
          <cell r="B12">
            <v>14.516666666666666</v>
          </cell>
          <cell r="C12">
            <v>17.3</v>
          </cell>
          <cell r="D12">
            <v>12.9</v>
          </cell>
          <cell r="E12">
            <v>85.375</v>
          </cell>
          <cell r="F12">
            <v>96</v>
          </cell>
          <cell r="G12">
            <v>68</v>
          </cell>
          <cell r="H12">
            <v>10.44</v>
          </cell>
          <cell r="I12" t="str">
            <v>N</v>
          </cell>
          <cell r="J12">
            <v>23.759999999999998</v>
          </cell>
          <cell r="K12">
            <v>0</v>
          </cell>
        </row>
        <row r="13">
          <cell r="B13">
            <v>14.604166666666664</v>
          </cell>
          <cell r="C13">
            <v>21</v>
          </cell>
          <cell r="D13">
            <v>9.9</v>
          </cell>
          <cell r="E13">
            <v>64.541666666666671</v>
          </cell>
          <cell r="F13">
            <v>80</v>
          </cell>
          <cell r="G13">
            <v>44</v>
          </cell>
          <cell r="H13">
            <v>12.6</v>
          </cell>
          <cell r="I13" t="str">
            <v>N</v>
          </cell>
          <cell r="J13">
            <v>24.840000000000003</v>
          </cell>
          <cell r="K13">
            <v>0</v>
          </cell>
        </row>
        <row r="14">
          <cell r="B14">
            <v>16.737500000000004</v>
          </cell>
          <cell r="C14">
            <v>23.5</v>
          </cell>
          <cell r="D14">
            <v>11.8</v>
          </cell>
          <cell r="E14">
            <v>68.708333333333329</v>
          </cell>
          <cell r="F14">
            <v>83</v>
          </cell>
          <cell r="G14">
            <v>54</v>
          </cell>
          <cell r="H14">
            <v>12.24</v>
          </cell>
          <cell r="I14" t="str">
            <v>NO</v>
          </cell>
          <cell r="J14">
            <v>29.52</v>
          </cell>
          <cell r="K14">
            <v>0</v>
          </cell>
        </row>
        <row r="15">
          <cell r="B15">
            <v>14.704166666666671</v>
          </cell>
          <cell r="C15">
            <v>19.399999999999999</v>
          </cell>
          <cell r="D15">
            <v>10.5</v>
          </cell>
          <cell r="E15">
            <v>61</v>
          </cell>
          <cell r="F15">
            <v>75</v>
          </cell>
          <cell r="G15">
            <v>39</v>
          </cell>
          <cell r="H15">
            <v>15.120000000000001</v>
          </cell>
          <cell r="I15" t="str">
            <v>NE</v>
          </cell>
          <cell r="J15">
            <v>25.92</v>
          </cell>
          <cell r="K15">
            <v>0</v>
          </cell>
        </row>
        <row r="16">
          <cell r="B16">
            <v>11.179166666666669</v>
          </cell>
          <cell r="C16">
            <v>18.100000000000001</v>
          </cell>
          <cell r="D16">
            <v>5.8</v>
          </cell>
          <cell r="E16">
            <v>57.166666666666664</v>
          </cell>
          <cell r="F16">
            <v>80</v>
          </cell>
          <cell r="G16">
            <v>27</v>
          </cell>
          <cell r="H16">
            <v>15.120000000000001</v>
          </cell>
          <cell r="I16" t="str">
            <v>N</v>
          </cell>
          <cell r="J16">
            <v>32.04</v>
          </cell>
          <cell r="K16">
            <v>0</v>
          </cell>
        </row>
        <row r="17">
          <cell r="B17">
            <v>13.33333333333333</v>
          </cell>
          <cell r="C17">
            <v>21.1</v>
          </cell>
          <cell r="D17">
            <v>6.9</v>
          </cell>
          <cell r="E17">
            <v>46.416666666666664</v>
          </cell>
          <cell r="F17">
            <v>63</v>
          </cell>
          <cell r="G17">
            <v>25</v>
          </cell>
          <cell r="H17">
            <v>19.8</v>
          </cell>
          <cell r="I17" t="str">
            <v>NO</v>
          </cell>
          <cell r="J17">
            <v>33.480000000000004</v>
          </cell>
          <cell r="K17">
            <v>0</v>
          </cell>
        </row>
        <row r="18">
          <cell r="B18">
            <v>17.662500000000001</v>
          </cell>
          <cell r="C18">
            <v>25.8</v>
          </cell>
          <cell r="D18">
            <v>11.4</v>
          </cell>
          <cell r="E18">
            <v>46.791666666666664</v>
          </cell>
          <cell r="F18">
            <v>57</v>
          </cell>
          <cell r="G18">
            <v>30</v>
          </cell>
          <cell r="H18">
            <v>14.76</v>
          </cell>
          <cell r="I18" t="str">
            <v>NO</v>
          </cell>
          <cell r="J18">
            <v>27</v>
          </cell>
          <cell r="K18">
            <v>0</v>
          </cell>
        </row>
        <row r="19">
          <cell r="B19">
            <v>20.299999999999994</v>
          </cell>
          <cell r="C19">
            <v>27.7</v>
          </cell>
          <cell r="D19">
            <v>13.9</v>
          </cell>
          <cell r="E19">
            <v>64.833333333333329</v>
          </cell>
          <cell r="F19">
            <v>91</v>
          </cell>
          <cell r="G19">
            <v>33</v>
          </cell>
          <cell r="H19">
            <v>10.08</v>
          </cell>
          <cell r="I19" t="str">
            <v>NO</v>
          </cell>
          <cell r="J19">
            <v>20.52</v>
          </cell>
          <cell r="K19">
            <v>0</v>
          </cell>
        </row>
        <row r="20">
          <cell r="B20">
            <v>21.141666666666666</v>
          </cell>
          <cell r="C20">
            <v>27.7</v>
          </cell>
          <cell r="D20">
            <v>15.9</v>
          </cell>
          <cell r="E20">
            <v>60.875</v>
          </cell>
          <cell r="F20">
            <v>86</v>
          </cell>
          <cell r="G20">
            <v>28</v>
          </cell>
          <cell r="H20">
            <v>12.6</v>
          </cell>
          <cell r="I20" t="str">
            <v>NO</v>
          </cell>
          <cell r="J20">
            <v>21.96</v>
          </cell>
          <cell r="K20">
            <v>0</v>
          </cell>
        </row>
        <row r="21">
          <cell r="B21">
            <v>20.604166666666668</v>
          </cell>
          <cell r="C21">
            <v>26.8</v>
          </cell>
          <cell r="D21">
            <v>14.6</v>
          </cell>
          <cell r="E21">
            <v>58.125</v>
          </cell>
          <cell r="F21">
            <v>80</v>
          </cell>
          <cell r="G21">
            <v>32</v>
          </cell>
          <cell r="H21">
            <v>9.3600000000000012</v>
          </cell>
          <cell r="I21" t="str">
            <v>O</v>
          </cell>
          <cell r="J21">
            <v>18.36</v>
          </cell>
          <cell r="K21">
            <v>0</v>
          </cell>
        </row>
        <row r="22">
          <cell r="B22">
            <v>20.924999999999997</v>
          </cell>
          <cell r="C22">
            <v>27.4</v>
          </cell>
          <cell r="D22">
            <v>14.7</v>
          </cell>
          <cell r="E22">
            <v>53.041666666666664</v>
          </cell>
          <cell r="F22">
            <v>74</v>
          </cell>
          <cell r="G22">
            <v>26</v>
          </cell>
          <cell r="H22">
            <v>12.6</v>
          </cell>
          <cell r="I22" t="str">
            <v>NO</v>
          </cell>
          <cell r="J22">
            <v>22.32</v>
          </cell>
          <cell r="K22">
            <v>0</v>
          </cell>
        </row>
        <row r="23">
          <cell r="B23">
            <v>20.949999999999996</v>
          </cell>
          <cell r="C23">
            <v>27.6</v>
          </cell>
          <cell r="D23">
            <v>14.4</v>
          </cell>
          <cell r="E23">
            <v>49.416666666666664</v>
          </cell>
          <cell r="F23">
            <v>75</v>
          </cell>
          <cell r="G23">
            <v>26</v>
          </cell>
          <cell r="H23">
            <v>15.120000000000001</v>
          </cell>
          <cell r="I23" t="str">
            <v>N</v>
          </cell>
          <cell r="J23">
            <v>25.56</v>
          </cell>
          <cell r="K23">
            <v>0</v>
          </cell>
        </row>
        <row r="24">
          <cell r="B24">
            <v>21.179166666666664</v>
          </cell>
          <cell r="C24">
            <v>28.1</v>
          </cell>
          <cell r="D24">
            <v>15.6</v>
          </cell>
          <cell r="E24">
            <v>51</v>
          </cell>
          <cell r="F24">
            <v>71</v>
          </cell>
          <cell r="G24">
            <v>25</v>
          </cell>
          <cell r="H24">
            <v>13.68</v>
          </cell>
          <cell r="I24" t="str">
            <v>NO</v>
          </cell>
          <cell r="J24">
            <v>26.28</v>
          </cell>
          <cell r="K24">
            <v>0</v>
          </cell>
        </row>
        <row r="25">
          <cell r="B25">
            <v>19.683333333333334</v>
          </cell>
          <cell r="C25">
            <v>27</v>
          </cell>
          <cell r="D25">
            <v>12.5</v>
          </cell>
          <cell r="E25">
            <v>57.125</v>
          </cell>
          <cell r="F25">
            <v>82</v>
          </cell>
          <cell r="G25">
            <v>32</v>
          </cell>
          <cell r="H25">
            <v>12.6</v>
          </cell>
          <cell r="I25" t="str">
            <v>L</v>
          </cell>
          <cell r="J25">
            <v>21.240000000000002</v>
          </cell>
          <cell r="K25">
            <v>0</v>
          </cell>
        </row>
        <row r="26">
          <cell r="B26">
            <v>19.19166666666667</v>
          </cell>
          <cell r="C26">
            <v>26.8</v>
          </cell>
          <cell r="D26">
            <v>12.9</v>
          </cell>
          <cell r="E26">
            <v>72.75</v>
          </cell>
          <cell r="F26">
            <v>95</v>
          </cell>
          <cell r="G26">
            <v>43</v>
          </cell>
          <cell r="H26">
            <v>10.08</v>
          </cell>
          <cell r="I26" t="str">
            <v>NE</v>
          </cell>
          <cell r="J26">
            <v>20.16</v>
          </cell>
          <cell r="K26">
            <v>0</v>
          </cell>
        </row>
        <row r="27">
          <cell r="B27">
            <v>20.283333333333335</v>
          </cell>
          <cell r="C27">
            <v>27.4</v>
          </cell>
          <cell r="D27">
            <v>15.5</v>
          </cell>
          <cell r="E27">
            <v>70.541666666666671</v>
          </cell>
          <cell r="F27">
            <v>89</v>
          </cell>
          <cell r="G27">
            <v>38</v>
          </cell>
          <cell r="H27">
            <v>12.6</v>
          </cell>
          <cell r="I27" t="str">
            <v>N</v>
          </cell>
          <cell r="J27">
            <v>22.32</v>
          </cell>
          <cell r="K27">
            <v>0</v>
          </cell>
        </row>
        <row r="28">
          <cell r="B28">
            <v>21.470833333333335</v>
          </cell>
          <cell r="C28">
            <v>27.5</v>
          </cell>
          <cell r="D28">
            <v>16.100000000000001</v>
          </cell>
          <cell r="E28">
            <v>63.208333333333336</v>
          </cell>
          <cell r="F28">
            <v>87</v>
          </cell>
          <cell r="G28">
            <v>36</v>
          </cell>
          <cell r="H28">
            <v>18.36</v>
          </cell>
          <cell r="I28" t="str">
            <v>O</v>
          </cell>
          <cell r="J28">
            <v>32.76</v>
          </cell>
          <cell r="K28">
            <v>0</v>
          </cell>
        </row>
        <row r="29">
          <cell r="B29">
            <v>21.8</v>
          </cell>
          <cell r="C29">
            <v>27.5</v>
          </cell>
          <cell r="D29">
            <v>15.1</v>
          </cell>
          <cell r="E29">
            <v>57.666666666666664</v>
          </cell>
          <cell r="F29">
            <v>84</v>
          </cell>
          <cell r="G29">
            <v>32</v>
          </cell>
          <cell r="H29">
            <v>20.16</v>
          </cell>
          <cell r="I29" t="str">
            <v>NO</v>
          </cell>
          <cell r="J29">
            <v>35.28</v>
          </cell>
          <cell r="K29">
            <v>0</v>
          </cell>
        </row>
        <row r="30">
          <cell r="B30">
            <v>20.683333333333334</v>
          </cell>
          <cell r="C30">
            <v>26.4</v>
          </cell>
          <cell r="D30">
            <v>14.4</v>
          </cell>
          <cell r="E30">
            <v>52.25</v>
          </cell>
          <cell r="F30">
            <v>74</v>
          </cell>
          <cell r="G30">
            <v>27</v>
          </cell>
          <cell r="H30">
            <v>16.559999999999999</v>
          </cell>
          <cell r="I30" t="str">
            <v>O</v>
          </cell>
          <cell r="J30">
            <v>33.119999999999997</v>
          </cell>
          <cell r="K30">
            <v>0</v>
          </cell>
        </row>
        <row r="31">
          <cell r="B31">
            <v>20</v>
          </cell>
          <cell r="C31">
            <v>21.4</v>
          </cell>
          <cell r="D31">
            <v>19.899999999999999</v>
          </cell>
          <cell r="E31">
            <v>52</v>
          </cell>
          <cell r="F31">
            <v>53</v>
          </cell>
          <cell r="G31">
            <v>47</v>
          </cell>
          <cell r="H31">
            <v>7.9200000000000008</v>
          </cell>
          <cell r="I31" t="str">
            <v>NO</v>
          </cell>
          <cell r="J31">
            <v>16.2</v>
          </cell>
          <cell r="K31">
            <v>0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I35" t="str">
            <v>NO</v>
          </cell>
        </row>
      </sheetData>
      <sheetData sheetId="6">
        <row r="5">
          <cell r="B5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21.841666666666669</v>
          </cell>
          <cell r="C5">
            <v>27.8</v>
          </cell>
          <cell r="D5">
            <v>18.3</v>
          </cell>
          <cell r="E5">
            <v>82.583333333333329</v>
          </cell>
          <cell r="F5">
            <v>92</v>
          </cell>
          <cell r="G5">
            <v>68</v>
          </cell>
          <cell r="H5">
            <v>9</v>
          </cell>
          <cell r="I5" t="str">
            <v>L</v>
          </cell>
          <cell r="J5">
            <v>16.559999999999999</v>
          </cell>
          <cell r="K5">
            <v>0</v>
          </cell>
        </row>
        <row r="6">
          <cell r="B6">
            <v>21.041666666666664</v>
          </cell>
          <cell r="C6">
            <v>25.1</v>
          </cell>
          <cell r="D6">
            <v>18</v>
          </cell>
          <cell r="E6">
            <v>89.791666666666671</v>
          </cell>
          <cell r="F6">
            <v>94</v>
          </cell>
          <cell r="G6">
            <v>82</v>
          </cell>
          <cell r="H6">
            <v>12.24</v>
          </cell>
          <cell r="I6" t="str">
            <v>SO</v>
          </cell>
          <cell r="J6">
            <v>29.880000000000003</v>
          </cell>
          <cell r="K6">
            <v>7.1999999999999993</v>
          </cell>
        </row>
        <row r="7">
          <cell r="B7">
            <v>19.12916666666667</v>
          </cell>
          <cell r="C7">
            <v>21.4</v>
          </cell>
          <cell r="D7">
            <v>17.600000000000001</v>
          </cell>
          <cell r="E7">
            <v>78.791666666666671</v>
          </cell>
          <cell r="F7">
            <v>91</v>
          </cell>
          <cell r="G7">
            <v>63</v>
          </cell>
          <cell r="H7">
            <v>9</v>
          </cell>
          <cell r="I7" t="str">
            <v>S</v>
          </cell>
          <cell r="J7">
            <v>26.28</v>
          </cell>
          <cell r="K7">
            <v>0</v>
          </cell>
        </row>
        <row r="8">
          <cell r="B8">
            <v>22.274999999999995</v>
          </cell>
          <cell r="C8">
            <v>27.9</v>
          </cell>
          <cell r="D8">
            <v>19.100000000000001</v>
          </cell>
          <cell r="E8">
            <v>81.333333333333329</v>
          </cell>
          <cell r="F8">
            <v>88</v>
          </cell>
          <cell r="G8">
            <v>69</v>
          </cell>
          <cell r="H8">
            <v>12.6</v>
          </cell>
          <cell r="I8" t="str">
            <v>L</v>
          </cell>
          <cell r="J8">
            <v>28.44</v>
          </cell>
          <cell r="K8">
            <v>0</v>
          </cell>
        </row>
        <row r="9">
          <cell r="B9">
            <v>22.95</v>
          </cell>
          <cell r="C9">
            <v>25.4</v>
          </cell>
          <cell r="D9">
            <v>20.100000000000001</v>
          </cell>
          <cell r="E9">
            <v>81.541666666666671</v>
          </cell>
          <cell r="F9">
            <v>94</v>
          </cell>
          <cell r="G9">
            <v>66</v>
          </cell>
          <cell r="H9">
            <v>16.559999999999999</v>
          </cell>
          <cell r="I9" t="str">
            <v>SO</v>
          </cell>
          <cell r="J9">
            <v>36</v>
          </cell>
          <cell r="K9">
            <v>0</v>
          </cell>
        </row>
        <row r="10">
          <cell r="B10">
            <v>18.933333333333334</v>
          </cell>
          <cell r="C10">
            <v>21.2</v>
          </cell>
          <cell r="D10">
            <v>17.7</v>
          </cell>
          <cell r="E10">
            <v>86.75</v>
          </cell>
          <cell r="F10">
            <v>91</v>
          </cell>
          <cell r="G10">
            <v>80</v>
          </cell>
          <cell r="H10">
            <v>11.16</v>
          </cell>
          <cell r="I10" t="str">
            <v>SO</v>
          </cell>
          <cell r="J10">
            <v>30.240000000000002</v>
          </cell>
          <cell r="K10">
            <v>0.8</v>
          </cell>
        </row>
        <row r="11">
          <cell r="B11">
            <v>16.970833333333335</v>
          </cell>
          <cell r="C11">
            <v>19.5</v>
          </cell>
          <cell r="D11">
            <v>14.9</v>
          </cell>
          <cell r="E11">
            <v>79.333333333333329</v>
          </cell>
          <cell r="F11">
            <v>90</v>
          </cell>
          <cell r="G11">
            <v>67</v>
          </cell>
          <cell r="H11">
            <v>14.04</v>
          </cell>
          <cell r="I11" t="str">
            <v>SO</v>
          </cell>
          <cell r="J11">
            <v>48.96</v>
          </cell>
          <cell r="K11">
            <v>0.60000000000000009</v>
          </cell>
        </row>
        <row r="12">
          <cell r="B12">
            <v>17.370833333333334</v>
          </cell>
          <cell r="C12">
            <v>18.7</v>
          </cell>
          <cell r="D12">
            <v>16.100000000000001</v>
          </cell>
          <cell r="E12">
            <v>74.291666666666671</v>
          </cell>
          <cell r="F12">
            <v>80</v>
          </cell>
          <cell r="G12">
            <v>54</v>
          </cell>
          <cell r="H12">
            <v>15.840000000000002</v>
          </cell>
          <cell r="I12" t="str">
            <v>S</v>
          </cell>
          <cell r="J12">
            <v>33.119999999999997</v>
          </cell>
          <cell r="K12">
            <v>0</v>
          </cell>
        </row>
        <row r="13">
          <cell r="B13">
            <v>16.829166666666666</v>
          </cell>
          <cell r="C13">
            <v>19.2</v>
          </cell>
          <cell r="D13">
            <v>13.5</v>
          </cell>
          <cell r="E13">
            <v>62.25</v>
          </cell>
          <cell r="F13">
            <v>84</v>
          </cell>
          <cell r="G13">
            <v>42</v>
          </cell>
          <cell r="H13">
            <v>8.64</v>
          </cell>
          <cell r="I13" t="str">
            <v>SE</v>
          </cell>
          <cell r="J13">
            <v>22.68</v>
          </cell>
          <cell r="K13">
            <v>0</v>
          </cell>
        </row>
        <row r="14">
          <cell r="B14">
            <v>18.224999999999998</v>
          </cell>
          <cell r="C14">
            <v>20.100000000000001</v>
          </cell>
          <cell r="D14">
            <v>16.5</v>
          </cell>
          <cell r="E14">
            <v>60.541666666666664</v>
          </cell>
          <cell r="F14">
            <v>70</v>
          </cell>
          <cell r="G14">
            <v>52</v>
          </cell>
          <cell r="H14">
            <v>13.32</v>
          </cell>
          <cell r="I14" t="str">
            <v>SO</v>
          </cell>
          <cell r="J14">
            <v>36</v>
          </cell>
          <cell r="K14">
            <v>0</v>
          </cell>
        </row>
        <row r="15">
          <cell r="B15">
            <v>16.904166666666669</v>
          </cell>
          <cell r="C15">
            <v>22.2</v>
          </cell>
          <cell r="D15">
            <v>12.1</v>
          </cell>
          <cell r="E15">
            <v>52.75</v>
          </cell>
          <cell r="F15">
            <v>73</v>
          </cell>
          <cell r="G15">
            <v>32</v>
          </cell>
          <cell r="H15">
            <v>16.559999999999999</v>
          </cell>
          <cell r="I15" t="str">
            <v>SO</v>
          </cell>
          <cell r="J15">
            <v>36.36</v>
          </cell>
          <cell r="K15">
            <v>0</v>
          </cell>
        </row>
        <row r="16">
          <cell r="B16">
            <v>17.379166666666666</v>
          </cell>
          <cell r="C16">
            <v>21.8</v>
          </cell>
          <cell r="D16">
            <v>13.5</v>
          </cell>
          <cell r="E16">
            <v>44.458333333333336</v>
          </cell>
          <cell r="F16">
            <v>65</v>
          </cell>
          <cell r="G16">
            <v>29</v>
          </cell>
          <cell r="H16">
            <v>15.120000000000001</v>
          </cell>
          <cell r="I16" t="str">
            <v>S</v>
          </cell>
          <cell r="J16">
            <v>37.080000000000005</v>
          </cell>
          <cell r="K16">
            <v>0</v>
          </cell>
        </row>
        <row r="17">
          <cell r="B17">
            <v>17.404166666666669</v>
          </cell>
          <cell r="C17">
            <v>23.4</v>
          </cell>
          <cell r="D17">
            <v>11.7</v>
          </cell>
          <cell r="E17">
            <v>48.541666666666664</v>
          </cell>
          <cell r="F17">
            <v>90</v>
          </cell>
          <cell r="G17">
            <v>32</v>
          </cell>
          <cell r="H17">
            <v>15.840000000000002</v>
          </cell>
          <cell r="I17" t="str">
            <v>L</v>
          </cell>
          <cell r="J17">
            <v>30.240000000000002</v>
          </cell>
          <cell r="K17">
            <v>0</v>
          </cell>
        </row>
        <row r="18">
          <cell r="B18">
            <v>20.999999999999996</v>
          </cell>
          <cell r="C18">
            <v>26.3</v>
          </cell>
          <cell r="D18">
            <v>17.399999999999999</v>
          </cell>
          <cell r="E18">
            <v>45.791666666666664</v>
          </cell>
          <cell r="F18">
            <v>67</v>
          </cell>
          <cell r="G18">
            <v>36</v>
          </cell>
          <cell r="H18">
            <v>14.04</v>
          </cell>
          <cell r="I18" t="str">
            <v>L</v>
          </cell>
          <cell r="J18">
            <v>29.16</v>
          </cell>
          <cell r="K18">
            <v>0</v>
          </cell>
        </row>
        <row r="19">
          <cell r="B19">
            <v>23.445833333333336</v>
          </cell>
          <cell r="C19">
            <v>28.9</v>
          </cell>
          <cell r="D19">
            <v>19</v>
          </cell>
          <cell r="E19">
            <v>53.291666666666664</v>
          </cell>
          <cell r="F19">
            <v>70</v>
          </cell>
          <cell r="G19">
            <v>37</v>
          </cell>
          <cell r="H19">
            <v>11.520000000000001</v>
          </cell>
          <cell r="I19" t="str">
            <v>L</v>
          </cell>
          <cell r="J19">
            <v>23.759999999999998</v>
          </cell>
          <cell r="K19">
            <v>0</v>
          </cell>
        </row>
        <row r="20">
          <cell r="B20">
            <v>24.325000000000003</v>
          </cell>
          <cell r="C20">
            <v>29.8</v>
          </cell>
          <cell r="D20">
            <v>19</v>
          </cell>
          <cell r="E20">
            <v>61.583333333333336</v>
          </cell>
          <cell r="F20">
            <v>89</v>
          </cell>
          <cell r="G20">
            <v>42</v>
          </cell>
          <cell r="H20">
            <v>8.64</v>
          </cell>
          <cell r="I20" t="str">
            <v>SE</v>
          </cell>
          <cell r="J20">
            <v>15.840000000000002</v>
          </cell>
          <cell r="K20">
            <v>0</v>
          </cell>
        </row>
        <row r="21">
          <cell r="B21">
            <v>22.041666666666671</v>
          </cell>
          <cell r="C21">
            <v>26.5</v>
          </cell>
          <cell r="D21">
            <v>19.5</v>
          </cell>
          <cell r="E21">
            <v>70.166666666666671</v>
          </cell>
          <cell r="F21">
            <v>84</v>
          </cell>
          <cell r="G21">
            <v>46</v>
          </cell>
          <cell r="H21">
            <v>19.079999999999998</v>
          </cell>
          <cell r="I21" t="str">
            <v>SO</v>
          </cell>
          <cell r="J21">
            <v>39.24</v>
          </cell>
          <cell r="K21">
            <v>0</v>
          </cell>
        </row>
        <row r="22">
          <cell r="B22">
            <v>19.099999999999998</v>
          </cell>
          <cell r="C22">
            <v>24.1</v>
          </cell>
          <cell r="D22">
            <v>15.7</v>
          </cell>
          <cell r="E22">
            <v>72</v>
          </cell>
          <cell r="F22">
            <v>85</v>
          </cell>
          <cell r="G22">
            <v>55</v>
          </cell>
          <cell r="H22">
            <v>16.2</v>
          </cell>
          <cell r="I22" t="str">
            <v>SO</v>
          </cell>
          <cell r="J22">
            <v>39.96</v>
          </cell>
          <cell r="K22">
            <v>0</v>
          </cell>
        </row>
        <row r="23">
          <cell r="B23">
            <v>19.05</v>
          </cell>
          <cell r="C23">
            <v>22.1</v>
          </cell>
          <cell r="D23">
            <v>16.600000000000001</v>
          </cell>
          <cell r="E23">
            <v>78.25</v>
          </cell>
          <cell r="F23">
            <v>91</v>
          </cell>
          <cell r="G23">
            <v>67</v>
          </cell>
          <cell r="H23">
            <v>14.04</v>
          </cell>
          <cell r="I23" t="str">
            <v>SO</v>
          </cell>
          <cell r="J23">
            <v>31.319999999999997</v>
          </cell>
          <cell r="K23">
            <v>0</v>
          </cell>
        </row>
        <row r="24">
          <cell r="B24">
            <v>19.254166666666666</v>
          </cell>
          <cell r="C24">
            <v>23.6</v>
          </cell>
          <cell r="D24">
            <v>16.8</v>
          </cell>
          <cell r="E24">
            <v>78.333333333333329</v>
          </cell>
          <cell r="F24">
            <v>89</v>
          </cell>
          <cell r="G24">
            <v>61</v>
          </cell>
          <cell r="H24">
            <v>15.48</v>
          </cell>
          <cell r="I24" t="str">
            <v>SO</v>
          </cell>
          <cell r="J24">
            <v>31.680000000000003</v>
          </cell>
          <cell r="K24">
            <v>0</v>
          </cell>
        </row>
        <row r="25">
          <cell r="B25">
            <v>18.058333333333326</v>
          </cell>
          <cell r="C25">
            <v>22.9</v>
          </cell>
          <cell r="D25">
            <v>15.3</v>
          </cell>
          <cell r="E25">
            <v>66.958333333333329</v>
          </cell>
          <cell r="F25">
            <v>86</v>
          </cell>
          <cell r="G25">
            <v>38</v>
          </cell>
          <cell r="H25">
            <v>15.120000000000001</v>
          </cell>
          <cell r="I25" t="str">
            <v>SO</v>
          </cell>
          <cell r="J25">
            <v>38.519999999999996</v>
          </cell>
          <cell r="K25">
            <v>0</v>
          </cell>
        </row>
        <row r="26">
          <cell r="B26">
            <v>18.754166666666666</v>
          </cell>
          <cell r="C26">
            <v>24.7</v>
          </cell>
          <cell r="D26">
            <v>14</v>
          </cell>
          <cell r="E26">
            <v>55.208333333333336</v>
          </cell>
          <cell r="F26">
            <v>79</v>
          </cell>
          <cell r="G26">
            <v>36</v>
          </cell>
          <cell r="H26">
            <v>14.76</v>
          </cell>
          <cell r="I26" t="str">
            <v>SO</v>
          </cell>
          <cell r="J26">
            <v>34.92</v>
          </cell>
          <cell r="K26">
            <v>0</v>
          </cell>
        </row>
        <row r="27">
          <cell r="B27">
            <v>19.625</v>
          </cell>
          <cell r="C27">
            <v>26.3</v>
          </cell>
          <cell r="D27">
            <v>14.1</v>
          </cell>
          <cell r="E27">
            <v>65.375</v>
          </cell>
          <cell r="F27">
            <v>87</v>
          </cell>
          <cell r="G27">
            <v>40</v>
          </cell>
          <cell r="H27">
            <v>10.8</v>
          </cell>
          <cell r="I27" t="str">
            <v>NO</v>
          </cell>
          <cell r="J27">
            <v>24.12</v>
          </cell>
          <cell r="K27">
            <v>0</v>
          </cell>
        </row>
        <row r="28">
          <cell r="B28">
            <v>23.820833333333336</v>
          </cell>
          <cell r="C28">
            <v>29.7</v>
          </cell>
          <cell r="D28">
            <v>19.5</v>
          </cell>
          <cell r="E28">
            <v>69.291666666666671</v>
          </cell>
          <cell r="F28">
            <v>86</v>
          </cell>
          <cell r="G28">
            <v>48</v>
          </cell>
          <cell r="H28">
            <v>13.68</v>
          </cell>
          <cell r="I28" t="str">
            <v>L</v>
          </cell>
          <cell r="J28">
            <v>26.28</v>
          </cell>
          <cell r="K28">
            <v>0</v>
          </cell>
        </row>
        <row r="29">
          <cell r="B29">
            <v>26.412499999999998</v>
          </cell>
          <cell r="C29">
            <v>31.2</v>
          </cell>
          <cell r="D29">
            <v>22.9</v>
          </cell>
          <cell r="E29">
            <v>59.375</v>
          </cell>
          <cell r="F29">
            <v>71</v>
          </cell>
          <cell r="G29">
            <v>42</v>
          </cell>
          <cell r="H29">
            <v>12.96</v>
          </cell>
          <cell r="I29" t="str">
            <v>L</v>
          </cell>
          <cell r="J29">
            <v>24.12</v>
          </cell>
          <cell r="K29">
            <v>0</v>
          </cell>
        </row>
        <row r="30">
          <cell r="B30">
            <v>19.600000000000001</v>
          </cell>
          <cell r="C30">
            <v>27</v>
          </cell>
          <cell r="D30">
            <v>15.4</v>
          </cell>
          <cell r="E30">
            <v>71.708333333333329</v>
          </cell>
          <cell r="F30">
            <v>81</v>
          </cell>
          <cell r="G30">
            <v>57</v>
          </cell>
          <cell r="H30">
            <v>23.040000000000003</v>
          </cell>
          <cell r="I30" t="str">
            <v>SO</v>
          </cell>
          <cell r="J30">
            <v>48.6</v>
          </cell>
          <cell r="K30">
            <v>0</v>
          </cell>
        </row>
        <row r="31">
          <cell r="B31">
            <v>15.783333333333337</v>
          </cell>
          <cell r="C31">
            <v>17.899999999999999</v>
          </cell>
          <cell r="D31">
            <v>14</v>
          </cell>
          <cell r="E31">
            <v>78.375</v>
          </cell>
          <cell r="F31">
            <v>87</v>
          </cell>
          <cell r="G31">
            <v>68</v>
          </cell>
          <cell r="H31">
            <v>14.04</v>
          </cell>
          <cell r="I31" t="str">
            <v>SO</v>
          </cell>
          <cell r="J31">
            <v>38.880000000000003</v>
          </cell>
          <cell r="K31">
            <v>0</v>
          </cell>
        </row>
        <row r="32">
          <cell r="B32">
            <v>16.708333333333325</v>
          </cell>
          <cell r="C32">
            <v>22.7</v>
          </cell>
          <cell r="D32">
            <v>14.1</v>
          </cell>
          <cell r="E32">
            <v>78.125</v>
          </cell>
          <cell r="F32">
            <v>87</v>
          </cell>
          <cell r="G32">
            <v>60</v>
          </cell>
          <cell r="H32">
            <v>15.48</v>
          </cell>
          <cell r="I32" t="str">
            <v>SO</v>
          </cell>
          <cell r="J32">
            <v>32.4</v>
          </cell>
          <cell r="K32">
            <v>0</v>
          </cell>
        </row>
        <row r="33">
          <cell r="B33">
            <v>19.662499999999998</v>
          </cell>
          <cell r="C33">
            <v>26.5</v>
          </cell>
          <cell r="D33">
            <v>15.4</v>
          </cell>
          <cell r="E33">
            <v>76.791666666666671</v>
          </cell>
          <cell r="F33">
            <v>95</v>
          </cell>
          <cell r="G33">
            <v>52</v>
          </cell>
          <cell r="H33">
            <v>11.16</v>
          </cell>
          <cell r="I33" t="str">
            <v>L</v>
          </cell>
          <cell r="J33">
            <v>19.079999999999998</v>
          </cell>
          <cell r="K33">
            <v>0</v>
          </cell>
        </row>
        <row r="34">
          <cell r="B34">
            <v>23.816666666666663</v>
          </cell>
          <cell r="C34">
            <v>29.9</v>
          </cell>
          <cell r="D34">
            <v>18.399999999999999</v>
          </cell>
          <cell r="E34">
            <v>61.958333333333336</v>
          </cell>
          <cell r="F34">
            <v>90</v>
          </cell>
          <cell r="G34">
            <v>37</v>
          </cell>
          <cell r="H34">
            <v>10.44</v>
          </cell>
          <cell r="I34" t="str">
            <v>L</v>
          </cell>
          <cell r="J34">
            <v>21.6</v>
          </cell>
          <cell r="K34">
            <v>0</v>
          </cell>
        </row>
        <row r="35">
          <cell r="I35" t="str">
            <v>SO</v>
          </cell>
        </row>
      </sheetData>
      <sheetData sheetId="6">
        <row r="5">
          <cell r="B5">
            <v>24.908333333333331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abSelected="1" topLeftCell="A16" zoomScale="90" zoomScaleNormal="90" workbookViewId="0">
      <selection activeCell="AJ17" sqref="AJ17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9" bestFit="1" customWidth="1"/>
    <col min="33" max="33" width="9.140625" style="1"/>
  </cols>
  <sheetData>
    <row r="1" spans="1:34" ht="20.100000000000001" customHeight="1" x14ac:dyDescent="0.2">
      <c r="A1" s="154" t="s">
        <v>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6"/>
    </row>
    <row r="2" spans="1:34" s="4" customFormat="1" ht="20.100000000000001" customHeight="1" x14ac:dyDescent="0.2">
      <c r="A2" s="157" t="s">
        <v>21</v>
      </c>
      <c r="B2" s="152" t="s">
        <v>136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3"/>
      <c r="AG2" s="7"/>
    </row>
    <row r="3" spans="1:34" s="5" customFormat="1" ht="20.100000000000001" customHeight="1" x14ac:dyDescent="0.2">
      <c r="A3" s="157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12" t="s">
        <v>40</v>
      </c>
      <c r="AG3" s="8"/>
    </row>
    <row r="4" spans="1:34" s="5" customFormat="1" ht="20.100000000000001" customHeight="1" x14ac:dyDescent="0.2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12" t="s">
        <v>39</v>
      </c>
      <c r="AG4" s="8"/>
    </row>
    <row r="5" spans="1:34" s="5" customFormat="1" ht="20.100000000000001" customHeight="1" x14ac:dyDescent="0.2">
      <c r="A5" s="54" t="s">
        <v>47</v>
      </c>
      <c r="B5" s="14">
        <f>[1]Junho!$B$5</f>
        <v>21.970833333333331</v>
      </c>
      <c r="C5" s="14">
        <f>[1]Junho!$B$6</f>
        <v>19.420833333333331</v>
      </c>
      <c r="D5" s="14">
        <f>[1]Junho!$B$7</f>
        <v>18.433333333333334</v>
      </c>
      <c r="E5" s="14">
        <f>[1]Junho!$B$8</f>
        <v>22.0625</v>
      </c>
      <c r="F5" s="14">
        <f>[1]Junho!$B$9</f>
        <v>24.895833333333332</v>
      </c>
      <c r="G5" s="14">
        <f>[1]Junho!$B$10</f>
        <v>23.749999999999996</v>
      </c>
      <c r="H5" s="14">
        <f>[1]Junho!$B$11</f>
        <v>16.524999999999995</v>
      </c>
      <c r="I5" s="14">
        <f>[1]Junho!$B$12</f>
        <v>15.308333333333332</v>
      </c>
      <c r="J5" s="14">
        <f>[1]Junho!$B$13</f>
        <v>13.883333333333331</v>
      </c>
      <c r="K5" s="14">
        <f>[1]Junho!$B$14</f>
        <v>16.899999999999999</v>
      </c>
      <c r="L5" s="14">
        <f>[1]Junho!$B$15</f>
        <v>15.979166666666664</v>
      </c>
      <c r="M5" s="14">
        <f>[1]Junho!$B$16</f>
        <v>11.908333333333331</v>
      </c>
      <c r="N5" s="14">
        <f>[1]Junho!$B$17</f>
        <v>10.8125</v>
      </c>
      <c r="O5" s="14">
        <f>[1]Junho!$B$18</f>
        <v>13.100000000000001</v>
      </c>
      <c r="P5" s="14">
        <f>[1]Junho!$B$19</f>
        <v>17.158333333333335</v>
      </c>
      <c r="Q5" s="14">
        <f>[1]Junho!$B$20</f>
        <v>18.649999999999999</v>
      </c>
      <c r="R5" s="14">
        <f>[1]Junho!$B$21</f>
        <v>18.637499999999996</v>
      </c>
      <c r="S5" s="14">
        <f>[1]Junho!$B$22</f>
        <v>19.029166666666665</v>
      </c>
      <c r="T5" s="14">
        <f>[1]Junho!$B$23</f>
        <v>19.079166666666673</v>
      </c>
      <c r="U5" s="14">
        <f>[1]Junho!$B$24</f>
        <v>19.224999999999998</v>
      </c>
      <c r="V5" s="14">
        <f>[1]Junho!$B$25</f>
        <v>18.662499999999998</v>
      </c>
      <c r="W5" s="14">
        <f>[1]Junho!$B$26</f>
        <v>18.608333333333334</v>
      </c>
      <c r="X5" s="14">
        <f>[1]Junho!$B$27</f>
        <v>19.250000000000004</v>
      </c>
      <c r="Y5" s="14">
        <f>[1]Junho!$B$28</f>
        <v>20.479166666666664</v>
      </c>
      <c r="Z5" s="14">
        <f>[1]Junho!$B$29</f>
        <v>21.754166666666663</v>
      </c>
      <c r="AA5" s="14">
        <f>[1]Junho!$B$30</f>
        <v>21.329166666666669</v>
      </c>
      <c r="AB5" s="14">
        <f>[1]Junho!$B$31</f>
        <v>19.570833333333333</v>
      </c>
      <c r="AC5" s="14">
        <f>[1]Junho!$B$32</f>
        <v>20.587499999999999</v>
      </c>
      <c r="AD5" s="14">
        <f>[1]Junho!$B$33</f>
        <v>18.291666666666668</v>
      </c>
      <c r="AE5" s="14">
        <f>[1]Junho!$B$34</f>
        <v>19.337499999999999</v>
      </c>
      <c r="AF5" s="113">
        <f t="shared" ref="AF5:AF10" si="1">AVERAGE(B5:AE5)</f>
        <v>18.486666666666665</v>
      </c>
      <c r="AG5" s="8"/>
    </row>
    <row r="6" spans="1:34" ht="17.100000000000001" customHeight="1" x14ac:dyDescent="0.2">
      <c r="A6" s="54" t="s">
        <v>0</v>
      </c>
      <c r="B6" s="14" t="str">
        <f>[2]Junho!$B$5</f>
        <v>*</v>
      </c>
      <c r="C6" s="14">
        <f>[2]Junho!$B$6</f>
        <v>16.350000000000001</v>
      </c>
      <c r="D6" s="14">
        <f>[2]Junho!$B$7</f>
        <v>15.786666666666665</v>
      </c>
      <c r="E6" s="14">
        <f>[2]Junho!$B$8</f>
        <v>12.231250000000001</v>
      </c>
      <c r="F6" s="14">
        <f>[2]Junho!$B$9</f>
        <v>16.766666666666666</v>
      </c>
      <c r="G6" s="14">
        <f>[2]Junho!$B$10</f>
        <v>16.739999999999998</v>
      </c>
      <c r="H6" s="14">
        <f>[2]Junho!$B$11</f>
        <v>15.100000000000001</v>
      </c>
      <c r="I6" s="14">
        <f>[2]Junho!$B$12</f>
        <v>11.18695652173913</v>
      </c>
      <c r="J6" s="14">
        <f>[2]Junho!$B$13</f>
        <v>10.458333333333332</v>
      </c>
      <c r="K6" s="14">
        <f>[2]Junho!$B$14</f>
        <v>12.187499999999998</v>
      </c>
      <c r="L6" s="14">
        <f>[2]Junho!$B$15</f>
        <v>10.370833333333334</v>
      </c>
      <c r="M6" s="14">
        <f>[2]Junho!$B$16</f>
        <v>8.2916666666666661</v>
      </c>
      <c r="N6" s="14">
        <f>[2]Junho!$B$17</f>
        <v>9.5250000000000004</v>
      </c>
      <c r="O6" s="14">
        <f>[2]Junho!$B$18</f>
        <v>12.795833333333334</v>
      </c>
      <c r="P6" s="14">
        <f>[2]Junho!$B$19</f>
        <v>16.833333333333332</v>
      </c>
      <c r="Q6" s="14">
        <f>[2]Junho!$B$20</f>
        <v>19.633333333333333</v>
      </c>
      <c r="R6" s="14">
        <f>[2]Junho!$B$21</f>
        <v>16.991666666666671</v>
      </c>
      <c r="S6" s="14">
        <f>[2]Junho!$B$22</f>
        <v>14.899999999999999</v>
      </c>
      <c r="T6" s="14">
        <f>[2]Junho!$B$23</f>
        <v>15.972727272727271</v>
      </c>
      <c r="U6" s="14">
        <f>[2]Junho!$B$24</f>
        <v>16.833333333333332</v>
      </c>
      <c r="V6" s="14" t="str">
        <f>[2]Junho!$B$25</f>
        <v>*</v>
      </c>
      <c r="W6" s="14">
        <f>[2]Junho!$B$26</f>
        <v>17.799999999999997</v>
      </c>
      <c r="X6" s="14">
        <f>[2]Junho!$B$27</f>
        <v>15.981250000000001</v>
      </c>
      <c r="Y6" s="14">
        <f>[2]Junho!$B$28</f>
        <v>18.720000000000002</v>
      </c>
      <c r="Z6" s="14">
        <f>[2]Junho!$B$29</f>
        <v>19.945833333333333</v>
      </c>
      <c r="AA6" s="14">
        <f>[2]Junho!$B$30</f>
        <v>20.166666666666668</v>
      </c>
      <c r="AB6" s="14">
        <f>[2]Junho!$B$31</f>
        <v>18.208333333333332</v>
      </c>
      <c r="AC6" s="14">
        <f>[2]Junho!$B$32</f>
        <v>17.470833333333335</v>
      </c>
      <c r="AD6" s="14">
        <f>[2]Junho!$B$33</f>
        <v>18.012499999999999</v>
      </c>
      <c r="AE6" s="14">
        <f>[2]Junho!$B$34</f>
        <v>18.420833333333334</v>
      </c>
      <c r="AF6" s="114">
        <f t="shared" si="1"/>
        <v>15.488619659326185</v>
      </c>
    </row>
    <row r="7" spans="1:34" ht="17.100000000000001" customHeight="1" x14ac:dyDescent="0.2">
      <c r="A7" s="54" t="s">
        <v>1</v>
      </c>
      <c r="B7" s="14">
        <f>[3]Junho!$B$5</f>
        <v>21.424999999999997</v>
      </c>
      <c r="C7" s="14">
        <f>[3]Junho!$B$6</f>
        <v>19.904166666666669</v>
      </c>
      <c r="D7" s="14">
        <f>[3]Junho!$B$7</f>
        <v>18.925000000000001</v>
      </c>
      <c r="E7" s="14">
        <f>[3]Junho!$B$8</f>
        <v>21.724999999999998</v>
      </c>
      <c r="F7" s="14">
        <f>[3]Junho!$B$9</f>
        <v>22.937499999999996</v>
      </c>
      <c r="G7" s="14">
        <f>[3]Junho!$B$10</f>
        <v>20.399999999999999</v>
      </c>
      <c r="H7" s="14">
        <f>[3]Junho!$B$11</f>
        <v>18.600000000000001</v>
      </c>
      <c r="I7" s="14">
        <f>[3]Junho!$B$12</f>
        <v>15.700000000000001</v>
      </c>
      <c r="J7" s="14">
        <f>[3]Junho!$B$13</f>
        <v>15.014285714285712</v>
      </c>
      <c r="K7" s="14">
        <f>[3]Junho!$B$14</f>
        <v>17.004166666666666</v>
      </c>
      <c r="L7" s="14">
        <f>[3]Junho!$B$15</f>
        <v>15.68333333333333</v>
      </c>
      <c r="M7" s="14">
        <f>[3]Junho!$B$16</f>
        <v>13.062500000000002</v>
      </c>
      <c r="N7" s="14">
        <f>[3]Junho!$B$17</f>
        <v>13.604166666666666</v>
      </c>
      <c r="O7" s="14">
        <f>[3]Junho!$B$18</f>
        <v>17.350000000000001</v>
      </c>
      <c r="P7" s="14">
        <f>[3]Junho!$B$19</f>
        <v>19.55</v>
      </c>
      <c r="Q7" s="14">
        <f>[3]Junho!$B$20</f>
        <v>21.291666666666664</v>
      </c>
      <c r="R7" s="14">
        <f>[3]Junho!$B$21</f>
        <v>20.929166666666667</v>
      </c>
      <c r="S7" s="14">
        <f>[3]Junho!$B$22</f>
        <v>20.362500000000001</v>
      </c>
      <c r="T7" s="14">
        <f>[3]Junho!$B$23</f>
        <v>19.841666666666669</v>
      </c>
      <c r="U7" s="14">
        <f>[3]Junho!$B$24</f>
        <v>20.379166666666666</v>
      </c>
      <c r="V7" s="14">
        <f>[3]Junho!$B$25</f>
        <v>18.300000000000004</v>
      </c>
      <c r="W7" s="14">
        <f>[3]Junho!$B$26</f>
        <v>18.700000000000003</v>
      </c>
      <c r="X7" s="14">
        <f>[3]Junho!$B$27</f>
        <v>20.179166666666671</v>
      </c>
      <c r="Y7" s="14">
        <f>[3]Junho!$B$28</f>
        <v>22.108333333333331</v>
      </c>
      <c r="Z7" s="14">
        <f>[3]Junho!$B$29</f>
        <v>24.858333333333334</v>
      </c>
      <c r="AA7" s="14">
        <f>[3]Junho!$B$30</f>
        <v>23.870833333333334</v>
      </c>
      <c r="AB7" s="14">
        <f>[3]Junho!$B$31</f>
        <v>20.829166666666666</v>
      </c>
      <c r="AC7" s="14">
        <f>[3]Junho!$B$32</f>
        <v>19.762499999999999</v>
      </c>
      <c r="AD7" s="14">
        <f>[3]Junho!$B$33</f>
        <v>20.991666666666667</v>
      </c>
      <c r="AE7" s="14">
        <f>[3]Junho!$B$34</f>
        <v>21.700000000000003</v>
      </c>
      <c r="AF7" s="114">
        <f t="shared" si="1"/>
        <v>19.499642857142863</v>
      </c>
    </row>
    <row r="8" spans="1:34" ht="17.100000000000001" customHeight="1" x14ac:dyDescent="0.2">
      <c r="A8" s="54" t="s">
        <v>55</v>
      </c>
      <c r="B8" s="14">
        <f>[4]Junho!$B$5</f>
        <v>20.24583333333333</v>
      </c>
      <c r="C8" s="14">
        <f>[4]Junho!$B$6</f>
        <v>17.933333333333334</v>
      </c>
      <c r="D8" s="14">
        <f>[4]Junho!$B$7</f>
        <v>17.020833333333336</v>
      </c>
      <c r="E8" s="14">
        <f>[4]Junho!$B$8</f>
        <v>19.554166666666664</v>
      </c>
      <c r="F8" s="14">
        <f>[4]Junho!$B$9</f>
        <v>21.845833333333335</v>
      </c>
      <c r="G8" s="14">
        <f>[4]Junho!$B$10</f>
        <v>19.995833333333334</v>
      </c>
      <c r="H8" s="14">
        <f>[4]Junho!$B$11</f>
        <v>16.400000000000002</v>
      </c>
      <c r="I8" s="14">
        <f>[4]Junho!$B$12</f>
        <v>13.975</v>
      </c>
      <c r="J8" s="14">
        <f>[4]Junho!$B$13</f>
        <v>14.195833333333333</v>
      </c>
      <c r="K8" s="14">
        <f>[4]Junho!$B$14</f>
        <v>16.358333333333334</v>
      </c>
      <c r="L8" s="14">
        <f>[4]Junho!$B$15</f>
        <v>14.366666666666665</v>
      </c>
      <c r="M8" s="14">
        <f>[4]Junho!$B$16</f>
        <v>12.162500000000001</v>
      </c>
      <c r="N8" s="14">
        <f>[4]Junho!$B$17</f>
        <v>13.683333333333332</v>
      </c>
      <c r="O8" s="14">
        <f>[4]Junho!$B$18</f>
        <v>15.491666666666667</v>
      </c>
      <c r="P8" s="14">
        <f>[4]Junho!$B$19</f>
        <v>19.683333333333334</v>
      </c>
      <c r="Q8" s="14">
        <f>[4]Junho!$B$20</f>
        <v>21.970833333333335</v>
      </c>
      <c r="R8" s="14">
        <f>[4]Junho!$B$21</f>
        <v>21.675000000000001</v>
      </c>
      <c r="S8" s="14">
        <f>[4]Junho!$B$22</f>
        <v>19.908333333333335</v>
      </c>
      <c r="T8" s="14">
        <f>[4]Junho!$B$23</f>
        <v>20.604166666666668</v>
      </c>
      <c r="U8" s="14">
        <f>[4]Junho!$B$24</f>
        <v>21.3125</v>
      </c>
      <c r="V8" s="14">
        <f>[4]Junho!$B$25</f>
        <v>18.55</v>
      </c>
      <c r="W8" s="14">
        <f>[4]Junho!$B$26</f>
        <v>18.8</v>
      </c>
      <c r="X8" s="14">
        <f>[4]Junho!$B$27</f>
        <v>19.875</v>
      </c>
      <c r="Y8" s="14">
        <f>[4]Junho!$B$28</f>
        <v>21.016666666666666</v>
      </c>
      <c r="Z8" s="14">
        <f>[4]Junho!$B$29</f>
        <v>21.412500000000005</v>
      </c>
      <c r="AA8" s="14">
        <f>[4]Junho!$B$30</f>
        <v>21.633333333333336</v>
      </c>
      <c r="AB8" s="14">
        <f>[4]Junho!$B$31</f>
        <v>20.237500000000001</v>
      </c>
      <c r="AC8" s="14">
        <f>[4]Junho!$B$32</f>
        <v>21.033333333333328</v>
      </c>
      <c r="AD8" s="14">
        <f>[4]Junho!$B$33</f>
        <v>20.75</v>
      </c>
      <c r="AE8" s="14">
        <f>[4]Junho!$B$34</f>
        <v>21.933333333333334</v>
      </c>
      <c r="AF8" s="114">
        <f t="shared" si="1"/>
        <v>18.787500000000001</v>
      </c>
    </row>
    <row r="9" spans="1:34" ht="17.100000000000001" customHeight="1" x14ac:dyDescent="0.2">
      <c r="A9" s="54" t="s">
        <v>48</v>
      </c>
      <c r="B9" s="14">
        <f>[5]Junho!$B$5</f>
        <v>17.391666666666666</v>
      </c>
      <c r="C9" s="14">
        <f>[5]Junho!$B$6</f>
        <v>17.399999999999999</v>
      </c>
      <c r="D9" s="14">
        <f>[5]Junho!$B$7</f>
        <v>15.662499999999996</v>
      </c>
      <c r="E9" s="14">
        <f>[5]Junho!$B$8</f>
        <v>17.262499999999999</v>
      </c>
      <c r="F9" s="14">
        <f>[5]Junho!$B$9</f>
        <v>17.241666666666664</v>
      </c>
      <c r="G9" s="14">
        <f>[5]Junho!$B$10</f>
        <v>16.437499999999996</v>
      </c>
      <c r="H9" s="14">
        <f>[5]Junho!$B$11</f>
        <v>15.420833333333333</v>
      </c>
      <c r="I9" s="14">
        <f>[5]Junho!$B$12</f>
        <v>12.4125</v>
      </c>
      <c r="J9" s="14">
        <f>[5]Junho!$B$13</f>
        <v>11.845833333333331</v>
      </c>
      <c r="K9" s="14">
        <f>[5]Junho!$B$14</f>
        <v>14.570833333333335</v>
      </c>
      <c r="L9" s="14">
        <f>[5]Junho!$B$15</f>
        <v>11.429166666666669</v>
      </c>
      <c r="M9" s="14">
        <f>[5]Junho!$B$16</f>
        <v>9.6708333333333343</v>
      </c>
      <c r="N9" s="14">
        <f>[5]Junho!$B$17</f>
        <v>10.512499999999999</v>
      </c>
      <c r="O9" s="14">
        <f>[5]Junho!$B$18</f>
        <v>16.416666666666664</v>
      </c>
      <c r="P9" s="14">
        <f>[5]Junho!$B$19</f>
        <v>19.266666666666669</v>
      </c>
      <c r="Q9" s="14">
        <f>[5]Junho!$B$20</f>
        <v>21.008333333333329</v>
      </c>
      <c r="R9" s="14">
        <f>[5]Junho!$B$21</f>
        <v>17.504166666666666</v>
      </c>
      <c r="S9" s="14">
        <f>[5]Junho!$B$22</f>
        <v>15.7125</v>
      </c>
      <c r="T9" s="14">
        <f>[5]Junho!$B$23</f>
        <v>16.500000000000004</v>
      </c>
      <c r="U9" s="14">
        <f>[5]Junho!$B$24</f>
        <v>15.695833333333333</v>
      </c>
      <c r="V9" s="14">
        <f>[5]Junho!$B$25</f>
        <v>13.962499999999999</v>
      </c>
      <c r="W9" s="14">
        <f>[5]Junho!$B$26</f>
        <v>15.754166666666663</v>
      </c>
      <c r="X9" s="14">
        <f>[5]Junho!$B$27</f>
        <v>15.858333333333333</v>
      </c>
      <c r="Y9" s="14">
        <f>[5]Junho!$B$28</f>
        <v>20.033333333333331</v>
      </c>
      <c r="Z9" s="14">
        <f>[5]Junho!$B$29</f>
        <v>22.462499999999995</v>
      </c>
      <c r="AA9" s="14">
        <f>[5]Junho!$B$30</f>
        <v>17.995833333333334</v>
      </c>
      <c r="AB9" s="14">
        <f>[5]Junho!$B$31</f>
        <v>16.183333333333334</v>
      </c>
      <c r="AC9" s="14">
        <f>[5]Junho!$B$32</f>
        <v>18.454166666666666</v>
      </c>
      <c r="AD9" s="14">
        <f>[5]Junho!$B$33</f>
        <v>19.083333333333332</v>
      </c>
      <c r="AE9" s="14">
        <f>[5]Junho!$B$34</f>
        <v>20.399999999999999</v>
      </c>
      <c r="AF9" s="114">
        <f t="shared" si="1"/>
        <v>16.318333333333332</v>
      </c>
      <c r="AH9" s="22" t="s">
        <v>54</v>
      </c>
    </row>
    <row r="10" spans="1:34" ht="17.100000000000001" customHeight="1" x14ac:dyDescent="0.2">
      <c r="A10" s="54" t="s">
        <v>2</v>
      </c>
      <c r="B10" s="14">
        <f>[6]Junho!$B$5</f>
        <v>20.829166666666669</v>
      </c>
      <c r="C10" s="14">
        <f>[6]Junho!$B$6</f>
        <v>18.791666666666668</v>
      </c>
      <c r="D10" s="14">
        <f>[6]Junho!$B$7</f>
        <v>16.774999999999999</v>
      </c>
      <c r="E10" s="14">
        <f>[6]Junho!$B$8</f>
        <v>20.566666666666666</v>
      </c>
      <c r="F10" s="14">
        <f>[6]Junho!$B$9</f>
        <v>23.566666666666666</v>
      </c>
      <c r="G10" s="14">
        <f>[6]Junho!$B$10</f>
        <v>20.783333333333342</v>
      </c>
      <c r="H10" s="14">
        <f>[6]Junho!$B$11</f>
        <v>15.145833333333336</v>
      </c>
      <c r="I10" s="14">
        <f>[6]Junho!$B$12</f>
        <v>13.291666666666664</v>
      </c>
      <c r="J10" s="14">
        <f>[6]Junho!$B$13</f>
        <v>13.854166666666666</v>
      </c>
      <c r="K10" s="14">
        <f>[6]Junho!$B$14</f>
        <v>16.149999999999999</v>
      </c>
      <c r="L10" s="14">
        <f>[6]Junho!$B$15</f>
        <v>13.962499999999999</v>
      </c>
      <c r="M10" s="14">
        <f>[6]Junho!$B$16</f>
        <v>12.856521739130438</v>
      </c>
      <c r="N10" s="14">
        <f>[6]Junho!$B$17</f>
        <v>14.487499999999997</v>
      </c>
      <c r="O10" s="14">
        <f>[6]Junho!$B$18</f>
        <v>18.337499999999999</v>
      </c>
      <c r="P10" s="14">
        <f>[6]Junho!$B$19</f>
        <v>20.766666666666666</v>
      </c>
      <c r="Q10" s="14">
        <f>[6]Junho!$B$20</f>
        <v>21.658333333333335</v>
      </c>
      <c r="R10" s="14">
        <f>[6]Junho!$B$21</f>
        <v>20.508333333333336</v>
      </c>
      <c r="S10" s="14">
        <f>[6]Junho!$B$22</f>
        <v>20.633333333333336</v>
      </c>
      <c r="T10" s="14">
        <f>[6]Junho!$B$23</f>
        <v>20.462500000000002</v>
      </c>
      <c r="U10" s="14">
        <f>[6]Junho!$B$24</f>
        <v>20.329166666666662</v>
      </c>
      <c r="V10" s="14">
        <f>[6]Junho!$B$25</f>
        <v>19.429166666666667</v>
      </c>
      <c r="W10" s="14">
        <f>[6]Junho!$B$26</f>
        <v>19.24583333333333</v>
      </c>
      <c r="X10" s="14">
        <f>[6]Junho!$B$27</f>
        <v>20.195833333333333</v>
      </c>
      <c r="Y10" s="14">
        <f>[6]Junho!$B$28</f>
        <v>22.612499999999997</v>
      </c>
      <c r="Z10" s="14">
        <f>[6]Junho!$B$29</f>
        <v>23.812499999999996</v>
      </c>
      <c r="AA10" s="14">
        <f>[6]Junho!$B$30</f>
        <v>23.716666666666669</v>
      </c>
      <c r="AB10" s="14">
        <f>[6]Junho!$B$31</f>
        <v>22.670833333333338</v>
      </c>
      <c r="AC10" s="14">
        <f>[6]Junho!$B$32</f>
        <v>22.254166666666674</v>
      </c>
      <c r="AD10" s="14">
        <f>[6]Junho!$B$33</f>
        <v>21.583333333333332</v>
      </c>
      <c r="AE10" s="14">
        <f>[6]Junho!$B$34</f>
        <v>21.966666666666665</v>
      </c>
      <c r="AF10" s="114">
        <f t="shared" si="1"/>
        <v>19.374800724637687</v>
      </c>
    </row>
    <row r="11" spans="1:34" ht="17.100000000000001" customHeight="1" x14ac:dyDescent="0.2">
      <c r="A11" s="54" t="s">
        <v>3</v>
      </c>
      <c r="B11" s="14">
        <f>[7]Junho!$B$5</f>
        <v>20.708333333333336</v>
      </c>
      <c r="C11" s="14">
        <f>[7]Junho!$B$6</f>
        <v>20.108333333333331</v>
      </c>
      <c r="D11" s="14">
        <f>[7]Junho!$B$7</f>
        <v>21.683333333333337</v>
      </c>
      <c r="E11" s="14">
        <f>[7]Junho!$B$8</f>
        <v>22.895833333333339</v>
      </c>
      <c r="F11" s="14">
        <f>[7]Junho!$B$9</f>
        <v>24.004166666666663</v>
      </c>
      <c r="G11" s="14">
        <f>[7]Junho!$B$10</f>
        <v>24.212500000000002</v>
      </c>
      <c r="H11" s="14">
        <f>[7]Junho!$B$11</f>
        <v>19.091666666666665</v>
      </c>
      <c r="I11" s="14">
        <f>[7]Junho!$B$12</f>
        <v>18.029166666666665</v>
      </c>
      <c r="J11" s="14">
        <f>[7]Junho!$B$13</f>
        <v>17.045833333333334</v>
      </c>
      <c r="K11" s="14">
        <f>[7]Junho!$B$14</f>
        <v>18.495833333333334</v>
      </c>
      <c r="L11" s="14">
        <f>[7]Junho!$B$15</f>
        <v>18.395833333333332</v>
      </c>
      <c r="M11" s="14">
        <f>[7]Junho!$B$16</f>
        <v>13.624999999999998</v>
      </c>
      <c r="N11" s="14">
        <f>[7]Junho!$B$17</f>
        <v>12.820833333333333</v>
      </c>
      <c r="O11" s="14">
        <f>[7]Junho!$B$18</f>
        <v>15.245833333333332</v>
      </c>
      <c r="P11" s="14">
        <f>[7]Junho!$B$19</f>
        <v>18.95</v>
      </c>
      <c r="Q11" s="14">
        <f>[7]Junho!$B$20</f>
        <v>20.150000000000002</v>
      </c>
      <c r="R11" s="14">
        <f>[7]Junho!$B$21</f>
        <v>19.545833333333338</v>
      </c>
      <c r="S11" s="14">
        <f>[7]Junho!$B$22</f>
        <v>19.291666666666668</v>
      </c>
      <c r="T11" s="14">
        <f>[7]Junho!$B$23</f>
        <v>19.062499999999996</v>
      </c>
      <c r="U11" s="14">
        <f>[7]Junho!$B$24</f>
        <v>20.091666666666669</v>
      </c>
      <c r="V11" s="14">
        <f>[7]Junho!$B$25</f>
        <v>19.658333333333335</v>
      </c>
      <c r="W11" s="14">
        <f>[7]Junho!$B$26</f>
        <v>20.8125</v>
      </c>
      <c r="X11" s="14">
        <f>[7]Junho!$B$27</f>
        <v>22.0625</v>
      </c>
      <c r="Y11" s="14">
        <f>[7]Junho!$B$28</f>
        <v>21.833333333333339</v>
      </c>
      <c r="Z11" s="14">
        <f>[7]Junho!$B$29</f>
        <v>22.212499999999995</v>
      </c>
      <c r="AA11" s="14">
        <f>[7]Junho!$B$30</f>
        <v>20.912500000000001</v>
      </c>
      <c r="AB11" s="14">
        <f>[7]Junho!$B$31</f>
        <v>20.029166666666665</v>
      </c>
      <c r="AC11" s="14">
        <f>[7]Junho!$B$32</f>
        <v>20.087499999999999</v>
      </c>
      <c r="AD11" s="14">
        <f>[7]Junho!$B$33</f>
        <v>18.866666666666664</v>
      </c>
      <c r="AE11" s="14">
        <f>[7]Junho!$B$34</f>
        <v>20.237500000000001</v>
      </c>
      <c r="AF11" s="114">
        <f>AVERAGE(B11:AE11)</f>
        <v>19.672222222222221</v>
      </c>
    </row>
    <row r="12" spans="1:34" ht="17.100000000000001" customHeight="1" x14ac:dyDescent="0.2">
      <c r="A12" s="54" t="s">
        <v>4</v>
      </c>
      <c r="B12" s="14">
        <f>[8]Junho!$B$5</f>
        <v>20.12083333333333</v>
      </c>
      <c r="C12" s="14">
        <f>[8]Junho!$B$6</f>
        <v>19.895833333333332</v>
      </c>
      <c r="D12" s="14">
        <f>[8]Junho!$B$7</f>
        <v>20.566666666666674</v>
      </c>
      <c r="E12" s="14">
        <f>[8]Junho!$B$8</f>
        <v>21.966666666666669</v>
      </c>
      <c r="F12" s="14">
        <f>[8]Junho!$B$9</f>
        <v>22.962499999999995</v>
      </c>
      <c r="G12" s="14">
        <f>[8]Junho!$B$10</f>
        <v>22.837500000000002</v>
      </c>
      <c r="H12" s="14">
        <f>[8]Junho!$B$11</f>
        <v>16.899999999999999</v>
      </c>
      <c r="I12" s="14">
        <f>[8]Junho!$B$12</f>
        <v>14.516666666666666</v>
      </c>
      <c r="J12" s="14">
        <f>[8]Junho!$B$13</f>
        <v>14.604166666666664</v>
      </c>
      <c r="K12" s="14">
        <f>[8]Junho!$B$14</f>
        <v>16.737500000000004</v>
      </c>
      <c r="L12" s="14">
        <f>[8]Junho!$B$15</f>
        <v>14.704166666666671</v>
      </c>
      <c r="M12" s="14">
        <f>[8]Junho!$B$16</f>
        <v>11.179166666666669</v>
      </c>
      <c r="N12" s="14">
        <f>[8]Junho!$B$17</f>
        <v>13.33333333333333</v>
      </c>
      <c r="O12" s="14">
        <f>[8]Junho!$B$18</f>
        <v>17.662500000000001</v>
      </c>
      <c r="P12" s="14">
        <f>[8]Junho!$B$19</f>
        <v>20.299999999999994</v>
      </c>
      <c r="Q12" s="14">
        <f>[8]Junho!$B$20</f>
        <v>21.141666666666666</v>
      </c>
      <c r="R12" s="14">
        <f>[8]Junho!$B$21</f>
        <v>20.604166666666668</v>
      </c>
      <c r="S12" s="14">
        <f>[8]Junho!$B$22</f>
        <v>20.924999999999997</v>
      </c>
      <c r="T12" s="14">
        <f>[8]Junho!$B$23</f>
        <v>20.949999999999996</v>
      </c>
      <c r="U12" s="14">
        <f>[8]Junho!$B$24</f>
        <v>21.179166666666664</v>
      </c>
      <c r="V12" s="14">
        <f>[8]Junho!$B$25</f>
        <v>19.683333333333334</v>
      </c>
      <c r="W12" s="14">
        <f>[8]Junho!$B$26</f>
        <v>19.19166666666667</v>
      </c>
      <c r="X12" s="14">
        <f>[8]Junho!$B$27</f>
        <v>20.283333333333335</v>
      </c>
      <c r="Y12" s="14">
        <f>[8]Junho!$B$28</f>
        <v>21.470833333333335</v>
      </c>
      <c r="Z12" s="14">
        <f>[8]Junho!$B$29</f>
        <v>21.8</v>
      </c>
      <c r="AA12" s="14">
        <f>[8]Junho!$B$30</f>
        <v>20.683333333333334</v>
      </c>
      <c r="AB12" s="14">
        <f>[8]Junho!$B$31</f>
        <v>20</v>
      </c>
      <c r="AC12" s="14" t="str">
        <f>[8]Junho!$B$32</f>
        <v>*</v>
      </c>
      <c r="AD12" s="14" t="str">
        <f>[8]Junho!$B$33</f>
        <v>*</v>
      </c>
      <c r="AE12" s="14" t="str">
        <f>[8]Junho!$B$34</f>
        <v>*</v>
      </c>
      <c r="AF12" s="114">
        <f t="shared" ref="AF12:AF13" si="2">AVERAGE(B12:AE12)</f>
        <v>19.11851851851852</v>
      </c>
    </row>
    <row r="13" spans="1:34" ht="17.100000000000001" customHeight="1" x14ac:dyDescent="0.2">
      <c r="A13" s="54" t="s">
        <v>5</v>
      </c>
      <c r="B13" s="14">
        <f>[9]Junho!$B$5</f>
        <v>21.841666666666669</v>
      </c>
      <c r="C13" s="14">
        <f>[9]Junho!$B$6</f>
        <v>21.041666666666664</v>
      </c>
      <c r="D13" s="14">
        <f>[9]Junho!$B$7</f>
        <v>19.12916666666667</v>
      </c>
      <c r="E13" s="14">
        <f>[9]Junho!$B$8</f>
        <v>22.274999999999995</v>
      </c>
      <c r="F13" s="14">
        <f>[9]Junho!$B$9</f>
        <v>22.95</v>
      </c>
      <c r="G13" s="14">
        <f>[9]Junho!$B$10</f>
        <v>18.933333333333334</v>
      </c>
      <c r="H13" s="14">
        <f>[9]Junho!$B$11</f>
        <v>16.970833333333335</v>
      </c>
      <c r="I13" s="14">
        <f>[9]Junho!$B$12</f>
        <v>17.370833333333334</v>
      </c>
      <c r="J13" s="14">
        <f>[9]Junho!$B$13</f>
        <v>16.829166666666666</v>
      </c>
      <c r="K13" s="14">
        <f>[9]Junho!$B$14</f>
        <v>18.224999999999998</v>
      </c>
      <c r="L13" s="14">
        <f>[9]Junho!$B$15</f>
        <v>16.904166666666669</v>
      </c>
      <c r="M13" s="14">
        <f>[9]Junho!$B$16</f>
        <v>17.379166666666666</v>
      </c>
      <c r="N13" s="14">
        <f>[9]Junho!$B$17</f>
        <v>17.404166666666669</v>
      </c>
      <c r="O13" s="14">
        <f>[9]Junho!$B$18</f>
        <v>20.999999999999996</v>
      </c>
      <c r="P13" s="14">
        <f>[9]Junho!$B$19</f>
        <v>23.445833333333336</v>
      </c>
      <c r="Q13" s="14">
        <f>[9]Junho!$B$20</f>
        <v>24.325000000000003</v>
      </c>
      <c r="R13" s="14">
        <f>[9]Junho!$B$21</f>
        <v>22.041666666666671</v>
      </c>
      <c r="S13" s="14">
        <f>[9]Junho!$B$22</f>
        <v>19.099999999999998</v>
      </c>
      <c r="T13" s="14">
        <f>[9]Junho!$B$23</f>
        <v>19.05</v>
      </c>
      <c r="U13" s="14">
        <f>[9]Junho!$B$24</f>
        <v>19.254166666666666</v>
      </c>
      <c r="V13" s="14">
        <f>[9]Junho!$B$25</f>
        <v>18.058333333333326</v>
      </c>
      <c r="W13" s="14">
        <f>[9]Junho!$B$26</f>
        <v>18.754166666666666</v>
      </c>
      <c r="X13" s="14">
        <f>[9]Junho!$B$27</f>
        <v>19.625</v>
      </c>
      <c r="Y13" s="14">
        <f>[9]Junho!$B$28</f>
        <v>23.820833333333336</v>
      </c>
      <c r="Z13" s="14">
        <f>[9]Junho!$B$29</f>
        <v>26.412499999999998</v>
      </c>
      <c r="AA13" s="14">
        <f>[9]Junho!$B$30</f>
        <v>19.600000000000001</v>
      </c>
      <c r="AB13" s="14">
        <f>[9]Junho!$B$31</f>
        <v>15.783333333333337</v>
      </c>
      <c r="AC13" s="14">
        <f>[9]Junho!$B$32</f>
        <v>16.708333333333325</v>
      </c>
      <c r="AD13" s="14">
        <f>[9]Junho!$B$33</f>
        <v>19.662499999999998</v>
      </c>
      <c r="AE13" s="14">
        <f>[9]Junho!$B$34</f>
        <v>23.816666666666663</v>
      </c>
      <c r="AF13" s="114">
        <f t="shared" si="2"/>
        <v>19.923750000000002</v>
      </c>
    </row>
    <row r="14" spans="1:34" ht="17.100000000000001" customHeight="1" x14ac:dyDescent="0.2">
      <c r="A14" s="54" t="s">
        <v>50</v>
      </c>
      <c r="B14" s="14">
        <f>[10]Junho!$B$5</f>
        <v>21.579166666666666</v>
      </c>
      <c r="C14" s="14">
        <f>[10]Junho!$B$6</f>
        <v>21.191666666666666</v>
      </c>
      <c r="D14" s="14">
        <f>[10]Junho!$B$7</f>
        <v>21.412499999999998</v>
      </c>
      <c r="E14" s="14">
        <f>[10]Junho!$B$8</f>
        <v>22.299999999999997</v>
      </c>
      <c r="F14" s="14">
        <f>[10]Junho!$B$9</f>
        <v>22.650000000000002</v>
      </c>
      <c r="G14" s="14">
        <f>[10]Junho!$B$10</f>
        <v>22.883333333333336</v>
      </c>
      <c r="H14" s="14">
        <f>[10]Junho!$B$11</f>
        <v>18.6875</v>
      </c>
      <c r="I14" s="14">
        <f>[10]Junho!$B$12</f>
        <v>16.599999999999998</v>
      </c>
      <c r="J14" s="14">
        <f>[10]Junho!$B$13</f>
        <v>16.31666666666667</v>
      </c>
      <c r="K14" s="14">
        <f>[10]Junho!$B$14</f>
        <v>17.375</v>
      </c>
      <c r="L14" s="14">
        <f>[10]Junho!$B$15</f>
        <v>16.495833333333337</v>
      </c>
      <c r="M14" s="14">
        <f>[10]Junho!$B$16</f>
        <v>13.324999999999998</v>
      </c>
      <c r="N14" s="14">
        <f>[10]Junho!$B$17</f>
        <v>14.341666666666663</v>
      </c>
      <c r="O14" s="14">
        <f>[10]Junho!$B$18</f>
        <v>17.524999999999999</v>
      </c>
      <c r="P14" s="14">
        <f>[10]Junho!$B$19</f>
        <v>19.591666666666665</v>
      </c>
      <c r="Q14" s="14">
        <f>[10]Junho!$B$20</f>
        <v>20.683333333333334</v>
      </c>
      <c r="R14" s="14">
        <f>[10]Junho!$B$21</f>
        <v>20.387500000000003</v>
      </c>
      <c r="S14" s="14">
        <f>[10]Junho!$B$22</f>
        <v>20.745833333333334</v>
      </c>
      <c r="T14" s="14">
        <f>[10]Junho!$B$23</f>
        <v>20.724999999999998</v>
      </c>
      <c r="U14" s="14">
        <f>[10]Junho!$B$24</f>
        <v>20.608333333333334</v>
      </c>
      <c r="V14" s="14">
        <f>[10]Junho!$B$25</f>
        <v>19.749999999999996</v>
      </c>
      <c r="W14" s="14">
        <f>[10]Junho!$B$26</f>
        <v>19.708333333333332</v>
      </c>
      <c r="X14" s="14">
        <f>[10]Junho!$B$27</f>
        <v>20.941666666666666</v>
      </c>
      <c r="Y14" s="14">
        <f>[10]Junho!$B$28</f>
        <v>22.245833333333337</v>
      </c>
      <c r="Z14" s="14">
        <f>[10]Junho!$B$29</f>
        <v>22.862499999999997</v>
      </c>
      <c r="AA14" s="14">
        <f>[10]Junho!$B$30</f>
        <v>21.254166666666663</v>
      </c>
      <c r="AB14" s="14">
        <f>[10]Junho!$B$31</f>
        <v>21.120833333333334</v>
      </c>
      <c r="AC14" s="14">
        <f>[10]Junho!$B$32</f>
        <v>20.712500000000002</v>
      </c>
      <c r="AD14" s="14">
        <f>[10]Junho!$B$33</f>
        <v>19.820833333333329</v>
      </c>
      <c r="AE14" s="14">
        <f>[10]Junho!$B$34</f>
        <v>20.091666666666665</v>
      </c>
      <c r="AF14" s="114">
        <f>AVERAGE(B14:AE14)</f>
        <v>19.797777777777775</v>
      </c>
    </row>
    <row r="15" spans="1:34" ht="17.100000000000001" customHeight="1" x14ac:dyDescent="0.2">
      <c r="A15" s="54" t="s">
        <v>6</v>
      </c>
      <c r="B15" s="14">
        <f>[11]Junho!$B$5</f>
        <v>23.487500000000001</v>
      </c>
      <c r="C15" s="14">
        <f>[11]Junho!$B$6</f>
        <v>22.754166666666674</v>
      </c>
      <c r="D15" s="14">
        <f>[11]Junho!$B$7</f>
        <v>22.966666666666669</v>
      </c>
      <c r="E15" s="14">
        <f>[11]Junho!$B$8</f>
        <v>23.783333333333331</v>
      </c>
      <c r="F15" s="14">
        <f>[11]Junho!$B$9</f>
        <v>24.724999999999998</v>
      </c>
      <c r="G15" s="14">
        <f>[11]Junho!$B$10</f>
        <v>24.824999999999999</v>
      </c>
      <c r="H15" s="14">
        <f>[11]Junho!$B$11</f>
        <v>19.954166666666669</v>
      </c>
      <c r="I15" s="14">
        <f>[11]Junho!$B$12</f>
        <v>18.183333333333334</v>
      </c>
      <c r="J15" s="14">
        <f>[11]Junho!$B$13</f>
        <v>17.287499999999998</v>
      </c>
      <c r="K15" s="14">
        <f>[11]Junho!$B$14</f>
        <v>17.704166666666666</v>
      </c>
      <c r="L15" s="14">
        <f>[11]Junho!$B$15</f>
        <v>18.666666666666668</v>
      </c>
      <c r="M15" s="14">
        <f>[11]Junho!$B$16</f>
        <v>15.104166666666664</v>
      </c>
      <c r="N15" s="14">
        <f>[11]Junho!$B$17</f>
        <v>13.991666666666667</v>
      </c>
      <c r="O15" s="14">
        <f>[11]Junho!$B$18</f>
        <v>16.887499999999999</v>
      </c>
      <c r="P15" s="14">
        <f>[11]Junho!$B$19</f>
        <v>18.670833333333334</v>
      </c>
      <c r="Q15" s="14">
        <f>[11]Junho!$B$20</f>
        <v>20.612500000000001</v>
      </c>
      <c r="R15" s="14">
        <f>[11]Junho!$B$21</f>
        <v>20.687500000000004</v>
      </c>
      <c r="S15" s="14">
        <f>[11]Junho!$B$22</f>
        <v>20.683333333333337</v>
      </c>
      <c r="T15" s="14">
        <f>[11]Junho!$B$23</f>
        <v>20.875000000000004</v>
      </c>
      <c r="U15" s="14">
        <f>[11]Junho!$B$24</f>
        <v>20.958333333333332</v>
      </c>
      <c r="V15" s="14">
        <f>[11]Junho!$B$25</f>
        <v>19.854166666666668</v>
      </c>
      <c r="W15" s="14">
        <f>[11]Junho!$B$26</f>
        <v>20.30833333333333</v>
      </c>
      <c r="X15" s="14">
        <f>[11]Junho!$B$27</f>
        <v>20.975000000000001</v>
      </c>
      <c r="Y15" s="14">
        <f>[11]Junho!$B$28</f>
        <v>22.320833333333336</v>
      </c>
      <c r="Z15" s="14">
        <f>[11]Junho!$B$29</f>
        <v>23.420833333333334</v>
      </c>
      <c r="AA15" s="14">
        <f>[11]Junho!$B$30</f>
        <v>22.129166666666663</v>
      </c>
      <c r="AB15" s="14">
        <f>[11]Junho!$B$31</f>
        <v>21.212499999999995</v>
      </c>
      <c r="AC15" s="14">
        <f>[11]Junho!$B$32</f>
        <v>21.416666666666668</v>
      </c>
      <c r="AD15" s="14">
        <f>[11]Junho!$B$33</f>
        <v>20.962500000000002</v>
      </c>
      <c r="AE15" s="14">
        <f>[11]Junho!$B$34</f>
        <v>20.141666666666669</v>
      </c>
      <c r="AF15" s="114">
        <f t="shared" ref="AF15:AF30" si="3">AVERAGE(B15:AE15)</f>
        <v>20.518333333333331</v>
      </c>
    </row>
    <row r="16" spans="1:34" ht="17.100000000000001" customHeight="1" x14ac:dyDescent="0.2">
      <c r="A16" s="54" t="s">
        <v>7</v>
      </c>
      <c r="B16" s="14">
        <f>[12]Junho!$B$5</f>
        <v>17.18333333333333</v>
      </c>
      <c r="C16" s="14">
        <f>[12]Junho!$B$6</f>
        <v>16.016666666666669</v>
      </c>
      <c r="D16" s="14">
        <f>[12]Junho!$B$7</f>
        <v>15.062500000000002</v>
      </c>
      <c r="E16" s="14">
        <f>[12]Junho!$B$8</f>
        <v>15.958333333333334</v>
      </c>
      <c r="F16" s="14">
        <f>[12]Junho!$B$9</f>
        <v>17.204166666666666</v>
      </c>
      <c r="G16" s="14">
        <f>[12]Junho!$B$10</f>
        <v>15.337499999999997</v>
      </c>
      <c r="H16" s="14">
        <f>[12]Junho!$B$11</f>
        <v>14.512499999999998</v>
      </c>
      <c r="I16" s="14">
        <f>[12]Junho!$B$12</f>
        <v>11.725000000000001</v>
      </c>
      <c r="J16" s="14">
        <f>[12]Junho!$B$13</f>
        <v>11.83333333333333</v>
      </c>
      <c r="K16" s="14">
        <f>[12]Junho!$B$14</f>
        <v>14.195833333333335</v>
      </c>
      <c r="L16" s="14">
        <f>[12]Junho!$B$15</f>
        <v>11.029166666666669</v>
      </c>
      <c r="M16" s="14">
        <f>[12]Junho!$B$16</f>
        <v>9.595833333333335</v>
      </c>
      <c r="N16" s="14">
        <f>[12]Junho!$B$17</f>
        <v>12.8125</v>
      </c>
      <c r="O16" s="14">
        <f>[12]Junho!$B$18</f>
        <v>15.325000000000003</v>
      </c>
      <c r="P16" s="14">
        <f>[12]Junho!$B$19</f>
        <v>18.9375</v>
      </c>
      <c r="Q16" s="14">
        <f>[12]Junho!$B$20</f>
        <v>21.366666666666664</v>
      </c>
      <c r="R16" s="14">
        <f>[12]Junho!$B$21</f>
        <v>20.029166666666665</v>
      </c>
      <c r="S16" s="14">
        <f>[12]Junho!$B$22</f>
        <v>17.020833333333332</v>
      </c>
      <c r="T16" s="14">
        <f>[12]Junho!$B$23</f>
        <v>16.787499999999998</v>
      </c>
      <c r="U16" s="14">
        <f>[12]Junho!$B$24</f>
        <v>18.266666666666662</v>
      </c>
      <c r="V16" s="14">
        <f>[12]Junho!$B$25</f>
        <v>21.549999999999997</v>
      </c>
      <c r="W16" s="14">
        <f>[12]Junho!$B$26</f>
        <v>22.212500000000002</v>
      </c>
      <c r="X16" s="14">
        <f>[12]Junho!$B$27</f>
        <v>17.149999999999999</v>
      </c>
      <c r="Y16" s="14">
        <f>[12]Junho!$B$28</f>
        <v>20.529166666666669</v>
      </c>
      <c r="Z16" s="14">
        <f>[12]Junho!$B$29</f>
        <v>21.549999999999997</v>
      </c>
      <c r="AA16" s="14">
        <f>[12]Junho!$B$30</f>
        <v>22.212500000000002</v>
      </c>
      <c r="AB16" s="14">
        <f>[12]Junho!$B$31</f>
        <v>20.208333333333332</v>
      </c>
      <c r="AC16" s="14">
        <f>[12]Junho!$B$32</f>
        <v>20.041666666666668</v>
      </c>
      <c r="AD16" s="14">
        <f>[12]Junho!$B$33</f>
        <v>20.429166666666667</v>
      </c>
      <c r="AE16" s="14">
        <f>[12]Junho!$B$34</f>
        <v>21.474999999999998</v>
      </c>
      <c r="AF16" s="114">
        <f>AVERAGE(B16:AE16)</f>
        <v>17.251944444444444</v>
      </c>
    </row>
    <row r="17" spans="1:32" ht="17.100000000000001" customHeight="1" x14ac:dyDescent="0.2">
      <c r="A17" s="54" t="s">
        <v>8</v>
      </c>
      <c r="B17" s="14">
        <f>[13]Junho!$B$5</f>
        <v>17.7</v>
      </c>
      <c r="C17" s="14">
        <f>[13]Junho!$B$6</f>
        <v>15.862500000000001</v>
      </c>
      <c r="D17" s="14">
        <f>[13]Junho!$B$7</f>
        <v>17.010000000000002</v>
      </c>
      <c r="E17" s="14">
        <f>[13]Junho!$B$8</f>
        <v>16.899999999999999</v>
      </c>
      <c r="F17" s="14">
        <f>[13]Junho!$B$9</f>
        <v>16.7</v>
      </c>
      <c r="G17" s="14">
        <f>[13]Junho!$B$10</f>
        <v>16.649999999999999</v>
      </c>
      <c r="H17" s="14">
        <f>[13]Junho!$B$11</f>
        <v>15.799999999999999</v>
      </c>
      <c r="I17" s="14">
        <f>[13]Junho!$B$12</f>
        <v>15.439999999999998</v>
      </c>
      <c r="J17" s="14">
        <f>[13]Junho!$B$13</f>
        <v>13.175000000000001</v>
      </c>
      <c r="K17" s="14">
        <f>[13]Junho!$B$14</f>
        <v>16.675000000000001</v>
      </c>
      <c r="L17" s="14">
        <f>[13]Junho!$B$15</f>
        <v>13</v>
      </c>
      <c r="M17" s="14">
        <f>[13]Junho!$B$16</f>
        <v>13.469999999999999</v>
      </c>
      <c r="N17" s="14">
        <f>[13]Junho!$B$17</f>
        <v>17.099999999999998</v>
      </c>
      <c r="O17" s="14" t="str">
        <f>[13]Junho!$B$18</f>
        <v>*</v>
      </c>
      <c r="P17" s="14">
        <f>[13]Junho!$B$19</f>
        <v>22.7</v>
      </c>
      <c r="Q17" s="14">
        <f>[13]Junho!$B$20</f>
        <v>25.471428571428568</v>
      </c>
      <c r="R17" s="14">
        <f>[13]Junho!$B$21</f>
        <v>19.55</v>
      </c>
      <c r="S17" s="14" t="str">
        <f>[13]Junho!$B$22</f>
        <v>*</v>
      </c>
      <c r="T17" s="14">
        <f>[13]Junho!$B$23</f>
        <v>17.5</v>
      </c>
      <c r="U17" s="14" t="str">
        <f>[13]Junho!$B$24</f>
        <v>*</v>
      </c>
      <c r="V17" s="14" t="str">
        <f>[13]Junho!$B$25</f>
        <v>*</v>
      </c>
      <c r="W17" s="14" t="str">
        <f>[13]Junho!$B$26</f>
        <v>*</v>
      </c>
      <c r="X17" s="14" t="str">
        <f>[13]Junho!$B$27</f>
        <v>*</v>
      </c>
      <c r="Y17" s="14" t="str">
        <f>[13]Junho!$B$28</f>
        <v>*</v>
      </c>
      <c r="Z17" s="14" t="str">
        <f>[13]Junho!$B$29</f>
        <v>*</v>
      </c>
      <c r="AA17" s="14" t="str">
        <f>[13]Junho!$B$30</f>
        <v>*</v>
      </c>
      <c r="AB17" s="14" t="str">
        <f>[13]Junho!$B$31</f>
        <v>*</v>
      </c>
      <c r="AC17" s="14" t="str">
        <f>[13]Junho!$B$32</f>
        <v>*</v>
      </c>
      <c r="AD17" s="14" t="str">
        <f>[13]Junho!$B$33</f>
        <v>*</v>
      </c>
      <c r="AE17" s="14" t="str">
        <f>[13]Junho!$B$34</f>
        <v>*</v>
      </c>
      <c r="AF17" s="114">
        <f t="shared" si="3"/>
        <v>17.100231092436974</v>
      </c>
    </row>
    <row r="18" spans="1:32" ht="17.100000000000001" customHeight="1" x14ac:dyDescent="0.2">
      <c r="A18" s="54" t="s">
        <v>9</v>
      </c>
      <c r="B18" s="14">
        <f>[14]Junho!$B$5</f>
        <v>20.6</v>
      </c>
      <c r="C18" s="14">
        <f>[14]Junho!$B$6</f>
        <v>17.975000000000001</v>
      </c>
      <c r="D18" s="14">
        <f>[14]Junho!$B$7</f>
        <v>17.281818181818181</v>
      </c>
      <c r="E18" s="14">
        <f>[14]Junho!$B$8</f>
        <v>17.625</v>
      </c>
      <c r="F18" s="14">
        <f>[14]Junho!$B$9</f>
        <v>19.5</v>
      </c>
      <c r="G18" s="14">
        <f>[14]Junho!$B$10</f>
        <v>15.566666666666668</v>
      </c>
      <c r="H18" s="14">
        <f>[14]Junho!$B$11</f>
        <v>16.816666666666666</v>
      </c>
      <c r="I18" s="14">
        <f>[14]Junho!$B$12</f>
        <v>13.041666666666666</v>
      </c>
      <c r="J18" s="14">
        <f>[14]Junho!$B$13</f>
        <v>12.991666666666665</v>
      </c>
      <c r="K18" s="14">
        <f>[14]Junho!$B$14</f>
        <v>15.283333333333339</v>
      </c>
      <c r="L18" s="14">
        <f>[14]Junho!$B$15</f>
        <v>12.704166666666666</v>
      </c>
      <c r="M18" s="14">
        <f>[14]Junho!$B$16</f>
        <v>11.004166666666665</v>
      </c>
      <c r="N18" s="14">
        <f>[14]Junho!$B$17</f>
        <v>12.879166666666668</v>
      </c>
      <c r="O18" s="14">
        <f>[14]Junho!$B$18</f>
        <v>15.320833333333333</v>
      </c>
      <c r="P18" s="14">
        <f>[14]Junho!$B$19</f>
        <v>19.408333333333331</v>
      </c>
      <c r="Q18" s="14">
        <f>[14]Junho!$B$20</f>
        <v>21.604166666666671</v>
      </c>
      <c r="R18" s="14">
        <f>[14]Junho!$B$21</f>
        <v>21.554166666666671</v>
      </c>
      <c r="S18" s="14">
        <f>[14]Junho!$B$22</f>
        <v>17.500000000000004</v>
      </c>
      <c r="T18" s="14">
        <f>[14]Junho!$B$23</f>
        <v>18.254166666666663</v>
      </c>
      <c r="U18" s="14">
        <f>[14]Junho!$B$24</f>
        <v>19.704166666666669</v>
      </c>
      <c r="V18" s="14">
        <f>[14]Junho!$B$25</f>
        <v>18.966666666666669</v>
      </c>
      <c r="W18" s="14">
        <f>[14]Junho!$B$26</f>
        <v>18.912499999999998</v>
      </c>
      <c r="X18" s="14">
        <f>[14]Junho!$B$27</f>
        <v>18.533333333333335</v>
      </c>
      <c r="Y18" s="14">
        <f>[14]Junho!$B$28</f>
        <v>20.95</v>
      </c>
      <c r="Z18" s="14">
        <f>[14]Junho!$B$29</f>
        <v>21.845833333333335</v>
      </c>
      <c r="AA18" s="14">
        <f>[14]Junho!$B$30</f>
        <v>22.045833333333331</v>
      </c>
      <c r="AB18" s="14">
        <f>[14]Junho!$B$31</f>
        <v>20.837499999999995</v>
      </c>
      <c r="AC18" s="14">
        <f>[14]Junho!$B$32</f>
        <v>20.591666666666665</v>
      </c>
      <c r="AD18" s="14">
        <f>[14]Junho!$B$33</f>
        <v>20.829166666666669</v>
      </c>
      <c r="AE18" s="14">
        <f>[14]Junho!$B$34</f>
        <v>21.741666666666664</v>
      </c>
      <c r="AF18" s="114">
        <f t="shared" si="3"/>
        <v>18.062310606060603</v>
      </c>
    </row>
    <row r="19" spans="1:32" ht="17.100000000000001" customHeight="1" x14ac:dyDescent="0.2">
      <c r="A19" s="54" t="s">
        <v>49</v>
      </c>
      <c r="B19" s="14">
        <f>[15]Junho!$B$5</f>
        <v>21.8</v>
      </c>
      <c r="C19" s="14">
        <f>[15]Junho!$B$6</f>
        <v>18.8</v>
      </c>
      <c r="D19" s="14">
        <f>[15]Junho!$B$7</f>
        <v>18.8</v>
      </c>
      <c r="E19" s="14" t="str">
        <f>[15]Junho!$B$8</f>
        <v>*</v>
      </c>
      <c r="F19" s="14">
        <f>[15]Junho!$B$9</f>
        <v>20.100000000000001</v>
      </c>
      <c r="G19" s="14" t="str">
        <f>[15]Junho!$B$10</f>
        <v>*</v>
      </c>
      <c r="H19" s="14">
        <f>[15]Junho!$B$11</f>
        <v>19.585714285714285</v>
      </c>
      <c r="I19" s="14">
        <f>[15]Junho!$B$12</f>
        <v>18.014285714285712</v>
      </c>
      <c r="J19" s="14">
        <f>[15]Junho!$B$13</f>
        <v>17</v>
      </c>
      <c r="K19" s="14">
        <f>[15]Junho!$B$14</f>
        <v>17.2</v>
      </c>
      <c r="L19" s="14">
        <f>[15]Junho!$B$15</f>
        <v>17.7</v>
      </c>
      <c r="M19" s="14">
        <f>[15]Junho!$B$16</f>
        <v>17.144444444444446</v>
      </c>
      <c r="N19" s="14">
        <f>[15]Junho!$B$17</f>
        <v>18.511111111111109</v>
      </c>
      <c r="O19" s="14">
        <f>[15]Junho!$B$18</f>
        <v>22.939999999999998</v>
      </c>
      <c r="P19" s="14">
        <f>[15]Junho!$B$19</f>
        <v>25.590000000000003</v>
      </c>
      <c r="Q19" s="14">
        <f>[15]Junho!$B$20</f>
        <v>26.589999999999996</v>
      </c>
      <c r="R19" s="14">
        <f>[15]Junho!$B$21</f>
        <v>24.133333333333329</v>
      </c>
      <c r="S19" s="14" t="str">
        <f>[15]Junho!$B$22</f>
        <v>*</v>
      </c>
      <c r="T19" s="14">
        <f>[15]Junho!$B$23</f>
        <v>22.300000000000004</v>
      </c>
      <c r="U19" s="14">
        <f>[15]Junho!$B$24</f>
        <v>22.466666666666669</v>
      </c>
      <c r="V19" s="14" t="str">
        <f>[15]Junho!$B$25</f>
        <v>*</v>
      </c>
      <c r="W19" s="14">
        <f>[15]Junho!$B$26</f>
        <v>21.6</v>
      </c>
      <c r="X19" s="14">
        <f>[15]Junho!$B$27</f>
        <v>23.577777777777779</v>
      </c>
      <c r="Y19" s="14">
        <f>[15]Junho!$B$28</f>
        <v>27.257142857142856</v>
      </c>
      <c r="Z19" s="14">
        <f>[15]Junho!$B$29</f>
        <v>28.274999999999999</v>
      </c>
      <c r="AA19" s="14">
        <f>[15]Junho!$B$30</f>
        <v>28.928571428571427</v>
      </c>
      <c r="AB19" s="14">
        <f>[15]Junho!$B$31</f>
        <v>24.400000000000002</v>
      </c>
      <c r="AC19" s="14">
        <f>[15]Junho!$B$32</f>
        <v>25.61428571428571</v>
      </c>
      <c r="AD19" s="14">
        <f>[15]Junho!$B$33</f>
        <v>26.099999999999998</v>
      </c>
      <c r="AE19" s="14">
        <f>[15]Junho!$B$34</f>
        <v>26.275000000000002</v>
      </c>
      <c r="AF19" s="114">
        <f t="shared" ref="AF19:AF25" si="4">AVERAGE(B19:AE19)</f>
        <v>22.334743589743592</v>
      </c>
    </row>
    <row r="20" spans="1:32" ht="17.100000000000001" customHeight="1" x14ac:dyDescent="0.2">
      <c r="A20" s="54" t="s">
        <v>10</v>
      </c>
      <c r="B20" s="14">
        <f>[16]Junho!$B$5</f>
        <v>16.716666666666665</v>
      </c>
      <c r="C20" s="14">
        <f>[16]Junho!$B$6</f>
        <v>15.429166666666672</v>
      </c>
      <c r="D20" s="14">
        <f>[16]Junho!$B$7</f>
        <v>14.704166666666666</v>
      </c>
      <c r="E20" s="14">
        <f>[16]Junho!$B$8</f>
        <v>14.895833333333334</v>
      </c>
      <c r="F20" s="14">
        <f>[16]Junho!$B$9</f>
        <v>16.420833333333334</v>
      </c>
      <c r="G20" s="14">
        <f>[16]Junho!$B$10</f>
        <v>15.916666666666666</v>
      </c>
      <c r="H20" s="14">
        <f>[16]Junho!$B$11</f>
        <v>14.691666666666668</v>
      </c>
      <c r="I20" s="14">
        <f>[16]Junho!$B$12</f>
        <v>12.041666666666666</v>
      </c>
      <c r="J20" s="14">
        <f>[16]Junho!$B$13</f>
        <v>11.212499999999999</v>
      </c>
      <c r="K20" s="14">
        <f>[16]Junho!$B$14</f>
        <v>12.862499999999999</v>
      </c>
      <c r="L20" s="14">
        <f>[16]Junho!$B$15</f>
        <v>11.304166666666665</v>
      </c>
      <c r="M20" s="14">
        <f>[16]Junho!$B$16</f>
        <v>9.3458333333333332</v>
      </c>
      <c r="N20" s="14">
        <f>[16]Junho!$B$17</f>
        <v>10.854166666666666</v>
      </c>
      <c r="O20" s="14">
        <f>[16]Junho!$B$18</f>
        <v>14.633333333333333</v>
      </c>
      <c r="P20" s="14">
        <f>[16]Junho!$B$19</f>
        <v>18.508333333333333</v>
      </c>
      <c r="Q20" s="14">
        <f>[16]Junho!$B$20</f>
        <v>20.187500000000004</v>
      </c>
      <c r="R20" s="14">
        <f>[16]Junho!$B$21</f>
        <v>18.0625</v>
      </c>
      <c r="S20" s="14">
        <f>[16]Junho!$B$22</f>
        <v>16.583333333333332</v>
      </c>
      <c r="T20" s="14">
        <f>[16]Junho!$B$23</f>
        <v>16.366666666666671</v>
      </c>
      <c r="U20" s="14">
        <f>[16]Junho!$B$24</f>
        <v>17.254166666666666</v>
      </c>
      <c r="V20" s="14">
        <f>[16]Junho!$B$25</f>
        <v>16.599999999999998</v>
      </c>
      <c r="W20" s="14">
        <f>[16]Junho!$B$26</f>
        <v>16.008333333333336</v>
      </c>
      <c r="X20" s="14">
        <f>[16]Junho!$B$27</f>
        <v>16.120833333333334</v>
      </c>
      <c r="Y20" s="14">
        <f>[16]Junho!$B$28</f>
        <v>19.604166666666668</v>
      </c>
      <c r="Z20" s="14">
        <f>[16]Junho!$B$29</f>
        <v>21.875000000000004</v>
      </c>
      <c r="AA20" s="14">
        <f>[16]Junho!$B$30</f>
        <v>22.170833333333334</v>
      </c>
      <c r="AB20" s="14">
        <f>[16]Junho!$B$31</f>
        <v>19.579166666666666</v>
      </c>
      <c r="AC20" s="14">
        <f>[16]Junho!$B$32</f>
        <v>19.099999999999994</v>
      </c>
      <c r="AD20" s="14">
        <f>[16]Junho!$B$33</f>
        <v>19.712500000000002</v>
      </c>
      <c r="AE20" s="14">
        <f>[16]Junho!$B$34</f>
        <v>20.466666666666669</v>
      </c>
      <c r="AF20" s="114">
        <f t="shared" si="4"/>
        <v>16.307638888888892</v>
      </c>
    </row>
    <row r="21" spans="1:32" ht="17.100000000000001" customHeight="1" x14ac:dyDescent="0.2">
      <c r="A21" s="54" t="s">
        <v>11</v>
      </c>
      <c r="B21" s="14">
        <f>[17]Junho!$B$5</f>
        <v>18.133333333333333</v>
      </c>
      <c r="C21" s="14">
        <f>[17]Junho!$B$6</f>
        <v>17.133333333333333</v>
      </c>
      <c r="D21" s="14">
        <f>[17]Junho!$B$7</f>
        <v>15.725</v>
      </c>
      <c r="E21" s="14">
        <f>[17]Junho!$B$8</f>
        <v>17.529166666666669</v>
      </c>
      <c r="F21" s="14">
        <f>[17]Junho!$B$9</f>
        <v>18.579166666666666</v>
      </c>
      <c r="G21" s="14">
        <f>[17]Junho!$B$10</f>
        <v>16.945833333333336</v>
      </c>
      <c r="H21" s="14">
        <f>[17]Junho!$B$11</f>
        <v>15.329166666666699</v>
      </c>
      <c r="I21" s="14">
        <f>[17]Junho!$B$12</f>
        <v>12.129166666666665</v>
      </c>
      <c r="J21" s="14">
        <f>[17]Junho!$B$13</f>
        <v>11.737500000000002</v>
      </c>
      <c r="K21" s="14">
        <f>[17]Junho!$B$14</f>
        <v>14.691666666666668</v>
      </c>
      <c r="L21" s="14">
        <f>[17]Junho!$B$15</f>
        <v>12.787500000000001</v>
      </c>
      <c r="M21" s="14">
        <f>[17]Junho!$B$16</f>
        <v>10.716666666666669</v>
      </c>
      <c r="N21" s="14">
        <f>[17]Junho!$B$17</f>
        <v>10.095833333333333</v>
      </c>
      <c r="O21" s="14">
        <f>[17]Junho!$B$18</f>
        <v>13.22916666666667</v>
      </c>
      <c r="P21" s="14">
        <f>[17]Junho!$B$19</f>
        <v>16.379166666666666</v>
      </c>
      <c r="Q21" s="14">
        <f>[17]Junho!$B$20</f>
        <v>18.337499999999999</v>
      </c>
      <c r="R21" s="14">
        <f>[17]Junho!$B$21</f>
        <v>19.541666666666668</v>
      </c>
      <c r="S21" s="14">
        <f>[17]Junho!$B$22</f>
        <v>17.320833333333336</v>
      </c>
      <c r="T21" s="14">
        <f>[17]Junho!$B$23</f>
        <v>16.516666666666666</v>
      </c>
      <c r="U21" s="14">
        <f>[17]Junho!$B$24</f>
        <v>18.679166666666664</v>
      </c>
      <c r="V21" s="14">
        <f>[17]Junho!$B$25</f>
        <v>17.329166666666662</v>
      </c>
      <c r="W21" s="14">
        <f>[17]Junho!$B$26</f>
        <v>16.804166666666667</v>
      </c>
      <c r="X21" s="14">
        <f>[17]Junho!$B$27</f>
        <v>15.725</v>
      </c>
      <c r="Y21" s="14">
        <f>[17]Junho!$B$28</f>
        <v>18.849999999999998</v>
      </c>
      <c r="Z21" s="14">
        <f>[17]Junho!$B$29</f>
        <v>21.008333333333333</v>
      </c>
      <c r="AA21" s="14">
        <f>[17]Junho!$B$30</f>
        <v>21.370833333333334</v>
      </c>
      <c r="AB21" s="14">
        <f>[17]Junho!$B$31</f>
        <v>18.75416666666667</v>
      </c>
      <c r="AC21" s="14">
        <f>[17]Junho!$B$32</f>
        <v>18.362499999999997</v>
      </c>
      <c r="AD21" s="14">
        <f>[17]Junho!$B$33</f>
        <v>17.958333333333332</v>
      </c>
      <c r="AE21" s="14">
        <f>[17]Junho!$B$34</f>
        <v>18.533333333333331</v>
      </c>
      <c r="AF21" s="114">
        <f t="shared" si="4"/>
        <v>16.54111111111111</v>
      </c>
    </row>
    <row r="22" spans="1:32" ht="17.100000000000001" customHeight="1" x14ac:dyDescent="0.2">
      <c r="A22" s="54" t="s">
        <v>12</v>
      </c>
      <c r="B22" s="14">
        <f>[18]Junho!$B$5</f>
        <v>20.862500000000001</v>
      </c>
      <c r="C22" s="14">
        <f>[18]Junho!$B$6</f>
        <v>19.512499999999999</v>
      </c>
      <c r="D22" s="14">
        <f>[18]Junho!$B$7</f>
        <v>18.942857142857143</v>
      </c>
      <c r="E22" s="14">
        <f>[18]Junho!$B$8</f>
        <v>22.985714285714288</v>
      </c>
      <c r="F22" s="14">
        <f>[18]Junho!$B$9</f>
        <v>23.261538461538461</v>
      </c>
      <c r="G22" s="14">
        <f>[18]Junho!$B$10</f>
        <v>19.86</v>
      </c>
      <c r="H22" s="14">
        <f>[18]Junho!$B$11</f>
        <v>18.945454545454542</v>
      </c>
      <c r="I22" s="14">
        <f>[18]Junho!$B$12</f>
        <v>16.168749999999996</v>
      </c>
      <c r="J22" s="14">
        <f>[18]Junho!$B$13</f>
        <v>16.892307692307693</v>
      </c>
      <c r="K22" s="14">
        <f>[18]Junho!$B$14</f>
        <v>17.014285714285712</v>
      </c>
      <c r="L22" s="14">
        <f>[18]Junho!$B$15</f>
        <v>17.015384615384615</v>
      </c>
      <c r="M22" s="14">
        <f>[18]Junho!$B$16</f>
        <v>13.158333333333331</v>
      </c>
      <c r="N22" s="14">
        <f>[18]Junho!$B$17</f>
        <v>13.520833333333334</v>
      </c>
      <c r="O22" s="14">
        <f>[18]Junho!$B$18</f>
        <v>17.012499999999999</v>
      </c>
      <c r="P22" s="14">
        <f>[18]Junho!$B$19</f>
        <v>19.433333333333334</v>
      </c>
      <c r="Q22" s="14">
        <f>[18]Junho!$B$20</f>
        <v>21.245833333333334</v>
      </c>
      <c r="R22" s="14">
        <f>[18]Junho!$B$21</f>
        <v>20.779166666666665</v>
      </c>
      <c r="S22" s="14">
        <f>[18]Junho!$B$22</f>
        <v>19.258333333333336</v>
      </c>
      <c r="T22" s="14">
        <f>[18]Junho!$B$23</f>
        <v>19.75</v>
      </c>
      <c r="U22" s="14">
        <f>[18]Junho!$B$24</f>
        <v>19.974999999999998</v>
      </c>
      <c r="V22" s="14">
        <f>[18]Junho!$B$25</f>
        <v>18.308333333333334</v>
      </c>
      <c r="W22" s="14">
        <f>[18]Junho!$B$26</f>
        <v>18.337499999999999</v>
      </c>
      <c r="X22" s="14">
        <f>[18]Junho!$B$27</f>
        <v>19.216666666666665</v>
      </c>
      <c r="Y22" s="14">
        <f>[18]Junho!$B$28</f>
        <v>21.587500000000002</v>
      </c>
      <c r="Z22" s="14">
        <f>[18]Junho!$B$29</f>
        <v>23.466666666666665</v>
      </c>
      <c r="AA22" s="14">
        <f>[18]Junho!$B$30</f>
        <v>22.383333333333336</v>
      </c>
      <c r="AB22" s="14">
        <f>[18]Junho!$B$31</f>
        <v>19.2</v>
      </c>
      <c r="AC22" s="14">
        <f>[18]Junho!$B$32</f>
        <v>18.579166666666666</v>
      </c>
      <c r="AD22" s="14">
        <f>[18]Junho!$B$33</f>
        <v>20.358333333333334</v>
      </c>
      <c r="AE22" s="14">
        <f>[18]Junho!$B$34</f>
        <v>21.4375</v>
      </c>
      <c r="AF22" s="114">
        <f t="shared" si="4"/>
        <v>19.282320859695854</v>
      </c>
    </row>
    <row r="23" spans="1:32" ht="17.100000000000001" customHeight="1" x14ac:dyDescent="0.2">
      <c r="A23" s="54" t="s">
        <v>13</v>
      </c>
      <c r="B23" s="14">
        <f>[19]Junho!$B$5</f>
        <v>22.199999999999992</v>
      </c>
      <c r="C23" s="14">
        <f>[19]Junho!$B$6</f>
        <v>21.579166666666669</v>
      </c>
      <c r="D23" s="14">
        <f>[19]Junho!$B$7</f>
        <v>20.175000000000001</v>
      </c>
      <c r="E23" s="14">
        <f>[19]Junho!$B$8</f>
        <v>22.729166666666668</v>
      </c>
      <c r="F23" s="14">
        <f>[19]Junho!$B$9</f>
        <v>23.916666666666668</v>
      </c>
      <c r="G23" s="14">
        <f>[19]Junho!$B$10</f>
        <v>20.541666666666668</v>
      </c>
      <c r="H23" s="14">
        <f>[19]Junho!$B$11</f>
        <v>17.133333333333329</v>
      </c>
      <c r="I23" s="14">
        <f>[19]Junho!$B$12</f>
        <v>17.045833333333331</v>
      </c>
      <c r="J23" s="14">
        <f>[19]Junho!$B$13</f>
        <v>15.720833333333333</v>
      </c>
      <c r="K23" s="14">
        <f>[19]Junho!$B$14</f>
        <v>17.129166666666666</v>
      </c>
      <c r="L23" s="14">
        <f>[19]Junho!$B$15</f>
        <v>16.254166666666666</v>
      </c>
      <c r="M23" s="14">
        <f>[19]Junho!$B$16</f>
        <v>15.366666666666667</v>
      </c>
      <c r="N23" s="14">
        <f>[19]Junho!$B$17</f>
        <v>13.700000000000001</v>
      </c>
      <c r="O23" s="14">
        <f>[19]Junho!$B$18</f>
        <v>17.425000000000008</v>
      </c>
      <c r="P23" s="14">
        <f>[19]Junho!$B$19</f>
        <v>20.045833333333334</v>
      </c>
      <c r="Q23" s="14">
        <f>[19]Junho!$B$20</f>
        <v>21.5625</v>
      </c>
      <c r="R23" s="14">
        <f>[19]Junho!$B$21</f>
        <v>20.654166666666669</v>
      </c>
      <c r="S23" s="14">
        <f>[19]Junho!$B$22</f>
        <v>18.358333333333334</v>
      </c>
      <c r="T23" s="14">
        <f>[19]Junho!$B$23</f>
        <v>18.766666666666666</v>
      </c>
      <c r="U23" s="14">
        <f>[19]Junho!$B$24</f>
        <v>18.633333333333333</v>
      </c>
      <c r="V23" s="14">
        <f>[19]Junho!$B$25</f>
        <v>17.333333333333332</v>
      </c>
      <c r="W23" s="14">
        <f>[19]Junho!$B$26</f>
        <v>17.345833333333331</v>
      </c>
      <c r="X23" s="14">
        <f>[19]Junho!$B$27</f>
        <v>18.645833333333332</v>
      </c>
      <c r="Y23" s="14">
        <f>[19]Junho!$B$28</f>
        <v>21.454166666666666</v>
      </c>
      <c r="Z23" s="14">
        <f>[19]Junho!$B$29</f>
        <v>23.812500000000004</v>
      </c>
      <c r="AA23" s="14">
        <f>[19]Junho!$B$30</f>
        <v>18.787500000000001</v>
      </c>
      <c r="AB23" s="14">
        <f>[19]Junho!$B$31</f>
        <v>16.495833333333334</v>
      </c>
      <c r="AC23" s="14">
        <f>[19]Junho!$B$32</f>
        <v>16.895833333333332</v>
      </c>
      <c r="AD23" s="14">
        <f>[19]Junho!$B$33</f>
        <v>18.762499999999999</v>
      </c>
      <c r="AE23" s="14">
        <f>[19]Junho!$B$34</f>
        <v>21.166666666666668</v>
      </c>
      <c r="AF23" s="114">
        <f t="shared" si="4"/>
        <v>18.987916666666667</v>
      </c>
    </row>
    <row r="24" spans="1:32" ht="17.100000000000001" customHeight="1" x14ac:dyDescent="0.2">
      <c r="A24" s="54" t="s">
        <v>14</v>
      </c>
      <c r="B24" s="14">
        <f>[20]Junho!$B$5</f>
        <v>21.245833333333334</v>
      </c>
      <c r="C24" s="14">
        <f>[20]Junho!$B$6</f>
        <v>20.682608695652178</v>
      </c>
      <c r="D24" s="14">
        <f>[20]Junho!$B$7</f>
        <v>20.716666666666669</v>
      </c>
      <c r="E24" s="14" t="str">
        <f>[20]Junho!$B$8</f>
        <v>*</v>
      </c>
      <c r="F24" s="14">
        <f>[20]Junho!$B$9</f>
        <v>21.82</v>
      </c>
      <c r="G24" s="14">
        <f>[20]Junho!$B$10</f>
        <v>22.7</v>
      </c>
      <c r="H24" s="14">
        <f>[20]Junho!$B$11</f>
        <v>16.399999999999999</v>
      </c>
      <c r="I24" s="14">
        <f>[20]Junho!$B$12</f>
        <v>15.6</v>
      </c>
      <c r="J24" s="14">
        <f>[20]Junho!$B$13</f>
        <v>13.299999999999999</v>
      </c>
      <c r="K24" s="14">
        <f>[20]Junho!$B$14</f>
        <v>15.000000000000002</v>
      </c>
      <c r="L24" s="14">
        <f>[20]Junho!$B$15</f>
        <v>15.853846153846151</v>
      </c>
      <c r="M24" s="14">
        <f>[20]Junho!$B$16</f>
        <v>12.69130434782609</v>
      </c>
      <c r="N24" s="14">
        <f>[20]Junho!$B$17</f>
        <v>12.466666666666667</v>
      </c>
      <c r="O24" s="14">
        <f>[20]Junho!$B$18</f>
        <v>14.943478260869565</v>
      </c>
      <c r="P24" s="14">
        <f>[20]Junho!$B$19</f>
        <v>19.747619047619043</v>
      </c>
      <c r="Q24" s="14">
        <f>[20]Junho!$B$20</f>
        <v>19.94285714285714</v>
      </c>
      <c r="R24" s="14">
        <f>[20]Junho!$B$21</f>
        <v>19.570833333333336</v>
      </c>
      <c r="S24" s="14">
        <f>[20]Junho!$B$22</f>
        <v>19.504166666666666</v>
      </c>
      <c r="T24" s="14">
        <f>[20]Junho!$B$23</f>
        <v>19.112499999999997</v>
      </c>
      <c r="U24" s="14">
        <f>[20]Junho!$B$24</f>
        <v>19.55833333333333</v>
      </c>
      <c r="V24" s="14">
        <f>[20]Junho!$B$25</f>
        <v>19.287500000000005</v>
      </c>
      <c r="W24" s="14">
        <f>[20]Junho!$B$26</f>
        <v>20.150000000000002</v>
      </c>
      <c r="X24" s="14">
        <f>[20]Junho!$B$27</f>
        <v>21.520833333333339</v>
      </c>
      <c r="Y24" s="14">
        <f>[20]Junho!$B$28</f>
        <v>22.370833333333337</v>
      </c>
      <c r="Z24" s="14">
        <f>[20]Junho!$B$29</f>
        <v>22.629166666666674</v>
      </c>
      <c r="AA24" s="14">
        <f>[20]Junho!$B$30</f>
        <v>21.391666666666669</v>
      </c>
      <c r="AB24" s="14">
        <f>[20]Junho!$B$31</f>
        <v>20.124999999999996</v>
      </c>
      <c r="AC24" s="14">
        <f>[20]Junho!$B$32</f>
        <v>19.775000000000002</v>
      </c>
      <c r="AD24" s="14">
        <f>[20]Junho!$B$33</f>
        <v>19.270833333333336</v>
      </c>
      <c r="AE24" s="14">
        <f>[20]Junho!$B$34</f>
        <v>20.00416666666667</v>
      </c>
      <c r="AF24" s="114">
        <f t="shared" si="4"/>
        <v>18.87523150512656</v>
      </c>
    </row>
    <row r="25" spans="1:32" ht="17.100000000000001" customHeight="1" x14ac:dyDescent="0.2">
      <c r="A25" s="54" t="s">
        <v>15</v>
      </c>
      <c r="B25" s="14">
        <f>[21]Junho!$B$5</f>
        <v>14.808333333333335</v>
      </c>
      <c r="C25" s="14">
        <f>[21]Junho!$B$6</f>
        <v>14.358333333333333</v>
      </c>
      <c r="D25" s="14">
        <f>[21]Junho!$B$7</f>
        <v>13.983333333333333</v>
      </c>
      <c r="E25" s="14">
        <f>[21]Junho!$B$8</f>
        <v>13.595833333333333</v>
      </c>
      <c r="F25" s="14">
        <f>[21]Junho!$B$9</f>
        <v>15.449999999999998</v>
      </c>
      <c r="G25" s="14">
        <f>[21]Junho!$B$10</f>
        <v>14.195833333333328</v>
      </c>
      <c r="H25" s="14">
        <f>[21]Junho!$B$11</f>
        <v>12.579166666666671</v>
      </c>
      <c r="I25" s="14">
        <f>[21]Junho!$B$12</f>
        <v>11.4125</v>
      </c>
      <c r="J25" s="14">
        <f>[21]Junho!$B$13</f>
        <v>11.820833333333333</v>
      </c>
      <c r="K25" s="14">
        <f>[21]Junho!$B$14</f>
        <v>12.733333333333333</v>
      </c>
      <c r="L25" s="14">
        <f>[21]Junho!$B$15</f>
        <v>10.741666666666667</v>
      </c>
      <c r="M25" s="14">
        <f>[21]Junho!$B$16</f>
        <v>9.8083333333333336</v>
      </c>
      <c r="N25" s="14">
        <f>[21]Junho!$B$17</f>
        <v>10.670833333333334</v>
      </c>
      <c r="O25" s="14">
        <f>[21]Junho!$B$18</f>
        <v>13.604166666666664</v>
      </c>
      <c r="P25" s="14">
        <f>[21]Junho!$B$19</f>
        <v>17.829166666666662</v>
      </c>
      <c r="Q25" s="14">
        <f>[21]Junho!$B$20</f>
        <v>20.704166666666669</v>
      </c>
      <c r="R25" s="14">
        <f>[21]Junho!$B$21</f>
        <v>16.591666666666665</v>
      </c>
      <c r="S25" s="14">
        <f>[21]Junho!$B$22</f>
        <v>14.512499999999998</v>
      </c>
      <c r="T25" s="14">
        <f>[21]Junho!$B$23</f>
        <v>15.320833333333331</v>
      </c>
      <c r="U25" s="14">
        <f>[21]Junho!$B$24</f>
        <v>16.216666666666665</v>
      </c>
      <c r="V25" s="14">
        <f>[21]Junho!$B$25</f>
        <v>12.674999999999999</v>
      </c>
      <c r="W25" s="14">
        <f>[21]Junho!$B$26</f>
        <v>13.970833333333331</v>
      </c>
      <c r="X25" s="14">
        <f>[21]Junho!$B$27</f>
        <v>15.304166666666665</v>
      </c>
      <c r="Y25" s="14">
        <f>[21]Junho!$B$28</f>
        <v>18.091666666666669</v>
      </c>
      <c r="Z25" s="14">
        <f>[21]Junho!$B$29</f>
        <v>19.741666666666664</v>
      </c>
      <c r="AA25" s="14">
        <f>[21]Junho!$B$30</f>
        <v>19.81666666666667</v>
      </c>
      <c r="AB25" s="14">
        <f>[21]Junho!$B$31</f>
        <v>17.754166666666663</v>
      </c>
      <c r="AC25" s="14">
        <f>[21]Junho!$B$32</f>
        <v>18.416666666666661</v>
      </c>
      <c r="AD25" s="14">
        <f>[21]Junho!$B$33</f>
        <v>18.658333333333335</v>
      </c>
      <c r="AE25" s="14">
        <f>[21]Junho!$B$34</f>
        <v>19.008333333333333</v>
      </c>
      <c r="AF25" s="114">
        <f t="shared" si="4"/>
        <v>15.145833333333334</v>
      </c>
    </row>
    <row r="26" spans="1:32" ht="17.100000000000001" customHeight="1" x14ac:dyDescent="0.2">
      <c r="A26" s="54" t="s">
        <v>16</v>
      </c>
      <c r="B26" s="14">
        <f>[22]Junho!$B$5</f>
        <v>18.125</v>
      </c>
      <c r="C26" s="14">
        <f>[22]Junho!$B$6</f>
        <v>18.470833333333335</v>
      </c>
      <c r="D26" s="14">
        <f>[22]Junho!$B$7</f>
        <v>17.416666666666668</v>
      </c>
      <c r="E26" s="14">
        <f>[22]Junho!$B$8</f>
        <v>17.333333333333336</v>
      </c>
      <c r="F26" s="14">
        <f>[22]Junho!$B$9</f>
        <v>17.520833333333332</v>
      </c>
      <c r="G26" s="14">
        <f>[22]Junho!$B$10</f>
        <v>16.820833333333329</v>
      </c>
      <c r="H26" s="14">
        <f>[22]Junho!$B$11</f>
        <v>16.008333333333333</v>
      </c>
      <c r="I26" s="14">
        <f>[22]Junho!$B$12</f>
        <v>14.883333333333333</v>
      </c>
      <c r="J26" s="14">
        <f>[22]Junho!$B$13</f>
        <v>13.683333333333337</v>
      </c>
      <c r="K26" s="14">
        <f>[22]Junho!$B$14</f>
        <v>15.095833333333333</v>
      </c>
      <c r="L26" s="14">
        <f>[22]Junho!$B$15</f>
        <v>12.879166666666668</v>
      </c>
      <c r="M26" s="14">
        <f>[22]Junho!$B$16</f>
        <v>11.756521739130434</v>
      </c>
      <c r="N26" s="14">
        <f>[22]Junho!$B$17</f>
        <v>14.285000000000002</v>
      </c>
      <c r="O26" s="14">
        <f>[22]Junho!$B$18</f>
        <v>17.625</v>
      </c>
      <c r="P26" s="14">
        <f>[22]Junho!$B$19</f>
        <v>20.558333333333334</v>
      </c>
      <c r="Q26" s="14">
        <f>[22]Junho!$B$20</f>
        <v>21.783333333333331</v>
      </c>
      <c r="R26" s="14">
        <f>[22]Junho!$B$21</f>
        <v>17.454166666666669</v>
      </c>
      <c r="S26" s="14">
        <f>[22]Junho!$B$22</f>
        <v>15.091666666666663</v>
      </c>
      <c r="T26" s="14">
        <f>[22]Junho!$B$23</f>
        <v>15.658333333333339</v>
      </c>
      <c r="U26" s="14">
        <f>[22]Junho!$B$24</f>
        <v>13.858333333333334</v>
      </c>
      <c r="V26" s="14">
        <f>[22]Junho!$B$25</f>
        <v>13.4375</v>
      </c>
      <c r="W26" s="14">
        <f>[22]Junho!$B$26</f>
        <v>14.687500000000002</v>
      </c>
      <c r="X26" s="14">
        <f>[22]Junho!$B$27</f>
        <v>16.866666666666664</v>
      </c>
      <c r="Y26" s="14">
        <f>[22]Junho!$B$28</f>
        <v>20.537499999999998</v>
      </c>
      <c r="Z26" s="14">
        <f>[22]Junho!$B$29</f>
        <v>23.341666666666669</v>
      </c>
      <c r="AA26" s="14">
        <f>[22]Junho!$B$30</f>
        <v>16.349999999999998</v>
      </c>
      <c r="AB26" s="14">
        <f>[22]Junho!$B$31</f>
        <v>14.058333333333335</v>
      </c>
      <c r="AC26" s="14">
        <f>[22]Junho!$B$32</f>
        <v>15.245833333333332</v>
      </c>
      <c r="AD26" s="14">
        <f>[22]Junho!$B$33</f>
        <v>17.383333333333333</v>
      </c>
      <c r="AE26" s="14">
        <f>[22]Junho!$B$34</f>
        <v>21.179166666666671</v>
      </c>
      <c r="AF26" s="114">
        <f t="shared" si="3"/>
        <v>16.646522946859907</v>
      </c>
    </row>
    <row r="27" spans="1:32" ht="17.100000000000001" customHeight="1" x14ac:dyDescent="0.2">
      <c r="A27" s="54" t="s">
        <v>17</v>
      </c>
      <c r="B27" s="14">
        <f>[23]Junho!$B$5</f>
        <v>18.899999999999999</v>
      </c>
      <c r="C27" s="14">
        <f>[23]Junho!$B$6</f>
        <v>17.291666666666668</v>
      </c>
      <c r="D27" s="14">
        <f>[23]Junho!$B$7</f>
        <v>15.662499999999996</v>
      </c>
      <c r="E27" s="14">
        <f>[23]Junho!$B$8</f>
        <v>18.120833333333334</v>
      </c>
      <c r="F27" s="14">
        <f>[23]Junho!$B$9</f>
        <v>18.729166666666668</v>
      </c>
      <c r="G27" s="14">
        <f>[23]Junho!$B$10</f>
        <v>17.033333333333328</v>
      </c>
      <c r="H27" s="14">
        <f>[23]Junho!$B$11</f>
        <v>15.479166666666666</v>
      </c>
      <c r="I27" s="14">
        <f>[23]Junho!$B$12</f>
        <v>11.912500000000001</v>
      </c>
      <c r="J27" s="14">
        <f>[23]Junho!$B$13</f>
        <v>11.320833333333333</v>
      </c>
      <c r="K27" s="14">
        <f>[23]Junho!$B$14</f>
        <v>14.695833333333333</v>
      </c>
      <c r="L27" s="14">
        <f>[23]Junho!$B$15</f>
        <v>12.675000000000002</v>
      </c>
      <c r="M27" s="14">
        <f>[23]Junho!$B$16</f>
        <v>9.6375000000000011</v>
      </c>
      <c r="N27" s="14">
        <f>[23]Junho!$B$17</f>
        <v>9.8125</v>
      </c>
      <c r="O27" s="14">
        <f>[23]Junho!$B$18</f>
        <v>13.049999999999999</v>
      </c>
      <c r="P27" s="14">
        <f>[23]Junho!$B$19</f>
        <v>16.679166666666664</v>
      </c>
      <c r="Q27" s="14">
        <f>[23]Junho!$B$20</f>
        <v>18.720833333333331</v>
      </c>
      <c r="R27" s="14">
        <f>[23]Junho!$B$21</f>
        <v>19.149999999999999</v>
      </c>
      <c r="S27" s="14">
        <f>[23]Junho!$B$22</f>
        <v>17.608333333333331</v>
      </c>
      <c r="T27" s="14">
        <f>[23]Junho!$B$23</f>
        <v>18.4375</v>
      </c>
      <c r="U27" s="14">
        <f>[23]Junho!$B$24</f>
        <v>19.558333333333337</v>
      </c>
      <c r="V27" s="14">
        <f>[23]Junho!$B$25</f>
        <v>19.195833333333333</v>
      </c>
      <c r="W27" s="14">
        <f>[23]Junho!$B$26</f>
        <v>18.270833333333332</v>
      </c>
      <c r="X27" s="14">
        <f>[23]Junho!$B$27</f>
        <v>17.245833333333334</v>
      </c>
      <c r="Y27" s="14">
        <f>[23]Junho!$B$28</f>
        <v>20.258333333333329</v>
      </c>
      <c r="Z27" s="14">
        <f>[23]Junho!$B$29</f>
        <v>22.650000000000002</v>
      </c>
      <c r="AA27" s="14">
        <f>[23]Junho!$B$30</f>
        <v>22.6</v>
      </c>
      <c r="AB27" s="14">
        <f>[23]Junho!$B$31</f>
        <v>20.179166666666667</v>
      </c>
      <c r="AC27" s="14">
        <f>[23]Junho!$B$32</f>
        <v>18.629166666666666</v>
      </c>
      <c r="AD27" s="14">
        <f>[23]Junho!$B$33</f>
        <v>19.316666666666663</v>
      </c>
      <c r="AE27" s="14">
        <f>[23]Junho!$B$34</f>
        <v>19.925000000000001</v>
      </c>
      <c r="AF27" s="114">
        <f>AVERAGE(B27:AE27)</f>
        <v>17.091527777777777</v>
      </c>
    </row>
    <row r="28" spans="1:32" ht="17.100000000000001" customHeight="1" x14ac:dyDescent="0.2">
      <c r="A28" s="54" t="s">
        <v>18</v>
      </c>
      <c r="B28" s="14">
        <f>[24]Junho!$B$5</f>
        <v>20.845833333333335</v>
      </c>
      <c r="C28" s="14">
        <f>[24]Junho!$B$6</f>
        <v>20</v>
      </c>
      <c r="D28" s="14">
        <f>[24]Junho!$B$7</f>
        <v>20.391666666666669</v>
      </c>
      <c r="E28" s="14">
        <f>[24]Junho!$B$8</f>
        <v>21.641666666666666</v>
      </c>
      <c r="F28" s="14">
        <f>[24]Junho!$B$9</f>
        <v>23.091666666666665</v>
      </c>
      <c r="G28" s="14">
        <f>[24]Junho!$B$10</f>
        <v>21.987499999999997</v>
      </c>
      <c r="H28" s="14">
        <f>[24]Junho!$B$11</f>
        <v>15.3375</v>
      </c>
      <c r="I28" s="14">
        <f>[24]Junho!$B$12</f>
        <v>14.270833333333334</v>
      </c>
      <c r="J28" s="14">
        <f>[24]Junho!$B$13</f>
        <v>14.65</v>
      </c>
      <c r="K28" s="14">
        <f>[24]Junho!$B$14</f>
        <v>16.479166666666668</v>
      </c>
      <c r="L28" s="14">
        <f>[24]Junho!$B$15</f>
        <v>14.820833333333335</v>
      </c>
      <c r="M28" s="14">
        <f>[24]Junho!$B$16</f>
        <v>12.408333333333333</v>
      </c>
      <c r="N28" s="14">
        <f>[24]Junho!$B$17</f>
        <v>13.220833333333337</v>
      </c>
      <c r="O28" s="14">
        <f>[24]Junho!$B$18</f>
        <v>16.400000000000002</v>
      </c>
      <c r="P28" s="14">
        <f>[24]Junho!$B$19</f>
        <v>19.037499999999998</v>
      </c>
      <c r="Q28" s="14">
        <f>[24]Junho!$B$20</f>
        <v>20.512499999999999</v>
      </c>
      <c r="R28" s="14">
        <f>[24]Junho!$B$21</f>
        <v>20.05</v>
      </c>
      <c r="S28" s="14">
        <f>[24]Junho!$B$22</f>
        <v>19.662500000000001</v>
      </c>
      <c r="T28" s="14">
        <f>[24]Junho!$B$23</f>
        <v>19.462500000000002</v>
      </c>
      <c r="U28" s="14">
        <f>[24]Junho!$B$24</f>
        <v>19.554166666666664</v>
      </c>
      <c r="V28" s="14">
        <f>[24]Junho!$B$25</f>
        <v>18.274999999999999</v>
      </c>
      <c r="W28" s="14">
        <f>[24]Junho!$B$26</f>
        <v>19.141666666666669</v>
      </c>
      <c r="X28" s="14">
        <f>[24]Junho!$B$27</f>
        <v>19.816666666666666</v>
      </c>
      <c r="Y28" s="14">
        <f>[24]Junho!$B$28</f>
        <v>21.512499999999999</v>
      </c>
      <c r="Z28" s="14">
        <f>[24]Junho!$B$29</f>
        <v>22.204166666666669</v>
      </c>
      <c r="AA28" s="14">
        <f>[24]Junho!$B$30</f>
        <v>21.433333333333334</v>
      </c>
      <c r="AB28" s="14">
        <f>[24]Junho!$B$31</f>
        <v>20.7</v>
      </c>
      <c r="AC28" s="14">
        <f>[24]Junho!$B$32</f>
        <v>19.991666666666667</v>
      </c>
      <c r="AD28" s="14">
        <f>[24]Junho!$B$33</f>
        <v>19.695833333333333</v>
      </c>
      <c r="AE28" s="14">
        <f>[24]Junho!$B$34</f>
        <v>20.458333333333332</v>
      </c>
      <c r="AF28" s="114">
        <f t="shared" si="3"/>
        <v>18.901805555555551</v>
      </c>
    </row>
    <row r="29" spans="1:32" ht="17.100000000000001" customHeight="1" x14ac:dyDescent="0.2">
      <c r="A29" s="54" t="s">
        <v>19</v>
      </c>
      <c r="B29" s="14">
        <f>[25]Junho!$B$5</f>
        <v>14.016666666666666</v>
      </c>
      <c r="C29" s="14">
        <f>[25]Junho!$B$6</f>
        <v>12.600000000000001</v>
      </c>
      <c r="D29" s="14">
        <f>[25]Junho!$B$7</f>
        <v>12.795833333333329</v>
      </c>
      <c r="E29" s="14">
        <f>[25]Junho!$B$8</f>
        <v>12.15</v>
      </c>
      <c r="F29" s="14">
        <f>[25]Junho!$B$9</f>
        <v>15.016666666666666</v>
      </c>
      <c r="G29" s="14">
        <f>[25]Junho!$B$10</f>
        <v>14.583333333333334</v>
      </c>
      <c r="H29" s="14">
        <f>[25]Junho!$B$11</f>
        <v>11.89583333333333</v>
      </c>
      <c r="I29" s="14">
        <f>[25]Junho!$B$12</f>
        <v>11.383333333333333</v>
      </c>
      <c r="J29" s="14">
        <f>[25]Junho!$B$13</f>
        <v>10.683333333333332</v>
      </c>
      <c r="K29" s="14">
        <f>[25]Junho!$B$14</f>
        <v>11.375</v>
      </c>
      <c r="L29" s="14">
        <f>[25]Junho!$B$15</f>
        <v>9.9208333333333325</v>
      </c>
      <c r="M29" s="14">
        <f>[25]Junho!$B$16</f>
        <v>8.8416666666666668</v>
      </c>
      <c r="N29" s="14">
        <f>[25]Junho!$B$17</f>
        <v>10.987499999999999</v>
      </c>
      <c r="O29" s="14">
        <f>[25]Junho!$B$18</f>
        <v>14.674999999999999</v>
      </c>
      <c r="P29" s="14">
        <f>[25]Junho!$B$19</f>
        <v>18.033333333333331</v>
      </c>
      <c r="Q29" s="14">
        <f>[25]Junho!$B$20</f>
        <v>20.791666666666668</v>
      </c>
      <c r="R29" s="14">
        <f>[25]Junho!$B$21</f>
        <v>16.029166666666665</v>
      </c>
      <c r="S29" s="14">
        <f>[25]Junho!$B$22</f>
        <v>14.816666666666663</v>
      </c>
      <c r="T29" s="14">
        <f>[25]Junho!$B$23</f>
        <v>15.954166666666664</v>
      </c>
      <c r="U29" s="14">
        <f>[25]Junho!$B$24</f>
        <v>14.804166666666669</v>
      </c>
      <c r="V29" s="14">
        <f>[25]Junho!$B$25</f>
        <v>13.608333333333333</v>
      </c>
      <c r="W29" s="14">
        <f>[25]Junho!$B$26</f>
        <v>14.987500000000002</v>
      </c>
      <c r="X29" s="14">
        <f>[25]Junho!$B$27</f>
        <v>14.279166666666663</v>
      </c>
      <c r="Y29" s="14">
        <f>[25]Junho!$B$28</f>
        <v>18.150000000000002</v>
      </c>
      <c r="Z29" s="14">
        <f>[25]Junho!$B$29</f>
        <v>19.883333333333333</v>
      </c>
      <c r="AA29" s="14">
        <f>[25]Junho!$B$30</f>
        <v>20.375</v>
      </c>
      <c r="AB29" s="14">
        <f>[25]Junho!$B$31</f>
        <v>18.587499999999999</v>
      </c>
      <c r="AC29" s="14">
        <f>[25]Junho!$B$32</f>
        <v>19.229166666666664</v>
      </c>
      <c r="AD29" s="14">
        <f>[25]Junho!$B$33</f>
        <v>19.454166666666666</v>
      </c>
      <c r="AE29" s="14">
        <f>[25]Junho!$B$34</f>
        <v>19.212499999999999</v>
      </c>
      <c r="AF29" s="114">
        <f t="shared" si="3"/>
        <v>14.97069444444444</v>
      </c>
    </row>
    <row r="30" spans="1:32" ht="17.100000000000001" customHeight="1" x14ac:dyDescent="0.2">
      <c r="A30" s="54" t="s">
        <v>31</v>
      </c>
      <c r="B30" s="14">
        <f>[26]Junho!$B$5</f>
        <v>19.937499999999993</v>
      </c>
      <c r="C30" s="14">
        <f>[26]Junho!$B$6</f>
        <v>17.212500000000002</v>
      </c>
      <c r="D30" s="14">
        <f>[26]Junho!$B$7</f>
        <v>16.466666666666665</v>
      </c>
      <c r="E30" s="14">
        <f>[26]Junho!$B$8</f>
        <v>19.645833333333336</v>
      </c>
      <c r="F30" s="14">
        <f>[26]Junho!$B$9</f>
        <v>21.441666666666666</v>
      </c>
      <c r="G30" s="14">
        <f>[26]Junho!$B$10</f>
        <v>18.899999999999999</v>
      </c>
      <c r="H30" s="14">
        <f>[26]Junho!$B$11</f>
        <v>15.025</v>
      </c>
      <c r="I30" s="14">
        <f>[26]Junho!$B$12</f>
        <v>11.94166666666667</v>
      </c>
      <c r="J30" s="14">
        <f>[26]Junho!$B$13</f>
        <v>11.775</v>
      </c>
      <c r="K30" s="14">
        <f>[26]Junho!$B$14</f>
        <v>14.616666666666667</v>
      </c>
      <c r="L30" s="14">
        <f>[26]Junho!$B$15</f>
        <v>14.633333333333335</v>
      </c>
      <c r="M30" s="14">
        <f>[26]Junho!$B$16</f>
        <v>13.738461538461538</v>
      </c>
      <c r="N30" s="14">
        <f>[26]Junho!$B$17</f>
        <v>11.333333333333334</v>
      </c>
      <c r="O30" s="14">
        <f>[26]Junho!$B$18</f>
        <v>15.070833333333335</v>
      </c>
      <c r="P30" s="14">
        <f>[26]Junho!$B$19</f>
        <v>19.191666666666666</v>
      </c>
      <c r="Q30" s="14">
        <f>[26]Junho!$B$20</f>
        <v>21.124999999999996</v>
      </c>
      <c r="R30" s="14">
        <f>[26]Junho!$B$21</f>
        <v>20.475000000000001</v>
      </c>
      <c r="S30" s="14">
        <f>[26]Junho!$B$22</f>
        <v>18.762499999999999</v>
      </c>
      <c r="T30" s="14">
        <f>[26]Junho!$B$23</f>
        <v>17.237500000000001</v>
      </c>
      <c r="U30" s="14">
        <f>[26]Junho!$B$24</f>
        <v>19.304166666666667</v>
      </c>
      <c r="V30" s="14">
        <f>[26]Junho!$B$25</f>
        <v>18.329166666666662</v>
      </c>
      <c r="W30" s="14">
        <f>[26]Junho!$B$26</f>
        <v>17.762500000000003</v>
      </c>
      <c r="X30" s="14">
        <f>[26]Junho!$B$27</f>
        <v>18.599999999999998</v>
      </c>
      <c r="Y30" s="14">
        <f>[26]Junho!$B$28</f>
        <v>21.966666666666669</v>
      </c>
      <c r="Z30" s="14">
        <f>[26]Junho!$B$29</f>
        <v>23.82083333333334</v>
      </c>
      <c r="AA30" s="14">
        <f>[26]Junho!$B$30</f>
        <v>23.650000000000002</v>
      </c>
      <c r="AB30" s="14">
        <f>[26]Junho!$B$31</f>
        <v>22.158333333333331</v>
      </c>
      <c r="AC30" s="14">
        <f>[26]Junho!$B$32</f>
        <v>20.833333333333332</v>
      </c>
      <c r="AD30" s="14">
        <f>[26]Junho!$B$33</f>
        <v>21.283333333333335</v>
      </c>
      <c r="AE30" s="14">
        <f>[26]Junho!$B$34</f>
        <v>22.224999999999998</v>
      </c>
      <c r="AF30" s="114">
        <f t="shared" si="3"/>
        <v>18.282115384615384</v>
      </c>
    </row>
    <row r="31" spans="1:32" ht="17.100000000000001" customHeight="1" x14ac:dyDescent="0.2">
      <c r="A31" s="54" t="s">
        <v>51</v>
      </c>
      <c r="B31" s="14">
        <f>[27]Junho!$B$5</f>
        <v>23.808333333333337</v>
      </c>
      <c r="C31" s="14">
        <f>[27]Junho!$B$6</f>
        <v>23.195833333333329</v>
      </c>
      <c r="D31" s="14">
        <f>[27]Junho!$B$7</f>
        <v>22.858333333333334</v>
      </c>
      <c r="E31" s="14">
        <f>[27]Junho!$B$8</f>
        <v>24.029166666666665</v>
      </c>
      <c r="F31" s="14">
        <f>[27]Junho!$B$9</f>
        <v>25.275000000000006</v>
      </c>
      <c r="G31" s="14">
        <f>[27]Junho!$B$10</f>
        <v>24.449999999999992</v>
      </c>
      <c r="H31" s="14">
        <f>[27]Junho!$B$11</f>
        <v>20.287500000000001</v>
      </c>
      <c r="I31" s="14">
        <f>[27]Junho!$B$12</f>
        <v>18.19166666666667</v>
      </c>
      <c r="J31" s="14">
        <f>[27]Junho!$B$13</f>
        <v>17.724999999999998</v>
      </c>
      <c r="K31" s="14">
        <f>[27]Junho!$B$14</f>
        <v>18.429166666666667</v>
      </c>
      <c r="L31" s="14">
        <f>[27]Junho!$B$15</f>
        <v>17.241666666666667</v>
      </c>
      <c r="M31" s="14">
        <f>[27]Junho!$B$16</f>
        <v>15.683333333333337</v>
      </c>
      <c r="N31" s="14">
        <f>[27]Junho!$B$17</f>
        <v>16.895833333333336</v>
      </c>
      <c r="O31" s="14">
        <f>[27]Junho!$B$18</f>
        <v>20.404166666666665</v>
      </c>
      <c r="P31" s="14">
        <f>[27]Junho!$B$19</f>
        <v>22.587499999999995</v>
      </c>
      <c r="Q31" s="14">
        <f>[27]Junho!$B$20</f>
        <v>24.279166666666669</v>
      </c>
      <c r="R31" s="14">
        <f>[27]Junho!$B$21</f>
        <v>23.841666666666669</v>
      </c>
      <c r="S31" s="14">
        <f>[27]Junho!$B$22</f>
        <v>22.058333333333326</v>
      </c>
      <c r="T31" s="14">
        <f>[27]Junho!$B$23</f>
        <v>20.099999999999998</v>
      </c>
      <c r="U31" s="14">
        <f>[27]Junho!$B$24</f>
        <v>18.212499999999999</v>
      </c>
      <c r="V31" s="14">
        <f>[27]Junho!$B$25</f>
        <v>18.583333333333332</v>
      </c>
      <c r="W31" s="14">
        <f>[27]Junho!$B$26</f>
        <v>18.208333333333336</v>
      </c>
      <c r="X31" s="14">
        <f>[27]Junho!$B$27</f>
        <v>19.712500000000002</v>
      </c>
      <c r="Y31" s="14">
        <f>[27]Junho!$B$28</f>
        <v>23.995833333333337</v>
      </c>
      <c r="Z31" s="14">
        <f>[27]Junho!$B$29</f>
        <v>25.55</v>
      </c>
      <c r="AA31" s="14">
        <f>[27]Junho!$B$30</f>
        <v>24.750000000000004</v>
      </c>
      <c r="AB31" s="14">
        <f>[27]Junho!$B$31</f>
        <v>23.120833333333326</v>
      </c>
      <c r="AC31" s="14">
        <f>[27]Junho!$B$32</f>
        <v>21.012499999999999</v>
      </c>
      <c r="AD31" s="14">
        <f>[27]Junho!$B$33</f>
        <v>21.849999999999994</v>
      </c>
      <c r="AE31" s="14">
        <f>[27]Junho!$B$34</f>
        <v>22.974999999999994</v>
      </c>
      <c r="AF31" s="114">
        <f>AVERAGE(B31:AE31)</f>
        <v>21.310416666666661</v>
      </c>
    </row>
    <row r="32" spans="1:32" ht="17.100000000000001" customHeight="1" x14ac:dyDescent="0.2">
      <c r="A32" s="54" t="s">
        <v>20</v>
      </c>
      <c r="B32" s="14">
        <f>[28]Junho!$B$5</f>
        <v>21.195833333333333</v>
      </c>
      <c r="C32" s="14">
        <f>[28]Junho!$B$6</f>
        <v>20.133333333333333</v>
      </c>
      <c r="D32" s="14">
        <f>[28]Junho!$B$7</f>
        <v>18.654166666666665</v>
      </c>
      <c r="E32" s="14">
        <f>[28]Junho!$B$8</f>
        <v>21.5</v>
      </c>
      <c r="F32" s="14">
        <f>[28]Junho!$B$9</f>
        <v>24.662499999999998</v>
      </c>
      <c r="G32" s="14">
        <f>[28]Junho!$B$10</f>
        <v>23.762500000000003</v>
      </c>
      <c r="H32" s="14">
        <f>[28]Junho!$B$11</f>
        <v>17.279166666666672</v>
      </c>
      <c r="I32" s="14">
        <f>[28]Junho!$B$12</f>
        <v>15.620833333333332</v>
      </c>
      <c r="J32" s="14">
        <f>[28]Junho!$B$13</f>
        <v>14.729166666666664</v>
      </c>
      <c r="K32" s="14">
        <f>[28]Junho!$B$14</f>
        <v>17.145833333333336</v>
      </c>
      <c r="L32" s="14">
        <f>[28]Junho!$B$15</f>
        <v>16.604166666666668</v>
      </c>
      <c r="M32" s="14">
        <f>[28]Junho!$B$16</f>
        <v>13.062499999999998</v>
      </c>
      <c r="N32" s="14">
        <f>[28]Junho!$B$17</f>
        <v>13.095833333333333</v>
      </c>
      <c r="O32" s="14">
        <f>[28]Junho!$B$18</f>
        <v>15.104166666666666</v>
      </c>
      <c r="P32" s="14">
        <f>[28]Junho!$B$19</f>
        <v>19.387499999999999</v>
      </c>
      <c r="Q32" s="14">
        <f>[28]Junho!$B$20</f>
        <v>20.824999999999999</v>
      </c>
      <c r="R32" s="14">
        <f>[28]Junho!$B$21</f>
        <v>20.408333333333331</v>
      </c>
      <c r="S32" s="14">
        <f>[28]Junho!$B$22</f>
        <v>20.141666666666666</v>
      </c>
      <c r="T32" s="14">
        <f>[28]Junho!$B$23</f>
        <v>20.687499999999996</v>
      </c>
      <c r="U32" s="14">
        <f>[28]Junho!$B$24</f>
        <v>21.112500000000001</v>
      </c>
      <c r="V32" s="14">
        <f>[28]Junho!$B$25</f>
        <v>19.583333333333332</v>
      </c>
      <c r="W32" s="14">
        <f>[28]Junho!$B$26</f>
        <v>18.95</v>
      </c>
      <c r="X32" s="14">
        <f>[28]Junho!$B$27</f>
        <v>20.641666666666669</v>
      </c>
      <c r="Y32" s="14">
        <f>[28]Junho!$B$28</f>
        <v>21.495833333333334</v>
      </c>
      <c r="Z32" s="14">
        <f>[28]Junho!$B$29</f>
        <v>21.7</v>
      </c>
      <c r="AA32" s="14">
        <f>[28]Junho!$B$30</f>
        <v>21.983333333333334</v>
      </c>
      <c r="AB32" s="14">
        <f>[28]Junho!$B$31</f>
        <v>20.674999999999997</v>
      </c>
      <c r="AC32" s="14">
        <f>[28]Junho!$B$32</f>
        <v>20.533333333333328</v>
      </c>
      <c r="AD32" s="14">
        <f>[28]Junho!$B$33</f>
        <v>19.654166666666665</v>
      </c>
      <c r="AE32" s="14">
        <f>[28]Junho!$B$34</f>
        <v>20.520833333333336</v>
      </c>
      <c r="AF32" s="114">
        <f>AVERAGE(B32:AE32)</f>
        <v>19.361666666666668</v>
      </c>
    </row>
    <row r="33" spans="1:35" s="5" customFormat="1" ht="17.100000000000001" customHeight="1" x14ac:dyDescent="0.2">
      <c r="A33" s="64" t="s">
        <v>34</v>
      </c>
      <c r="B33" s="65">
        <f t="shared" ref="B33:AF33" si="5">AVERAGE(B5:B32)</f>
        <v>19.914043209876542</v>
      </c>
      <c r="C33" s="65">
        <f t="shared" si="5"/>
        <v>18.608753881987582</v>
      </c>
      <c r="D33" s="65">
        <f t="shared" si="5"/>
        <v>18.036030071119356</v>
      </c>
      <c r="E33" s="65">
        <f t="shared" si="5"/>
        <v>19.356261446886442</v>
      </c>
      <c r="F33" s="65">
        <f t="shared" si="5"/>
        <v>20.829846611721614</v>
      </c>
      <c r="G33" s="65">
        <f t="shared" si="5"/>
        <v>19.520370370370369</v>
      </c>
      <c r="H33" s="65">
        <f t="shared" si="5"/>
        <v>16.496500077303647</v>
      </c>
      <c r="I33" s="65">
        <f t="shared" si="5"/>
        <v>14.549910437000888</v>
      </c>
      <c r="J33" s="65">
        <f t="shared" si="5"/>
        <v>13.985205716902147</v>
      </c>
      <c r="K33" s="65">
        <f t="shared" si="5"/>
        <v>15.797534013605445</v>
      </c>
      <c r="L33" s="65">
        <f t="shared" si="5"/>
        <v>14.43297847985348</v>
      </c>
      <c r="M33" s="65">
        <f t="shared" si="5"/>
        <v>12.356955493178321</v>
      </c>
      <c r="N33" s="65">
        <f t="shared" si="5"/>
        <v>13.098521825396826</v>
      </c>
      <c r="O33" s="65">
        <f t="shared" si="5"/>
        <v>16.243523886205043</v>
      </c>
      <c r="P33" s="65">
        <f t="shared" si="5"/>
        <v>19.58110544217687</v>
      </c>
      <c r="Q33" s="65">
        <f t="shared" si="5"/>
        <v>21.291968537414967</v>
      </c>
      <c r="R33" s="65">
        <f t="shared" si="5"/>
        <v>19.906696428571422</v>
      </c>
      <c r="S33" s="65">
        <f t="shared" si="5"/>
        <v>18.441987179487178</v>
      </c>
      <c r="T33" s="65">
        <f t="shared" si="5"/>
        <v>18.619115259740258</v>
      </c>
      <c r="U33" s="65">
        <f t="shared" si="5"/>
        <v>19.000925925925927</v>
      </c>
      <c r="V33" s="65">
        <f t="shared" si="5"/>
        <v>17.958833333333331</v>
      </c>
      <c r="W33" s="65">
        <f t="shared" si="5"/>
        <v>18.334567901234564</v>
      </c>
      <c r="X33" s="65">
        <f t="shared" si="5"/>
        <v>18.821630658436213</v>
      </c>
      <c r="Y33" s="65">
        <f t="shared" si="5"/>
        <v>21.306406525573184</v>
      </c>
      <c r="Z33" s="65">
        <f t="shared" si="5"/>
        <v>22.752160493827159</v>
      </c>
      <c r="AA33" s="65">
        <f t="shared" si="5"/>
        <v>21.612632275132277</v>
      </c>
      <c r="AB33" s="65">
        <f t="shared" si="5"/>
        <v>19.728858024691348</v>
      </c>
      <c r="AC33" s="65">
        <f t="shared" si="5"/>
        <v>19.666895604395602</v>
      </c>
      <c r="AD33" s="65">
        <f t="shared" si="5"/>
        <v>19.951602564102565</v>
      </c>
      <c r="AE33" s="65">
        <f t="shared" si="5"/>
        <v>20.948076923076925</v>
      </c>
      <c r="AF33" s="115">
        <f t="shared" si="5"/>
        <v>18.337149879751895</v>
      </c>
      <c r="AG33" s="8"/>
    </row>
    <row r="34" spans="1:35" x14ac:dyDescent="0.2">
      <c r="A34" s="82"/>
      <c r="B34" s="81"/>
      <c r="C34" s="81"/>
      <c r="D34" s="81" t="s">
        <v>135</v>
      </c>
      <c r="E34" s="81"/>
      <c r="F34" s="81"/>
      <c r="G34" s="81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1"/>
    </row>
    <row r="35" spans="1:35" x14ac:dyDescent="0.2">
      <c r="A35" s="68"/>
      <c r="B35" s="59"/>
      <c r="C35" s="59"/>
      <c r="D35" s="59"/>
      <c r="E35" s="59"/>
      <c r="F35" s="59"/>
      <c r="G35" s="59"/>
      <c r="H35" s="97"/>
      <c r="I35" s="97"/>
      <c r="J35" s="97"/>
      <c r="K35" s="97"/>
      <c r="L35" s="97" t="s">
        <v>52</v>
      </c>
      <c r="M35" s="97"/>
      <c r="N35" s="97"/>
      <c r="O35" s="97"/>
      <c r="P35" s="97"/>
      <c r="Q35" s="151" t="s">
        <v>139</v>
      </c>
      <c r="R35" s="151"/>
      <c r="S35" s="151"/>
      <c r="T35" s="151"/>
      <c r="U35" s="151"/>
      <c r="V35" s="97"/>
      <c r="W35" s="97"/>
      <c r="X35" s="97"/>
      <c r="Y35" s="97"/>
      <c r="Z35" s="72"/>
      <c r="AA35" s="72"/>
      <c r="AB35" s="72"/>
      <c r="AC35" s="97"/>
      <c r="AD35" s="98"/>
      <c r="AE35" s="97"/>
      <c r="AF35" s="73"/>
      <c r="AG35" s="9"/>
      <c r="AH35" s="2"/>
    </row>
    <row r="36" spans="1:35" x14ac:dyDescent="0.2">
      <c r="A36" s="57"/>
      <c r="B36" s="97"/>
      <c r="C36" s="97"/>
      <c r="D36" s="97"/>
      <c r="E36" s="97"/>
      <c r="F36" s="97"/>
      <c r="G36" s="97"/>
      <c r="H36" s="97"/>
      <c r="I36" s="96"/>
      <c r="J36" s="96"/>
      <c r="K36" s="96"/>
      <c r="L36" s="96" t="s">
        <v>53</v>
      </c>
      <c r="M36" s="96"/>
      <c r="N36" s="96"/>
      <c r="O36" s="96"/>
      <c r="P36" s="96"/>
      <c r="Q36" s="150" t="s">
        <v>140</v>
      </c>
      <c r="R36" s="150"/>
      <c r="S36" s="150"/>
      <c r="T36" s="150"/>
      <c r="U36" s="150"/>
      <c r="V36" s="96"/>
      <c r="W36" s="96"/>
      <c r="X36" s="96"/>
      <c r="Y36" s="96"/>
      <c r="Z36" s="97"/>
      <c r="AA36" s="97"/>
      <c r="AB36" s="97"/>
      <c r="AC36" s="97"/>
      <c r="AD36" s="98"/>
      <c r="AE36" s="74"/>
      <c r="AF36" s="75"/>
      <c r="AG36" s="2"/>
      <c r="AH36" s="2"/>
      <c r="AI36" s="2"/>
    </row>
    <row r="37" spans="1:35" x14ac:dyDescent="0.2">
      <c r="A37" s="104"/>
      <c r="B37" s="105"/>
      <c r="C37" s="105"/>
      <c r="D37" s="105"/>
      <c r="E37" s="105" t="s">
        <v>141</v>
      </c>
      <c r="F37" s="105"/>
      <c r="G37" s="105"/>
      <c r="H37" s="105"/>
      <c r="I37" s="105"/>
      <c r="J37" s="72"/>
      <c r="K37" s="97"/>
      <c r="L37" s="97"/>
      <c r="M37" s="97"/>
      <c r="N37" s="97"/>
      <c r="O37" s="97"/>
      <c r="P37" s="97"/>
      <c r="Q37" s="67"/>
      <c r="R37" s="67"/>
      <c r="S37" s="6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76"/>
      <c r="AH37" s="13"/>
    </row>
    <row r="38" spans="1:35" ht="13.5" thickBot="1" x14ac:dyDescent="0.25">
      <c r="A38" s="77"/>
      <c r="B38" s="78"/>
      <c r="C38" s="83"/>
      <c r="D38" s="83"/>
      <c r="E38" s="83"/>
      <c r="F38" s="83"/>
      <c r="G38" s="83"/>
      <c r="H38" s="83"/>
      <c r="I38" s="83"/>
      <c r="J38" s="83"/>
      <c r="K38" s="78"/>
      <c r="L38" s="83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9"/>
    </row>
    <row r="39" spans="1:35" x14ac:dyDescent="0.2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151"/>
      <c r="Q39" s="151"/>
      <c r="R39" s="151"/>
      <c r="S39" s="151"/>
      <c r="T39" s="151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60"/>
    </row>
    <row r="40" spans="1:35" x14ac:dyDescent="0.2">
      <c r="A40" s="58"/>
      <c r="B40" s="58"/>
      <c r="C40" s="72"/>
      <c r="D40" s="72"/>
      <c r="E40" s="72"/>
      <c r="F40" s="72"/>
      <c r="G40" s="72"/>
      <c r="H40" s="72"/>
      <c r="I40" s="72"/>
      <c r="J40" s="151"/>
      <c r="K40" s="151"/>
      <c r="L40" s="151"/>
      <c r="M40" s="151"/>
      <c r="N40" s="151"/>
      <c r="O40" s="58"/>
      <c r="P40" s="150"/>
      <c r="Q40" s="150"/>
      <c r="R40" s="150"/>
      <c r="S40" s="150"/>
      <c r="T40" s="150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60"/>
    </row>
    <row r="41" spans="1:35" x14ac:dyDescent="0.2">
      <c r="A41" s="58"/>
      <c r="B41" s="58"/>
      <c r="C41" s="58"/>
      <c r="D41" s="58"/>
      <c r="E41" s="58"/>
      <c r="F41" s="58"/>
      <c r="G41" s="58"/>
      <c r="H41" s="58"/>
      <c r="I41" s="58"/>
      <c r="J41" s="150"/>
      <c r="K41" s="150"/>
      <c r="L41" s="150"/>
      <c r="M41" s="150"/>
      <c r="N41" s="150"/>
      <c r="O41" s="58"/>
      <c r="P41" s="58"/>
      <c r="Q41" s="58"/>
      <c r="R41" s="58"/>
      <c r="S41" s="58" t="s">
        <v>54</v>
      </c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60"/>
    </row>
    <row r="42" spans="1:35" x14ac:dyDescent="0.2">
      <c r="E42" s="56"/>
      <c r="F42" s="66"/>
      <c r="G42" s="72"/>
      <c r="H42" s="72"/>
      <c r="I42" s="72"/>
      <c r="J42" s="72"/>
      <c r="K42" s="72"/>
      <c r="L42" s="72"/>
      <c r="M42" s="72"/>
      <c r="N42" s="72"/>
      <c r="U42" s="2" t="s">
        <v>54</v>
      </c>
    </row>
    <row r="43" spans="1:35" x14ac:dyDescent="0.2">
      <c r="E43" s="56"/>
      <c r="F43" s="66"/>
      <c r="G43" s="72"/>
      <c r="H43" s="72"/>
      <c r="I43" s="72"/>
      <c r="J43" s="72"/>
      <c r="K43" s="72"/>
      <c r="L43" s="72"/>
      <c r="M43" s="72"/>
      <c r="N43" s="72"/>
      <c r="W43" s="2" t="s">
        <v>54</v>
      </c>
    </row>
    <row r="44" spans="1:35" x14ac:dyDescent="0.2">
      <c r="Q44" s="2" t="s">
        <v>54</v>
      </c>
      <c r="S44" s="2" t="s">
        <v>54</v>
      </c>
    </row>
    <row r="45" spans="1:35" x14ac:dyDescent="0.2">
      <c r="D45" s="2" t="s">
        <v>54</v>
      </c>
      <c r="P45" s="2" t="s">
        <v>54</v>
      </c>
    </row>
    <row r="46" spans="1:35" x14ac:dyDescent="0.2">
      <c r="AG46" s="18" t="s">
        <v>54</v>
      </c>
    </row>
    <row r="47" spans="1:35" x14ac:dyDescent="0.2">
      <c r="L47" s="2" t="s">
        <v>54</v>
      </c>
      <c r="U47" s="2" t="s">
        <v>54</v>
      </c>
      <c r="AA47" s="2" t="s">
        <v>54</v>
      </c>
      <c r="AG47" s="18" t="s">
        <v>54</v>
      </c>
    </row>
    <row r="48" spans="1:35" x14ac:dyDescent="0.2">
      <c r="F48" s="2" t="s">
        <v>54</v>
      </c>
      <c r="L48" s="2" t="s">
        <v>54</v>
      </c>
      <c r="N48" s="2" t="s">
        <v>54</v>
      </c>
      <c r="O48" s="2" t="s">
        <v>54</v>
      </c>
      <c r="R48" s="2" t="s">
        <v>54</v>
      </c>
    </row>
    <row r="49" spans="8:25" x14ac:dyDescent="0.2">
      <c r="O49" s="2" t="s">
        <v>54</v>
      </c>
    </row>
    <row r="50" spans="8:25" x14ac:dyDescent="0.2">
      <c r="H50" s="2" t="s">
        <v>54</v>
      </c>
      <c r="I50" s="2" t="s">
        <v>54</v>
      </c>
      <c r="U50" s="2" t="s">
        <v>54</v>
      </c>
      <c r="Y50" s="2" t="s">
        <v>54</v>
      </c>
    </row>
  </sheetData>
  <mergeCells count="39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P40:T40"/>
    <mergeCell ref="J40:N40"/>
    <mergeCell ref="J41:N41"/>
    <mergeCell ref="Q35:U35"/>
    <mergeCell ref="Q36:U36"/>
    <mergeCell ref="P39:T39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opLeftCell="A16" zoomScale="80" zoomScaleNormal="80" workbookViewId="0">
      <selection activeCell="N45" sqref="N45"/>
    </sheetView>
  </sheetViews>
  <sheetFormatPr defaultRowHeight="12.75" x14ac:dyDescent="0.2"/>
  <cols>
    <col min="1" max="1" width="18.28515625" style="2" customWidth="1"/>
    <col min="2" max="2" width="8.140625" style="2" customWidth="1"/>
    <col min="3" max="3" width="7.7109375" style="2" customWidth="1"/>
    <col min="4" max="4" width="8" style="2" customWidth="1"/>
    <col min="5" max="5" width="7.42578125" style="2" customWidth="1"/>
    <col min="6" max="6" width="8.7109375" style="2" customWidth="1"/>
    <col min="7" max="7" width="8.85546875" style="2" customWidth="1"/>
    <col min="8" max="8" width="7.42578125" style="2" customWidth="1"/>
    <col min="9" max="9" width="8.5703125" style="2" customWidth="1"/>
    <col min="10" max="10" width="7.140625" style="2" customWidth="1"/>
    <col min="11" max="11" width="7.7109375" style="2" customWidth="1"/>
    <col min="12" max="12" width="6.5703125" style="2" customWidth="1"/>
    <col min="13" max="13" width="8" style="2" customWidth="1"/>
    <col min="14" max="14" width="8.28515625" style="2" customWidth="1"/>
    <col min="15" max="15" width="6.7109375" style="2" customWidth="1"/>
    <col min="16" max="16" width="5.5703125" style="2" customWidth="1"/>
    <col min="17" max="18" width="5.7109375" style="2" customWidth="1"/>
    <col min="19" max="19" width="6.85546875" style="2" customWidth="1"/>
    <col min="20" max="20" width="5.5703125" style="2" customWidth="1"/>
    <col min="21" max="21" width="7.28515625" style="2" bestFit="1" customWidth="1"/>
    <col min="22" max="22" width="7" style="2" bestFit="1" customWidth="1"/>
    <col min="23" max="23" width="5.85546875" style="2" customWidth="1"/>
    <col min="24" max="24" width="6" style="2" customWidth="1"/>
    <col min="25" max="25" width="5.5703125" style="2" customWidth="1"/>
    <col min="26" max="26" width="5.7109375" style="2" customWidth="1"/>
    <col min="27" max="27" width="6.28515625" style="2" customWidth="1"/>
    <col min="28" max="28" width="6.28515625" style="2" bestFit="1" customWidth="1"/>
    <col min="29" max="30" width="5.5703125" style="2" customWidth="1"/>
    <col min="31" max="31" width="5.85546875" style="2" customWidth="1"/>
    <col min="32" max="32" width="9.85546875" style="9" customWidth="1"/>
    <col min="33" max="33" width="8.140625" style="1" customWidth="1"/>
    <col min="34" max="34" width="15" style="13" customWidth="1"/>
  </cols>
  <sheetData>
    <row r="1" spans="1:34" ht="31.5" customHeight="1" thickBot="1" x14ac:dyDescent="0.25"/>
    <row r="2" spans="1:34" ht="31.5" customHeight="1" thickBot="1" x14ac:dyDescent="0.25">
      <c r="A2" s="154" t="s">
        <v>30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62"/>
    </row>
    <row r="3" spans="1:34" s="4" customFormat="1" ht="44.25" customHeight="1" x14ac:dyDescent="0.2">
      <c r="A3" s="172" t="s">
        <v>21</v>
      </c>
      <c r="B3" s="173" t="s">
        <v>136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38" t="s">
        <v>45</v>
      </c>
    </row>
    <row r="4" spans="1:34" s="5" customFormat="1" ht="20.100000000000001" customHeight="1" x14ac:dyDescent="0.2">
      <c r="A4" s="157"/>
      <c r="B4" s="158">
        <v>1</v>
      </c>
      <c r="C4" s="158">
        <f>SUM(B4+1)</f>
        <v>2</v>
      </c>
      <c r="D4" s="158">
        <f t="shared" ref="D4:AD4" si="0">SUM(C4+1)</f>
        <v>3</v>
      </c>
      <c r="E4" s="158">
        <f t="shared" si="0"/>
        <v>4</v>
      </c>
      <c r="F4" s="158">
        <f t="shared" si="0"/>
        <v>5</v>
      </c>
      <c r="G4" s="158">
        <f t="shared" si="0"/>
        <v>6</v>
      </c>
      <c r="H4" s="158">
        <f t="shared" si="0"/>
        <v>7</v>
      </c>
      <c r="I4" s="158">
        <f t="shared" si="0"/>
        <v>8</v>
      </c>
      <c r="J4" s="158">
        <f t="shared" si="0"/>
        <v>9</v>
      </c>
      <c r="K4" s="158">
        <f t="shared" si="0"/>
        <v>10</v>
      </c>
      <c r="L4" s="158">
        <f t="shared" si="0"/>
        <v>11</v>
      </c>
      <c r="M4" s="158">
        <f t="shared" si="0"/>
        <v>12</v>
      </c>
      <c r="N4" s="158">
        <f t="shared" si="0"/>
        <v>13</v>
      </c>
      <c r="O4" s="158">
        <f t="shared" si="0"/>
        <v>14</v>
      </c>
      <c r="P4" s="158">
        <f t="shared" si="0"/>
        <v>15</v>
      </c>
      <c r="Q4" s="158">
        <f t="shared" si="0"/>
        <v>16</v>
      </c>
      <c r="R4" s="158">
        <f t="shared" si="0"/>
        <v>17</v>
      </c>
      <c r="S4" s="158">
        <f t="shared" si="0"/>
        <v>18</v>
      </c>
      <c r="T4" s="158">
        <f t="shared" si="0"/>
        <v>19</v>
      </c>
      <c r="U4" s="158">
        <f t="shared" si="0"/>
        <v>20</v>
      </c>
      <c r="V4" s="158">
        <f t="shared" si="0"/>
        <v>21</v>
      </c>
      <c r="W4" s="158">
        <f t="shared" si="0"/>
        <v>22</v>
      </c>
      <c r="X4" s="158">
        <f t="shared" si="0"/>
        <v>23</v>
      </c>
      <c r="Y4" s="158">
        <f t="shared" si="0"/>
        <v>24</v>
      </c>
      <c r="Z4" s="158">
        <f t="shared" si="0"/>
        <v>25</v>
      </c>
      <c r="AA4" s="158">
        <f t="shared" si="0"/>
        <v>26</v>
      </c>
      <c r="AB4" s="158">
        <f t="shared" si="0"/>
        <v>27</v>
      </c>
      <c r="AC4" s="158">
        <f t="shared" si="0"/>
        <v>28</v>
      </c>
      <c r="AD4" s="158">
        <f t="shared" si="0"/>
        <v>29</v>
      </c>
      <c r="AE4" s="158">
        <v>30</v>
      </c>
      <c r="AF4" s="125" t="s">
        <v>44</v>
      </c>
      <c r="AG4" s="130" t="s">
        <v>41</v>
      </c>
      <c r="AH4" s="139" t="s">
        <v>46</v>
      </c>
    </row>
    <row r="5" spans="1:34" s="5" customFormat="1" ht="20.100000000000001" customHeight="1" x14ac:dyDescent="0.2">
      <c r="A5" s="157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16" t="s">
        <v>39</v>
      </c>
      <c r="AG5" s="130" t="s">
        <v>39</v>
      </c>
      <c r="AH5" s="140"/>
    </row>
    <row r="6" spans="1:34" s="5" customFormat="1" ht="20.100000000000001" customHeight="1" x14ac:dyDescent="0.2">
      <c r="A6" s="54" t="s">
        <v>47</v>
      </c>
      <c r="B6" s="14">
        <f>[1]Junho!$K$5</f>
        <v>0.4</v>
      </c>
      <c r="C6" s="14">
        <f>[1]Junho!$K$6</f>
        <v>14.6</v>
      </c>
      <c r="D6" s="14">
        <f>[1]Junho!$K$7</f>
        <v>5.4</v>
      </c>
      <c r="E6" s="14">
        <f>[1]Junho!$K$8</f>
        <v>0</v>
      </c>
      <c r="F6" s="14">
        <f>[1]Junho!$K$9</f>
        <v>0</v>
      </c>
      <c r="G6" s="14">
        <f>[1]Junho!$K$10</f>
        <v>12.4</v>
      </c>
      <c r="H6" s="14">
        <f>[1]Junho!$K$11</f>
        <v>2.2000000000000002</v>
      </c>
      <c r="I6" s="14">
        <f>[1]Junho!$K$12</f>
        <v>0</v>
      </c>
      <c r="J6" s="14">
        <f>[1]Junho!$K$13</f>
        <v>0.2</v>
      </c>
      <c r="K6" s="14">
        <f>[1]Junho!$K$14</f>
        <v>0</v>
      </c>
      <c r="L6" s="14">
        <f>[1]Junho!$K$15</f>
        <v>0</v>
      </c>
      <c r="M6" s="14">
        <f>[1]Junho!$K$16</f>
        <v>0</v>
      </c>
      <c r="N6" s="14">
        <f>[1]Junho!$K$17</f>
        <v>0</v>
      </c>
      <c r="O6" s="14">
        <f>[1]Junho!$K$18</f>
        <v>0</v>
      </c>
      <c r="P6" s="14">
        <f>[1]Junho!$K$19</f>
        <v>0.2</v>
      </c>
      <c r="Q6" s="14">
        <f>[1]Junho!$K$20</f>
        <v>0</v>
      </c>
      <c r="R6" s="14">
        <f>[1]Junho!$K$21</f>
        <v>0</v>
      </c>
      <c r="S6" s="14">
        <f>[1]Junho!$K$22</f>
        <v>0</v>
      </c>
      <c r="T6" s="14">
        <f>[1]Junho!$K$23</f>
        <v>0</v>
      </c>
      <c r="U6" s="14">
        <f>[1]Junho!$K$24</f>
        <v>0</v>
      </c>
      <c r="V6" s="14">
        <f>[1]Junho!$K$25</f>
        <v>0.2</v>
      </c>
      <c r="W6" s="14">
        <f>[1]Junho!$K$26</f>
        <v>0</v>
      </c>
      <c r="X6" s="14">
        <f>[1]Junho!$K$27</f>
        <v>0</v>
      </c>
      <c r="Y6" s="14">
        <f>[1]Junho!$K$28</f>
        <v>0</v>
      </c>
      <c r="Z6" s="14">
        <f>[1]Junho!$K$29</f>
        <v>0</v>
      </c>
      <c r="AA6" s="14">
        <f>[1]Junho!$K$30</f>
        <v>0</v>
      </c>
      <c r="AB6" s="14">
        <f>[1]Junho!$K$31</f>
        <v>0</v>
      </c>
      <c r="AC6" s="14">
        <f>[1]Junho!$K$32</f>
        <v>0</v>
      </c>
      <c r="AD6" s="14">
        <f>[1]Junho!$K$33</f>
        <v>0</v>
      </c>
      <c r="AE6" s="14">
        <f>[1]Junho!$K$34</f>
        <v>0</v>
      </c>
      <c r="AF6" s="118">
        <f t="shared" ref="AF6:AF33" si="1">SUM(B6:AE6)</f>
        <v>35.600000000000009</v>
      </c>
      <c r="AG6" s="131">
        <f t="shared" ref="AG6:AG31" si="2">MAX(B6:AE6)</f>
        <v>14.6</v>
      </c>
      <c r="AH6" s="141">
        <f>COUNTIF(B6:AE6,"=0,0")</f>
        <v>22</v>
      </c>
    </row>
    <row r="7" spans="1:34" ht="17.100000000000001" customHeight="1" x14ac:dyDescent="0.2">
      <c r="A7" s="54" t="s">
        <v>0</v>
      </c>
      <c r="B7" s="14" t="str">
        <f>[2]Junho!$K$5</f>
        <v>*</v>
      </c>
      <c r="C7" s="14">
        <f>[2]Junho!$K$6</f>
        <v>0</v>
      </c>
      <c r="D7" s="14">
        <f>[2]Junho!$K$7</f>
        <v>0</v>
      </c>
      <c r="E7" s="14">
        <f>[2]Junho!$K$8</f>
        <v>0.60000000000000009</v>
      </c>
      <c r="F7" s="14">
        <f>[2]Junho!$K$9</f>
        <v>2.4000000000000004</v>
      </c>
      <c r="G7" s="14">
        <f>[2]Junho!$K$10</f>
        <v>0</v>
      </c>
      <c r="H7" s="14">
        <f>[2]Junho!$K$11</f>
        <v>0</v>
      </c>
      <c r="I7" s="14">
        <f>[2]Junho!$K$12</f>
        <v>0</v>
      </c>
      <c r="J7" s="14">
        <f>[2]Junho!$K$13</f>
        <v>0</v>
      </c>
      <c r="K7" s="14">
        <f>[2]Junho!$K$14</f>
        <v>0</v>
      </c>
      <c r="L7" s="14">
        <f>[2]Junho!$K$15</f>
        <v>0</v>
      </c>
      <c r="M7" s="14">
        <f>[2]Junho!$K$16</f>
        <v>0</v>
      </c>
      <c r="N7" s="14">
        <f>[2]Junho!$K$17</f>
        <v>0</v>
      </c>
      <c r="O7" s="14">
        <f>[2]Junho!$K$18</f>
        <v>0</v>
      </c>
      <c r="P7" s="14">
        <f>[2]Junho!$K$19</f>
        <v>0</v>
      </c>
      <c r="Q7" s="14">
        <f>[2]Junho!$K$20</f>
        <v>0</v>
      </c>
      <c r="R7" s="14">
        <f>[2]Junho!$K$21</f>
        <v>0</v>
      </c>
      <c r="S7" s="14">
        <f>[2]Junho!$K$22</f>
        <v>14.8</v>
      </c>
      <c r="T7" s="14">
        <f>[2]Junho!$K$23</f>
        <v>1.6</v>
      </c>
      <c r="U7" s="14">
        <f>[2]Junho!$K$24</f>
        <v>0.2</v>
      </c>
      <c r="V7" s="14" t="str">
        <f>[2]Junho!$K$25</f>
        <v>*</v>
      </c>
      <c r="W7" s="14">
        <f>[2]Junho!$K$26</f>
        <v>0</v>
      </c>
      <c r="X7" s="14">
        <f>[2]Junho!$K$27</f>
        <v>0.2</v>
      </c>
      <c r="Y7" s="14">
        <f>[2]Junho!$K$28</f>
        <v>0</v>
      </c>
      <c r="Z7" s="14">
        <f>[2]Junho!$K$29</f>
        <v>0</v>
      </c>
      <c r="AA7" s="14">
        <f>[2]Junho!$K$30</f>
        <v>0</v>
      </c>
      <c r="AB7" s="14">
        <f>[2]Junho!$K$31</f>
        <v>0</v>
      </c>
      <c r="AC7" s="14">
        <f>[2]Junho!$K$32</f>
        <v>0</v>
      </c>
      <c r="AD7" s="14">
        <f>[2]Junho!$K$33</f>
        <v>0</v>
      </c>
      <c r="AE7" s="14">
        <f>[2]Junho!$K$34</f>
        <v>0</v>
      </c>
      <c r="AF7" s="118">
        <f t="shared" si="1"/>
        <v>19.8</v>
      </c>
      <c r="AG7" s="132">
        <f t="shared" si="2"/>
        <v>14.8</v>
      </c>
      <c r="AH7" s="141">
        <f t="shared" ref="AH7:AH33" si="3">COUNTIF(B7:AE7,"=0,0")</f>
        <v>22</v>
      </c>
    </row>
    <row r="8" spans="1:34" ht="17.100000000000001" customHeight="1" x14ac:dyDescent="0.2">
      <c r="A8" s="54" t="s">
        <v>1</v>
      </c>
      <c r="B8" s="14">
        <f>[3]Junho!$K$5</f>
        <v>0.4</v>
      </c>
      <c r="C8" s="14">
        <f>[3]Junho!$K$6</f>
        <v>0.4</v>
      </c>
      <c r="D8" s="14">
        <f>[3]Junho!$K$7</f>
        <v>2.1999999999999997</v>
      </c>
      <c r="E8" s="14">
        <f>[3]Junho!$K$8</f>
        <v>1.2</v>
      </c>
      <c r="F8" s="14">
        <f>[3]Junho!$K$9</f>
        <v>2.600000000000001</v>
      </c>
      <c r="G8" s="14">
        <f>[3]Junho!$K$10</f>
        <v>0.60000000000000009</v>
      </c>
      <c r="H8" s="14">
        <f>[3]Junho!$K$11</f>
        <v>0.4</v>
      </c>
      <c r="I8" s="14">
        <f>[3]Junho!$K$12</f>
        <v>0.4</v>
      </c>
      <c r="J8" s="14">
        <f>[3]Junho!$K$13</f>
        <v>1.2</v>
      </c>
      <c r="K8" s="14">
        <f>[3]Junho!$K$14</f>
        <v>0.4</v>
      </c>
      <c r="L8" s="14">
        <f>[3]Junho!$K$15</f>
        <v>0.2</v>
      </c>
      <c r="M8" s="14">
        <f>[3]Junho!$K$16</f>
        <v>0.2</v>
      </c>
      <c r="N8" s="14">
        <f>[3]Junho!$K$17</f>
        <v>0</v>
      </c>
      <c r="O8" s="14">
        <f>[3]Junho!$K$18</f>
        <v>0</v>
      </c>
      <c r="P8" s="14">
        <f>[3]Junho!$K$19</f>
        <v>0</v>
      </c>
      <c r="Q8" s="14">
        <f>[3]Junho!$K$20</f>
        <v>0</v>
      </c>
      <c r="R8" s="14">
        <f>[3]Junho!$K$21</f>
        <v>0.2</v>
      </c>
      <c r="S8" s="14">
        <f>[3]Junho!$K$22</f>
        <v>0</v>
      </c>
      <c r="T8" s="14">
        <f>[3]Junho!$K$23</f>
        <v>0</v>
      </c>
      <c r="U8" s="14">
        <f>[3]Junho!$K$24</f>
        <v>0</v>
      </c>
      <c r="V8" s="14">
        <f>[3]Junho!$K$25</f>
        <v>0</v>
      </c>
      <c r="W8" s="14">
        <f>[3]Junho!$K$26</f>
        <v>0</v>
      </c>
      <c r="X8" s="14">
        <f>[3]Junho!$K$27</f>
        <v>0</v>
      </c>
      <c r="Y8" s="14">
        <f>[3]Junho!$K$28</f>
        <v>0.2</v>
      </c>
      <c r="Z8" s="14">
        <f>[3]Junho!$K$29</f>
        <v>0</v>
      </c>
      <c r="AA8" s="14">
        <f>[3]Junho!$K$30</f>
        <v>0</v>
      </c>
      <c r="AB8" s="14">
        <f>[3]Junho!$K$31</f>
        <v>0</v>
      </c>
      <c r="AC8" s="14">
        <f>[3]Junho!$K$32</f>
        <v>0</v>
      </c>
      <c r="AD8" s="14">
        <f>[3]Junho!$K$33</f>
        <v>0.2</v>
      </c>
      <c r="AE8" s="14">
        <f>[3]Junho!$K$34</f>
        <v>0</v>
      </c>
      <c r="AF8" s="118">
        <f t="shared" si="1"/>
        <v>10.799999999999997</v>
      </c>
      <c r="AG8" s="132">
        <f t="shared" si="2"/>
        <v>2.600000000000001</v>
      </c>
      <c r="AH8" s="141">
        <f t="shared" si="3"/>
        <v>15</v>
      </c>
    </row>
    <row r="9" spans="1:34" ht="17.100000000000001" customHeight="1" x14ac:dyDescent="0.2">
      <c r="A9" s="54" t="s">
        <v>55</v>
      </c>
      <c r="B9" s="14">
        <f>[4]Junho!$K$5</f>
        <v>6.8</v>
      </c>
      <c r="C9" s="14">
        <f>[4]Junho!$K$6</f>
        <v>16.399999999999999</v>
      </c>
      <c r="D9" s="14">
        <f>[4]Junho!$K$7</f>
        <v>1.2</v>
      </c>
      <c r="E9" s="14">
        <f>[4]Junho!$K$8</f>
        <v>2.2000000000000002</v>
      </c>
      <c r="F9" s="14">
        <f>[4]Junho!$K$9</f>
        <v>8.6</v>
      </c>
      <c r="G9" s="14">
        <f>[4]Junho!$K$10</f>
        <v>0.8</v>
      </c>
      <c r="H9" s="14">
        <f>[4]Junho!$K$11</f>
        <v>3</v>
      </c>
      <c r="I9" s="14">
        <f>[4]Junho!$K$12</f>
        <v>0</v>
      </c>
      <c r="J9" s="14">
        <f>[4]Junho!$K$13</f>
        <v>0</v>
      </c>
      <c r="K9" s="14">
        <f>[4]Junho!$K$14</f>
        <v>0</v>
      </c>
      <c r="L9" s="14">
        <f>[4]Junho!$K$15</f>
        <v>0</v>
      </c>
      <c r="M9" s="14">
        <f>[4]Junho!$K$16</f>
        <v>0</v>
      </c>
      <c r="N9" s="14">
        <f>[4]Junho!$K$17</f>
        <v>0</v>
      </c>
      <c r="O9" s="14">
        <f>[4]Junho!$K$18</f>
        <v>0</v>
      </c>
      <c r="P9" s="14">
        <f>[4]Junho!$K$19</f>
        <v>0</v>
      </c>
      <c r="Q9" s="14">
        <f>[4]Junho!$K$20</f>
        <v>0</v>
      </c>
      <c r="R9" s="14">
        <f>[4]Junho!$K$21</f>
        <v>0</v>
      </c>
      <c r="S9" s="14">
        <f>[4]Junho!$K$22</f>
        <v>0</v>
      </c>
      <c r="T9" s="14">
        <f>[4]Junho!$K$23</f>
        <v>0</v>
      </c>
      <c r="U9" s="14">
        <f>[4]Junho!$K$24</f>
        <v>0</v>
      </c>
      <c r="V9" s="14">
        <f>[4]Junho!$K$25</f>
        <v>0</v>
      </c>
      <c r="W9" s="14">
        <f>[4]Junho!$K$26</f>
        <v>0</v>
      </c>
      <c r="X9" s="14">
        <f>[4]Junho!$K$27</f>
        <v>0</v>
      </c>
      <c r="Y9" s="14">
        <f>[4]Junho!$K$28</f>
        <v>0</v>
      </c>
      <c r="Z9" s="14">
        <f>[4]Junho!$K$29</f>
        <v>0</v>
      </c>
      <c r="AA9" s="14">
        <f>[4]Junho!$K$30</f>
        <v>0</v>
      </c>
      <c r="AB9" s="14">
        <f>[4]Junho!$K$31</f>
        <v>0</v>
      </c>
      <c r="AC9" s="14">
        <f>[4]Junho!$K$32</f>
        <v>0</v>
      </c>
      <c r="AD9" s="14">
        <f>[4]Junho!$K$33</f>
        <v>0</v>
      </c>
      <c r="AE9" s="14">
        <f>[4]Junho!$K$34</f>
        <v>0</v>
      </c>
      <c r="AF9" s="118">
        <f t="shared" ref="AF9" si="4">SUM(B9:AE9)</f>
        <v>38.999999999999993</v>
      </c>
      <c r="AG9" s="132">
        <f t="shared" ref="AG9" si="5">MAX(B9:AE9)</f>
        <v>16.399999999999999</v>
      </c>
      <c r="AH9" s="141">
        <f t="shared" si="3"/>
        <v>23</v>
      </c>
    </row>
    <row r="10" spans="1:34" ht="17.100000000000001" customHeight="1" x14ac:dyDescent="0.2">
      <c r="A10" s="54" t="s">
        <v>48</v>
      </c>
      <c r="B10" s="14">
        <f>[5]Junho!$K$5</f>
        <v>2.6000000000000005</v>
      </c>
      <c r="C10" s="14">
        <f>[5]Junho!$K$6</f>
        <v>0.2</v>
      </c>
      <c r="D10" s="14">
        <f>[5]Junho!$K$7</f>
        <v>0</v>
      </c>
      <c r="E10" s="14">
        <f>[5]Junho!$K$8</f>
        <v>3.6000000000000005</v>
      </c>
      <c r="F10" s="14">
        <f>[5]Junho!$K$9</f>
        <v>5.8000000000000007</v>
      </c>
      <c r="G10" s="14">
        <f>[5]Junho!$K$10</f>
        <v>1.4</v>
      </c>
      <c r="H10" s="14">
        <f>[5]Junho!$K$11</f>
        <v>0</v>
      </c>
      <c r="I10" s="14">
        <f>[5]Junho!$K$12</f>
        <v>0.2</v>
      </c>
      <c r="J10" s="14">
        <f>[5]Junho!$K$13</f>
        <v>0.2</v>
      </c>
      <c r="K10" s="14">
        <f>[5]Junho!$K$14</f>
        <v>0</v>
      </c>
      <c r="L10" s="14">
        <f>[5]Junho!$K$15</f>
        <v>0</v>
      </c>
      <c r="M10" s="14">
        <f>[5]Junho!$K$16</f>
        <v>0</v>
      </c>
      <c r="N10" s="14">
        <f>[5]Junho!$K$17</f>
        <v>0.2</v>
      </c>
      <c r="O10" s="14">
        <f>[5]Junho!$K$18</f>
        <v>0</v>
      </c>
      <c r="P10" s="14">
        <f>[5]Junho!$K$19</f>
        <v>0</v>
      </c>
      <c r="Q10" s="14">
        <f>[5]Junho!$K$20</f>
        <v>0</v>
      </c>
      <c r="R10" s="14">
        <f>[5]Junho!$K$21</f>
        <v>0</v>
      </c>
      <c r="S10" s="14">
        <f>[5]Junho!$K$22</f>
        <v>0.60000000000000009</v>
      </c>
      <c r="T10" s="14">
        <f>[5]Junho!$K$23</f>
        <v>1.6</v>
      </c>
      <c r="U10" s="14">
        <f>[5]Junho!$K$24</f>
        <v>0</v>
      </c>
      <c r="V10" s="14">
        <f>[5]Junho!$K$25</f>
        <v>0</v>
      </c>
      <c r="W10" s="14">
        <f>[5]Junho!$K$26</f>
        <v>0</v>
      </c>
      <c r="X10" s="14">
        <f>[5]Junho!$K$27</f>
        <v>0.2</v>
      </c>
      <c r="Y10" s="14">
        <f>[5]Junho!$K$28</f>
        <v>0</v>
      </c>
      <c r="Z10" s="14">
        <f>[5]Junho!$K$29</f>
        <v>0</v>
      </c>
      <c r="AA10" s="14">
        <f>[5]Junho!$K$30</f>
        <v>0</v>
      </c>
      <c r="AB10" s="14">
        <f>[5]Junho!$K$31</f>
        <v>0.60000000000000009</v>
      </c>
      <c r="AC10" s="14">
        <f>[5]Junho!$K$32</f>
        <v>0.2</v>
      </c>
      <c r="AD10" s="14">
        <f>[5]Junho!$K$33</f>
        <v>0.2</v>
      </c>
      <c r="AE10" s="14">
        <f>[5]Junho!$K$34</f>
        <v>0</v>
      </c>
      <c r="AF10" s="118">
        <f t="shared" si="1"/>
        <v>17.600000000000001</v>
      </c>
      <c r="AG10" s="132">
        <f t="shared" si="2"/>
        <v>5.8000000000000007</v>
      </c>
      <c r="AH10" s="141">
        <f t="shared" si="3"/>
        <v>16</v>
      </c>
    </row>
    <row r="11" spans="1:34" ht="17.100000000000001" customHeight="1" x14ac:dyDescent="0.2">
      <c r="A11" s="54" t="s">
        <v>2</v>
      </c>
      <c r="B11" s="14">
        <f>[6]Junho!$K$5</f>
        <v>9</v>
      </c>
      <c r="C11" s="14">
        <f>[6]Junho!$K$6</f>
        <v>4.6000000000000005</v>
      </c>
      <c r="D11" s="14">
        <f>[6]Junho!$K$7</f>
        <v>2.8000000000000007</v>
      </c>
      <c r="E11" s="14">
        <f>[6]Junho!$K$8</f>
        <v>1</v>
      </c>
      <c r="F11" s="14">
        <f>[6]Junho!$K$9</f>
        <v>14.2</v>
      </c>
      <c r="G11" s="14">
        <f>[6]Junho!$K$10</f>
        <v>14</v>
      </c>
      <c r="H11" s="14">
        <f>[6]Junho!$K$11</f>
        <v>2.8000000000000003</v>
      </c>
      <c r="I11" s="14">
        <f>[6]Junho!$K$12</f>
        <v>0.4</v>
      </c>
      <c r="J11" s="14">
        <f>[6]Junho!$K$13</f>
        <v>0</v>
      </c>
      <c r="K11" s="14">
        <f>[6]Junho!$K$14</f>
        <v>0</v>
      </c>
      <c r="L11" s="14">
        <f>[6]Junho!$K$15</f>
        <v>0</v>
      </c>
      <c r="M11" s="14">
        <f>[6]Junho!$K$16</f>
        <v>0</v>
      </c>
      <c r="N11" s="14">
        <f>[6]Junho!$K$17</f>
        <v>0</v>
      </c>
      <c r="O11" s="14">
        <f>[6]Junho!$K$18</f>
        <v>0</v>
      </c>
      <c r="P11" s="14">
        <f>[6]Junho!$K$19</f>
        <v>0</v>
      </c>
      <c r="Q11" s="14">
        <f>[6]Junho!$K$20</f>
        <v>0</v>
      </c>
      <c r="R11" s="14">
        <f>[6]Junho!$K$21</f>
        <v>0</v>
      </c>
      <c r="S11" s="14">
        <f>[6]Junho!$K$22</f>
        <v>0</v>
      </c>
      <c r="T11" s="14">
        <f>[6]Junho!$K$23</f>
        <v>0</v>
      </c>
      <c r="U11" s="14">
        <f>[6]Junho!$K$24</f>
        <v>0</v>
      </c>
      <c r="V11" s="14">
        <f>[6]Junho!$K$25</f>
        <v>0</v>
      </c>
      <c r="W11" s="14">
        <f>[6]Junho!$K$26</f>
        <v>0</v>
      </c>
      <c r="X11" s="14">
        <f>[6]Junho!$K$27</f>
        <v>0</v>
      </c>
      <c r="Y11" s="14">
        <f>[6]Junho!$K$28</f>
        <v>0</v>
      </c>
      <c r="Z11" s="14">
        <f>[6]Junho!$K$29</f>
        <v>0</v>
      </c>
      <c r="AA11" s="14">
        <f>[6]Junho!$K$30</f>
        <v>0</v>
      </c>
      <c r="AB11" s="14">
        <f>[6]Junho!$K$31</f>
        <v>0</v>
      </c>
      <c r="AC11" s="14">
        <f>[6]Junho!$K$32</f>
        <v>0</v>
      </c>
      <c r="AD11" s="14">
        <f>[6]Junho!$K$33</f>
        <v>0</v>
      </c>
      <c r="AE11" s="14">
        <f>[6]Junho!$K$34</f>
        <v>0</v>
      </c>
      <c r="AF11" s="118">
        <f t="shared" si="1"/>
        <v>48.8</v>
      </c>
      <c r="AG11" s="132">
        <f t="shared" si="2"/>
        <v>14.2</v>
      </c>
      <c r="AH11" s="141">
        <f t="shared" si="3"/>
        <v>22</v>
      </c>
    </row>
    <row r="12" spans="1:34" ht="17.100000000000001" customHeight="1" x14ac:dyDescent="0.2">
      <c r="A12" s="54" t="s">
        <v>3</v>
      </c>
      <c r="B12" s="14">
        <f>[7]Junho!$K$5</f>
        <v>0.2</v>
      </c>
      <c r="C12" s="14">
        <f>[7]Junho!$K$6</f>
        <v>0.4</v>
      </c>
      <c r="D12" s="14">
        <f>[7]Junho!$K$7</f>
        <v>0.4</v>
      </c>
      <c r="E12" s="14">
        <f>[7]Junho!$K$8</f>
        <v>2.6</v>
      </c>
      <c r="F12" s="14">
        <f>[7]Junho!$K$9</f>
        <v>3.0000000000000004</v>
      </c>
      <c r="G12" s="14">
        <f>[7]Junho!$K$10</f>
        <v>2.6</v>
      </c>
      <c r="H12" s="14">
        <f>[7]Junho!$K$11</f>
        <v>3.600000000000001</v>
      </c>
      <c r="I12" s="14">
        <f>[7]Junho!$K$12</f>
        <v>2.6</v>
      </c>
      <c r="J12" s="14">
        <f>[7]Junho!$K$13</f>
        <v>3.0000000000000004</v>
      </c>
      <c r="K12" s="14">
        <f>[7]Junho!$K$14</f>
        <v>4.8000000000000007</v>
      </c>
      <c r="L12" s="14">
        <f>[7]Junho!$K$15</f>
        <v>3.8000000000000007</v>
      </c>
      <c r="M12" s="14">
        <f>[7]Junho!$K$16</f>
        <v>0</v>
      </c>
      <c r="N12" s="14">
        <f>[7]Junho!$K$17</f>
        <v>0</v>
      </c>
      <c r="O12" s="14">
        <f>[7]Junho!$K$18</f>
        <v>0</v>
      </c>
      <c r="P12" s="14">
        <f>[7]Junho!$K$19</f>
        <v>0</v>
      </c>
      <c r="Q12" s="14">
        <f>[7]Junho!$K$20</f>
        <v>0</v>
      </c>
      <c r="R12" s="14">
        <f>[7]Junho!$K$21</f>
        <v>0</v>
      </c>
      <c r="S12" s="14">
        <f>[7]Junho!$K$22</f>
        <v>0</v>
      </c>
      <c r="T12" s="14">
        <f>[7]Junho!$K$23</f>
        <v>0</v>
      </c>
      <c r="U12" s="14">
        <f>[7]Junho!$K$24</f>
        <v>0</v>
      </c>
      <c r="V12" s="14">
        <f>[7]Junho!$K$25</f>
        <v>0</v>
      </c>
      <c r="W12" s="14">
        <f>[7]Junho!$K$26</f>
        <v>0</v>
      </c>
      <c r="X12" s="14">
        <f>[7]Junho!$K$27</f>
        <v>0</v>
      </c>
      <c r="Y12" s="14">
        <f>[7]Junho!$K$28</f>
        <v>0</v>
      </c>
      <c r="Z12" s="14">
        <f>[7]Junho!$K$29</f>
        <v>0</v>
      </c>
      <c r="AA12" s="14">
        <f>[7]Junho!$K$30</f>
        <v>0</v>
      </c>
      <c r="AB12" s="14">
        <f>[7]Junho!$K$31</f>
        <v>0</v>
      </c>
      <c r="AC12" s="14">
        <f>[7]Junho!$K$32</f>
        <v>0</v>
      </c>
      <c r="AD12" s="14">
        <f>[7]Junho!$K$33</f>
        <v>0</v>
      </c>
      <c r="AE12" s="14">
        <f>[7]Junho!$K$34</f>
        <v>0</v>
      </c>
      <c r="AF12" s="118">
        <f t="shared" si="1"/>
        <v>27.000000000000004</v>
      </c>
      <c r="AG12" s="132">
        <f t="shared" si="2"/>
        <v>4.8000000000000007</v>
      </c>
      <c r="AH12" s="141">
        <f t="shared" si="3"/>
        <v>19</v>
      </c>
    </row>
    <row r="13" spans="1:34" ht="17.100000000000001" customHeight="1" x14ac:dyDescent="0.2">
      <c r="A13" s="54" t="s">
        <v>4</v>
      </c>
      <c r="B13" s="14">
        <f>[8]Junho!$K$5</f>
        <v>8.3999999999999986</v>
      </c>
      <c r="C13" s="14">
        <f>[8]Junho!$K$6</f>
        <v>0</v>
      </c>
      <c r="D13" s="14">
        <f>[8]Junho!$K$7</f>
        <v>0</v>
      </c>
      <c r="E13" s="14">
        <f>[8]Junho!$K$8</f>
        <v>0</v>
      </c>
      <c r="F13" s="14">
        <f>[8]Junho!$K$9</f>
        <v>0</v>
      </c>
      <c r="G13" s="14">
        <f>[8]Junho!$K$10</f>
        <v>0</v>
      </c>
      <c r="H13" s="14">
        <f>[8]Junho!$K$11</f>
        <v>0</v>
      </c>
      <c r="I13" s="14">
        <f>[8]Junho!$K$12</f>
        <v>0</v>
      </c>
      <c r="J13" s="14">
        <f>[8]Junho!$K$13</f>
        <v>0</v>
      </c>
      <c r="K13" s="14">
        <f>[8]Junho!$K$14</f>
        <v>0</v>
      </c>
      <c r="L13" s="14">
        <f>[8]Junho!$K$15</f>
        <v>0</v>
      </c>
      <c r="M13" s="14">
        <f>[8]Junho!$K$16</f>
        <v>0</v>
      </c>
      <c r="N13" s="14">
        <f>[8]Junho!$K$17</f>
        <v>0</v>
      </c>
      <c r="O13" s="14">
        <f>[8]Junho!$K$18</f>
        <v>0</v>
      </c>
      <c r="P13" s="14">
        <f>[8]Junho!$K$19</f>
        <v>0</v>
      </c>
      <c r="Q13" s="14">
        <f>[8]Junho!$K$20</f>
        <v>0</v>
      </c>
      <c r="R13" s="14">
        <f>[8]Junho!$K$21</f>
        <v>0</v>
      </c>
      <c r="S13" s="14">
        <f>[8]Junho!$K$22</f>
        <v>0</v>
      </c>
      <c r="T13" s="14">
        <f>[8]Junho!$K$23</f>
        <v>0</v>
      </c>
      <c r="U13" s="14">
        <f>[8]Junho!$K$24</f>
        <v>0</v>
      </c>
      <c r="V13" s="14">
        <f>[8]Junho!$K$25</f>
        <v>0</v>
      </c>
      <c r="W13" s="14">
        <f>[8]Junho!$K$26</f>
        <v>0</v>
      </c>
      <c r="X13" s="14">
        <f>[8]Junho!$K$27</f>
        <v>0</v>
      </c>
      <c r="Y13" s="14">
        <f>[8]Junho!$K$28</f>
        <v>0</v>
      </c>
      <c r="Z13" s="14">
        <f>[8]Junho!$K$29</f>
        <v>0</v>
      </c>
      <c r="AA13" s="14">
        <f>[8]Junho!$K$30</f>
        <v>0</v>
      </c>
      <c r="AB13" s="14">
        <f>[8]Junho!$K$31</f>
        <v>0</v>
      </c>
      <c r="AC13" s="14" t="str">
        <f>[8]Junho!$K$32</f>
        <v>*</v>
      </c>
      <c r="AD13" s="14" t="str">
        <f>[8]Junho!$K$33</f>
        <v>*</v>
      </c>
      <c r="AE13" s="14" t="str">
        <f>[8]Junho!$K$34</f>
        <v>*</v>
      </c>
      <c r="AF13" s="118">
        <f t="shared" si="1"/>
        <v>8.3999999999999986</v>
      </c>
      <c r="AG13" s="132">
        <f t="shared" si="2"/>
        <v>8.3999999999999986</v>
      </c>
      <c r="AH13" s="141">
        <f t="shared" si="3"/>
        <v>26</v>
      </c>
    </row>
    <row r="14" spans="1:34" ht="17.100000000000001" customHeight="1" x14ac:dyDescent="0.2">
      <c r="A14" s="54" t="s">
        <v>5</v>
      </c>
      <c r="B14" s="14">
        <f>[9]Junho!$K$5</f>
        <v>0</v>
      </c>
      <c r="C14" s="14">
        <f>[9]Junho!$K$6</f>
        <v>7.1999999999999993</v>
      </c>
      <c r="D14" s="14">
        <f>[9]Junho!$K$7</f>
        <v>0</v>
      </c>
      <c r="E14" s="14">
        <f>[9]Junho!$K$8</f>
        <v>0</v>
      </c>
      <c r="F14" s="14">
        <f>[9]Junho!$K$9</f>
        <v>0</v>
      </c>
      <c r="G14" s="14">
        <f>[9]Junho!$K$10</f>
        <v>0.8</v>
      </c>
      <c r="H14" s="14">
        <f>[9]Junho!$K$11</f>
        <v>0.60000000000000009</v>
      </c>
      <c r="I14" s="14">
        <f>[9]Junho!$K$12</f>
        <v>0</v>
      </c>
      <c r="J14" s="14">
        <f>[9]Junho!$K$13</f>
        <v>0</v>
      </c>
      <c r="K14" s="14">
        <f>[9]Junho!$K$14</f>
        <v>0</v>
      </c>
      <c r="L14" s="14">
        <f>[9]Junho!$K$15</f>
        <v>0</v>
      </c>
      <c r="M14" s="14">
        <f>[9]Junho!$K$16</f>
        <v>0</v>
      </c>
      <c r="N14" s="14">
        <f>[9]Junho!$K$17</f>
        <v>0</v>
      </c>
      <c r="O14" s="14">
        <f>[9]Junho!$K$18</f>
        <v>0</v>
      </c>
      <c r="P14" s="14">
        <f>[9]Junho!$K$19</f>
        <v>0</v>
      </c>
      <c r="Q14" s="14">
        <f>[9]Junho!$K$20</f>
        <v>0</v>
      </c>
      <c r="R14" s="14">
        <f>[9]Junho!$K$21</f>
        <v>0</v>
      </c>
      <c r="S14" s="14">
        <f>[9]Junho!$K$22</f>
        <v>0</v>
      </c>
      <c r="T14" s="14">
        <f>[9]Junho!$K$23</f>
        <v>0</v>
      </c>
      <c r="U14" s="14">
        <f>[9]Junho!$K$24</f>
        <v>0</v>
      </c>
      <c r="V14" s="14">
        <f>[9]Junho!$K$25</f>
        <v>0</v>
      </c>
      <c r="W14" s="14">
        <f>[9]Junho!$K$26</f>
        <v>0</v>
      </c>
      <c r="X14" s="14">
        <f>[9]Junho!$K$27</f>
        <v>0</v>
      </c>
      <c r="Y14" s="14">
        <f>[9]Junho!$K$28</f>
        <v>0</v>
      </c>
      <c r="Z14" s="14">
        <f>[9]Junho!$K$29</f>
        <v>0</v>
      </c>
      <c r="AA14" s="14">
        <f>[9]Junho!$K$30</f>
        <v>0</v>
      </c>
      <c r="AB14" s="14">
        <f>[9]Junho!$K$31</f>
        <v>0</v>
      </c>
      <c r="AC14" s="14">
        <f>[9]Junho!$K$32</f>
        <v>0</v>
      </c>
      <c r="AD14" s="14">
        <f>[9]Junho!$K$33</f>
        <v>0</v>
      </c>
      <c r="AE14" s="14">
        <f>[9]Junho!$K$34</f>
        <v>0</v>
      </c>
      <c r="AF14" s="118">
        <f t="shared" si="1"/>
        <v>8.6</v>
      </c>
      <c r="AG14" s="132">
        <f t="shared" si="2"/>
        <v>7.1999999999999993</v>
      </c>
      <c r="AH14" s="141">
        <f t="shared" si="3"/>
        <v>27</v>
      </c>
    </row>
    <row r="15" spans="1:34" ht="17.100000000000001" customHeight="1" x14ac:dyDescent="0.2">
      <c r="A15" s="54" t="s">
        <v>50</v>
      </c>
      <c r="B15" s="14">
        <f>[10]Junho!$K$5</f>
        <v>0.2</v>
      </c>
      <c r="C15" s="14">
        <f>[10]Junho!$K$6</f>
        <v>1.4000000000000001</v>
      </c>
      <c r="D15" s="14">
        <f>[10]Junho!$K$7</f>
        <v>2.6</v>
      </c>
      <c r="E15" s="14">
        <f>[10]Junho!$K$8</f>
        <v>1</v>
      </c>
      <c r="F15" s="14">
        <f>[10]Junho!$K$9</f>
        <v>2.2000000000000002</v>
      </c>
      <c r="G15" s="14">
        <f>[10]Junho!$K$10</f>
        <v>0.4</v>
      </c>
      <c r="H15" s="14">
        <f>[10]Junho!$K$11</f>
        <v>3.4000000000000004</v>
      </c>
      <c r="I15" s="14">
        <f>[10]Junho!$K$12</f>
        <v>0</v>
      </c>
      <c r="J15" s="14">
        <f>[10]Junho!$K$13</f>
        <v>0</v>
      </c>
      <c r="K15" s="14">
        <f>[10]Junho!$K$14</f>
        <v>0</v>
      </c>
      <c r="L15" s="14">
        <f>[10]Junho!$K$15</f>
        <v>0</v>
      </c>
      <c r="M15" s="14">
        <f>[10]Junho!$K$16</f>
        <v>0</v>
      </c>
      <c r="N15" s="14">
        <f>[10]Junho!$K$17</f>
        <v>0</v>
      </c>
      <c r="O15" s="14">
        <f>[10]Junho!$K$18</f>
        <v>0</v>
      </c>
      <c r="P15" s="14">
        <f>[10]Junho!$K$19</f>
        <v>0</v>
      </c>
      <c r="Q15" s="14">
        <f>[10]Junho!$K$20</f>
        <v>0.4</v>
      </c>
      <c r="R15" s="14">
        <f>[10]Junho!$K$21</f>
        <v>0</v>
      </c>
      <c r="S15" s="14">
        <f>[10]Junho!$K$22</f>
        <v>0</v>
      </c>
      <c r="T15" s="14">
        <f>[10]Junho!$K$23</f>
        <v>0</v>
      </c>
      <c r="U15" s="14">
        <f>[10]Junho!$K$24</f>
        <v>0</v>
      </c>
      <c r="V15" s="14">
        <f>[10]Junho!$K$25</f>
        <v>0.2</v>
      </c>
      <c r="W15" s="14">
        <f>[10]Junho!$K$26</f>
        <v>0.2</v>
      </c>
      <c r="X15" s="14">
        <f>[10]Junho!$K$27</f>
        <v>0</v>
      </c>
      <c r="Y15" s="14">
        <f>[10]Junho!$K$28</f>
        <v>0</v>
      </c>
      <c r="Z15" s="14">
        <f>[10]Junho!$K$29</f>
        <v>0</v>
      </c>
      <c r="AA15" s="14">
        <f>[10]Junho!$K$30</f>
        <v>0</v>
      </c>
      <c r="AB15" s="14">
        <f>[10]Junho!$K$31</f>
        <v>0</v>
      </c>
      <c r="AC15" s="14">
        <f>[10]Junho!$K$32</f>
        <v>0</v>
      </c>
      <c r="AD15" s="14">
        <f>[10]Junho!$K$33</f>
        <v>0</v>
      </c>
      <c r="AE15" s="14">
        <f>[10]Junho!$K$34</f>
        <v>0</v>
      </c>
      <c r="AF15" s="118">
        <f t="shared" si="1"/>
        <v>12</v>
      </c>
      <c r="AG15" s="132">
        <f t="shared" si="2"/>
        <v>3.4000000000000004</v>
      </c>
      <c r="AH15" s="141">
        <f t="shared" si="3"/>
        <v>20</v>
      </c>
    </row>
    <row r="16" spans="1:34" ht="17.100000000000001" customHeight="1" x14ac:dyDescent="0.2">
      <c r="A16" s="54" t="s">
        <v>6</v>
      </c>
      <c r="B16" s="14">
        <f>[11]Junho!$K$5</f>
        <v>0.4</v>
      </c>
      <c r="C16" s="14">
        <f>[11]Junho!$K$6</f>
        <v>19.600000000000001</v>
      </c>
      <c r="D16" s="14">
        <f>[11]Junho!$K$7</f>
        <v>0</v>
      </c>
      <c r="E16" s="14">
        <f>[11]Junho!$K$8</f>
        <v>0</v>
      </c>
      <c r="F16" s="14">
        <f>[11]Junho!$K$9</f>
        <v>0.2</v>
      </c>
      <c r="G16" s="14">
        <f>[11]Junho!$K$10</f>
        <v>0</v>
      </c>
      <c r="H16" s="14">
        <f>[11]Junho!$K$11</f>
        <v>1.7999999999999998</v>
      </c>
      <c r="I16" s="14">
        <f>[11]Junho!$K$12</f>
        <v>0</v>
      </c>
      <c r="J16" s="14">
        <f>[11]Junho!$K$13</f>
        <v>0</v>
      </c>
      <c r="K16" s="14">
        <f>[11]Junho!$K$14</f>
        <v>0</v>
      </c>
      <c r="L16" s="14">
        <f>[11]Junho!$K$15</f>
        <v>0</v>
      </c>
      <c r="M16" s="14">
        <f>[11]Junho!$K$16</f>
        <v>0</v>
      </c>
      <c r="N16" s="14">
        <f>[11]Junho!$K$17</f>
        <v>0</v>
      </c>
      <c r="O16" s="14">
        <f>[11]Junho!$K$18</f>
        <v>0</v>
      </c>
      <c r="P16" s="14">
        <f>[11]Junho!$K$19</f>
        <v>0</v>
      </c>
      <c r="Q16" s="14">
        <f>[11]Junho!$K$20</f>
        <v>0</v>
      </c>
      <c r="R16" s="14">
        <f>[11]Junho!$K$21</f>
        <v>0</v>
      </c>
      <c r="S16" s="14">
        <f>[11]Junho!$K$22</f>
        <v>0</v>
      </c>
      <c r="T16" s="14">
        <f>[11]Junho!$K$23</f>
        <v>0.2</v>
      </c>
      <c r="U16" s="14">
        <f>[11]Junho!$K$24</f>
        <v>0.2</v>
      </c>
      <c r="V16" s="14">
        <f>[11]Junho!$K$25</f>
        <v>0</v>
      </c>
      <c r="W16" s="14">
        <f>[11]Junho!$K$26</f>
        <v>0.2</v>
      </c>
      <c r="X16" s="14">
        <f>[11]Junho!$K$27</f>
        <v>0</v>
      </c>
      <c r="Y16" s="14">
        <f>[11]Junho!$K$28</f>
        <v>0.2</v>
      </c>
      <c r="Z16" s="14">
        <f>[11]Junho!$K$29</f>
        <v>0</v>
      </c>
      <c r="AA16" s="14">
        <f>[11]Junho!$K$30</f>
        <v>0</v>
      </c>
      <c r="AB16" s="14">
        <f>[11]Junho!$K$31</f>
        <v>0</v>
      </c>
      <c r="AC16" s="14">
        <f>[11]Junho!$K$32</f>
        <v>0</v>
      </c>
      <c r="AD16" s="14">
        <f>[11]Junho!$K$33</f>
        <v>0</v>
      </c>
      <c r="AE16" s="14">
        <f>[11]Junho!$K$34</f>
        <v>0</v>
      </c>
      <c r="AF16" s="118">
        <f t="shared" si="1"/>
        <v>22.799999999999997</v>
      </c>
      <c r="AG16" s="132">
        <f t="shared" si="2"/>
        <v>19.600000000000001</v>
      </c>
      <c r="AH16" s="141">
        <f t="shared" si="3"/>
        <v>22</v>
      </c>
    </row>
    <row r="17" spans="1:34" ht="17.100000000000001" customHeight="1" x14ac:dyDescent="0.2">
      <c r="A17" s="54" t="s">
        <v>7</v>
      </c>
      <c r="B17" s="14">
        <f>[12]Junho!$K$5</f>
        <v>4.5999999999999996</v>
      </c>
      <c r="C17" s="14">
        <f>[12]Junho!$K$6</f>
        <v>0</v>
      </c>
      <c r="D17" s="14">
        <f>[12]Junho!$K$7</f>
        <v>0</v>
      </c>
      <c r="E17" s="14">
        <f>[12]Junho!$K$8</f>
        <v>13.4</v>
      </c>
      <c r="F17" s="14">
        <f>[12]Junho!$K$9</f>
        <v>12.6</v>
      </c>
      <c r="G17" s="14">
        <f>[12]Junho!$K$10</f>
        <v>12.4</v>
      </c>
      <c r="H17" s="14">
        <f>[12]Junho!$K$11</f>
        <v>0.2</v>
      </c>
      <c r="I17" s="14">
        <f>[12]Junho!$K$12</f>
        <v>0</v>
      </c>
      <c r="J17" s="14">
        <f>[12]Junho!$K$13</f>
        <v>0</v>
      </c>
      <c r="K17" s="14">
        <f>[12]Junho!$K$14</f>
        <v>0</v>
      </c>
      <c r="L17" s="14">
        <f>[12]Junho!$K$15</f>
        <v>0</v>
      </c>
      <c r="M17" s="14">
        <f>[12]Junho!$K$16</f>
        <v>0</v>
      </c>
      <c r="N17" s="14">
        <f>[12]Junho!$K$17</f>
        <v>0</v>
      </c>
      <c r="O17" s="14">
        <f>[12]Junho!$K$18</f>
        <v>0</v>
      </c>
      <c r="P17" s="14">
        <f>[12]Junho!$K$19</f>
        <v>0</v>
      </c>
      <c r="Q17" s="14">
        <f>[12]Junho!$K$20</f>
        <v>0</v>
      </c>
      <c r="R17" s="14">
        <f>[12]Junho!$K$21</f>
        <v>0</v>
      </c>
      <c r="S17" s="14">
        <f>[12]Junho!$K$22</f>
        <v>0</v>
      </c>
      <c r="T17" s="14">
        <f>[12]Junho!$K$23</f>
        <v>0.2</v>
      </c>
      <c r="U17" s="14">
        <f>[12]Junho!$K$24</f>
        <v>0.2</v>
      </c>
      <c r="V17" s="14">
        <f>[12]Junho!$K$25</f>
        <v>0.6</v>
      </c>
      <c r="W17" s="14">
        <f>[12]Junho!$K$26</f>
        <v>0</v>
      </c>
      <c r="X17" s="14">
        <f>[12]Junho!$K$27</f>
        <v>0.2</v>
      </c>
      <c r="Y17" s="14">
        <f>[12]Junho!$K$28</f>
        <v>0</v>
      </c>
      <c r="Z17" s="14">
        <f>[12]Junho!$K$29</f>
        <v>0</v>
      </c>
      <c r="AA17" s="14">
        <f>[12]Junho!$K$30</f>
        <v>0</v>
      </c>
      <c r="AB17" s="14">
        <f>[12]Junho!$K$31</f>
        <v>0</v>
      </c>
      <c r="AC17" s="14">
        <f>[12]Junho!$K$32</f>
        <v>0</v>
      </c>
      <c r="AD17" s="14">
        <f>[12]Junho!$K$33</f>
        <v>0</v>
      </c>
      <c r="AE17" s="14">
        <f>[12]Junho!$K$34</f>
        <v>0</v>
      </c>
      <c r="AF17" s="118">
        <f t="shared" si="1"/>
        <v>44.400000000000013</v>
      </c>
      <c r="AG17" s="132">
        <f t="shared" si="2"/>
        <v>13.4</v>
      </c>
      <c r="AH17" s="141">
        <f t="shared" si="3"/>
        <v>21</v>
      </c>
    </row>
    <row r="18" spans="1:34" ht="17.100000000000001" customHeight="1" x14ac:dyDescent="0.2">
      <c r="A18" s="54" t="s">
        <v>8</v>
      </c>
      <c r="B18" s="14">
        <f>[13]Junho!$K$5</f>
        <v>0</v>
      </c>
      <c r="C18" s="14">
        <f>[13]Junho!$K$6</f>
        <v>0.2</v>
      </c>
      <c r="D18" s="14">
        <f>[13]Junho!$K$7</f>
        <v>0</v>
      </c>
      <c r="E18" s="14">
        <f>[13]Junho!$K$8</f>
        <v>0</v>
      </c>
      <c r="F18" s="14">
        <f>[13]Junho!$K$9</f>
        <v>0</v>
      </c>
      <c r="G18" s="14">
        <f>[13]Junho!$K$10</f>
        <v>0.2</v>
      </c>
      <c r="H18" s="14">
        <f>[13]Junho!$K$11</f>
        <v>0.2</v>
      </c>
      <c r="I18" s="14">
        <f>[13]Junho!$K$12</f>
        <v>0</v>
      </c>
      <c r="J18" s="14">
        <f>[13]Junho!$K$13</f>
        <v>0</v>
      </c>
      <c r="K18" s="14">
        <f>[13]Junho!$K$14</f>
        <v>0</v>
      </c>
      <c r="L18" s="14">
        <f>[13]Junho!$K$15</f>
        <v>0</v>
      </c>
      <c r="M18" s="14">
        <f>[13]Junho!$K$16</f>
        <v>0</v>
      </c>
      <c r="N18" s="14">
        <f>[13]Junho!$K$17</f>
        <v>0</v>
      </c>
      <c r="O18" s="14" t="str">
        <f>[13]Junho!$K$18</f>
        <v>*</v>
      </c>
      <c r="P18" s="14">
        <f>[13]Junho!$K$19</f>
        <v>0</v>
      </c>
      <c r="Q18" s="14">
        <f>[13]Junho!$K$20</f>
        <v>0</v>
      </c>
      <c r="R18" s="14">
        <f>[13]Junho!$K$21</f>
        <v>0</v>
      </c>
      <c r="S18" s="14" t="str">
        <f>[13]Junho!$K$22</f>
        <v>*</v>
      </c>
      <c r="T18" s="14">
        <f>[13]Junho!$K$23</f>
        <v>0.2</v>
      </c>
      <c r="U18" s="14" t="str">
        <f>[13]Junho!$K$24</f>
        <v>*</v>
      </c>
      <c r="V18" s="14" t="str">
        <f>[13]Junho!$K$25</f>
        <v>*</v>
      </c>
      <c r="W18" s="14" t="str">
        <f>[13]Junho!$K$26</f>
        <v>*</v>
      </c>
      <c r="X18" s="14" t="str">
        <f>[13]Junho!$K$27</f>
        <v>*</v>
      </c>
      <c r="Y18" s="14" t="str">
        <f>[13]Junho!$K$28</f>
        <v>*</v>
      </c>
      <c r="Z18" s="14" t="str">
        <f>[13]Junho!$K$29</f>
        <v>*</v>
      </c>
      <c r="AA18" s="14" t="str">
        <f>[13]Junho!$K$30</f>
        <v>*</v>
      </c>
      <c r="AB18" s="14" t="str">
        <f>[13]Junho!$K$31</f>
        <v>*</v>
      </c>
      <c r="AC18" s="14" t="str">
        <f>[13]Junho!$K$32</f>
        <v>*</v>
      </c>
      <c r="AD18" s="14" t="str">
        <f>[13]Junho!$K$33</f>
        <v>*</v>
      </c>
      <c r="AE18" s="14" t="str">
        <f>[13]Junho!$K$34</f>
        <v>*</v>
      </c>
      <c r="AF18" s="118">
        <f t="shared" si="1"/>
        <v>0.8</v>
      </c>
      <c r="AG18" s="132">
        <f t="shared" si="2"/>
        <v>0.2</v>
      </c>
      <c r="AH18" s="141">
        <f t="shared" si="3"/>
        <v>13</v>
      </c>
    </row>
    <row r="19" spans="1:34" ht="17.100000000000001" customHeight="1" x14ac:dyDescent="0.2">
      <c r="A19" s="54" t="s">
        <v>9</v>
      </c>
      <c r="B19" s="14" t="str">
        <f>[14]Junho!$K$5</f>
        <v>*</v>
      </c>
      <c r="C19" s="14" t="str">
        <f>[14]Junho!$K$6</f>
        <v>*</v>
      </c>
      <c r="D19" s="14" t="str">
        <f>[14]Junho!$K$7</f>
        <v>*</v>
      </c>
      <c r="E19" s="14" t="str">
        <f>[14]Junho!$K$8</f>
        <v>*</v>
      </c>
      <c r="F19" s="14" t="str">
        <f>[14]Junho!$K$9</f>
        <v>*</v>
      </c>
      <c r="G19" s="14" t="str">
        <f>[14]Junho!$K$10</f>
        <v>*</v>
      </c>
      <c r="H19" s="14" t="str">
        <f>[14]Junho!$K$11</f>
        <v>*</v>
      </c>
      <c r="I19" s="14" t="str">
        <f>[14]Junho!$K$12</f>
        <v>*</v>
      </c>
      <c r="J19" s="14" t="str">
        <f>[14]Junho!$K$13</f>
        <v>*</v>
      </c>
      <c r="K19" s="14" t="str">
        <f>[14]Junho!$K$14</f>
        <v>*</v>
      </c>
      <c r="L19" s="14" t="str">
        <f>[14]Junho!$K$15</f>
        <v>*</v>
      </c>
      <c r="M19" s="14" t="str">
        <f>[14]Junho!$K$16</f>
        <v>*</v>
      </c>
      <c r="N19" s="14" t="str">
        <f>[14]Junho!$K$17</f>
        <v>*</v>
      </c>
      <c r="O19" s="14" t="str">
        <f>[14]Junho!$K$18</f>
        <v>*</v>
      </c>
      <c r="P19" s="14" t="str">
        <f>[14]Junho!$K$19</f>
        <v>*</v>
      </c>
      <c r="Q19" s="14" t="str">
        <f>[14]Junho!$K$20</f>
        <v>*</v>
      </c>
      <c r="R19" s="14" t="str">
        <f>[14]Junho!$K$21</f>
        <v>*</v>
      </c>
      <c r="S19" s="14" t="str">
        <f>[14]Junho!$K$22</f>
        <v>*</v>
      </c>
      <c r="T19" s="14" t="str">
        <f>[14]Junho!$K$23</f>
        <v>*</v>
      </c>
      <c r="U19" s="14" t="str">
        <f>[14]Junho!$K$24</f>
        <v>*</v>
      </c>
      <c r="V19" s="14" t="str">
        <f>[14]Junho!$K$25</f>
        <v>*</v>
      </c>
      <c r="W19" s="14" t="str">
        <f>[14]Junho!$K$26</f>
        <v>*</v>
      </c>
      <c r="X19" s="14" t="str">
        <f>[14]Junho!$K$27</f>
        <v>*</v>
      </c>
      <c r="Y19" s="14" t="str">
        <f>[14]Junho!$K$28</f>
        <v>*</v>
      </c>
      <c r="Z19" s="14" t="str">
        <f>[14]Junho!$K$29</f>
        <v>*</v>
      </c>
      <c r="AA19" s="14" t="str">
        <f>[14]Junho!$K$30</f>
        <v>*</v>
      </c>
      <c r="AB19" s="14" t="str">
        <f>[14]Junho!$K$31</f>
        <v>*</v>
      </c>
      <c r="AC19" s="14" t="str">
        <f>[14]Junho!$K$32</f>
        <v>*</v>
      </c>
      <c r="AD19" s="14" t="str">
        <f>[14]Junho!$K$33</f>
        <v>*</v>
      </c>
      <c r="AE19" s="14" t="str">
        <f>[14]Junho!$K$34</f>
        <v>*</v>
      </c>
      <c r="AF19" s="118" t="s">
        <v>137</v>
      </c>
      <c r="AG19" s="132" t="s">
        <v>137</v>
      </c>
      <c r="AH19" s="141">
        <f t="shared" si="3"/>
        <v>0</v>
      </c>
    </row>
    <row r="20" spans="1:34" ht="17.100000000000001" customHeight="1" x14ac:dyDescent="0.2">
      <c r="A20" s="54" t="s">
        <v>49</v>
      </c>
      <c r="B20" s="14">
        <f>[15]Junho!$K$5</f>
        <v>0.2</v>
      </c>
      <c r="C20" s="14">
        <f>[15]Junho!$K$6</f>
        <v>0</v>
      </c>
      <c r="D20" s="14">
        <f>[15]Junho!$K$7</f>
        <v>0.2</v>
      </c>
      <c r="E20" s="14" t="str">
        <f>[15]Junho!$K$8</f>
        <v>*</v>
      </c>
      <c r="F20" s="14">
        <f>[15]Junho!$K$9</f>
        <v>0.4</v>
      </c>
      <c r="G20" s="14" t="str">
        <f>[15]Junho!$K$10</f>
        <v>*</v>
      </c>
      <c r="H20" s="14">
        <f>[15]Junho!$K$11</f>
        <v>0.2</v>
      </c>
      <c r="I20" s="14">
        <f>[15]Junho!$K$12</f>
        <v>0</v>
      </c>
      <c r="J20" s="14">
        <f>[15]Junho!$K$13</f>
        <v>0</v>
      </c>
      <c r="K20" s="14">
        <f>[15]Junho!$K$14</f>
        <v>0</v>
      </c>
      <c r="L20" s="14">
        <f>[15]Junho!$K$15</f>
        <v>0</v>
      </c>
      <c r="M20" s="14">
        <f>[15]Junho!$K$16</f>
        <v>0</v>
      </c>
      <c r="N20" s="14">
        <f>[15]Junho!$K$17</f>
        <v>0</v>
      </c>
      <c r="O20" s="14">
        <f>[15]Junho!$K$18</f>
        <v>0</v>
      </c>
      <c r="P20" s="14">
        <f>[15]Junho!$K$19</f>
        <v>0</v>
      </c>
      <c r="Q20" s="14">
        <f>[15]Junho!$K$20</f>
        <v>0</v>
      </c>
      <c r="R20" s="14">
        <f>[15]Junho!$K$21</f>
        <v>0</v>
      </c>
      <c r="S20" s="14" t="str">
        <f>[15]Junho!$K$22</f>
        <v>*</v>
      </c>
      <c r="T20" s="14">
        <f>[15]Junho!$K$23</f>
        <v>0</v>
      </c>
      <c r="U20" s="14">
        <f>[15]Junho!$K$24</f>
        <v>0</v>
      </c>
      <c r="V20" s="14" t="str">
        <f>[15]Junho!$K$25</f>
        <v>*</v>
      </c>
      <c r="W20" s="14">
        <f>[15]Junho!$K$26</f>
        <v>0</v>
      </c>
      <c r="X20" s="14">
        <f>[15]Junho!$K$27</f>
        <v>0</v>
      </c>
      <c r="Y20" s="14">
        <f>[15]Junho!$K$28</f>
        <v>0</v>
      </c>
      <c r="Z20" s="14">
        <f>[15]Junho!$K$29</f>
        <v>0</v>
      </c>
      <c r="AA20" s="14">
        <f>[15]Junho!$K$30</f>
        <v>0</v>
      </c>
      <c r="AB20" s="14">
        <f>[15]Junho!$K$31</f>
        <v>0</v>
      </c>
      <c r="AC20" s="14">
        <f>[15]Junho!$K$32</f>
        <v>0</v>
      </c>
      <c r="AD20" s="14">
        <f>[15]Junho!$K$33</f>
        <v>0</v>
      </c>
      <c r="AE20" s="14">
        <f>[15]Junho!$K$34</f>
        <v>0.4</v>
      </c>
      <c r="AF20" s="118">
        <f t="shared" si="1"/>
        <v>1.4</v>
      </c>
      <c r="AG20" s="132">
        <f t="shared" si="2"/>
        <v>0.4</v>
      </c>
      <c r="AH20" s="141">
        <f t="shared" si="3"/>
        <v>21</v>
      </c>
    </row>
    <row r="21" spans="1:34" ht="17.100000000000001" customHeight="1" x14ac:dyDescent="0.2">
      <c r="A21" s="54" t="s">
        <v>10</v>
      </c>
      <c r="B21" s="14">
        <f>[16]Junho!$K$5</f>
        <v>6.400000000000003</v>
      </c>
      <c r="C21" s="14">
        <f>[16]Junho!$K$6</f>
        <v>3.8000000000000016</v>
      </c>
      <c r="D21" s="14">
        <f>[16]Junho!$K$7</f>
        <v>1.5999999999999999</v>
      </c>
      <c r="E21" s="14">
        <f>[16]Junho!$K$8</f>
        <v>1</v>
      </c>
      <c r="F21" s="14">
        <f>[16]Junho!$K$9</f>
        <v>1.9999999999999998</v>
      </c>
      <c r="G21" s="14">
        <f>[16]Junho!$K$10</f>
        <v>1.5999999999999999</v>
      </c>
      <c r="H21" s="14">
        <f>[16]Junho!$K$11</f>
        <v>0.2</v>
      </c>
      <c r="I21" s="14">
        <f>[16]Junho!$K$12</f>
        <v>0</v>
      </c>
      <c r="J21" s="14">
        <f>[16]Junho!$K$13</f>
        <v>0.2</v>
      </c>
      <c r="K21" s="14">
        <f>[16]Junho!$K$14</f>
        <v>0</v>
      </c>
      <c r="L21" s="14">
        <f>[16]Junho!$K$15</f>
        <v>0</v>
      </c>
      <c r="M21" s="14">
        <f>[16]Junho!$K$16</f>
        <v>0</v>
      </c>
      <c r="N21" s="14">
        <f>[16]Junho!$K$17</f>
        <v>0</v>
      </c>
      <c r="O21" s="14">
        <f>[16]Junho!$K$18</f>
        <v>0</v>
      </c>
      <c r="P21" s="14">
        <f>[16]Junho!$K$19</f>
        <v>0</v>
      </c>
      <c r="Q21" s="14">
        <f>[16]Junho!$K$20</f>
        <v>1</v>
      </c>
      <c r="R21" s="14">
        <f>[16]Junho!$K$21</f>
        <v>2.2000000000000002</v>
      </c>
      <c r="S21" s="14">
        <f>[16]Junho!$K$22</f>
        <v>0</v>
      </c>
      <c r="T21" s="14">
        <f>[16]Junho!$K$23</f>
        <v>2</v>
      </c>
      <c r="U21" s="14">
        <f>[16]Junho!$K$24</f>
        <v>0.4</v>
      </c>
      <c r="V21" s="14">
        <f>[16]Junho!$K$25</f>
        <v>0.2</v>
      </c>
      <c r="W21" s="14">
        <f>[16]Junho!$K$26</f>
        <v>0</v>
      </c>
      <c r="X21" s="14">
        <f>[16]Junho!$K$27</f>
        <v>0</v>
      </c>
      <c r="Y21" s="14">
        <f>[16]Junho!$K$28</f>
        <v>0</v>
      </c>
      <c r="Z21" s="14">
        <f>[16]Junho!$K$29</f>
        <v>0</v>
      </c>
      <c r="AA21" s="14">
        <f>[16]Junho!$K$30</f>
        <v>0</v>
      </c>
      <c r="AB21" s="14">
        <f>[16]Junho!$K$31</f>
        <v>0</v>
      </c>
      <c r="AC21" s="14">
        <f>[16]Junho!$K$32</f>
        <v>0</v>
      </c>
      <c r="AD21" s="14">
        <f>[16]Junho!$K$33</f>
        <v>0</v>
      </c>
      <c r="AE21" s="14">
        <f>[16]Junho!$K$34</f>
        <v>0</v>
      </c>
      <c r="AF21" s="118">
        <f t="shared" si="1"/>
        <v>22.6</v>
      </c>
      <c r="AG21" s="132">
        <f t="shared" si="2"/>
        <v>6.400000000000003</v>
      </c>
      <c r="AH21" s="141">
        <f t="shared" si="3"/>
        <v>17</v>
      </c>
    </row>
    <row r="22" spans="1:34" ht="17.100000000000001" customHeight="1" x14ac:dyDescent="0.2">
      <c r="A22" s="54" t="s">
        <v>11</v>
      </c>
      <c r="B22" s="14">
        <f>[17]Junho!$K$5</f>
        <v>7.2</v>
      </c>
      <c r="C22" s="14">
        <f>[17]Junho!$K$6</f>
        <v>0</v>
      </c>
      <c r="D22" s="14">
        <f>[17]Junho!$K$7</f>
        <v>0</v>
      </c>
      <c r="E22" s="14">
        <f>[17]Junho!$K$8</f>
        <v>1.6</v>
      </c>
      <c r="F22" s="14">
        <f>[17]Junho!$K$9</f>
        <v>23.799999999999994</v>
      </c>
      <c r="G22" s="14">
        <f>[17]Junho!$K$10</f>
        <v>11.399999999999999</v>
      </c>
      <c r="H22" s="14">
        <f>[17]Junho!$K$11</f>
        <v>1.4</v>
      </c>
      <c r="I22" s="14">
        <f>[17]Junho!$K$12</f>
        <v>0.2</v>
      </c>
      <c r="J22" s="14">
        <f>[17]Junho!$K$13</f>
        <v>0</v>
      </c>
      <c r="K22" s="14">
        <f>[17]Junho!$K$14</f>
        <v>0</v>
      </c>
      <c r="L22" s="14">
        <f>[17]Junho!$K$15</f>
        <v>0</v>
      </c>
      <c r="M22" s="14">
        <f>[17]Junho!$K$16</f>
        <v>0</v>
      </c>
      <c r="N22" s="14">
        <f>[17]Junho!$K$17</f>
        <v>0</v>
      </c>
      <c r="O22" s="14">
        <f>[17]Junho!$K$18</f>
        <v>0</v>
      </c>
      <c r="P22" s="14">
        <f>[17]Junho!$K$19</f>
        <v>0</v>
      </c>
      <c r="Q22" s="14">
        <f>[17]Junho!$K$20</f>
        <v>0</v>
      </c>
      <c r="R22" s="14">
        <f>[17]Junho!$K$21</f>
        <v>0</v>
      </c>
      <c r="S22" s="14">
        <f>[17]Junho!$K$22</f>
        <v>0</v>
      </c>
      <c r="T22" s="14">
        <f>[17]Junho!$K$23</f>
        <v>0.2</v>
      </c>
      <c r="U22" s="14">
        <f>[17]Junho!$K$24</f>
        <v>0</v>
      </c>
      <c r="V22" s="14">
        <f>[17]Junho!$K$25</f>
        <v>0</v>
      </c>
      <c r="W22" s="14">
        <f>[17]Junho!$K$26</f>
        <v>0</v>
      </c>
      <c r="X22" s="14">
        <f>[17]Junho!$K$27</f>
        <v>0.2</v>
      </c>
      <c r="Y22" s="14">
        <f>[17]Junho!$K$28</f>
        <v>0</v>
      </c>
      <c r="Z22" s="14">
        <f>[17]Junho!$K$29</f>
        <v>0</v>
      </c>
      <c r="AA22" s="14">
        <f>[17]Junho!$K$30</f>
        <v>0</v>
      </c>
      <c r="AB22" s="14">
        <f>[17]Junho!$K$31</f>
        <v>0</v>
      </c>
      <c r="AC22" s="14">
        <f>[17]Junho!$K$32</f>
        <v>0</v>
      </c>
      <c r="AD22" s="14">
        <f>[17]Junho!$K$33</f>
        <v>0</v>
      </c>
      <c r="AE22" s="14">
        <f>[17]Junho!$K$34</f>
        <v>0</v>
      </c>
      <c r="AF22" s="118">
        <f t="shared" si="1"/>
        <v>46</v>
      </c>
      <c r="AG22" s="132">
        <f t="shared" si="2"/>
        <v>23.799999999999994</v>
      </c>
      <c r="AH22" s="141">
        <f t="shared" si="3"/>
        <v>22</v>
      </c>
    </row>
    <row r="23" spans="1:34" ht="17.100000000000001" customHeight="1" x14ac:dyDescent="0.2">
      <c r="A23" s="54" t="s">
        <v>12</v>
      </c>
      <c r="B23" s="14">
        <f>[18]Junho!$K$5</f>
        <v>1</v>
      </c>
      <c r="C23" s="14">
        <f>[18]Junho!$K$6</f>
        <v>1.5999999999999999</v>
      </c>
      <c r="D23" s="14">
        <f>[18]Junho!$K$7</f>
        <v>0.4</v>
      </c>
      <c r="E23" s="14">
        <f>[18]Junho!$K$8</f>
        <v>0</v>
      </c>
      <c r="F23" s="14">
        <f>[18]Junho!$K$9</f>
        <v>0.2</v>
      </c>
      <c r="G23" s="14">
        <f>[18]Junho!$K$10</f>
        <v>0.2</v>
      </c>
      <c r="H23" s="14">
        <f>[18]Junho!$K$11</f>
        <v>0</v>
      </c>
      <c r="I23" s="14">
        <f>[18]Junho!$K$12</f>
        <v>0</v>
      </c>
      <c r="J23" s="14">
        <f>[18]Junho!$K$13</f>
        <v>0</v>
      </c>
      <c r="K23" s="14">
        <f>[18]Junho!$K$14</f>
        <v>0</v>
      </c>
      <c r="L23" s="14">
        <f>[18]Junho!$K$15</f>
        <v>0</v>
      </c>
      <c r="M23" s="14">
        <f>[18]Junho!$K$16</f>
        <v>0</v>
      </c>
      <c r="N23" s="14">
        <f>[18]Junho!$K$17</f>
        <v>0</v>
      </c>
      <c r="O23" s="14">
        <f>[18]Junho!$K$18</f>
        <v>0</v>
      </c>
      <c r="P23" s="14">
        <f>[18]Junho!$K$19</f>
        <v>0</v>
      </c>
      <c r="Q23" s="14">
        <f>[18]Junho!$K$20</f>
        <v>0</v>
      </c>
      <c r="R23" s="14">
        <f>[18]Junho!$K$21</f>
        <v>0</v>
      </c>
      <c r="S23" s="14">
        <f>[18]Junho!$K$22</f>
        <v>0</v>
      </c>
      <c r="T23" s="14">
        <f>[18]Junho!$K$23</f>
        <v>0</v>
      </c>
      <c r="U23" s="14">
        <f>[18]Junho!$K$24</f>
        <v>0</v>
      </c>
      <c r="V23" s="14">
        <f>[18]Junho!$K$25</f>
        <v>0</v>
      </c>
      <c r="W23" s="14">
        <f>[18]Junho!$K$26</f>
        <v>0</v>
      </c>
      <c r="X23" s="14">
        <f>[18]Junho!$K$27</f>
        <v>0</v>
      </c>
      <c r="Y23" s="14">
        <f>[18]Junho!$K$28</f>
        <v>0.2</v>
      </c>
      <c r="Z23" s="14">
        <f>[18]Junho!$K$29</f>
        <v>0</v>
      </c>
      <c r="AA23" s="14">
        <f>[18]Junho!$K$30</f>
        <v>0</v>
      </c>
      <c r="AB23" s="14">
        <f>[18]Junho!$K$31</f>
        <v>0</v>
      </c>
      <c r="AC23" s="14">
        <f>[18]Junho!$K$32</f>
        <v>0.2</v>
      </c>
      <c r="AD23" s="14">
        <f>[18]Junho!$K$33</f>
        <v>0</v>
      </c>
      <c r="AE23" s="14">
        <f>[18]Junho!$K$34</f>
        <v>0</v>
      </c>
      <c r="AF23" s="118">
        <f t="shared" si="1"/>
        <v>3.8000000000000003</v>
      </c>
      <c r="AG23" s="132">
        <f t="shared" si="2"/>
        <v>1.5999999999999999</v>
      </c>
      <c r="AH23" s="141">
        <f t="shared" si="3"/>
        <v>23</v>
      </c>
    </row>
    <row r="24" spans="1:34" ht="17.100000000000001" customHeight="1" x14ac:dyDescent="0.2">
      <c r="A24" s="54" t="s">
        <v>13</v>
      </c>
      <c r="B24" s="14">
        <f>[19]Junho!$K$5</f>
        <v>0.2</v>
      </c>
      <c r="C24" s="14">
        <f>[19]Junho!$K$6</f>
        <v>13.2</v>
      </c>
      <c r="D24" s="14">
        <f>[19]Junho!$K$7</f>
        <v>5.8</v>
      </c>
      <c r="E24" s="14">
        <f>[19]Junho!$K$8</f>
        <v>0.2</v>
      </c>
      <c r="F24" s="14">
        <f>[19]Junho!$K$9</f>
        <v>0</v>
      </c>
      <c r="G24" s="14">
        <f>[19]Junho!$K$10</f>
        <v>15.2</v>
      </c>
      <c r="H24" s="14">
        <f>[19]Junho!$K$11</f>
        <v>1.7999999999999998</v>
      </c>
      <c r="I24" s="14">
        <f>[19]Junho!$K$12</f>
        <v>0</v>
      </c>
      <c r="J24" s="14">
        <f>[19]Junho!$K$13</f>
        <v>0</v>
      </c>
      <c r="K24" s="14">
        <f>[19]Junho!$K$14</f>
        <v>0</v>
      </c>
      <c r="L24" s="14">
        <f>[19]Junho!$K$15</f>
        <v>0</v>
      </c>
      <c r="M24" s="14">
        <f>[19]Junho!$K$16</f>
        <v>0</v>
      </c>
      <c r="N24" s="14">
        <f>[19]Junho!$K$17</f>
        <v>0</v>
      </c>
      <c r="O24" s="14">
        <f>[19]Junho!$K$18</f>
        <v>0</v>
      </c>
      <c r="P24" s="14">
        <f>[19]Junho!$K$19</f>
        <v>0</v>
      </c>
      <c r="Q24" s="14">
        <f>[19]Junho!$K$20</f>
        <v>0</v>
      </c>
      <c r="R24" s="14">
        <f>[19]Junho!$K$21</f>
        <v>0.2</v>
      </c>
      <c r="S24" s="14">
        <f>[19]Junho!$K$22</f>
        <v>0</v>
      </c>
      <c r="T24" s="14">
        <f>[19]Junho!$K$23</f>
        <v>0</v>
      </c>
      <c r="U24" s="14">
        <f>[19]Junho!$K$24</f>
        <v>0.2</v>
      </c>
      <c r="V24" s="14">
        <f>[19]Junho!$K$25</f>
        <v>0</v>
      </c>
      <c r="W24" s="14">
        <f>[19]Junho!$K$26</f>
        <v>0</v>
      </c>
      <c r="X24" s="14">
        <f>[19]Junho!$K$27</f>
        <v>0</v>
      </c>
      <c r="Y24" s="14">
        <f>[19]Junho!$K$28</f>
        <v>0</v>
      </c>
      <c r="Z24" s="14">
        <f>[19]Junho!$K$29</f>
        <v>0</v>
      </c>
      <c r="AA24" s="14">
        <f>[19]Junho!$K$30</f>
        <v>0</v>
      </c>
      <c r="AB24" s="14">
        <f>[19]Junho!$K$31</f>
        <v>0</v>
      </c>
      <c r="AC24" s="14">
        <f>[19]Junho!$K$32</f>
        <v>0.2</v>
      </c>
      <c r="AD24" s="14">
        <f>[19]Junho!$K$33</f>
        <v>0</v>
      </c>
      <c r="AE24" s="14">
        <f>[19]Junho!$K$34</f>
        <v>0</v>
      </c>
      <c r="AF24" s="118">
        <f t="shared" si="1"/>
        <v>37</v>
      </c>
      <c r="AG24" s="132">
        <f t="shared" si="2"/>
        <v>15.2</v>
      </c>
      <c r="AH24" s="141">
        <f t="shared" si="3"/>
        <v>21</v>
      </c>
    </row>
    <row r="25" spans="1:34" ht="17.100000000000001" customHeight="1" x14ac:dyDescent="0.2">
      <c r="A25" s="54" t="s">
        <v>14</v>
      </c>
      <c r="B25" s="14">
        <f>[20]Junho!$K$5</f>
        <v>3</v>
      </c>
      <c r="C25" s="14">
        <f>[20]Junho!$K$6</f>
        <v>17.400000000000002</v>
      </c>
      <c r="D25" s="14">
        <f>[20]Junho!$K$7</f>
        <v>0.4</v>
      </c>
      <c r="E25" s="14" t="str">
        <f>[20]Junho!$K$8</f>
        <v>*</v>
      </c>
      <c r="F25" s="14">
        <f>[20]Junho!$K$9</f>
        <v>0</v>
      </c>
      <c r="G25" s="14">
        <f>[20]Junho!$K$10</f>
        <v>0.2</v>
      </c>
      <c r="H25" s="14">
        <f>[20]Junho!$K$11</f>
        <v>0.6</v>
      </c>
      <c r="I25" s="14">
        <f>[20]Junho!$K$12</f>
        <v>0</v>
      </c>
      <c r="J25" s="14">
        <f>[20]Junho!$K$13</f>
        <v>0</v>
      </c>
      <c r="K25" s="14">
        <f>[20]Junho!$K$14</f>
        <v>0</v>
      </c>
      <c r="L25" s="14">
        <f>[20]Junho!$K$15</f>
        <v>0</v>
      </c>
      <c r="M25" s="14">
        <f>[20]Junho!$K$16</f>
        <v>0</v>
      </c>
      <c r="N25" s="14">
        <f>[20]Junho!$K$17</f>
        <v>0</v>
      </c>
      <c r="O25" s="14">
        <f>[20]Junho!$K$18</f>
        <v>0</v>
      </c>
      <c r="P25" s="14">
        <f>[20]Junho!$K$19</f>
        <v>0</v>
      </c>
      <c r="Q25" s="14">
        <f>[20]Junho!$K$20</f>
        <v>0.2</v>
      </c>
      <c r="R25" s="14">
        <f>[20]Junho!$K$21</f>
        <v>0.2</v>
      </c>
      <c r="S25" s="14">
        <f>[20]Junho!$K$22</f>
        <v>0</v>
      </c>
      <c r="T25" s="14">
        <f>[20]Junho!$K$23</f>
        <v>0.2</v>
      </c>
      <c r="U25" s="14">
        <f>[20]Junho!$K$24</f>
        <v>0</v>
      </c>
      <c r="V25" s="14">
        <f>[20]Junho!$K$25</f>
        <v>0</v>
      </c>
      <c r="W25" s="14">
        <f>[20]Junho!$K$26</f>
        <v>0</v>
      </c>
      <c r="X25" s="14">
        <f>[20]Junho!$K$27</f>
        <v>0</v>
      </c>
      <c r="Y25" s="14">
        <f>[20]Junho!$K$28</f>
        <v>0</v>
      </c>
      <c r="Z25" s="14">
        <f>[20]Junho!$K$29</f>
        <v>0</v>
      </c>
      <c r="AA25" s="14">
        <f>[20]Junho!$K$30</f>
        <v>0</v>
      </c>
      <c r="AB25" s="14">
        <f>[20]Junho!$K$31</f>
        <v>0</v>
      </c>
      <c r="AC25" s="14">
        <f>[20]Junho!$K$32</f>
        <v>0</v>
      </c>
      <c r="AD25" s="14">
        <f>[20]Junho!$K$33</f>
        <v>0</v>
      </c>
      <c r="AE25" s="14">
        <f>[20]Junho!$K$34</f>
        <v>0</v>
      </c>
      <c r="AF25" s="118">
        <f t="shared" si="1"/>
        <v>22.2</v>
      </c>
      <c r="AG25" s="132">
        <f t="shared" si="2"/>
        <v>17.400000000000002</v>
      </c>
      <c r="AH25" s="141">
        <f t="shared" si="3"/>
        <v>21</v>
      </c>
    </row>
    <row r="26" spans="1:34" ht="17.100000000000001" customHeight="1" x14ac:dyDescent="0.2">
      <c r="A26" s="54" t="s">
        <v>15</v>
      </c>
      <c r="B26" s="14">
        <f>[21]Junho!$K$5</f>
        <v>3.8</v>
      </c>
      <c r="C26" s="14">
        <f>[21]Junho!$K$6</f>
        <v>0.2</v>
      </c>
      <c r="D26" s="14">
        <f>[21]Junho!$K$7</f>
        <v>0</v>
      </c>
      <c r="E26" s="14">
        <f>[21]Junho!$K$8</f>
        <v>5</v>
      </c>
      <c r="F26" s="14">
        <f>[21]Junho!$K$9</f>
        <v>22.799999999999994</v>
      </c>
      <c r="G26" s="14">
        <f>[21]Junho!$K$10</f>
        <v>0.8</v>
      </c>
      <c r="H26" s="14">
        <f>[21]Junho!$K$11</f>
        <v>0.60000000000000009</v>
      </c>
      <c r="I26" s="14">
        <f>[21]Junho!$K$12</f>
        <v>0</v>
      </c>
      <c r="J26" s="14">
        <f>[21]Junho!$K$13</f>
        <v>0</v>
      </c>
      <c r="K26" s="14">
        <f>[21]Junho!$K$14</f>
        <v>0</v>
      </c>
      <c r="L26" s="14">
        <f>[21]Junho!$K$15</f>
        <v>0</v>
      </c>
      <c r="M26" s="14">
        <f>[21]Junho!$K$16</f>
        <v>0</v>
      </c>
      <c r="N26" s="14">
        <f>[21]Junho!$K$17</f>
        <v>0</v>
      </c>
      <c r="O26" s="14">
        <f>[21]Junho!$K$18</f>
        <v>0</v>
      </c>
      <c r="P26" s="14">
        <f>[21]Junho!$K$19</f>
        <v>0</v>
      </c>
      <c r="Q26" s="14">
        <f>[21]Junho!$K$20</f>
        <v>0</v>
      </c>
      <c r="R26" s="14">
        <f>[21]Junho!$K$21</f>
        <v>0</v>
      </c>
      <c r="S26" s="14">
        <f>[21]Junho!$K$22</f>
        <v>1</v>
      </c>
      <c r="T26" s="14">
        <f>[21]Junho!$K$23</f>
        <v>1.2</v>
      </c>
      <c r="U26" s="14">
        <f>[21]Junho!$K$24</f>
        <v>0.2</v>
      </c>
      <c r="V26" s="14">
        <f>[21]Junho!$K$25</f>
        <v>0.4</v>
      </c>
      <c r="W26" s="14">
        <f>[21]Junho!$K$26</f>
        <v>0.2</v>
      </c>
      <c r="X26" s="14">
        <f>[21]Junho!$K$27</f>
        <v>0.2</v>
      </c>
      <c r="Y26" s="14">
        <f>[21]Junho!$K$28</f>
        <v>0.2</v>
      </c>
      <c r="Z26" s="14">
        <f>[21]Junho!$K$29</f>
        <v>0</v>
      </c>
      <c r="AA26" s="14">
        <f>[21]Junho!$K$30</f>
        <v>0</v>
      </c>
      <c r="AB26" s="14">
        <f>[21]Junho!$K$31</f>
        <v>0.4</v>
      </c>
      <c r="AC26" s="14">
        <f>[21]Junho!$K$32</f>
        <v>0</v>
      </c>
      <c r="AD26" s="14">
        <f>[21]Junho!$K$33</f>
        <v>0</v>
      </c>
      <c r="AE26" s="14">
        <f>[21]Junho!$K$34</f>
        <v>0</v>
      </c>
      <c r="AF26" s="118">
        <f t="shared" si="1"/>
        <v>37.000000000000007</v>
      </c>
      <c r="AG26" s="132">
        <f t="shared" si="2"/>
        <v>22.799999999999994</v>
      </c>
      <c r="AH26" s="141">
        <f t="shared" si="3"/>
        <v>16</v>
      </c>
    </row>
    <row r="27" spans="1:34" ht="17.100000000000001" customHeight="1" x14ac:dyDescent="0.2">
      <c r="A27" s="54" t="s">
        <v>16</v>
      </c>
      <c r="B27" s="14" t="str">
        <f>[22]Junho!$K$5</f>
        <v>*</v>
      </c>
      <c r="C27" s="14" t="str">
        <f>[22]Junho!$K$6</f>
        <v>*</v>
      </c>
      <c r="D27" s="14" t="str">
        <f>[22]Junho!$K$7</f>
        <v>*</v>
      </c>
      <c r="E27" s="14" t="str">
        <f>[22]Junho!$K$8</f>
        <v>*</v>
      </c>
      <c r="F27" s="14" t="str">
        <f>[22]Junho!$K$9</f>
        <v>*</v>
      </c>
      <c r="G27" s="14" t="str">
        <f>[22]Junho!$K$10</f>
        <v>*</v>
      </c>
      <c r="H27" s="14" t="str">
        <f>[22]Junho!$K$11</f>
        <v>*</v>
      </c>
      <c r="I27" s="14" t="str">
        <f>[22]Junho!$K$12</f>
        <v>*</v>
      </c>
      <c r="J27" s="14" t="str">
        <f>[22]Junho!$K$13</f>
        <v>*</v>
      </c>
      <c r="K27" s="14" t="str">
        <f>[22]Junho!$K$14</f>
        <v>*</v>
      </c>
      <c r="L27" s="14" t="str">
        <f>[22]Junho!$K$15</f>
        <v>*</v>
      </c>
      <c r="M27" s="14" t="str">
        <f>[22]Junho!$K$16</f>
        <v>*</v>
      </c>
      <c r="N27" s="14" t="str">
        <f>[22]Junho!$K$17</f>
        <v>*</v>
      </c>
      <c r="O27" s="14" t="str">
        <f>[22]Junho!$K$18</f>
        <v>*</v>
      </c>
      <c r="P27" s="14" t="str">
        <f>[22]Junho!$K$19</f>
        <v>*</v>
      </c>
      <c r="Q27" s="14" t="str">
        <f>[22]Junho!$K$20</f>
        <v>*</v>
      </c>
      <c r="R27" s="14" t="str">
        <f>[22]Junho!$K$21</f>
        <v>*</v>
      </c>
      <c r="S27" s="14" t="str">
        <f>[22]Junho!$K$22</f>
        <v>*</v>
      </c>
      <c r="T27" s="14" t="str">
        <f>[22]Junho!$K$23</f>
        <v>*</v>
      </c>
      <c r="U27" s="14" t="str">
        <f>[22]Junho!$K$24</f>
        <v>*</v>
      </c>
      <c r="V27" s="14" t="str">
        <f>[22]Junho!$K$25</f>
        <v>*</v>
      </c>
      <c r="W27" s="14" t="str">
        <f>[22]Junho!$K$26</f>
        <v>*</v>
      </c>
      <c r="X27" s="14" t="str">
        <f>[22]Junho!$K$27</f>
        <v>*</v>
      </c>
      <c r="Y27" s="14" t="str">
        <f>[22]Junho!$K$28</f>
        <v>*</v>
      </c>
      <c r="Z27" s="14" t="str">
        <f>[22]Junho!$K$29</f>
        <v>*</v>
      </c>
      <c r="AA27" s="14" t="str">
        <f>[22]Junho!$K$30</f>
        <v>*</v>
      </c>
      <c r="AB27" s="14" t="str">
        <f>[22]Junho!$K$31</f>
        <v>*</v>
      </c>
      <c r="AC27" s="14" t="str">
        <f>[22]Junho!$K$32</f>
        <v>*</v>
      </c>
      <c r="AD27" s="14" t="str">
        <f>[22]Junho!$K$33</f>
        <v>*</v>
      </c>
      <c r="AE27" s="14" t="str">
        <f>[22]Junho!$K$34</f>
        <v>*</v>
      </c>
      <c r="AF27" s="118" t="s">
        <v>137</v>
      </c>
      <c r="AG27" s="132" t="s">
        <v>137</v>
      </c>
      <c r="AH27" s="141">
        <f t="shared" si="3"/>
        <v>0</v>
      </c>
    </row>
    <row r="28" spans="1:34" ht="17.100000000000001" customHeight="1" x14ac:dyDescent="0.2">
      <c r="A28" s="54" t="s">
        <v>17</v>
      </c>
      <c r="B28" s="14">
        <f>[23]Junho!$K$5</f>
        <v>2.4</v>
      </c>
      <c r="C28" s="14">
        <f>[23]Junho!$K$6</f>
        <v>1.6</v>
      </c>
      <c r="D28" s="14">
        <f>[23]Junho!$K$7</f>
        <v>0.2</v>
      </c>
      <c r="E28" s="14">
        <f>[23]Junho!$K$8</f>
        <v>0.2</v>
      </c>
      <c r="F28" s="14">
        <f>[23]Junho!$K$9</f>
        <v>21.799999999999997</v>
      </c>
      <c r="G28" s="14">
        <f>[23]Junho!$K$10</f>
        <v>20.6</v>
      </c>
      <c r="H28" s="14">
        <f>[23]Junho!$K$11</f>
        <v>0.8</v>
      </c>
      <c r="I28" s="14">
        <f>[23]Junho!$K$12</f>
        <v>0</v>
      </c>
      <c r="J28" s="14">
        <f>[23]Junho!$K$13</f>
        <v>0</v>
      </c>
      <c r="K28" s="14">
        <f>[23]Junho!$K$14</f>
        <v>0</v>
      </c>
      <c r="L28" s="14">
        <f>[23]Junho!$K$15</f>
        <v>0</v>
      </c>
      <c r="M28" s="14">
        <f>[23]Junho!$K$16</f>
        <v>0</v>
      </c>
      <c r="N28" s="14">
        <f>[23]Junho!$K$17</f>
        <v>0</v>
      </c>
      <c r="O28" s="14">
        <f>[23]Junho!$K$18</f>
        <v>0</v>
      </c>
      <c r="P28" s="14">
        <f>[23]Junho!$K$19</f>
        <v>0</v>
      </c>
      <c r="Q28" s="14">
        <f>[23]Junho!$K$20</f>
        <v>0</v>
      </c>
      <c r="R28" s="14">
        <f>[23]Junho!$K$21</f>
        <v>0.2</v>
      </c>
      <c r="S28" s="14">
        <f>[23]Junho!$K$22</f>
        <v>0</v>
      </c>
      <c r="T28" s="14">
        <f>[23]Junho!$K$23</f>
        <v>0</v>
      </c>
      <c r="U28" s="14">
        <f>[23]Junho!$K$24</f>
        <v>0</v>
      </c>
      <c r="V28" s="14">
        <f>[23]Junho!$K$25</f>
        <v>0</v>
      </c>
      <c r="W28" s="14">
        <f>[23]Junho!$K$26</f>
        <v>0</v>
      </c>
      <c r="X28" s="14">
        <f>[23]Junho!$K$27</f>
        <v>0</v>
      </c>
      <c r="Y28" s="14">
        <f>[23]Junho!$K$28</f>
        <v>0.2</v>
      </c>
      <c r="Z28" s="14">
        <f>[23]Junho!$K$29</f>
        <v>0</v>
      </c>
      <c r="AA28" s="14">
        <f>[23]Junho!$K$30</f>
        <v>0</v>
      </c>
      <c r="AB28" s="14">
        <f>[23]Junho!$K$31</f>
        <v>0</v>
      </c>
      <c r="AC28" s="14">
        <f>[23]Junho!$K$32</f>
        <v>0</v>
      </c>
      <c r="AD28" s="14">
        <f>[23]Junho!$K$33</f>
        <v>0</v>
      </c>
      <c r="AE28" s="14">
        <f>[23]Junho!$K$34</f>
        <v>0</v>
      </c>
      <c r="AF28" s="118">
        <f>SUM(B28:AE28)</f>
        <v>48</v>
      </c>
      <c r="AG28" s="132">
        <f>MAX(B28:AE28)</f>
        <v>21.799999999999997</v>
      </c>
      <c r="AH28" s="141">
        <f t="shared" si="3"/>
        <v>21</v>
      </c>
    </row>
    <row r="29" spans="1:34" ht="17.100000000000001" customHeight="1" x14ac:dyDescent="0.2">
      <c r="A29" s="54" t="s">
        <v>18</v>
      </c>
      <c r="B29" s="14">
        <f>[24]Junho!$K$5</f>
        <v>1</v>
      </c>
      <c r="C29" s="14">
        <f>[24]Junho!$K$6</f>
        <v>36.4</v>
      </c>
      <c r="D29" s="14">
        <f>[24]Junho!$K$7</f>
        <v>4.0000000000000009</v>
      </c>
      <c r="E29" s="14">
        <f>[24]Junho!$K$8</f>
        <v>0</v>
      </c>
      <c r="F29" s="14">
        <f>[24]Junho!$K$9</f>
        <v>1.2000000000000002</v>
      </c>
      <c r="G29" s="14">
        <f>[24]Junho!$K$10</f>
        <v>5.6</v>
      </c>
      <c r="H29" s="14">
        <f>[24]Junho!$K$11</f>
        <v>12</v>
      </c>
      <c r="I29" s="14">
        <f>[24]Junho!$K$12</f>
        <v>0.2</v>
      </c>
      <c r="J29" s="14">
        <f>[24]Junho!$K$13</f>
        <v>0</v>
      </c>
      <c r="K29" s="14">
        <f>[24]Junho!$K$14</f>
        <v>0</v>
      </c>
      <c r="L29" s="14">
        <f>[24]Junho!$K$15</f>
        <v>0</v>
      </c>
      <c r="M29" s="14">
        <f>[24]Junho!$K$16</f>
        <v>0</v>
      </c>
      <c r="N29" s="14">
        <f>[24]Junho!$K$17</f>
        <v>0</v>
      </c>
      <c r="O29" s="14">
        <f>[24]Junho!$K$18</f>
        <v>0</v>
      </c>
      <c r="P29" s="14">
        <f>[24]Junho!$K$19</f>
        <v>0</v>
      </c>
      <c r="Q29" s="14">
        <f>[24]Junho!$K$20</f>
        <v>0</v>
      </c>
      <c r="R29" s="14">
        <f>[24]Junho!$K$21</f>
        <v>0</v>
      </c>
      <c r="S29" s="14">
        <f>[24]Junho!$K$22</f>
        <v>0</v>
      </c>
      <c r="T29" s="14">
        <f>[24]Junho!$K$23</f>
        <v>0.2</v>
      </c>
      <c r="U29" s="14">
        <f>[24]Junho!$K$24</f>
        <v>0</v>
      </c>
      <c r="V29" s="14">
        <f>[24]Junho!$K$25</f>
        <v>0.2</v>
      </c>
      <c r="W29" s="14">
        <f>[24]Junho!$K$26</f>
        <v>0</v>
      </c>
      <c r="X29" s="14">
        <f>[24]Junho!$K$27</f>
        <v>0</v>
      </c>
      <c r="Y29" s="14">
        <f>[24]Junho!$K$28</f>
        <v>0</v>
      </c>
      <c r="Z29" s="14">
        <f>[24]Junho!$K$29</f>
        <v>0</v>
      </c>
      <c r="AA29" s="14">
        <f>[24]Junho!$K$30</f>
        <v>0</v>
      </c>
      <c r="AB29" s="14">
        <f>[24]Junho!$K$31</f>
        <v>0</v>
      </c>
      <c r="AC29" s="14">
        <f>[24]Junho!$K$32</f>
        <v>0</v>
      </c>
      <c r="AD29" s="14">
        <f>[24]Junho!$K$33</f>
        <v>0</v>
      </c>
      <c r="AE29" s="14">
        <f>[24]Junho!$K$34</f>
        <v>0</v>
      </c>
      <c r="AF29" s="118">
        <f t="shared" si="1"/>
        <v>60.800000000000011</v>
      </c>
      <c r="AG29" s="132">
        <f t="shared" si="2"/>
        <v>36.4</v>
      </c>
      <c r="AH29" s="141">
        <f t="shared" si="3"/>
        <v>21</v>
      </c>
    </row>
    <row r="30" spans="1:34" ht="17.100000000000001" customHeight="1" x14ac:dyDescent="0.2">
      <c r="A30" s="54" t="s">
        <v>19</v>
      </c>
      <c r="B30" s="14">
        <f>[25]Junho!$K$5</f>
        <v>2.6</v>
      </c>
      <c r="C30" s="14">
        <f>[25]Junho!$K$6</f>
        <v>0.2</v>
      </c>
      <c r="D30" s="14">
        <f>[25]Junho!$K$7</f>
        <v>0.2</v>
      </c>
      <c r="E30" s="14">
        <f>[25]Junho!$K$8</f>
        <v>1.4</v>
      </c>
      <c r="F30" s="14">
        <f>[25]Junho!$K$9</f>
        <v>0.4</v>
      </c>
      <c r="G30" s="14">
        <f>[25]Junho!$K$10</f>
        <v>0</v>
      </c>
      <c r="H30" s="14">
        <f>[25]Junho!$K$11</f>
        <v>0</v>
      </c>
      <c r="I30" s="14">
        <f>[25]Junho!$K$12</f>
        <v>0</v>
      </c>
      <c r="J30" s="14">
        <f>[25]Junho!$K$13</f>
        <v>0</v>
      </c>
      <c r="K30" s="14">
        <f>[25]Junho!$K$14</f>
        <v>0</v>
      </c>
      <c r="L30" s="14">
        <f>[25]Junho!$K$15</f>
        <v>0</v>
      </c>
      <c r="M30" s="14">
        <f>[25]Junho!$K$16</f>
        <v>0</v>
      </c>
      <c r="N30" s="14">
        <f>[25]Junho!$K$17</f>
        <v>0</v>
      </c>
      <c r="O30" s="14">
        <f>[25]Junho!$K$18</f>
        <v>0</v>
      </c>
      <c r="P30" s="14">
        <f>[25]Junho!$K$19</f>
        <v>0</v>
      </c>
      <c r="Q30" s="14">
        <f>[25]Junho!$K$20</f>
        <v>0</v>
      </c>
      <c r="R30" s="14">
        <f>[25]Junho!$K$21</f>
        <v>0.6</v>
      </c>
      <c r="S30" s="14">
        <f>[25]Junho!$K$22</f>
        <v>26.799999999999994</v>
      </c>
      <c r="T30" s="14">
        <f>[25]Junho!$K$23</f>
        <v>1</v>
      </c>
      <c r="U30" s="14">
        <f>[25]Junho!$K$24</f>
        <v>18.400000000000002</v>
      </c>
      <c r="V30" s="14">
        <f>[25]Junho!$K$25</f>
        <v>16.399999999999999</v>
      </c>
      <c r="W30" s="14">
        <f>[25]Junho!$K$26</f>
        <v>7.6</v>
      </c>
      <c r="X30" s="14">
        <f>[25]Junho!$K$27</f>
        <v>0.2</v>
      </c>
      <c r="Y30" s="14">
        <f>[25]Junho!$K$28</f>
        <v>0</v>
      </c>
      <c r="Z30" s="14">
        <f>[25]Junho!$K$29</f>
        <v>0</v>
      </c>
      <c r="AA30" s="14">
        <f>[25]Junho!$K$30</f>
        <v>0</v>
      </c>
      <c r="AB30" s="14">
        <f>[25]Junho!$K$31</f>
        <v>0.2</v>
      </c>
      <c r="AC30" s="14">
        <f>[25]Junho!$K$32</f>
        <v>0</v>
      </c>
      <c r="AD30" s="14">
        <f>[25]Junho!$K$33</f>
        <v>0</v>
      </c>
      <c r="AE30" s="14">
        <f>[25]Junho!$K$34</f>
        <v>0</v>
      </c>
      <c r="AF30" s="118">
        <f t="shared" si="1"/>
        <v>76</v>
      </c>
      <c r="AG30" s="132">
        <f t="shared" si="2"/>
        <v>26.799999999999994</v>
      </c>
      <c r="AH30" s="141">
        <f t="shared" si="3"/>
        <v>17</v>
      </c>
    </row>
    <row r="31" spans="1:34" ht="17.100000000000001" customHeight="1" x14ac:dyDescent="0.2">
      <c r="A31" s="54" t="s">
        <v>31</v>
      </c>
      <c r="B31" s="14">
        <f>[26]Junho!$K$5</f>
        <v>1.5999999999999999</v>
      </c>
      <c r="C31" s="14">
        <f>[26]Junho!$K$6</f>
        <v>5</v>
      </c>
      <c r="D31" s="14">
        <f>[26]Junho!$K$7</f>
        <v>1</v>
      </c>
      <c r="E31" s="14">
        <f>[26]Junho!$K$8</f>
        <v>0</v>
      </c>
      <c r="F31" s="14">
        <f>[26]Junho!$K$9</f>
        <v>11.200000000000001</v>
      </c>
      <c r="G31" s="14">
        <f>[26]Junho!$K$10</f>
        <v>23.200000000000003</v>
      </c>
      <c r="H31" s="14">
        <f>[26]Junho!$K$11</f>
        <v>1</v>
      </c>
      <c r="I31" s="14">
        <f>[26]Junho!$K$12</f>
        <v>0.2</v>
      </c>
      <c r="J31" s="14">
        <f>[26]Junho!$K$13</f>
        <v>0.2</v>
      </c>
      <c r="K31" s="14">
        <f>[26]Junho!$K$14</f>
        <v>0</v>
      </c>
      <c r="L31" s="14">
        <f>[26]Junho!$K$15</f>
        <v>0</v>
      </c>
      <c r="M31" s="14">
        <f>[26]Junho!$K$16</f>
        <v>0</v>
      </c>
      <c r="N31" s="14">
        <f>[26]Junho!$K$17</f>
        <v>0</v>
      </c>
      <c r="O31" s="14">
        <f>[26]Junho!$K$18</f>
        <v>0</v>
      </c>
      <c r="P31" s="14">
        <f>[26]Junho!$K$19</f>
        <v>0</v>
      </c>
      <c r="Q31" s="14">
        <f>[26]Junho!$K$20</f>
        <v>0</v>
      </c>
      <c r="R31" s="14">
        <f>[26]Junho!$K$21</f>
        <v>0</v>
      </c>
      <c r="S31" s="14">
        <f>[26]Junho!$K$22</f>
        <v>0</v>
      </c>
      <c r="T31" s="14">
        <f>[26]Junho!$K$23</f>
        <v>0</v>
      </c>
      <c r="U31" s="14">
        <f>[26]Junho!$K$24</f>
        <v>0</v>
      </c>
      <c r="V31" s="14">
        <f>[26]Junho!$K$25</f>
        <v>0</v>
      </c>
      <c r="W31" s="14">
        <f>[26]Junho!$K$26</f>
        <v>0</v>
      </c>
      <c r="X31" s="14">
        <f>[26]Junho!$K$27</f>
        <v>0.2</v>
      </c>
      <c r="Y31" s="14">
        <f>[26]Junho!$K$28</f>
        <v>0</v>
      </c>
      <c r="Z31" s="14">
        <f>[26]Junho!$K$29</f>
        <v>0</v>
      </c>
      <c r="AA31" s="14">
        <f>[26]Junho!$K$30</f>
        <v>0</v>
      </c>
      <c r="AB31" s="14">
        <f>[26]Junho!$K$31</f>
        <v>0</v>
      </c>
      <c r="AC31" s="14">
        <f>[26]Junho!$K$32</f>
        <v>0</v>
      </c>
      <c r="AD31" s="14">
        <f>[26]Junho!$K$33</f>
        <v>2</v>
      </c>
      <c r="AE31" s="14">
        <f>[26]Junho!$K$34</f>
        <v>0</v>
      </c>
      <c r="AF31" s="118">
        <f t="shared" si="1"/>
        <v>45.600000000000009</v>
      </c>
      <c r="AG31" s="132">
        <f t="shared" si="2"/>
        <v>23.200000000000003</v>
      </c>
      <c r="AH31" s="141">
        <f t="shared" si="3"/>
        <v>20</v>
      </c>
    </row>
    <row r="32" spans="1:34" ht="17.100000000000001" customHeight="1" x14ac:dyDescent="0.2">
      <c r="A32" s="54" t="s">
        <v>51</v>
      </c>
      <c r="B32" s="14" t="str">
        <f>[27]Junho!$K$5</f>
        <v>*</v>
      </c>
      <c r="C32" s="14" t="str">
        <f>[27]Junho!$K$6</f>
        <v>*</v>
      </c>
      <c r="D32" s="14" t="str">
        <f>[27]Junho!$K$7</f>
        <v>*</v>
      </c>
      <c r="E32" s="14" t="str">
        <f>[27]Junho!$K$8</f>
        <v>*</v>
      </c>
      <c r="F32" s="14" t="str">
        <f>[27]Junho!$K$9</f>
        <v>*</v>
      </c>
      <c r="G32" s="14" t="str">
        <f>[27]Junho!$K$10</f>
        <v>*</v>
      </c>
      <c r="H32" s="14" t="str">
        <f>[27]Junho!$K$11</f>
        <v>*</v>
      </c>
      <c r="I32" s="14" t="str">
        <f>[27]Junho!$K$12</f>
        <v>*</v>
      </c>
      <c r="J32" s="14" t="str">
        <f>[27]Junho!$K$13</f>
        <v>*</v>
      </c>
      <c r="K32" s="14" t="str">
        <f>[27]Junho!$K$14</f>
        <v>*</v>
      </c>
      <c r="L32" s="14" t="str">
        <f>[27]Junho!$K$15</f>
        <v>*</v>
      </c>
      <c r="M32" s="14" t="str">
        <f>[27]Junho!$K$16</f>
        <v>*</v>
      </c>
      <c r="N32" s="14" t="str">
        <f>[27]Junho!$K$17</f>
        <v>*</v>
      </c>
      <c r="O32" s="14" t="str">
        <f>[27]Junho!$K$18</f>
        <v>*</v>
      </c>
      <c r="P32" s="14" t="str">
        <f>[27]Junho!$K$19</f>
        <v>*</v>
      </c>
      <c r="Q32" s="14" t="str">
        <f>[27]Junho!$K$20</f>
        <v>*</v>
      </c>
      <c r="R32" s="14" t="str">
        <f>[27]Junho!$K$21</f>
        <v>*</v>
      </c>
      <c r="S32" s="14" t="str">
        <f>[27]Junho!$K$22</f>
        <v>*</v>
      </c>
      <c r="T32" s="14" t="str">
        <f>[27]Junho!$K$23</f>
        <v>*</v>
      </c>
      <c r="U32" s="14" t="str">
        <f>[27]Junho!$K$24</f>
        <v>*</v>
      </c>
      <c r="V32" s="14" t="str">
        <f>[27]Junho!$K$25</f>
        <v>*</v>
      </c>
      <c r="W32" s="14" t="str">
        <f>[27]Junho!$K$26</f>
        <v>*</v>
      </c>
      <c r="X32" s="14" t="str">
        <f>[27]Junho!$K$27</f>
        <v>*</v>
      </c>
      <c r="Y32" s="14" t="str">
        <f>[27]Junho!$K$28</f>
        <v>*</v>
      </c>
      <c r="Z32" s="14" t="str">
        <f>[27]Junho!$K$29</f>
        <v>*</v>
      </c>
      <c r="AA32" s="14" t="str">
        <f>[27]Junho!$K$30</f>
        <v>*</v>
      </c>
      <c r="AB32" s="14" t="str">
        <f>[27]Junho!$K$31</f>
        <v>*</v>
      </c>
      <c r="AC32" s="14" t="str">
        <f>[27]Junho!$K$32</f>
        <v>*</v>
      </c>
      <c r="AD32" s="14" t="str">
        <f>[27]Junho!$K$33</f>
        <v>*</v>
      </c>
      <c r="AE32" s="14" t="str">
        <f>[27]Junho!$K$34</f>
        <v>*</v>
      </c>
      <c r="AF32" s="118">
        <f>SUM(B32:AE32)</f>
        <v>0</v>
      </c>
      <c r="AG32" s="132">
        <f>MAX(B32:AE32)</f>
        <v>0</v>
      </c>
      <c r="AH32" s="141">
        <f t="shared" si="3"/>
        <v>0</v>
      </c>
    </row>
    <row r="33" spans="1:34" ht="17.100000000000001" customHeight="1" x14ac:dyDescent="0.2">
      <c r="A33" s="54" t="s">
        <v>20</v>
      </c>
      <c r="B33" s="14">
        <f>[28]Junho!$K$5</f>
        <v>10.199999999999998</v>
      </c>
      <c r="C33" s="14">
        <f>[28]Junho!$K$6</f>
        <v>21.799999999999997</v>
      </c>
      <c r="D33" s="14">
        <f>[28]Junho!$K$7</f>
        <v>10.599999999999998</v>
      </c>
      <c r="E33" s="14">
        <f>[28]Junho!$K$8</f>
        <v>0</v>
      </c>
      <c r="F33" s="14">
        <f>[28]Junho!$K$9</f>
        <v>0.2</v>
      </c>
      <c r="G33" s="14">
        <f>[28]Junho!$K$10</f>
        <v>0</v>
      </c>
      <c r="H33" s="14">
        <f>[28]Junho!$K$11</f>
        <v>0.4</v>
      </c>
      <c r="I33" s="14">
        <f>[28]Junho!$K$12</f>
        <v>0</v>
      </c>
      <c r="J33" s="14">
        <f>[28]Junho!$K$13</f>
        <v>0.2</v>
      </c>
      <c r="K33" s="14">
        <f>[28]Junho!$K$14</f>
        <v>0</v>
      </c>
      <c r="L33" s="14">
        <f>[28]Junho!$K$15</f>
        <v>0.2</v>
      </c>
      <c r="M33" s="14">
        <f>[28]Junho!$K$16</f>
        <v>0</v>
      </c>
      <c r="N33" s="14">
        <f>[28]Junho!$K$17</f>
        <v>0</v>
      </c>
      <c r="O33" s="14">
        <f>[28]Junho!$K$18</f>
        <v>0</v>
      </c>
      <c r="P33" s="14">
        <f>[28]Junho!$K$19</f>
        <v>0</v>
      </c>
      <c r="Q33" s="14">
        <f>[28]Junho!$K$20</f>
        <v>0</v>
      </c>
      <c r="R33" s="14">
        <f>[28]Junho!$K$21</f>
        <v>0</v>
      </c>
      <c r="S33" s="14">
        <f>[28]Junho!$K$22</f>
        <v>0</v>
      </c>
      <c r="T33" s="14">
        <f>[28]Junho!$K$23</f>
        <v>0</v>
      </c>
      <c r="U33" s="14">
        <f>[28]Junho!$K$24</f>
        <v>0.2</v>
      </c>
      <c r="V33" s="14">
        <f>[28]Junho!$K$25</f>
        <v>0</v>
      </c>
      <c r="W33" s="14">
        <f>[28]Junho!$K$26</f>
        <v>0</v>
      </c>
      <c r="X33" s="14">
        <f>[28]Junho!$K$27</f>
        <v>0</v>
      </c>
      <c r="Y33" s="14">
        <f>[28]Junho!$K$28</f>
        <v>0</v>
      </c>
      <c r="Z33" s="14">
        <f>[28]Junho!$K$29</f>
        <v>0</v>
      </c>
      <c r="AA33" s="14">
        <f>[28]Junho!$K$30</f>
        <v>0</v>
      </c>
      <c r="AB33" s="14">
        <f>[28]Junho!$K$31</f>
        <v>0</v>
      </c>
      <c r="AC33" s="14">
        <f>[28]Junho!$K$32</f>
        <v>0</v>
      </c>
      <c r="AD33" s="14">
        <f>[28]Junho!$K$33</f>
        <v>0</v>
      </c>
      <c r="AE33" s="14">
        <f>[28]Junho!$K$34</f>
        <v>0</v>
      </c>
      <c r="AF33" s="118">
        <f t="shared" si="1"/>
        <v>43.800000000000004</v>
      </c>
      <c r="AG33" s="132">
        <f>MAX(B33:AE33)</f>
        <v>21.799999999999997</v>
      </c>
      <c r="AH33" s="141">
        <f t="shared" si="3"/>
        <v>22</v>
      </c>
    </row>
    <row r="34" spans="1:34" s="5" customFormat="1" ht="17.100000000000001" customHeight="1" x14ac:dyDescent="0.2">
      <c r="A34" s="55" t="s">
        <v>33</v>
      </c>
      <c r="B34" s="21">
        <f t="shared" ref="B34:AG34" si="6">MAX(B6:B33)</f>
        <v>10.199999999999998</v>
      </c>
      <c r="C34" s="21">
        <f t="shared" si="6"/>
        <v>36.4</v>
      </c>
      <c r="D34" s="21">
        <f t="shared" si="6"/>
        <v>10.599999999999998</v>
      </c>
      <c r="E34" s="21">
        <f t="shared" si="6"/>
        <v>13.4</v>
      </c>
      <c r="F34" s="21">
        <f t="shared" si="6"/>
        <v>23.799999999999994</v>
      </c>
      <c r="G34" s="21">
        <f t="shared" si="6"/>
        <v>23.200000000000003</v>
      </c>
      <c r="H34" s="21">
        <f t="shared" si="6"/>
        <v>12</v>
      </c>
      <c r="I34" s="21">
        <f t="shared" si="6"/>
        <v>2.6</v>
      </c>
      <c r="J34" s="21">
        <f t="shared" si="6"/>
        <v>3.0000000000000004</v>
      </c>
      <c r="K34" s="21">
        <f t="shared" si="6"/>
        <v>4.8000000000000007</v>
      </c>
      <c r="L34" s="21">
        <f t="shared" si="6"/>
        <v>3.8000000000000007</v>
      </c>
      <c r="M34" s="21">
        <f t="shared" si="6"/>
        <v>0.2</v>
      </c>
      <c r="N34" s="21">
        <f t="shared" si="6"/>
        <v>0.2</v>
      </c>
      <c r="O34" s="21">
        <f t="shared" si="6"/>
        <v>0</v>
      </c>
      <c r="P34" s="21">
        <f t="shared" si="6"/>
        <v>0.2</v>
      </c>
      <c r="Q34" s="21">
        <f t="shared" si="6"/>
        <v>1</v>
      </c>
      <c r="R34" s="21">
        <f t="shared" si="6"/>
        <v>2.2000000000000002</v>
      </c>
      <c r="S34" s="21">
        <f t="shared" si="6"/>
        <v>26.799999999999994</v>
      </c>
      <c r="T34" s="21">
        <f t="shared" si="6"/>
        <v>2</v>
      </c>
      <c r="U34" s="21">
        <f t="shared" si="6"/>
        <v>18.400000000000002</v>
      </c>
      <c r="V34" s="21">
        <f t="shared" si="6"/>
        <v>16.399999999999999</v>
      </c>
      <c r="W34" s="21">
        <f t="shared" si="6"/>
        <v>7.6</v>
      </c>
      <c r="X34" s="21">
        <f t="shared" si="6"/>
        <v>0.2</v>
      </c>
      <c r="Y34" s="21">
        <f t="shared" si="6"/>
        <v>0.2</v>
      </c>
      <c r="Z34" s="21">
        <f t="shared" si="6"/>
        <v>0</v>
      </c>
      <c r="AA34" s="21">
        <f t="shared" si="6"/>
        <v>0</v>
      </c>
      <c r="AB34" s="21">
        <f t="shared" si="6"/>
        <v>0.60000000000000009</v>
      </c>
      <c r="AC34" s="21">
        <f t="shared" si="6"/>
        <v>0.2</v>
      </c>
      <c r="AD34" s="21">
        <f t="shared" si="6"/>
        <v>2</v>
      </c>
      <c r="AE34" s="21">
        <f t="shared" si="6"/>
        <v>0.4</v>
      </c>
      <c r="AF34" s="117">
        <f t="shared" si="6"/>
        <v>76</v>
      </c>
      <c r="AG34" s="133">
        <f t="shared" si="6"/>
        <v>36.4</v>
      </c>
      <c r="AH34" s="141"/>
    </row>
    <row r="35" spans="1:34" s="11" customFormat="1" x14ac:dyDescent="0.2">
      <c r="A35" s="91" t="s">
        <v>36</v>
      </c>
      <c r="B35" s="92">
        <f t="shared" ref="B35:AF35" si="7">SUM(B6:B33)</f>
        <v>72.600000000000009</v>
      </c>
      <c r="C35" s="92">
        <f t="shared" si="7"/>
        <v>166.2</v>
      </c>
      <c r="D35" s="92">
        <f t="shared" si="7"/>
        <v>38.999999999999993</v>
      </c>
      <c r="E35" s="92">
        <f t="shared" si="7"/>
        <v>35.000000000000007</v>
      </c>
      <c r="F35" s="92">
        <f t="shared" si="7"/>
        <v>135.6</v>
      </c>
      <c r="G35" s="92">
        <f t="shared" si="7"/>
        <v>124.39999999999999</v>
      </c>
      <c r="H35" s="92">
        <f t="shared" si="7"/>
        <v>37.199999999999996</v>
      </c>
      <c r="I35" s="92">
        <f t="shared" si="7"/>
        <v>4.2</v>
      </c>
      <c r="J35" s="92">
        <f t="shared" si="7"/>
        <v>5.2000000000000011</v>
      </c>
      <c r="K35" s="92">
        <f t="shared" si="7"/>
        <v>5.2000000000000011</v>
      </c>
      <c r="L35" s="92">
        <f t="shared" si="7"/>
        <v>4.2000000000000011</v>
      </c>
      <c r="M35" s="92">
        <f t="shared" si="7"/>
        <v>0.2</v>
      </c>
      <c r="N35" s="92">
        <f t="shared" si="7"/>
        <v>0.2</v>
      </c>
      <c r="O35" s="92">
        <f t="shared" si="7"/>
        <v>0</v>
      </c>
      <c r="P35" s="92">
        <f t="shared" si="7"/>
        <v>0.2</v>
      </c>
      <c r="Q35" s="92">
        <f t="shared" si="7"/>
        <v>1.5999999999999999</v>
      </c>
      <c r="R35" s="92">
        <f t="shared" si="7"/>
        <v>3.600000000000001</v>
      </c>
      <c r="S35" s="92">
        <f t="shared" si="7"/>
        <v>43.199999999999989</v>
      </c>
      <c r="T35" s="92">
        <f t="shared" si="7"/>
        <v>8.6000000000000014</v>
      </c>
      <c r="U35" s="92">
        <f t="shared" si="7"/>
        <v>20</v>
      </c>
      <c r="V35" s="92">
        <f t="shared" si="7"/>
        <v>18.2</v>
      </c>
      <c r="W35" s="92">
        <f t="shared" si="7"/>
        <v>8.1999999999999993</v>
      </c>
      <c r="X35" s="92">
        <f t="shared" si="7"/>
        <v>1.4</v>
      </c>
      <c r="Y35" s="92">
        <f t="shared" si="7"/>
        <v>1</v>
      </c>
      <c r="Z35" s="92">
        <f t="shared" si="7"/>
        <v>0</v>
      </c>
      <c r="AA35" s="92">
        <f t="shared" si="7"/>
        <v>0</v>
      </c>
      <c r="AB35" s="92">
        <f t="shared" si="7"/>
        <v>1.2</v>
      </c>
      <c r="AC35" s="92">
        <f t="shared" si="7"/>
        <v>0.60000000000000009</v>
      </c>
      <c r="AD35" s="92">
        <f t="shared" si="7"/>
        <v>2.4</v>
      </c>
      <c r="AE35" s="92">
        <f t="shared" si="7"/>
        <v>0.4</v>
      </c>
      <c r="AF35" s="119">
        <f t="shared" si="7"/>
        <v>739.80000000000007</v>
      </c>
      <c r="AG35" s="134"/>
      <c r="AH35" s="142"/>
    </row>
    <row r="36" spans="1:34" x14ac:dyDescent="0.2">
      <c r="A36" s="82"/>
      <c r="B36" s="81"/>
      <c r="C36" s="81"/>
      <c r="D36" s="81" t="s">
        <v>135</v>
      </c>
      <c r="E36" s="81"/>
      <c r="F36" s="81"/>
      <c r="G36" s="81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69"/>
      <c r="AG36" s="93"/>
      <c r="AH36" s="143"/>
    </row>
    <row r="37" spans="1:34" x14ac:dyDescent="0.2">
      <c r="A37" s="68"/>
      <c r="B37" s="59"/>
      <c r="C37" s="59"/>
      <c r="D37" s="59"/>
      <c r="E37" s="59"/>
      <c r="F37" s="59"/>
      <c r="G37" s="59"/>
      <c r="H37" s="136"/>
      <c r="I37" s="136"/>
      <c r="J37" s="136"/>
      <c r="K37" s="136"/>
      <c r="L37" s="136" t="s">
        <v>52</v>
      </c>
      <c r="M37" s="136"/>
      <c r="N37" s="136"/>
      <c r="O37" s="136"/>
      <c r="P37" s="136"/>
      <c r="Q37" s="151" t="s">
        <v>139</v>
      </c>
      <c r="R37" s="151"/>
      <c r="S37" s="151"/>
      <c r="T37" s="151"/>
      <c r="U37" s="151"/>
      <c r="V37" s="136"/>
      <c r="W37" s="136"/>
      <c r="X37" s="136"/>
      <c r="Y37" s="136"/>
      <c r="Z37" s="72"/>
      <c r="AA37" s="72"/>
      <c r="AB37" s="72"/>
      <c r="AC37" s="136"/>
      <c r="AD37" s="137"/>
      <c r="AE37" s="136"/>
      <c r="AF37" s="136"/>
      <c r="AG37" s="137"/>
      <c r="AH37" s="73"/>
    </row>
    <row r="38" spans="1:34" x14ac:dyDescent="0.2">
      <c r="A38" s="57"/>
      <c r="B38" s="136"/>
      <c r="C38" s="136"/>
      <c r="D38" s="136"/>
      <c r="E38" s="136"/>
      <c r="F38" s="136"/>
      <c r="G38" s="136"/>
      <c r="H38" s="136"/>
      <c r="I38" s="135"/>
      <c r="J38" s="137"/>
      <c r="K38" s="137"/>
      <c r="L38" s="137" t="s">
        <v>53</v>
      </c>
      <c r="M38" s="137"/>
      <c r="N38" s="137"/>
      <c r="O38" s="135"/>
      <c r="P38" s="135"/>
      <c r="Q38" s="171" t="s">
        <v>140</v>
      </c>
      <c r="R38" s="171"/>
      <c r="S38" s="171"/>
      <c r="T38" s="171"/>
      <c r="U38" s="171"/>
      <c r="V38" s="135"/>
      <c r="W38" s="135"/>
      <c r="X38" s="135"/>
      <c r="Y38" s="135"/>
      <c r="Z38" s="136"/>
      <c r="AA38" s="136"/>
      <c r="AB38" s="136"/>
      <c r="AC38" s="136"/>
      <c r="AD38" s="137"/>
      <c r="AE38" s="74"/>
      <c r="AF38" s="80"/>
      <c r="AG38" s="136"/>
      <c r="AH38" s="73"/>
    </row>
    <row r="39" spans="1:34" x14ac:dyDescent="0.2">
      <c r="A39" s="57"/>
      <c r="B39" s="105"/>
      <c r="C39" s="105"/>
      <c r="D39" s="105"/>
      <c r="E39" s="105" t="s">
        <v>141</v>
      </c>
      <c r="F39" s="105"/>
      <c r="G39" s="105"/>
      <c r="H39" s="105"/>
      <c r="I39" s="72"/>
      <c r="J39" s="72"/>
      <c r="K39" s="136"/>
      <c r="L39" s="136"/>
      <c r="M39" s="136"/>
      <c r="N39" s="136"/>
      <c r="O39" s="136"/>
      <c r="P39" s="136"/>
      <c r="Q39" s="67"/>
      <c r="R39" s="67"/>
      <c r="S39" s="67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7"/>
      <c r="AG39" s="74"/>
      <c r="AH39" s="144"/>
    </row>
    <row r="40" spans="1:34" ht="13.5" thickBot="1" x14ac:dyDescent="0.25">
      <c r="A40" s="77"/>
      <c r="B40" s="78"/>
      <c r="C40" s="83"/>
      <c r="D40" s="83"/>
      <c r="E40" s="83"/>
      <c r="F40" s="83"/>
      <c r="G40" s="83"/>
      <c r="H40" s="83"/>
      <c r="I40" s="83"/>
      <c r="J40" s="83"/>
      <c r="K40" s="78"/>
      <c r="L40" s="83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84"/>
      <c r="AG40" s="63"/>
      <c r="AH40" s="145"/>
    </row>
    <row r="41" spans="1:34" x14ac:dyDescent="0.2">
      <c r="H41" s="19"/>
      <c r="I41" s="19"/>
      <c r="J41" s="20"/>
      <c r="K41" s="19"/>
      <c r="L41" s="19"/>
      <c r="M41" s="19"/>
      <c r="N41" s="19"/>
      <c r="O41" s="19"/>
      <c r="P41" s="20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34" x14ac:dyDescent="0.2">
      <c r="E42" s="23" t="s">
        <v>54</v>
      </c>
      <c r="F42" s="23"/>
      <c r="G42" s="23"/>
      <c r="H42" s="23"/>
      <c r="I42" s="23"/>
      <c r="J42" s="23"/>
      <c r="K42" s="23"/>
      <c r="L42" s="23"/>
      <c r="M42" s="23"/>
    </row>
    <row r="44" spans="1:34" x14ac:dyDescent="0.2">
      <c r="AG44" s="18"/>
    </row>
    <row r="45" spans="1:34" x14ac:dyDescent="0.2">
      <c r="I45" s="2" t="s">
        <v>54</v>
      </c>
    </row>
    <row r="46" spans="1:34" x14ac:dyDescent="0.2">
      <c r="P46" s="2" t="s">
        <v>54</v>
      </c>
    </row>
    <row r="47" spans="1:34" x14ac:dyDescent="0.2">
      <c r="G47" s="2" t="s">
        <v>54</v>
      </c>
      <c r="AE47" s="2" t="s">
        <v>54</v>
      </c>
    </row>
    <row r="48" spans="1:34" x14ac:dyDescent="0.2">
      <c r="I48" s="2" t="s">
        <v>54</v>
      </c>
      <c r="J48" s="2" t="s">
        <v>54</v>
      </c>
      <c r="L48" s="2" t="s">
        <v>54</v>
      </c>
      <c r="N48" s="2" t="s">
        <v>54</v>
      </c>
    </row>
    <row r="49" spans="4:4" x14ac:dyDescent="0.2">
      <c r="D49" s="2" t="s">
        <v>54</v>
      </c>
    </row>
  </sheetData>
  <sheetProtection password="C6EC" sheet="1" objects="1" scenarios="1"/>
  <mergeCells count="35">
    <mergeCell ref="A2:AG2"/>
    <mergeCell ref="B3:AG3"/>
    <mergeCell ref="X4:X5"/>
    <mergeCell ref="AB4:AB5"/>
    <mergeCell ref="AC4:AC5"/>
    <mergeCell ref="AD4:AD5"/>
    <mergeCell ref="Y4:Y5"/>
    <mergeCell ref="I4:I5"/>
    <mergeCell ref="H4:H5"/>
    <mergeCell ref="P4:P5"/>
    <mergeCell ref="K4:K5"/>
    <mergeCell ref="L4:L5"/>
    <mergeCell ref="Z4:Z5"/>
    <mergeCell ref="U4:U5"/>
    <mergeCell ref="F4:F5"/>
    <mergeCell ref="G4:G5"/>
    <mergeCell ref="J4:J5"/>
    <mergeCell ref="Q37:U37"/>
    <mergeCell ref="Q38:U38"/>
    <mergeCell ref="A3:A5"/>
    <mergeCell ref="B4:B5"/>
    <mergeCell ref="C4:C5"/>
    <mergeCell ref="D4:D5"/>
    <mergeCell ref="E4:E5"/>
    <mergeCell ref="AE4:AE5"/>
    <mergeCell ref="S4:S5"/>
    <mergeCell ref="R4:R5"/>
    <mergeCell ref="Q4:Q5"/>
    <mergeCell ref="M4:M5"/>
    <mergeCell ref="N4:N5"/>
    <mergeCell ref="O4:O5"/>
    <mergeCell ref="AA4:AA5"/>
    <mergeCell ref="T4:T5"/>
    <mergeCell ref="V4:V5"/>
    <mergeCell ref="W4:W5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9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4" zoomScaleNormal="100" workbookViewId="0">
      <selection activeCell="I35" sqref="I35"/>
    </sheetView>
  </sheetViews>
  <sheetFormatPr defaultRowHeight="12.75" x14ac:dyDescent="0.2"/>
  <cols>
    <col min="1" max="1" width="30.28515625" customWidth="1"/>
    <col min="2" max="2" width="9.5703125" style="51" customWidth="1"/>
    <col min="3" max="3" width="9.5703125" style="52" customWidth="1"/>
    <col min="4" max="4" width="10.140625" style="51" bestFit="1" customWidth="1"/>
    <col min="5" max="5" width="11.85546875" style="51" customWidth="1"/>
    <col min="6" max="6" width="9.5703125" style="51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26" customFormat="1" ht="42.75" customHeight="1" x14ac:dyDescent="0.2">
      <c r="A1" s="24" t="s">
        <v>60</v>
      </c>
      <c r="B1" s="24" t="s">
        <v>61</v>
      </c>
      <c r="C1" s="24" t="s">
        <v>62</v>
      </c>
      <c r="D1" s="24" t="s">
        <v>63</v>
      </c>
      <c r="E1" s="24" t="s">
        <v>64</v>
      </c>
      <c r="F1" s="24" t="s">
        <v>65</v>
      </c>
      <c r="G1" s="24" t="s">
        <v>66</v>
      </c>
      <c r="H1" s="24" t="s">
        <v>67</v>
      </c>
      <c r="I1" s="24" t="s">
        <v>68</v>
      </c>
      <c r="J1" s="25"/>
      <c r="K1" s="25"/>
      <c r="L1" s="25"/>
      <c r="M1" s="25"/>
    </row>
    <row r="2" spans="1:13" s="31" customFormat="1" x14ac:dyDescent="0.2">
      <c r="A2" s="27" t="s">
        <v>69</v>
      </c>
      <c r="B2" s="27" t="s">
        <v>70</v>
      </c>
      <c r="C2" s="28" t="s">
        <v>71</v>
      </c>
      <c r="D2" s="28">
        <v>-20.444199999999999</v>
      </c>
      <c r="E2" s="28">
        <v>-52.875599999999999</v>
      </c>
      <c r="F2" s="28">
        <v>388</v>
      </c>
      <c r="G2" s="29">
        <v>40405</v>
      </c>
      <c r="H2" s="30">
        <v>1</v>
      </c>
      <c r="I2" s="28" t="s">
        <v>72</v>
      </c>
      <c r="J2" s="25"/>
      <c r="K2" s="25"/>
      <c r="L2" s="25"/>
      <c r="M2" s="25"/>
    </row>
    <row r="3" spans="1:13" ht="12.75" customHeight="1" x14ac:dyDescent="0.2">
      <c r="A3" s="27" t="s">
        <v>0</v>
      </c>
      <c r="B3" s="27" t="s">
        <v>70</v>
      </c>
      <c r="C3" s="28" t="s">
        <v>73</v>
      </c>
      <c r="D3" s="30">
        <v>-23.002500000000001</v>
      </c>
      <c r="E3" s="30">
        <v>-55.3294</v>
      </c>
      <c r="F3" s="30">
        <v>431</v>
      </c>
      <c r="G3" s="32">
        <v>39611</v>
      </c>
      <c r="H3" s="30">
        <v>1</v>
      </c>
      <c r="I3" s="28" t="s">
        <v>74</v>
      </c>
      <c r="J3" s="33"/>
      <c r="K3" s="33"/>
      <c r="L3" s="33"/>
      <c r="M3" s="33"/>
    </row>
    <row r="4" spans="1:13" x14ac:dyDescent="0.2">
      <c r="A4" s="27" t="s">
        <v>1</v>
      </c>
      <c r="B4" s="27" t="s">
        <v>70</v>
      </c>
      <c r="C4" s="28" t="s">
        <v>75</v>
      </c>
      <c r="D4" s="34">
        <v>-20.4756</v>
      </c>
      <c r="E4" s="34">
        <v>-55.783900000000003</v>
      </c>
      <c r="F4" s="34">
        <v>155</v>
      </c>
      <c r="G4" s="32">
        <v>39022</v>
      </c>
      <c r="H4" s="30">
        <v>1</v>
      </c>
      <c r="I4" s="28" t="s">
        <v>76</v>
      </c>
      <c r="J4" s="33"/>
      <c r="K4" s="33"/>
      <c r="L4" s="33"/>
      <c r="M4" s="33"/>
    </row>
    <row r="5" spans="1:13" s="36" customFormat="1" x14ac:dyDescent="0.2">
      <c r="A5" s="27" t="s">
        <v>48</v>
      </c>
      <c r="B5" s="27" t="s">
        <v>70</v>
      </c>
      <c r="C5" s="28" t="s">
        <v>77</v>
      </c>
      <c r="D5" s="34">
        <v>-22.1008</v>
      </c>
      <c r="E5" s="34">
        <v>-56.54</v>
      </c>
      <c r="F5" s="34">
        <v>208</v>
      </c>
      <c r="G5" s="32">
        <v>40764</v>
      </c>
      <c r="H5" s="30">
        <v>1</v>
      </c>
      <c r="I5" s="35" t="s">
        <v>78</v>
      </c>
      <c r="J5" s="33"/>
      <c r="K5" s="33"/>
      <c r="L5" s="33"/>
      <c r="M5" s="33"/>
    </row>
    <row r="6" spans="1:13" s="36" customFormat="1" x14ac:dyDescent="0.2">
      <c r="A6" s="27" t="s">
        <v>55</v>
      </c>
      <c r="B6" s="27" t="s">
        <v>70</v>
      </c>
      <c r="C6" s="28" t="s">
        <v>79</v>
      </c>
      <c r="D6" s="34">
        <v>-21.7514</v>
      </c>
      <c r="E6" s="34">
        <v>-52.470599999999997</v>
      </c>
      <c r="F6" s="34">
        <v>387</v>
      </c>
      <c r="G6" s="32">
        <v>41354</v>
      </c>
      <c r="H6" s="30">
        <v>1</v>
      </c>
      <c r="I6" s="35" t="s">
        <v>80</v>
      </c>
      <c r="J6" s="33"/>
      <c r="K6" s="33"/>
      <c r="L6" s="33"/>
      <c r="M6" s="33"/>
    </row>
    <row r="7" spans="1:13" x14ac:dyDescent="0.2">
      <c r="A7" s="27" t="s">
        <v>2</v>
      </c>
      <c r="B7" s="27" t="s">
        <v>70</v>
      </c>
      <c r="C7" s="28" t="s">
        <v>81</v>
      </c>
      <c r="D7" s="34">
        <v>-20.45</v>
      </c>
      <c r="E7" s="34">
        <v>-54.616599999999998</v>
      </c>
      <c r="F7" s="34">
        <v>530</v>
      </c>
      <c r="G7" s="32">
        <v>37145</v>
      </c>
      <c r="H7" s="30">
        <v>1</v>
      </c>
      <c r="I7" s="28" t="s">
        <v>82</v>
      </c>
      <c r="J7" s="33"/>
      <c r="K7" s="33"/>
      <c r="L7" s="33"/>
      <c r="M7" s="33"/>
    </row>
    <row r="8" spans="1:13" x14ac:dyDescent="0.2">
      <c r="A8" s="27" t="s">
        <v>3</v>
      </c>
      <c r="B8" s="27" t="s">
        <v>70</v>
      </c>
      <c r="C8" s="28" t="s">
        <v>83</v>
      </c>
      <c r="D8" s="30">
        <v>-19.122499999999999</v>
      </c>
      <c r="E8" s="30">
        <v>-51.720799999999997</v>
      </c>
      <c r="F8" s="34">
        <v>516</v>
      </c>
      <c r="G8" s="32">
        <v>39515</v>
      </c>
      <c r="H8" s="30">
        <v>1</v>
      </c>
      <c r="I8" s="28" t="s">
        <v>84</v>
      </c>
      <c r="J8" s="33"/>
      <c r="K8" s="33"/>
      <c r="L8" s="33"/>
      <c r="M8" s="33"/>
    </row>
    <row r="9" spans="1:13" x14ac:dyDescent="0.2">
      <c r="A9" s="27" t="s">
        <v>4</v>
      </c>
      <c r="B9" s="27" t="s">
        <v>70</v>
      </c>
      <c r="C9" s="28" t="s">
        <v>85</v>
      </c>
      <c r="D9" s="34">
        <v>-18.802199999999999</v>
      </c>
      <c r="E9" s="34">
        <v>-52.602800000000002</v>
      </c>
      <c r="F9" s="34">
        <v>818</v>
      </c>
      <c r="G9" s="32">
        <v>39070</v>
      </c>
      <c r="H9" s="30">
        <v>1</v>
      </c>
      <c r="I9" s="28" t="s">
        <v>143</v>
      </c>
      <c r="J9" s="33"/>
      <c r="K9" s="33"/>
      <c r="L9" s="33"/>
      <c r="M9" s="33"/>
    </row>
    <row r="10" spans="1:13" ht="13.5" customHeight="1" x14ac:dyDescent="0.2">
      <c r="A10" s="27" t="s">
        <v>5</v>
      </c>
      <c r="B10" s="27" t="s">
        <v>70</v>
      </c>
      <c r="C10" s="28" t="s">
        <v>86</v>
      </c>
      <c r="D10" s="34">
        <v>-18.996700000000001</v>
      </c>
      <c r="E10" s="34">
        <v>-57.637500000000003</v>
      </c>
      <c r="F10" s="34">
        <v>126</v>
      </c>
      <c r="G10" s="32">
        <v>39017</v>
      </c>
      <c r="H10" s="30">
        <v>1</v>
      </c>
      <c r="I10" s="28" t="s">
        <v>87</v>
      </c>
      <c r="J10" s="33"/>
      <c r="K10" s="33"/>
      <c r="L10" s="33"/>
      <c r="M10" s="33"/>
    </row>
    <row r="11" spans="1:13" ht="13.5" customHeight="1" x14ac:dyDescent="0.2">
      <c r="A11" s="27" t="s">
        <v>50</v>
      </c>
      <c r="B11" s="27" t="s">
        <v>70</v>
      </c>
      <c r="C11" s="28" t="s">
        <v>88</v>
      </c>
      <c r="D11" s="34">
        <v>-18.4922</v>
      </c>
      <c r="E11" s="34">
        <v>-53.167200000000001</v>
      </c>
      <c r="F11" s="34">
        <v>730</v>
      </c>
      <c r="G11" s="32">
        <v>41247</v>
      </c>
      <c r="H11" s="30">
        <v>1</v>
      </c>
      <c r="I11" s="35" t="s">
        <v>89</v>
      </c>
      <c r="J11" s="33"/>
      <c r="K11" s="33"/>
      <c r="L11" s="33"/>
      <c r="M11" s="33"/>
    </row>
    <row r="12" spans="1:13" x14ac:dyDescent="0.2">
      <c r="A12" s="27" t="s">
        <v>6</v>
      </c>
      <c r="B12" s="27" t="s">
        <v>70</v>
      </c>
      <c r="C12" s="28" t="s">
        <v>90</v>
      </c>
      <c r="D12" s="34">
        <v>-18.304400000000001</v>
      </c>
      <c r="E12" s="34">
        <v>-54.440899999999999</v>
      </c>
      <c r="F12" s="34">
        <v>252</v>
      </c>
      <c r="G12" s="32">
        <v>39028</v>
      </c>
      <c r="H12" s="30">
        <v>1</v>
      </c>
      <c r="I12" s="28" t="s">
        <v>91</v>
      </c>
      <c r="J12" s="33"/>
      <c r="K12" s="33"/>
      <c r="L12" s="33"/>
      <c r="M12" s="33"/>
    </row>
    <row r="13" spans="1:13" x14ac:dyDescent="0.2">
      <c r="A13" s="27" t="s">
        <v>7</v>
      </c>
      <c r="B13" s="27" t="s">
        <v>70</v>
      </c>
      <c r="C13" s="28" t="s">
        <v>92</v>
      </c>
      <c r="D13" s="34">
        <v>-22.193899999999999</v>
      </c>
      <c r="E13" s="37">
        <v>-54.9114</v>
      </c>
      <c r="F13" s="34">
        <v>469</v>
      </c>
      <c r="G13" s="32">
        <v>39011</v>
      </c>
      <c r="H13" s="30">
        <v>1</v>
      </c>
      <c r="I13" s="28" t="s">
        <v>93</v>
      </c>
      <c r="J13" s="33"/>
      <c r="K13" s="33"/>
      <c r="L13" s="33"/>
      <c r="M13" s="33"/>
    </row>
    <row r="14" spans="1:13" x14ac:dyDescent="0.2">
      <c r="A14" s="27" t="s">
        <v>94</v>
      </c>
      <c r="B14" s="27" t="s">
        <v>70</v>
      </c>
      <c r="C14" s="28" t="s">
        <v>95</v>
      </c>
      <c r="D14" s="30">
        <v>-23.449400000000001</v>
      </c>
      <c r="E14" s="30">
        <v>-54.181699999999999</v>
      </c>
      <c r="F14" s="30">
        <v>336</v>
      </c>
      <c r="G14" s="32">
        <v>39598</v>
      </c>
      <c r="H14" s="30">
        <v>1</v>
      </c>
      <c r="I14" s="28" t="s">
        <v>96</v>
      </c>
      <c r="J14" s="33"/>
      <c r="K14" s="33"/>
      <c r="L14" s="33"/>
      <c r="M14" s="33"/>
    </row>
    <row r="15" spans="1:13" x14ac:dyDescent="0.2">
      <c r="A15" s="27" t="s">
        <v>9</v>
      </c>
      <c r="B15" s="27" t="s">
        <v>70</v>
      </c>
      <c r="C15" s="28" t="s">
        <v>97</v>
      </c>
      <c r="D15" s="34">
        <v>-22.3</v>
      </c>
      <c r="E15" s="34">
        <v>-53.816600000000001</v>
      </c>
      <c r="F15" s="34">
        <v>373.29</v>
      </c>
      <c r="G15" s="32">
        <v>37662</v>
      </c>
      <c r="H15" s="30">
        <v>1</v>
      </c>
      <c r="I15" s="28" t="s">
        <v>98</v>
      </c>
      <c r="J15" s="33"/>
      <c r="K15" s="33"/>
      <c r="L15" s="33"/>
      <c r="M15" s="33"/>
    </row>
    <row r="16" spans="1:13" s="36" customFormat="1" x14ac:dyDescent="0.2">
      <c r="A16" s="27" t="s">
        <v>49</v>
      </c>
      <c r="B16" s="27" t="s">
        <v>70</v>
      </c>
      <c r="C16" s="28" t="s">
        <v>99</v>
      </c>
      <c r="D16" s="34">
        <v>-21.478200000000001</v>
      </c>
      <c r="E16" s="34">
        <v>-56.136899999999997</v>
      </c>
      <c r="F16" s="34">
        <v>249</v>
      </c>
      <c r="G16" s="32">
        <v>40759</v>
      </c>
      <c r="H16" s="30">
        <v>1</v>
      </c>
      <c r="I16" s="35" t="s">
        <v>100</v>
      </c>
      <c r="J16" s="33"/>
      <c r="K16" s="33"/>
      <c r="L16" s="33"/>
      <c r="M16" s="33"/>
    </row>
    <row r="17" spans="1:13" x14ac:dyDescent="0.2">
      <c r="A17" s="27" t="s">
        <v>10</v>
      </c>
      <c r="B17" s="27" t="s">
        <v>70</v>
      </c>
      <c r="C17" s="28" t="s">
        <v>101</v>
      </c>
      <c r="D17" s="30">
        <v>-22.857199999999999</v>
      </c>
      <c r="E17" s="30">
        <v>-54.605600000000003</v>
      </c>
      <c r="F17" s="30">
        <v>379</v>
      </c>
      <c r="G17" s="32">
        <v>39617</v>
      </c>
      <c r="H17" s="30">
        <v>1</v>
      </c>
      <c r="I17" s="28" t="s">
        <v>102</v>
      </c>
      <c r="J17" s="33"/>
      <c r="K17" s="33"/>
      <c r="L17" s="33"/>
      <c r="M17" s="33"/>
    </row>
    <row r="18" spans="1:13" ht="12.75" customHeight="1" x14ac:dyDescent="0.2">
      <c r="A18" s="27" t="s">
        <v>11</v>
      </c>
      <c r="B18" s="27" t="s">
        <v>70</v>
      </c>
      <c r="C18" s="28" t="s">
        <v>103</v>
      </c>
      <c r="D18" s="34">
        <v>-21.609200000000001</v>
      </c>
      <c r="E18" s="34">
        <v>-55.177799999999998</v>
      </c>
      <c r="F18" s="34">
        <v>401</v>
      </c>
      <c r="G18" s="32">
        <v>39065</v>
      </c>
      <c r="H18" s="30">
        <v>1</v>
      </c>
      <c r="I18" s="28" t="s">
        <v>104</v>
      </c>
      <c r="J18" s="33"/>
      <c r="K18" s="33"/>
      <c r="L18" s="33"/>
      <c r="M18" s="33"/>
    </row>
    <row r="19" spans="1:13" s="36" customFormat="1" x14ac:dyDescent="0.2">
      <c r="A19" s="27" t="s">
        <v>12</v>
      </c>
      <c r="B19" s="27" t="s">
        <v>70</v>
      </c>
      <c r="C19" s="28" t="s">
        <v>105</v>
      </c>
      <c r="D19" s="34">
        <v>-20.395600000000002</v>
      </c>
      <c r="E19" s="34">
        <v>-56.431699999999999</v>
      </c>
      <c r="F19" s="34">
        <v>140</v>
      </c>
      <c r="G19" s="32">
        <v>39023</v>
      </c>
      <c r="H19" s="30">
        <v>1</v>
      </c>
      <c r="I19" s="28" t="s">
        <v>106</v>
      </c>
      <c r="J19" s="33"/>
      <c r="K19" s="33"/>
      <c r="L19" s="33"/>
      <c r="M19" s="33"/>
    </row>
    <row r="20" spans="1:13" x14ac:dyDescent="0.2">
      <c r="A20" s="27" t="s">
        <v>107</v>
      </c>
      <c r="B20" s="27" t="s">
        <v>70</v>
      </c>
      <c r="C20" s="28" t="s">
        <v>108</v>
      </c>
      <c r="D20" s="34">
        <v>-18.988900000000001</v>
      </c>
      <c r="E20" s="34">
        <v>-56.623100000000001</v>
      </c>
      <c r="F20" s="34">
        <v>104</v>
      </c>
      <c r="G20" s="32">
        <v>38932</v>
      </c>
      <c r="H20" s="30">
        <v>1</v>
      </c>
      <c r="I20" s="28" t="s">
        <v>109</v>
      </c>
      <c r="J20" s="33"/>
      <c r="K20" s="33"/>
      <c r="L20" s="33"/>
      <c r="M20" s="33"/>
    </row>
    <row r="21" spans="1:13" s="36" customFormat="1" x14ac:dyDescent="0.2">
      <c r="A21" s="27" t="s">
        <v>14</v>
      </c>
      <c r="B21" s="27" t="s">
        <v>70</v>
      </c>
      <c r="C21" s="28" t="s">
        <v>110</v>
      </c>
      <c r="D21" s="34">
        <v>-19.414300000000001</v>
      </c>
      <c r="E21" s="34">
        <v>-51.1053</v>
      </c>
      <c r="F21" s="34">
        <v>424</v>
      </c>
      <c r="G21" s="32" t="s">
        <v>111</v>
      </c>
      <c r="H21" s="30">
        <v>1</v>
      </c>
      <c r="I21" s="28" t="s">
        <v>112</v>
      </c>
      <c r="J21" s="33"/>
      <c r="K21" s="33"/>
      <c r="L21" s="33"/>
      <c r="M21" s="33"/>
    </row>
    <row r="22" spans="1:13" x14ac:dyDescent="0.2">
      <c r="A22" s="27" t="s">
        <v>15</v>
      </c>
      <c r="B22" s="27" t="s">
        <v>70</v>
      </c>
      <c r="C22" s="28" t="s">
        <v>113</v>
      </c>
      <c r="D22" s="34">
        <v>-22.533300000000001</v>
      </c>
      <c r="E22" s="34">
        <v>-55.533299999999997</v>
      </c>
      <c r="F22" s="34">
        <v>650</v>
      </c>
      <c r="G22" s="32">
        <v>37140</v>
      </c>
      <c r="H22" s="30">
        <v>1</v>
      </c>
      <c r="I22" s="28" t="s">
        <v>114</v>
      </c>
      <c r="J22" s="33"/>
      <c r="K22" s="33"/>
      <c r="L22" s="33"/>
      <c r="M22" s="33"/>
    </row>
    <row r="23" spans="1:13" x14ac:dyDescent="0.2">
      <c r="A23" s="27" t="s">
        <v>16</v>
      </c>
      <c r="B23" s="27" t="s">
        <v>70</v>
      </c>
      <c r="C23" s="28" t="s">
        <v>115</v>
      </c>
      <c r="D23" s="34">
        <v>-21.7058</v>
      </c>
      <c r="E23" s="34">
        <v>-57.5533</v>
      </c>
      <c r="F23" s="34">
        <v>85</v>
      </c>
      <c r="G23" s="32">
        <v>39014</v>
      </c>
      <c r="H23" s="30">
        <v>1</v>
      </c>
      <c r="I23" s="28" t="s">
        <v>116</v>
      </c>
      <c r="J23" s="33"/>
      <c r="K23" s="33"/>
      <c r="L23" s="33"/>
      <c r="M23" s="33"/>
    </row>
    <row r="24" spans="1:13" s="36" customFormat="1" x14ac:dyDescent="0.2">
      <c r="A24" s="27" t="s">
        <v>18</v>
      </c>
      <c r="B24" s="27" t="s">
        <v>70</v>
      </c>
      <c r="C24" s="28" t="s">
        <v>117</v>
      </c>
      <c r="D24" s="34">
        <v>-19.420100000000001</v>
      </c>
      <c r="E24" s="34">
        <v>-54.553100000000001</v>
      </c>
      <c r="F24" s="34">
        <v>647</v>
      </c>
      <c r="G24" s="32">
        <v>39067</v>
      </c>
      <c r="H24" s="30">
        <v>1</v>
      </c>
      <c r="I24" s="28" t="s">
        <v>142</v>
      </c>
      <c r="J24" s="33"/>
      <c r="K24" s="33"/>
      <c r="L24" s="33"/>
      <c r="M24" s="33"/>
    </row>
    <row r="25" spans="1:13" x14ac:dyDescent="0.2">
      <c r="A25" s="27" t="s">
        <v>118</v>
      </c>
      <c r="B25" s="27" t="s">
        <v>70</v>
      </c>
      <c r="C25" s="28" t="s">
        <v>119</v>
      </c>
      <c r="D25" s="30">
        <v>-21.774999999999999</v>
      </c>
      <c r="E25" s="30">
        <v>-54.528100000000002</v>
      </c>
      <c r="F25" s="30">
        <v>329</v>
      </c>
      <c r="G25" s="32">
        <v>39625</v>
      </c>
      <c r="H25" s="30">
        <v>1</v>
      </c>
      <c r="I25" s="28" t="s">
        <v>120</v>
      </c>
      <c r="J25" s="33"/>
      <c r="K25" s="33"/>
      <c r="L25" s="33"/>
      <c r="M25" s="33"/>
    </row>
    <row r="26" spans="1:13" s="41" customFormat="1" ht="15" customHeight="1" x14ac:dyDescent="0.2">
      <c r="A26" s="38" t="s">
        <v>31</v>
      </c>
      <c r="B26" s="38" t="s">
        <v>70</v>
      </c>
      <c r="C26" s="28" t="s">
        <v>121</v>
      </c>
      <c r="D26" s="39">
        <v>-20.9817</v>
      </c>
      <c r="E26" s="39">
        <v>-54.971899999999998</v>
      </c>
      <c r="F26" s="39">
        <v>464</v>
      </c>
      <c r="G26" s="29" t="s">
        <v>122</v>
      </c>
      <c r="H26" s="28">
        <v>1</v>
      </c>
      <c r="I26" s="38" t="s">
        <v>123</v>
      </c>
      <c r="J26" s="40"/>
      <c r="K26" s="40"/>
      <c r="L26" s="40"/>
      <c r="M26" s="40"/>
    </row>
    <row r="27" spans="1:13" s="36" customFormat="1" x14ac:dyDescent="0.2">
      <c r="A27" s="27" t="s">
        <v>19</v>
      </c>
      <c r="B27" s="27" t="s">
        <v>70</v>
      </c>
      <c r="C27" s="28" t="s">
        <v>124</v>
      </c>
      <c r="D27" s="30">
        <v>-23.966899999999999</v>
      </c>
      <c r="E27" s="30">
        <v>-55.0242</v>
      </c>
      <c r="F27" s="30">
        <v>402</v>
      </c>
      <c r="G27" s="32">
        <v>39605</v>
      </c>
      <c r="H27" s="30">
        <v>1</v>
      </c>
      <c r="I27" s="28" t="s">
        <v>125</v>
      </c>
      <c r="J27" s="33"/>
      <c r="K27" s="33"/>
      <c r="L27" s="33"/>
      <c r="M27" s="33"/>
    </row>
    <row r="28" spans="1:13" s="43" customFormat="1" x14ac:dyDescent="0.2">
      <c r="A28" s="38" t="s">
        <v>51</v>
      </c>
      <c r="B28" s="38" t="s">
        <v>70</v>
      </c>
      <c r="C28" s="28" t="s">
        <v>126</v>
      </c>
      <c r="D28" s="28">
        <v>-17.634699999999999</v>
      </c>
      <c r="E28" s="28">
        <v>-54.760100000000001</v>
      </c>
      <c r="F28" s="28">
        <v>486</v>
      </c>
      <c r="G28" s="29" t="s">
        <v>127</v>
      </c>
      <c r="H28" s="28">
        <v>1</v>
      </c>
      <c r="I28" s="30" t="s">
        <v>128</v>
      </c>
      <c r="J28" s="42"/>
      <c r="K28" s="42"/>
      <c r="L28" s="42"/>
      <c r="M28" s="42"/>
    </row>
    <row r="29" spans="1:13" x14ac:dyDescent="0.2">
      <c r="A29" s="27" t="s">
        <v>20</v>
      </c>
      <c r="B29" s="27" t="s">
        <v>70</v>
      </c>
      <c r="C29" s="28" t="s">
        <v>129</v>
      </c>
      <c r="D29" s="30">
        <v>-20.783300000000001</v>
      </c>
      <c r="E29" s="30">
        <v>-51.7</v>
      </c>
      <c r="F29" s="30">
        <v>313</v>
      </c>
      <c r="G29" s="32">
        <v>37137</v>
      </c>
      <c r="H29" s="30">
        <v>1</v>
      </c>
      <c r="I29" s="28" t="s">
        <v>130</v>
      </c>
      <c r="J29" s="33"/>
      <c r="K29" s="33"/>
      <c r="L29" s="33"/>
      <c r="M29" s="33"/>
    </row>
    <row r="30" spans="1:13" ht="18" customHeight="1" x14ac:dyDescent="0.2">
      <c r="A30" s="44"/>
      <c r="B30" s="45"/>
      <c r="C30" s="46"/>
      <c r="D30" s="46"/>
      <c r="E30" s="46"/>
      <c r="F30" s="46"/>
      <c r="G30" s="24" t="s">
        <v>131</v>
      </c>
      <c r="H30" s="28">
        <f>SUM(H2:H29)</f>
        <v>28</v>
      </c>
      <c r="I30" s="44"/>
      <c r="J30" s="33"/>
      <c r="K30" s="33"/>
      <c r="L30" s="33"/>
      <c r="M30" s="33"/>
    </row>
    <row r="31" spans="1:13" x14ac:dyDescent="0.2">
      <c r="A31" s="33" t="s">
        <v>132</v>
      </c>
      <c r="B31" s="47"/>
      <c r="C31" s="47"/>
      <c r="D31" s="47"/>
      <c r="E31" s="47"/>
      <c r="F31" s="47"/>
      <c r="G31" s="33"/>
      <c r="H31" s="48"/>
      <c r="I31" s="33"/>
      <c r="J31" s="33"/>
      <c r="K31" s="33"/>
      <c r="L31" s="33"/>
      <c r="M31" s="33"/>
    </row>
    <row r="32" spans="1:13" x14ac:dyDescent="0.2">
      <c r="A32" s="49" t="s">
        <v>133</v>
      </c>
      <c r="B32" s="50"/>
      <c r="C32" s="50"/>
      <c r="D32" s="50"/>
      <c r="E32" s="50"/>
      <c r="F32" s="50"/>
      <c r="G32" s="33"/>
      <c r="H32" s="33"/>
      <c r="I32" s="33"/>
      <c r="J32" s="33"/>
      <c r="K32" s="33"/>
      <c r="L32" s="33"/>
      <c r="M32" s="33"/>
    </row>
    <row r="33" spans="1:13" x14ac:dyDescent="0.2">
      <c r="A33" s="33"/>
      <c r="B33" s="50"/>
      <c r="C33" s="50"/>
      <c r="D33" s="50"/>
      <c r="E33" s="50"/>
      <c r="F33" s="50"/>
      <c r="G33" s="33"/>
      <c r="H33" s="33"/>
      <c r="I33" s="33"/>
      <c r="J33" s="33"/>
      <c r="K33" s="33"/>
      <c r="L33" s="33"/>
      <c r="M33" s="33"/>
    </row>
    <row r="34" spans="1:13" x14ac:dyDescent="0.2">
      <c r="A34" s="33"/>
      <c r="B34" s="50"/>
      <c r="C34" s="50"/>
      <c r="D34" s="50"/>
      <c r="E34" s="50"/>
      <c r="F34" s="50"/>
      <c r="G34" s="33"/>
      <c r="H34" s="33"/>
      <c r="I34" s="33"/>
      <c r="J34" s="33"/>
      <c r="K34" s="33"/>
      <c r="L34" s="33"/>
      <c r="M34" s="33"/>
    </row>
    <row r="35" spans="1:13" x14ac:dyDescent="0.2">
      <c r="A35" s="33"/>
      <c r="B35" s="50"/>
      <c r="C35" s="50"/>
      <c r="D35" s="50"/>
      <c r="E35" s="50"/>
      <c r="F35" s="50"/>
      <c r="G35" s="33"/>
      <c r="H35" s="33"/>
      <c r="I35" s="33"/>
      <c r="J35" s="33"/>
      <c r="K35" s="33"/>
      <c r="L35" s="33"/>
      <c r="M35" s="33"/>
    </row>
    <row r="36" spans="1:13" x14ac:dyDescent="0.2">
      <c r="A36" s="33"/>
      <c r="B36" s="50"/>
      <c r="C36" s="50"/>
      <c r="D36" s="50"/>
      <c r="E36" s="50"/>
      <c r="F36" s="50"/>
      <c r="G36" s="33"/>
      <c r="H36" s="33"/>
      <c r="I36" s="33"/>
      <c r="J36" s="33"/>
      <c r="K36" s="33"/>
      <c r="L36" s="33"/>
      <c r="M36" s="33"/>
    </row>
    <row r="37" spans="1:13" x14ac:dyDescent="0.2">
      <c r="A37" s="33"/>
      <c r="B37" s="50"/>
      <c r="C37" s="50"/>
      <c r="D37" s="50"/>
      <c r="E37" s="50"/>
      <c r="F37" s="50"/>
      <c r="G37" s="33"/>
      <c r="H37" s="33"/>
      <c r="I37" s="33"/>
      <c r="J37" s="33"/>
      <c r="K37" s="33"/>
      <c r="L37" s="33"/>
      <c r="M37" s="33"/>
    </row>
    <row r="38" spans="1:13" x14ac:dyDescent="0.2">
      <c r="A38" s="33"/>
      <c r="B38" s="50"/>
      <c r="C38" s="50"/>
      <c r="D38" s="50"/>
      <c r="E38" s="50"/>
      <c r="F38" s="50"/>
      <c r="G38" s="33"/>
      <c r="H38" s="33"/>
      <c r="I38" s="33"/>
      <c r="J38" s="33"/>
      <c r="K38" s="33"/>
      <c r="L38" s="33"/>
      <c r="M38" s="33"/>
    </row>
    <row r="39" spans="1:13" x14ac:dyDescent="0.2">
      <c r="A39" s="33"/>
      <c r="B39" s="50"/>
      <c r="C39" s="50"/>
      <c r="D39" s="50"/>
      <c r="E39" s="50"/>
      <c r="F39" s="50"/>
      <c r="G39" s="33"/>
      <c r="H39" s="33"/>
      <c r="I39" s="33"/>
      <c r="J39" s="33"/>
      <c r="K39" s="33"/>
      <c r="L39" s="33"/>
      <c r="M39" s="33"/>
    </row>
    <row r="40" spans="1:13" x14ac:dyDescent="0.2">
      <c r="A40" s="33"/>
      <c r="B40" s="50"/>
      <c r="C40" s="50"/>
      <c r="D40" s="50"/>
      <c r="E40" s="50"/>
      <c r="F40" s="50"/>
      <c r="G40" s="33"/>
      <c r="H40" s="33"/>
      <c r="I40" s="33"/>
      <c r="J40" s="33"/>
      <c r="K40" s="33"/>
      <c r="L40" s="33"/>
      <c r="M40" s="33"/>
    </row>
    <row r="41" spans="1:13" x14ac:dyDescent="0.2">
      <c r="A41" s="33"/>
      <c r="B41" s="50"/>
      <c r="C41" s="50"/>
      <c r="D41" s="50"/>
      <c r="E41" s="50"/>
      <c r="F41" s="50"/>
      <c r="G41" s="33"/>
      <c r="H41" s="33"/>
      <c r="I41" s="33"/>
      <c r="J41" s="33"/>
      <c r="K41" s="33"/>
      <c r="L41" s="33"/>
      <c r="M41" s="33"/>
    </row>
    <row r="42" spans="1:13" x14ac:dyDescent="0.2">
      <c r="A42" s="33"/>
      <c r="B42" s="50"/>
      <c r="C42" s="50"/>
      <c r="D42" s="50"/>
      <c r="E42" s="50"/>
      <c r="F42" s="50"/>
      <c r="G42" s="33"/>
      <c r="H42" s="33"/>
      <c r="I42" s="33"/>
      <c r="J42" s="33"/>
      <c r="K42" s="33"/>
      <c r="L42" s="33"/>
      <c r="M42" s="33"/>
    </row>
    <row r="43" spans="1:13" x14ac:dyDescent="0.2">
      <c r="A43" s="33"/>
      <c r="B43" s="50"/>
      <c r="C43" s="50"/>
      <c r="D43" s="50"/>
      <c r="E43" s="50"/>
      <c r="F43" s="50"/>
      <c r="G43" s="33"/>
      <c r="H43" s="33"/>
      <c r="I43" s="33"/>
      <c r="J43" s="33"/>
      <c r="K43" s="33"/>
      <c r="L43" s="33"/>
      <c r="M43" s="33"/>
    </row>
    <row r="44" spans="1:13" x14ac:dyDescent="0.2">
      <c r="A44" s="33"/>
      <c r="B44" s="50"/>
      <c r="C44" s="50"/>
      <c r="D44" s="50"/>
      <c r="E44" s="50"/>
      <c r="F44" s="50"/>
      <c r="G44" s="33"/>
      <c r="H44" s="33"/>
      <c r="I44" s="33"/>
      <c r="J44" s="33"/>
      <c r="K44" s="33"/>
      <c r="L44" s="33"/>
      <c r="M44" s="33"/>
    </row>
    <row r="45" spans="1:13" x14ac:dyDescent="0.2">
      <c r="A45" s="33"/>
      <c r="B45" s="50"/>
      <c r="C45" s="50"/>
      <c r="D45" s="50"/>
      <c r="E45" s="50"/>
      <c r="F45" s="50"/>
      <c r="G45" s="33"/>
      <c r="H45" s="33"/>
      <c r="I45" s="33"/>
      <c r="J45" s="33"/>
      <c r="K45" s="33"/>
      <c r="L45" s="33"/>
      <c r="M45" s="33"/>
    </row>
    <row r="46" spans="1:13" x14ac:dyDescent="0.2">
      <c r="A46" s="33"/>
      <c r="B46" s="50"/>
      <c r="C46" s="50"/>
      <c r="D46" s="50"/>
      <c r="E46" s="50"/>
      <c r="F46" s="50"/>
      <c r="G46" s="33"/>
      <c r="H46" s="33"/>
      <c r="I46" s="33"/>
      <c r="J46" s="33"/>
      <c r="K46" s="33"/>
      <c r="L46" s="33"/>
      <c r="M46" s="33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portrait" r:id="rId2"/>
  <headerFooter>
    <oddHeader>&amp;LCentro de Monitoramento de Tempo, do Clima e dos Recursos Hídricos  de Mato Grosso do Sul (Cemtec-MS)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opLeftCell="A19" zoomScale="90" zoomScaleNormal="90" workbookViewId="0">
      <selection activeCell="E44" sqref="E4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9" bestFit="1" customWidth="1"/>
    <col min="33" max="33" width="7.28515625" style="12" bestFit="1" customWidth="1"/>
  </cols>
  <sheetData>
    <row r="1" spans="1:34" ht="20.100000000000001" customHeight="1" x14ac:dyDescent="0.2">
      <c r="A1" s="161" t="s">
        <v>23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3"/>
    </row>
    <row r="2" spans="1:34" ht="20.100000000000001" customHeight="1" x14ac:dyDescent="0.2">
      <c r="A2" s="159" t="s">
        <v>21</v>
      </c>
      <c r="B2" s="164" t="s">
        <v>136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5"/>
    </row>
    <row r="3" spans="1:34" s="4" customFormat="1" ht="20.100000000000001" customHeight="1" x14ac:dyDescent="0.2">
      <c r="A3" s="159"/>
      <c r="B3" s="160">
        <v>1</v>
      </c>
      <c r="C3" s="160">
        <f>SUM(B3+1)</f>
        <v>2</v>
      </c>
      <c r="D3" s="160">
        <f t="shared" ref="D3:AD3" si="0">SUM(C3+1)</f>
        <v>3</v>
      </c>
      <c r="E3" s="160">
        <f t="shared" si="0"/>
        <v>4</v>
      </c>
      <c r="F3" s="160">
        <f t="shared" si="0"/>
        <v>5</v>
      </c>
      <c r="G3" s="160">
        <f t="shared" si="0"/>
        <v>6</v>
      </c>
      <c r="H3" s="160">
        <f t="shared" si="0"/>
        <v>7</v>
      </c>
      <c r="I3" s="160">
        <f t="shared" si="0"/>
        <v>8</v>
      </c>
      <c r="J3" s="160">
        <f t="shared" si="0"/>
        <v>9</v>
      </c>
      <c r="K3" s="160">
        <f t="shared" si="0"/>
        <v>10</v>
      </c>
      <c r="L3" s="160">
        <f t="shared" si="0"/>
        <v>11</v>
      </c>
      <c r="M3" s="160">
        <f t="shared" si="0"/>
        <v>12</v>
      </c>
      <c r="N3" s="160">
        <f t="shared" si="0"/>
        <v>13</v>
      </c>
      <c r="O3" s="160">
        <f t="shared" si="0"/>
        <v>14</v>
      </c>
      <c r="P3" s="160">
        <f t="shared" si="0"/>
        <v>15</v>
      </c>
      <c r="Q3" s="160">
        <f t="shared" si="0"/>
        <v>16</v>
      </c>
      <c r="R3" s="160">
        <f t="shared" si="0"/>
        <v>17</v>
      </c>
      <c r="S3" s="160">
        <f t="shared" si="0"/>
        <v>18</v>
      </c>
      <c r="T3" s="160">
        <f t="shared" si="0"/>
        <v>19</v>
      </c>
      <c r="U3" s="160">
        <f t="shared" si="0"/>
        <v>20</v>
      </c>
      <c r="V3" s="160">
        <f t="shared" si="0"/>
        <v>21</v>
      </c>
      <c r="W3" s="160">
        <f t="shared" si="0"/>
        <v>22</v>
      </c>
      <c r="X3" s="160">
        <f t="shared" si="0"/>
        <v>23</v>
      </c>
      <c r="Y3" s="160">
        <f t="shared" si="0"/>
        <v>24</v>
      </c>
      <c r="Z3" s="160">
        <f t="shared" si="0"/>
        <v>25</v>
      </c>
      <c r="AA3" s="160">
        <f t="shared" si="0"/>
        <v>26</v>
      </c>
      <c r="AB3" s="160">
        <f t="shared" si="0"/>
        <v>27</v>
      </c>
      <c r="AC3" s="160">
        <f t="shared" si="0"/>
        <v>28</v>
      </c>
      <c r="AD3" s="160">
        <f t="shared" si="0"/>
        <v>29</v>
      </c>
      <c r="AE3" s="160">
        <v>30</v>
      </c>
      <c r="AF3" s="116" t="s">
        <v>41</v>
      </c>
      <c r="AG3" s="126" t="s">
        <v>40</v>
      </c>
    </row>
    <row r="4" spans="1:34" s="5" customFormat="1" ht="20.100000000000001" customHeight="1" x14ac:dyDescent="0.2">
      <c r="A4" s="159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16" t="s">
        <v>39</v>
      </c>
      <c r="AG4" s="126" t="s">
        <v>39</v>
      </c>
    </row>
    <row r="5" spans="1:34" s="5" customFormat="1" ht="20.100000000000001" customHeight="1" x14ac:dyDescent="0.2">
      <c r="A5" s="85" t="s">
        <v>47</v>
      </c>
      <c r="B5" s="86">
        <f>[1]Junho!$C$5</f>
        <v>29.2</v>
      </c>
      <c r="C5" s="86">
        <f>[1]Junho!$C$6</f>
        <v>23</v>
      </c>
      <c r="D5" s="86">
        <f>[1]Junho!$C$7</f>
        <v>19.7</v>
      </c>
      <c r="E5" s="86">
        <f>[1]Junho!$C$8</f>
        <v>30</v>
      </c>
      <c r="F5" s="86">
        <f>[1]Junho!$C$9</f>
        <v>32.4</v>
      </c>
      <c r="G5" s="86">
        <f>[1]Junho!$C$10</f>
        <v>30.6</v>
      </c>
      <c r="H5" s="86">
        <f>[1]Junho!$C$11</f>
        <v>20.5</v>
      </c>
      <c r="I5" s="86">
        <f>[1]Junho!$C$12</f>
        <v>17.899999999999999</v>
      </c>
      <c r="J5" s="86">
        <f>[1]Junho!$C$13</f>
        <v>21.5</v>
      </c>
      <c r="K5" s="86">
        <f>[1]Junho!$C$14</f>
        <v>23.5</v>
      </c>
      <c r="L5" s="86">
        <f>[1]Junho!$C$15</f>
        <v>21.8</v>
      </c>
      <c r="M5" s="86">
        <f>[1]Junho!$C$16</f>
        <v>21.3</v>
      </c>
      <c r="N5" s="86">
        <f>[1]Junho!$C$17</f>
        <v>22.5</v>
      </c>
      <c r="O5" s="86">
        <f>[1]Junho!$C$18</f>
        <v>26.5</v>
      </c>
      <c r="P5" s="86">
        <f>[1]Junho!$C$19</f>
        <v>29.6</v>
      </c>
      <c r="Q5" s="86">
        <f>[1]Junho!$C$20</f>
        <v>30</v>
      </c>
      <c r="R5" s="86">
        <f>[1]Junho!$C$21</f>
        <v>30.1</v>
      </c>
      <c r="S5" s="86">
        <f>[1]Junho!$C$22</f>
        <v>30.6</v>
      </c>
      <c r="T5" s="86">
        <f>[1]Junho!$C$23</f>
        <v>28.9</v>
      </c>
      <c r="U5" s="86">
        <f>[1]Junho!$C$24</f>
        <v>29.8</v>
      </c>
      <c r="V5" s="86">
        <f>[1]Junho!$C$25</f>
        <v>26.5</v>
      </c>
      <c r="W5" s="86">
        <f>[1]Junho!$C$26</f>
        <v>27.5</v>
      </c>
      <c r="X5" s="86">
        <f>[1]Junho!$C$27</f>
        <v>28.9</v>
      </c>
      <c r="Y5" s="86">
        <f>[1]Junho!$C$28</f>
        <v>30.5</v>
      </c>
      <c r="Z5" s="86">
        <f>[1]Junho!$C$29</f>
        <v>30.2</v>
      </c>
      <c r="AA5" s="86">
        <f>[1]Junho!$C$30</f>
        <v>30</v>
      </c>
      <c r="AB5" s="86">
        <f>[1]Junho!$C$31</f>
        <v>29.2</v>
      </c>
      <c r="AC5" s="86">
        <f>[1]Junho!$C$32</f>
        <v>29.1</v>
      </c>
      <c r="AD5" s="86">
        <f>[1]Junho!$C$33</f>
        <v>29.4</v>
      </c>
      <c r="AE5" s="86">
        <f>[1]Junho!$C$34</f>
        <v>30</v>
      </c>
      <c r="AF5" s="117">
        <f t="shared" ref="AF5:AF13" si="1">MAX(B5:AE5)</f>
        <v>32.4</v>
      </c>
      <c r="AG5" s="127">
        <f t="shared" ref="AG5:AG13" si="2">AVERAGE(B5:AE5)</f>
        <v>27.023333333333337</v>
      </c>
    </row>
    <row r="6" spans="1:34" ht="17.100000000000001" customHeight="1" x14ac:dyDescent="0.2">
      <c r="A6" s="85" t="s">
        <v>0</v>
      </c>
      <c r="B6" s="86" t="str">
        <f>[2]Junho!$C$5</f>
        <v>*</v>
      </c>
      <c r="C6" s="86">
        <f>[2]Junho!$C$6</f>
        <v>19.3</v>
      </c>
      <c r="D6" s="86">
        <f>[2]Junho!$C$7</f>
        <v>20.100000000000001</v>
      </c>
      <c r="E6" s="86">
        <f>[2]Junho!$C$8</f>
        <v>15.4</v>
      </c>
      <c r="F6" s="86">
        <f>[2]Junho!$C$9</f>
        <v>17.5</v>
      </c>
      <c r="G6" s="86">
        <f>[2]Junho!$C$10</f>
        <v>17.399999999999999</v>
      </c>
      <c r="H6" s="86">
        <f>[2]Junho!$C$11</f>
        <v>19.899999999999999</v>
      </c>
      <c r="I6" s="86">
        <f>[2]Junho!$C$12</f>
        <v>19.7</v>
      </c>
      <c r="J6" s="86">
        <f>[2]Junho!$C$13</f>
        <v>19.100000000000001</v>
      </c>
      <c r="K6" s="86">
        <f>[2]Junho!$C$14</f>
        <v>19.7</v>
      </c>
      <c r="L6" s="86">
        <f>[2]Junho!$C$15</f>
        <v>17.600000000000001</v>
      </c>
      <c r="M6" s="86">
        <f>[2]Junho!$C$16</f>
        <v>18.399999999999999</v>
      </c>
      <c r="N6" s="86">
        <f>[2]Junho!$C$17</f>
        <v>20.9</v>
      </c>
      <c r="O6" s="86">
        <f>[2]Junho!$C$18</f>
        <v>24.1</v>
      </c>
      <c r="P6" s="86">
        <f>[2]Junho!$C$19</f>
        <v>27.8</v>
      </c>
      <c r="Q6" s="86">
        <f>[2]Junho!$C$20</f>
        <v>30</v>
      </c>
      <c r="R6" s="86">
        <f>[2]Junho!$C$21</f>
        <v>23.2</v>
      </c>
      <c r="S6" s="86">
        <f>[2]Junho!$C$22</f>
        <v>16.8</v>
      </c>
      <c r="T6" s="86">
        <f>[2]Junho!$C$23</f>
        <v>19.2</v>
      </c>
      <c r="U6" s="86">
        <f>[2]Junho!$C$24</f>
        <v>18</v>
      </c>
      <c r="V6" s="86" t="str">
        <f>[2]Junho!$C$25</f>
        <v>*</v>
      </c>
      <c r="W6" s="86">
        <f>[2]Junho!$C$26</f>
        <v>21.6</v>
      </c>
      <c r="X6" s="86">
        <f>[2]Junho!$C$27</f>
        <v>22.3</v>
      </c>
      <c r="Y6" s="86">
        <f>[2]Junho!$C$28</f>
        <v>27.5</v>
      </c>
      <c r="Z6" s="86">
        <f>[2]Junho!$C$29</f>
        <v>27.6</v>
      </c>
      <c r="AA6" s="86">
        <f>[2]Junho!$C$30</f>
        <v>29.3</v>
      </c>
      <c r="AB6" s="86">
        <f>[2]Junho!$C$31</f>
        <v>26.5</v>
      </c>
      <c r="AC6" s="86">
        <f>[2]Junho!$C$32</f>
        <v>27.1</v>
      </c>
      <c r="AD6" s="86">
        <f>[2]Junho!$C$33</f>
        <v>26.3</v>
      </c>
      <c r="AE6" s="86">
        <f>[2]Junho!$C$34</f>
        <v>27.1</v>
      </c>
      <c r="AF6" s="118">
        <f t="shared" si="1"/>
        <v>30</v>
      </c>
      <c r="AG6" s="110">
        <f t="shared" si="2"/>
        <v>22.12142857142857</v>
      </c>
    </row>
    <row r="7" spans="1:34" ht="17.100000000000001" customHeight="1" x14ac:dyDescent="0.2">
      <c r="A7" s="85" t="s">
        <v>1</v>
      </c>
      <c r="B7" s="86">
        <f>[3]Junho!$C$5</f>
        <v>27.4</v>
      </c>
      <c r="C7" s="86">
        <f>[3]Junho!$C$6</f>
        <v>22.3</v>
      </c>
      <c r="D7" s="86">
        <f>[3]Junho!$C$7</f>
        <v>22.4</v>
      </c>
      <c r="E7" s="86">
        <f>[3]Junho!$C$8</f>
        <v>28</v>
      </c>
      <c r="F7" s="86">
        <f>[3]Junho!$C$9</f>
        <v>27.1</v>
      </c>
      <c r="G7" s="86">
        <f>[3]Junho!$C$10</f>
        <v>22.3</v>
      </c>
      <c r="H7" s="86">
        <f>[3]Junho!$C$11</f>
        <v>22.1</v>
      </c>
      <c r="I7" s="86">
        <f>[3]Junho!$C$12</f>
        <v>18.399999999999999</v>
      </c>
      <c r="J7" s="86">
        <f>[3]Junho!$C$13</f>
        <v>21.6</v>
      </c>
      <c r="K7" s="86">
        <f>[3]Junho!$C$14</f>
        <v>19.899999999999999</v>
      </c>
      <c r="L7" s="86">
        <f>[3]Junho!$C$15</f>
        <v>21.7</v>
      </c>
      <c r="M7" s="86">
        <f>[3]Junho!$C$16</f>
        <v>21.7</v>
      </c>
      <c r="N7" s="86">
        <f>[3]Junho!$C$17</f>
        <v>23.5</v>
      </c>
      <c r="O7" s="86">
        <f>[3]Junho!$C$18</f>
        <v>28.2</v>
      </c>
      <c r="P7" s="86">
        <f>[3]Junho!$C$19</f>
        <v>31.2</v>
      </c>
      <c r="Q7" s="86">
        <f>[3]Junho!$C$20</f>
        <v>32.1</v>
      </c>
      <c r="R7" s="86">
        <f>[3]Junho!$C$21</f>
        <v>29.6</v>
      </c>
      <c r="S7" s="86">
        <f>[3]Junho!$C$22</f>
        <v>26.4</v>
      </c>
      <c r="T7" s="86">
        <f>[3]Junho!$C$23</f>
        <v>27.6</v>
      </c>
      <c r="U7" s="86">
        <f>[3]Junho!$C$24</f>
        <v>27.5</v>
      </c>
      <c r="V7" s="86">
        <f>[3]Junho!$C$25</f>
        <v>21.3</v>
      </c>
      <c r="W7" s="86">
        <f>[3]Junho!$C$26</f>
        <v>24.7</v>
      </c>
      <c r="X7" s="86">
        <f>[3]Junho!$C$27</f>
        <v>28.8</v>
      </c>
      <c r="Y7" s="86">
        <f>[3]Junho!$C$28</f>
        <v>31.9</v>
      </c>
      <c r="Z7" s="86">
        <f>[3]Junho!$C$29</f>
        <v>32.700000000000003</v>
      </c>
      <c r="AA7" s="86">
        <f>[3]Junho!$C$30</f>
        <v>31.6</v>
      </c>
      <c r="AB7" s="86">
        <f>[3]Junho!$C$31</f>
        <v>29.1</v>
      </c>
      <c r="AC7" s="86">
        <f>[3]Junho!$C$32</f>
        <v>28.6</v>
      </c>
      <c r="AD7" s="86">
        <f>[3]Junho!$C$33</f>
        <v>30.7</v>
      </c>
      <c r="AE7" s="86">
        <f>[3]Junho!$C$34</f>
        <v>31.7</v>
      </c>
      <c r="AF7" s="118">
        <f t="shared" si="1"/>
        <v>32.700000000000003</v>
      </c>
      <c r="AG7" s="110">
        <f t="shared" si="2"/>
        <v>26.40333333333334</v>
      </c>
    </row>
    <row r="8" spans="1:34" ht="17.100000000000001" customHeight="1" x14ac:dyDescent="0.2">
      <c r="A8" s="85" t="s">
        <v>55</v>
      </c>
      <c r="B8" s="86">
        <f>[4]Junho!$C$5</f>
        <v>25.1</v>
      </c>
      <c r="C8" s="86">
        <f>[4]Junho!$C$6</f>
        <v>20.8</v>
      </c>
      <c r="D8" s="86">
        <f>[4]Junho!$C$7</f>
        <v>18.899999999999999</v>
      </c>
      <c r="E8" s="86">
        <f>[4]Junho!$C$8</f>
        <v>25.5</v>
      </c>
      <c r="F8" s="86">
        <f>[4]Junho!$C$9</f>
        <v>28.6</v>
      </c>
      <c r="G8" s="86">
        <f>[4]Junho!$C$10</f>
        <v>22.9</v>
      </c>
      <c r="H8" s="86">
        <f>[4]Junho!$C$11</f>
        <v>22.2</v>
      </c>
      <c r="I8" s="86">
        <f>[4]Junho!$C$12</f>
        <v>19.3</v>
      </c>
      <c r="J8" s="86">
        <f>[4]Junho!$C$13</f>
        <v>20.6</v>
      </c>
      <c r="K8" s="86">
        <f>[4]Junho!$C$14</f>
        <v>22.1</v>
      </c>
      <c r="L8" s="86">
        <f>[4]Junho!$C$15</f>
        <v>20.100000000000001</v>
      </c>
      <c r="M8" s="86">
        <f>[4]Junho!$C$16</f>
        <v>19.7</v>
      </c>
      <c r="N8" s="86">
        <f>[4]Junho!$C$17</f>
        <v>20.9</v>
      </c>
      <c r="O8" s="86">
        <f>[4]Junho!$C$18</f>
        <v>23.9</v>
      </c>
      <c r="P8" s="86">
        <f>[4]Junho!$C$19</f>
        <v>27.8</v>
      </c>
      <c r="Q8" s="86">
        <f>[4]Junho!$C$20</f>
        <v>29.1</v>
      </c>
      <c r="R8" s="86">
        <f>[4]Junho!$C$21</f>
        <v>29.4</v>
      </c>
      <c r="S8" s="86">
        <f>[4]Junho!$C$22</f>
        <v>27</v>
      </c>
      <c r="T8" s="86">
        <f>[4]Junho!$C$23</f>
        <v>28.9</v>
      </c>
      <c r="U8" s="86">
        <f>[4]Junho!$C$24</f>
        <v>27.2</v>
      </c>
      <c r="V8" s="86">
        <f>[4]Junho!$C$25</f>
        <v>23.2</v>
      </c>
      <c r="W8" s="86">
        <f>[4]Junho!$C$26</f>
        <v>24.7</v>
      </c>
      <c r="X8" s="86">
        <f>[4]Junho!$C$27</f>
        <v>26.3</v>
      </c>
      <c r="Y8" s="86">
        <f>[4]Junho!$C$28</f>
        <v>28</v>
      </c>
      <c r="Z8" s="86">
        <f>[4]Junho!$C$29</f>
        <v>28</v>
      </c>
      <c r="AA8" s="86">
        <f>[4]Junho!$C$30</f>
        <v>28.5</v>
      </c>
      <c r="AB8" s="86">
        <f>[4]Junho!$C$31</f>
        <v>26.3</v>
      </c>
      <c r="AC8" s="86">
        <f>[4]Junho!$C$32</f>
        <v>27.4</v>
      </c>
      <c r="AD8" s="86">
        <f>[4]Junho!$C$33</f>
        <v>28.5</v>
      </c>
      <c r="AE8" s="86">
        <f>[4]Junho!$C$34</f>
        <v>29.2</v>
      </c>
      <c r="AF8" s="118">
        <f t="shared" ref="AF8" si="3">MAX(B8:AE8)</f>
        <v>29.4</v>
      </c>
      <c r="AG8" s="110">
        <f t="shared" ref="AG8" si="4">AVERAGE(B8:AE8)</f>
        <v>25.00333333333333</v>
      </c>
    </row>
    <row r="9" spans="1:34" ht="17.100000000000001" customHeight="1" x14ac:dyDescent="0.2">
      <c r="A9" s="85" t="s">
        <v>48</v>
      </c>
      <c r="B9" s="86">
        <f>[5]Junho!$C$5</f>
        <v>19.399999999999999</v>
      </c>
      <c r="C9" s="86">
        <f>[5]Junho!$C$6</f>
        <v>21.2</v>
      </c>
      <c r="D9" s="86">
        <f>[5]Junho!$C$7</f>
        <v>21.4</v>
      </c>
      <c r="E9" s="86">
        <f>[5]Junho!$C$8</f>
        <v>20.5</v>
      </c>
      <c r="F9" s="86">
        <f>[5]Junho!$C$9</f>
        <v>17.899999999999999</v>
      </c>
      <c r="G9" s="86">
        <f>[5]Junho!$C$10</f>
        <v>17.899999999999999</v>
      </c>
      <c r="H9" s="86">
        <f>[5]Junho!$C$11</f>
        <v>20.2</v>
      </c>
      <c r="I9" s="86">
        <f>[5]Junho!$C$12</f>
        <v>21.2</v>
      </c>
      <c r="J9" s="86">
        <f>[5]Junho!$C$13</f>
        <v>21.8</v>
      </c>
      <c r="K9" s="86">
        <f>[5]Junho!$C$14</f>
        <v>19.600000000000001</v>
      </c>
      <c r="L9" s="86">
        <f>[5]Junho!$C$15</f>
        <v>19.600000000000001</v>
      </c>
      <c r="M9" s="86">
        <f>[5]Junho!$C$16</f>
        <v>21.2</v>
      </c>
      <c r="N9" s="86">
        <f>[5]Junho!$C$17</f>
        <v>23.6</v>
      </c>
      <c r="O9" s="86">
        <f>[5]Junho!$C$18</f>
        <v>27.8</v>
      </c>
      <c r="P9" s="86">
        <f>[5]Junho!$C$19</f>
        <v>31.1</v>
      </c>
      <c r="Q9" s="86">
        <f>[5]Junho!$C$20</f>
        <v>32</v>
      </c>
      <c r="R9" s="86">
        <f>[5]Junho!$C$21</f>
        <v>23.2</v>
      </c>
      <c r="S9" s="86">
        <f>[5]Junho!$C$22</f>
        <v>17.3</v>
      </c>
      <c r="T9" s="86">
        <f>[5]Junho!$C$23</f>
        <v>18.600000000000001</v>
      </c>
      <c r="U9" s="86">
        <f>[5]Junho!$C$24</f>
        <v>18.7</v>
      </c>
      <c r="V9" s="86">
        <f>[5]Junho!$C$25</f>
        <v>17.8</v>
      </c>
      <c r="W9" s="86">
        <f>[5]Junho!$C$26</f>
        <v>23.4</v>
      </c>
      <c r="X9" s="86">
        <f>[5]Junho!$C$27</f>
        <v>28</v>
      </c>
      <c r="Y9" s="86">
        <f>[5]Junho!$C$28</f>
        <v>30.4</v>
      </c>
      <c r="Z9" s="86">
        <f>[5]Junho!$C$29</f>
        <v>31.2</v>
      </c>
      <c r="AA9" s="86">
        <f>[5]Junho!$C$30</f>
        <v>22.3</v>
      </c>
      <c r="AB9" s="86">
        <f>[5]Junho!$C$31</f>
        <v>22.8</v>
      </c>
      <c r="AC9" s="86">
        <f>[5]Junho!$C$32</f>
        <v>28.9</v>
      </c>
      <c r="AD9" s="86">
        <f>[5]Junho!$C$33</f>
        <v>29.3</v>
      </c>
      <c r="AE9" s="86">
        <f>[5]Junho!$C$34</f>
        <v>31.8</v>
      </c>
      <c r="AF9" s="118">
        <f t="shared" si="1"/>
        <v>32</v>
      </c>
      <c r="AG9" s="110">
        <f t="shared" si="2"/>
        <v>23.336666666666662</v>
      </c>
      <c r="AH9" s="22" t="s">
        <v>54</v>
      </c>
    </row>
    <row r="10" spans="1:34" ht="17.100000000000001" customHeight="1" x14ac:dyDescent="0.2">
      <c r="A10" s="85" t="s">
        <v>2</v>
      </c>
      <c r="B10" s="86">
        <f>[6]Junho!$C$5</f>
        <v>26.8</v>
      </c>
      <c r="C10" s="86">
        <f>[6]Junho!$C$6</f>
        <v>21.7</v>
      </c>
      <c r="D10" s="86">
        <f>[6]Junho!$C$7</f>
        <v>18.600000000000001</v>
      </c>
      <c r="E10" s="86">
        <f>[6]Junho!$C$8</f>
        <v>26.2</v>
      </c>
      <c r="F10" s="86">
        <f>[6]Junho!$C$9</f>
        <v>27.6</v>
      </c>
      <c r="G10" s="86">
        <f>[6]Junho!$C$10</f>
        <v>24.2</v>
      </c>
      <c r="H10" s="86">
        <f>[6]Junho!$C$11</f>
        <v>20.2</v>
      </c>
      <c r="I10" s="86">
        <f>[6]Junho!$C$12</f>
        <v>16.100000000000001</v>
      </c>
      <c r="J10" s="86">
        <f>[6]Junho!$C$13</f>
        <v>21.1</v>
      </c>
      <c r="K10" s="86">
        <f>[6]Junho!$C$14</f>
        <v>19.3</v>
      </c>
      <c r="L10" s="86">
        <f>[6]Junho!$C$15</f>
        <v>19.3</v>
      </c>
      <c r="M10" s="86">
        <f>[6]Junho!$C$16</f>
        <v>20</v>
      </c>
      <c r="N10" s="86">
        <f>[6]Junho!$C$17</f>
        <v>22.3</v>
      </c>
      <c r="O10" s="86">
        <f>[6]Junho!$C$18</f>
        <v>27.3</v>
      </c>
      <c r="P10" s="86">
        <f>[6]Junho!$C$19</f>
        <v>29.6</v>
      </c>
      <c r="Q10" s="86">
        <f>[6]Junho!$C$20</f>
        <v>30.1</v>
      </c>
      <c r="R10" s="86">
        <f>[6]Junho!$C$21</f>
        <v>28.6</v>
      </c>
      <c r="S10" s="86">
        <f>[6]Junho!$C$22</f>
        <v>28.5</v>
      </c>
      <c r="T10" s="86">
        <f>[6]Junho!$C$23</f>
        <v>28.3</v>
      </c>
      <c r="U10" s="86">
        <f>[6]Junho!$C$24</f>
        <v>28.3</v>
      </c>
      <c r="V10" s="86">
        <f>[6]Junho!$C$25</f>
        <v>25.6</v>
      </c>
      <c r="W10" s="86">
        <f>[6]Junho!$C$26</f>
        <v>25.8</v>
      </c>
      <c r="X10" s="86">
        <f>[6]Junho!$C$27</f>
        <v>27.9</v>
      </c>
      <c r="Y10" s="86">
        <f>[6]Junho!$C$28</f>
        <v>29.7</v>
      </c>
      <c r="Z10" s="86">
        <f>[6]Junho!$C$29</f>
        <v>30.4</v>
      </c>
      <c r="AA10" s="86">
        <f>[6]Junho!$C$30</f>
        <v>29.6</v>
      </c>
      <c r="AB10" s="86">
        <f>[6]Junho!$C$31</f>
        <v>28.8</v>
      </c>
      <c r="AC10" s="86">
        <f>[6]Junho!$C$32</f>
        <v>28.2</v>
      </c>
      <c r="AD10" s="86">
        <f>[6]Junho!$C$33</f>
        <v>27.7</v>
      </c>
      <c r="AE10" s="86">
        <f>[6]Junho!$C$34</f>
        <v>28.9</v>
      </c>
      <c r="AF10" s="118">
        <f t="shared" si="1"/>
        <v>30.4</v>
      </c>
      <c r="AG10" s="110">
        <f t="shared" si="2"/>
        <v>25.556666666666672</v>
      </c>
    </row>
    <row r="11" spans="1:34" ht="17.100000000000001" customHeight="1" x14ac:dyDescent="0.2">
      <c r="A11" s="85" t="s">
        <v>3</v>
      </c>
      <c r="B11" s="86">
        <f>[7]Junho!$C$5</f>
        <v>26.3</v>
      </c>
      <c r="C11" s="86">
        <f>[7]Junho!$C$6</f>
        <v>23.9</v>
      </c>
      <c r="D11" s="86">
        <f>[7]Junho!$C$7</f>
        <v>26.8</v>
      </c>
      <c r="E11" s="86">
        <f>[7]Junho!$C$8</f>
        <v>28.6</v>
      </c>
      <c r="F11" s="86">
        <f>[7]Junho!$C$9</f>
        <v>31.5</v>
      </c>
      <c r="G11" s="86">
        <f>[7]Junho!$C$10</f>
        <v>30.1</v>
      </c>
      <c r="H11" s="86">
        <f>[7]Junho!$C$11</f>
        <v>25.7</v>
      </c>
      <c r="I11" s="86">
        <f>[7]Junho!$C$12</f>
        <v>22.8</v>
      </c>
      <c r="J11" s="86">
        <f>[7]Junho!$C$13</f>
        <v>23.1</v>
      </c>
      <c r="K11" s="86">
        <f>[7]Junho!$C$14</f>
        <v>25.2</v>
      </c>
      <c r="L11" s="86">
        <f>[7]Junho!$C$15</f>
        <v>22.7</v>
      </c>
      <c r="M11" s="86">
        <f>[7]Junho!$C$16</f>
        <v>21.6</v>
      </c>
      <c r="N11" s="86">
        <f>[7]Junho!$C$17</f>
        <v>22.6</v>
      </c>
      <c r="O11" s="86">
        <f>[7]Junho!$C$18</f>
        <v>27</v>
      </c>
      <c r="P11" s="86">
        <f>[7]Junho!$C$19</f>
        <v>29</v>
      </c>
      <c r="Q11" s="86">
        <f>[7]Junho!$C$20</f>
        <v>29.3</v>
      </c>
      <c r="R11" s="86">
        <f>[7]Junho!$C$21</f>
        <v>29.5</v>
      </c>
      <c r="S11" s="86">
        <f>[7]Junho!$C$22</f>
        <v>29.8</v>
      </c>
      <c r="T11" s="86">
        <f>[7]Junho!$C$23</f>
        <v>29.8</v>
      </c>
      <c r="U11" s="86">
        <f>[7]Junho!$C$24</f>
        <v>29.9</v>
      </c>
      <c r="V11" s="86">
        <f>[7]Junho!$C$25</f>
        <v>29.1</v>
      </c>
      <c r="W11" s="86">
        <f>[7]Junho!$C$26</f>
        <v>29.4</v>
      </c>
      <c r="X11" s="86">
        <f>[7]Junho!$C$27</f>
        <v>29.8</v>
      </c>
      <c r="Y11" s="86">
        <f>[7]Junho!$C$28</f>
        <v>30.6</v>
      </c>
      <c r="Z11" s="86">
        <f>[7]Junho!$C$29</f>
        <v>30.3</v>
      </c>
      <c r="AA11" s="86">
        <f>[7]Junho!$C$30</f>
        <v>29.6</v>
      </c>
      <c r="AB11" s="86">
        <f>[7]Junho!$C$31</f>
        <v>28.3</v>
      </c>
      <c r="AC11" s="86">
        <f>[7]Junho!$C$32</f>
        <v>28.1</v>
      </c>
      <c r="AD11" s="86">
        <f>[7]Junho!$C$33</f>
        <v>28.3</v>
      </c>
      <c r="AE11" s="86">
        <f>[7]Junho!$C$34</f>
        <v>29</v>
      </c>
      <c r="AF11" s="118">
        <f t="shared" si="1"/>
        <v>31.5</v>
      </c>
      <c r="AG11" s="110">
        <f t="shared" si="2"/>
        <v>27.589999999999996</v>
      </c>
    </row>
    <row r="12" spans="1:34" ht="17.100000000000001" customHeight="1" x14ac:dyDescent="0.2">
      <c r="A12" s="85" t="s">
        <v>4</v>
      </c>
      <c r="B12" s="86">
        <f>[8]Junho!$C$5</f>
        <v>25.7</v>
      </c>
      <c r="C12" s="86">
        <f>[8]Junho!$C$6</f>
        <v>21.6</v>
      </c>
      <c r="D12" s="86">
        <f>[8]Junho!$C$7</f>
        <v>25.4</v>
      </c>
      <c r="E12" s="86">
        <f>[8]Junho!$C$8</f>
        <v>27.5</v>
      </c>
      <c r="F12" s="86">
        <f>[8]Junho!$C$9</f>
        <v>28.6</v>
      </c>
      <c r="G12" s="86">
        <f>[8]Junho!$C$10</f>
        <v>28.5</v>
      </c>
      <c r="H12" s="86">
        <f>[8]Junho!$C$11</f>
        <v>22.3</v>
      </c>
      <c r="I12" s="86">
        <f>[8]Junho!$C$12</f>
        <v>17.3</v>
      </c>
      <c r="J12" s="86">
        <f>[8]Junho!$C$13</f>
        <v>21</v>
      </c>
      <c r="K12" s="86">
        <f>[8]Junho!$C$14</f>
        <v>23.5</v>
      </c>
      <c r="L12" s="86">
        <f>[8]Junho!$C$15</f>
        <v>19.399999999999999</v>
      </c>
      <c r="M12" s="86">
        <f>[8]Junho!$C$16</f>
        <v>18.100000000000001</v>
      </c>
      <c r="N12" s="86">
        <f>[8]Junho!$C$17</f>
        <v>21.1</v>
      </c>
      <c r="O12" s="86">
        <f>[8]Junho!$C$18</f>
        <v>25.8</v>
      </c>
      <c r="P12" s="86">
        <f>[8]Junho!$C$19</f>
        <v>27.7</v>
      </c>
      <c r="Q12" s="86">
        <f>[8]Junho!$C$20</f>
        <v>27.7</v>
      </c>
      <c r="R12" s="86">
        <f>[8]Junho!$C$21</f>
        <v>26.8</v>
      </c>
      <c r="S12" s="86">
        <f>[8]Junho!$C$22</f>
        <v>27.4</v>
      </c>
      <c r="T12" s="86">
        <f>[8]Junho!$C$23</f>
        <v>27.6</v>
      </c>
      <c r="U12" s="86">
        <f>[8]Junho!$C$24</f>
        <v>28.1</v>
      </c>
      <c r="V12" s="86">
        <f>[8]Junho!$C$25</f>
        <v>27</v>
      </c>
      <c r="W12" s="86">
        <f>[8]Junho!$C$26</f>
        <v>26.8</v>
      </c>
      <c r="X12" s="86">
        <f>[8]Junho!$C$27</f>
        <v>27.4</v>
      </c>
      <c r="Y12" s="86">
        <f>[8]Junho!$C$28</f>
        <v>27.5</v>
      </c>
      <c r="Z12" s="86">
        <f>[8]Junho!$C$29</f>
        <v>27.5</v>
      </c>
      <c r="AA12" s="86">
        <f>[8]Junho!$C$30</f>
        <v>26.4</v>
      </c>
      <c r="AB12" s="86">
        <f>[8]Junho!$C$31</f>
        <v>21.4</v>
      </c>
      <c r="AC12" s="86" t="str">
        <f>[8]Junho!$C$32</f>
        <v>*</v>
      </c>
      <c r="AD12" s="86" t="str">
        <f>[8]Junho!$C$33</f>
        <v>*</v>
      </c>
      <c r="AE12" s="86" t="str">
        <f>[8]Junho!$C$34</f>
        <v>*</v>
      </c>
      <c r="AF12" s="118">
        <f t="shared" si="1"/>
        <v>28.6</v>
      </c>
      <c r="AG12" s="110">
        <f t="shared" si="2"/>
        <v>25.003703703703703</v>
      </c>
    </row>
    <row r="13" spans="1:34" ht="17.100000000000001" customHeight="1" x14ac:dyDescent="0.2">
      <c r="A13" s="85" t="s">
        <v>5</v>
      </c>
      <c r="B13" s="86">
        <f>[9]Junho!$C$5</f>
        <v>27.8</v>
      </c>
      <c r="C13" s="86">
        <f>[9]Junho!$C$6</f>
        <v>25.1</v>
      </c>
      <c r="D13" s="86">
        <f>[9]Junho!$C$7</f>
        <v>21.4</v>
      </c>
      <c r="E13" s="86">
        <f>[9]Junho!$C$8</f>
        <v>27.9</v>
      </c>
      <c r="F13" s="86">
        <f>[9]Junho!$C$9</f>
        <v>25.4</v>
      </c>
      <c r="G13" s="86">
        <f>[9]Junho!$C$10</f>
        <v>21.2</v>
      </c>
      <c r="H13" s="86">
        <f>[9]Junho!$C$11</f>
        <v>19.5</v>
      </c>
      <c r="I13" s="86">
        <f>[9]Junho!$C$12</f>
        <v>18.7</v>
      </c>
      <c r="J13" s="86">
        <f>[9]Junho!$C$13</f>
        <v>19.2</v>
      </c>
      <c r="K13" s="86">
        <f>[9]Junho!$C$14</f>
        <v>20.100000000000001</v>
      </c>
      <c r="L13" s="86">
        <f>[9]Junho!$C$15</f>
        <v>22.2</v>
      </c>
      <c r="M13" s="86">
        <f>[9]Junho!$C$16</f>
        <v>21.8</v>
      </c>
      <c r="N13" s="86">
        <f>[9]Junho!$C$17</f>
        <v>23.4</v>
      </c>
      <c r="O13" s="86">
        <f>[9]Junho!$C$18</f>
        <v>26.3</v>
      </c>
      <c r="P13" s="86">
        <f>[9]Junho!$C$19</f>
        <v>28.9</v>
      </c>
      <c r="Q13" s="86">
        <f>[9]Junho!$C$20</f>
        <v>29.8</v>
      </c>
      <c r="R13" s="86">
        <f>[9]Junho!$C$21</f>
        <v>26.5</v>
      </c>
      <c r="S13" s="86">
        <f>[9]Junho!$C$22</f>
        <v>24.1</v>
      </c>
      <c r="T13" s="86">
        <f>[9]Junho!$C$23</f>
        <v>22.1</v>
      </c>
      <c r="U13" s="86">
        <f>[9]Junho!$C$24</f>
        <v>23.6</v>
      </c>
      <c r="V13" s="86">
        <f>[9]Junho!$C$25</f>
        <v>22.9</v>
      </c>
      <c r="W13" s="86">
        <f>[9]Junho!$C$26</f>
        <v>24.7</v>
      </c>
      <c r="X13" s="86">
        <f>[9]Junho!$C$27</f>
        <v>26.3</v>
      </c>
      <c r="Y13" s="86">
        <f>[9]Junho!$C$28</f>
        <v>29.7</v>
      </c>
      <c r="Z13" s="86">
        <f>[9]Junho!$C$29</f>
        <v>31.2</v>
      </c>
      <c r="AA13" s="86">
        <f>[9]Junho!$C$30</f>
        <v>27</v>
      </c>
      <c r="AB13" s="86">
        <f>[9]Junho!$C$31</f>
        <v>17.899999999999999</v>
      </c>
      <c r="AC13" s="86">
        <f>[9]Junho!$C$32</f>
        <v>22.7</v>
      </c>
      <c r="AD13" s="86">
        <f>[9]Junho!$C$33</f>
        <v>26.5</v>
      </c>
      <c r="AE13" s="86">
        <f>[9]Junho!$C$34</f>
        <v>29.9</v>
      </c>
      <c r="AF13" s="118">
        <f t="shared" si="1"/>
        <v>31.2</v>
      </c>
      <c r="AG13" s="110">
        <f t="shared" si="2"/>
        <v>24.46</v>
      </c>
    </row>
    <row r="14" spans="1:34" ht="17.100000000000001" customHeight="1" x14ac:dyDescent="0.2">
      <c r="A14" s="85" t="s">
        <v>50</v>
      </c>
      <c r="B14" s="86">
        <f>[10]Junho!$C$5</f>
        <v>29.3</v>
      </c>
      <c r="C14" s="86">
        <f>[10]Junho!$C$6</f>
        <v>25.4</v>
      </c>
      <c r="D14" s="86">
        <f>[10]Junho!$C$7</f>
        <v>26.8</v>
      </c>
      <c r="E14" s="86">
        <f>[10]Junho!$C$8</f>
        <v>28.6</v>
      </c>
      <c r="F14" s="86">
        <f>[10]Junho!$C$9</f>
        <v>29.5</v>
      </c>
      <c r="G14" s="86">
        <f>[10]Junho!$C$10</f>
        <v>29.8</v>
      </c>
      <c r="H14" s="86">
        <f>[10]Junho!$C$11</f>
        <v>22.5</v>
      </c>
      <c r="I14" s="86">
        <f>[10]Junho!$C$12</f>
        <v>20.7</v>
      </c>
      <c r="J14" s="86">
        <f>[10]Junho!$C$13</f>
        <v>24</v>
      </c>
      <c r="K14" s="86">
        <f>[10]Junho!$C$14</f>
        <v>24.6</v>
      </c>
      <c r="L14" s="86">
        <f>[10]Junho!$C$15</f>
        <v>21.7</v>
      </c>
      <c r="M14" s="86">
        <f>[10]Junho!$C$16</f>
        <v>21.1</v>
      </c>
      <c r="N14" s="86">
        <f>[10]Junho!$C$17</f>
        <v>24.9</v>
      </c>
      <c r="O14" s="86">
        <f>[10]Junho!$C$18</f>
        <v>28.3</v>
      </c>
      <c r="P14" s="86">
        <f>[10]Junho!$C$19</f>
        <v>29.7</v>
      </c>
      <c r="Q14" s="86">
        <f>[10]Junho!$C$20</f>
        <v>29.7</v>
      </c>
      <c r="R14" s="86">
        <f>[10]Junho!$C$21</f>
        <v>29.1</v>
      </c>
      <c r="S14" s="86">
        <f>[10]Junho!$C$22</f>
        <v>29.8</v>
      </c>
      <c r="T14" s="86">
        <f>[10]Junho!$C$23</f>
        <v>29.5</v>
      </c>
      <c r="U14" s="86">
        <f>[10]Junho!$C$24</f>
        <v>29.8</v>
      </c>
      <c r="V14" s="86">
        <f>[10]Junho!$C$25</f>
        <v>29.8</v>
      </c>
      <c r="W14" s="86">
        <f>[10]Junho!$C$26</f>
        <v>28.2</v>
      </c>
      <c r="X14" s="86">
        <f>[10]Junho!$C$27</f>
        <v>29.6</v>
      </c>
      <c r="Y14" s="86">
        <f>[10]Junho!$C$28</f>
        <v>30.1</v>
      </c>
      <c r="Z14" s="86">
        <f>[10]Junho!$C$29</f>
        <v>30.2</v>
      </c>
      <c r="AA14" s="86">
        <f>[10]Junho!$C$30</f>
        <v>28.4</v>
      </c>
      <c r="AB14" s="86">
        <f>[10]Junho!$C$31</f>
        <v>29.1</v>
      </c>
      <c r="AC14" s="86">
        <f>[10]Junho!$C$32</f>
        <v>27.7</v>
      </c>
      <c r="AD14" s="86">
        <f>[10]Junho!$C$33</f>
        <v>28.5</v>
      </c>
      <c r="AE14" s="86">
        <f>[10]Junho!$C$34</f>
        <v>28.3</v>
      </c>
      <c r="AF14" s="118">
        <f>MAX(B14:AE14)</f>
        <v>30.2</v>
      </c>
      <c r="AG14" s="110">
        <f>AVERAGE(B14:AE14)</f>
        <v>27.490000000000002</v>
      </c>
    </row>
    <row r="15" spans="1:34" ht="17.100000000000001" customHeight="1" x14ac:dyDescent="0.2">
      <c r="A15" s="85" t="s">
        <v>6</v>
      </c>
      <c r="B15" s="86">
        <f>[11]Junho!$C$5</f>
        <v>31</v>
      </c>
      <c r="C15" s="86">
        <f>[11]Junho!$C$6</f>
        <v>26.3</v>
      </c>
      <c r="D15" s="86">
        <f>[11]Junho!$C$7</f>
        <v>26.3</v>
      </c>
      <c r="E15" s="86">
        <f>[11]Junho!$C$8</f>
        <v>30.9</v>
      </c>
      <c r="F15" s="86">
        <f>[11]Junho!$C$9</f>
        <v>32.200000000000003</v>
      </c>
      <c r="G15" s="86">
        <f>[11]Junho!$C$10</f>
        <v>30.9</v>
      </c>
      <c r="H15" s="86">
        <f>[11]Junho!$C$11</f>
        <v>26</v>
      </c>
      <c r="I15" s="86">
        <f>[11]Junho!$C$12</f>
        <v>21.1</v>
      </c>
      <c r="J15" s="86">
        <f>[11]Junho!$C$13</f>
        <v>22.8</v>
      </c>
      <c r="K15" s="86">
        <f>[11]Junho!$C$14</f>
        <v>25.7</v>
      </c>
      <c r="L15" s="86">
        <f>[11]Junho!$C$15</f>
        <v>24.1</v>
      </c>
      <c r="M15" s="86">
        <f>[11]Junho!$C$16</f>
        <v>22.8</v>
      </c>
      <c r="N15" s="86">
        <f>[11]Junho!$C$17</f>
        <v>25.4</v>
      </c>
      <c r="O15" s="86">
        <f>[11]Junho!$C$18</f>
        <v>28.9</v>
      </c>
      <c r="P15" s="86">
        <f>[11]Junho!$C$19</f>
        <v>31.2</v>
      </c>
      <c r="Q15" s="86">
        <f>[11]Junho!$C$20</f>
        <v>32</v>
      </c>
      <c r="R15" s="86">
        <f>[11]Junho!$C$21</f>
        <v>32</v>
      </c>
      <c r="S15" s="86">
        <f>[11]Junho!$C$22</f>
        <v>31.4</v>
      </c>
      <c r="T15" s="86">
        <f>[11]Junho!$C$23</f>
        <v>30.7</v>
      </c>
      <c r="U15" s="86">
        <f>[11]Junho!$C$24</f>
        <v>29.3</v>
      </c>
      <c r="V15" s="86">
        <f>[11]Junho!$C$25</f>
        <v>24.7</v>
      </c>
      <c r="W15" s="86">
        <f>[11]Junho!$C$26</f>
        <v>26.1</v>
      </c>
      <c r="X15" s="86">
        <f>[11]Junho!$C$27</f>
        <v>31.1</v>
      </c>
      <c r="Y15" s="86">
        <f>[11]Junho!$C$28</f>
        <v>33.299999999999997</v>
      </c>
      <c r="Z15" s="86">
        <f>[11]Junho!$C$29</f>
        <v>34.200000000000003</v>
      </c>
      <c r="AA15" s="86">
        <f>[11]Junho!$C$30</f>
        <v>32.299999999999997</v>
      </c>
      <c r="AB15" s="86">
        <f>[11]Junho!$C$31</f>
        <v>31.6</v>
      </c>
      <c r="AC15" s="86">
        <f>[11]Junho!$C$32</f>
        <v>31.3</v>
      </c>
      <c r="AD15" s="86">
        <f>[11]Junho!$C$33</f>
        <v>31</v>
      </c>
      <c r="AE15" s="86">
        <f>[11]Junho!$C$34</f>
        <v>31.8</v>
      </c>
      <c r="AF15" s="118">
        <f t="shared" ref="AF15:AF30" si="5">MAX(B15:AE15)</f>
        <v>34.200000000000003</v>
      </c>
      <c r="AG15" s="110">
        <f t="shared" ref="AG15:AG30" si="6">AVERAGE(B15:AE15)</f>
        <v>28.946666666666662</v>
      </c>
    </row>
    <row r="16" spans="1:34" ht="17.100000000000001" customHeight="1" x14ac:dyDescent="0.2">
      <c r="A16" s="85" t="s">
        <v>7</v>
      </c>
      <c r="B16" s="86">
        <f>[12]Junho!$C$5</f>
        <v>22.3</v>
      </c>
      <c r="C16" s="86">
        <f>[12]Junho!$C$6</f>
        <v>18.600000000000001</v>
      </c>
      <c r="D16" s="86">
        <f>[12]Junho!$C$7</f>
        <v>19.2</v>
      </c>
      <c r="E16" s="86">
        <f>[12]Junho!$C$8</f>
        <v>17.600000000000001</v>
      </c>
      <c r="F16" s="86">
        <f>[12]Junho!$C$9</f>
        <v>20</v>
      </c>
      <c r="G16" s="86">
        <f>[12]Junho!$C$10</f>
        <v>19.3</v>
      </c>
      <c r="H16" s="86">
        <f>[12]Junho!$C$11</f>
        <v>19.100000000000001</v>
      </c>
      <c r="I16" s="86">
        <f>[12]Junho!$C$12</f>
        <v>18.100000000000001</v>
      </c>
      <c r="J16" s="86">
        <f>[12]Junho!$C$13</f>
        <v>18.7</v>
      </c>
      <c r="K16" s="86">
        <f>[12]Junho!$C$14</f>
        <v>20</v>
      </c>
      <c r="L16" s="86">
        <f>[12]Junho!$C$15</f>
        <v>17.399999999999999</v>
      </c>
      <c r="M16" s="86">
        <f>[12]Junho!$C$16</f>
        <v>17.899999999999999</v>
      </c>
      <c r="N16" s="86">
        <f>[12]Junho!$C$17</f>
        <v>19.2</v>
      </c>
      <c r="O16" s="86">
        <f>[12]Junho!$C$18</f>
        <v>22.9</v>
      </c>
      <c r="P16" s="86">
        <f>[12]Junho!$C$19</f>
        <v>26.2</v>
      </c>
      <c r="Q16" s="86">
        <f>[12]Junho!$C$20</f>
        <v>28.2</v>
      </c>
      <c r="R16" s="86">
        <f>[12]Junho!$C$21</f>
        <v>26.5</v>
      </c>
      <c r="S16" s="86">
        <f>[12]Junho!$C$22</f>
        <v>22.2</v>
      </c>
      <c r="T16" s="86">
        <f>[12]Junho!$C$23</f>
        <v>21.9</v>
      </c>
      <c r="U16" s="86">
        <f>[12]Junho!$C$24</f>
        <v>24.1</v>
      </c>
      <c r="V16" s="86">
        <f>[12]Junho!$C$25</f>
        <v>28</v>
      </c>
      <c r="W16" s="86">
        <f>[12]Junho!$C$26</f>
        <v>29</v>
      </c>
      <c r="X16" s="86">
        <f>[12]Junho!$C$27</f>
        <v>24</v>
      </c>
      <c r="Y16" s="86">
        <f>[12]Junho!$C$28</f>
        <v>27.3</v>
      </c>
      <c r="Z16" s="86">
        <f>[12]Junho!$C$29</f>
        <v>28</v>
      </c>
      <c r="AA16" s="86">
        <f>[12]Junho!$C$30</f>
        <v>29</v>
      </c>
      <c r="AB16" s="86">
        <f>[12]Junho!$C$31</f>
        <v>26.1</v>
      </c>
      <c r="AC16" s="86">
        <f>[12]Junho!$C$32</f>
        <v>26.7</v>
      </c>
      <c r="AD16" s="86">
        <f>[12]Junho!$C$33</f>
        <v>26.1</v>
      </c>
      <c r="AE16" s="86">
        <f>[12]Junho!$C$34</f>
        <v>28.1</v>
      </c>
      <c r="AF16" s="118">
        <f t="shared" si="5"/>
        <v>29</v>
      </c>
      <c r="AG16" s="110">
        <f t="shared" si="6"/>
        <v>23.056666666666668</v>
      </c>
    </row>
    <row r="17" spans="1:33" ht="17.100000000000001" customHeight="1" x14ac:dyDescent="0.2">
      <c r="A17" s="85" t="s">
        <v>8</v>
      </c>
      <c r="B17" s="86">
        <f>[13]Junho!$C$5</f>
        <v>18</v>
      </c>
      <c r="C17" s="86">
        <f>[13]Junho!$C$6</f>
        <v>19</v>
      </c>
      <c r="D17" s="86">
        <f>[13]Junho!$C$7</f>
        <v>20.399999999999999</v>
      </c>
      <c r="E17" s="86">
        <f>[13]Junho!$C$8</f>
        <v>16.899999999999999</v>
      </c>
      <c r="F17" s="86">
        <f>[13]Junho!$C$9</f>
        <v>16.7</v>
      </c>
      <c r="G17" s="86">
        <f>[13]Junho!$C$10</f>
        <v>17.5</v>
      </c>
      <c r="H17" s="86">
        <f>[13]Junho!$C$11</f>
        <v>18.399999999999999</v>
      </c>
      <c r="I17" s="86">
        <f>[13]Junho!$C$12</f>
        <v>18.8</v>
      </c>
      <c r="J17" s="86">
        <f>[13]Junho!$C$13</f>
        <v>18</v>
      </c>
      <c r="K17" s="86">
        <f>[13]Junho!$C$14</f>
        <v>19.600000000000001</v>
      </c>
      <c r="L17" s="86">
        <f>[13]Junho!$C$15</f>
        <v>16.7</v>
      </c>
      <c r="M17" s="86">
        <f>[13]Junho!$C$16</f>
        <v>18</v>
      </c>
      <c r="N17" s="86">
        <f>[13]Junho!$C$17</f>
        <v>18.8</v>
      </c>
      <c r="O17" s="86" t="str">
        <f>[13]Junho!$C$18</f>
        <v>*</v>
      </c>
      <c r="P17" s="86">
        <f>[13]Junho!$C$19</f>
        <v>27.1</v>
      </c>
      <c r="Q17" s="86">
        <f>[13]Junho!$C$20</f>
        <v>29.9</v>
      </c>
      <c r="R17" s="86">
        <f>[13]Junho!$C$21</f>
        <v>21</v>
      </c>
      <c r="S17" s="86" t="str">
        <f>[13]Junho!$C$22</f>
        <v>*</v>
      </c>
      <c r="T17" s="86">
        <f>[13]Junho!$C$23</f>
        <v>18.3</v>
      </c>
      <c r="U17" s="86" t="str">
        <f>[13]Junho!$C$24</f>
        <v>*</v>
      </c>
      <c r="V17" s="86" t="str">
        <f>[13]Junho!$C$25</f>
        <v>*</v>
      </c>
      <c r="W17" s="86" t="str">
        <f>[13]Junho!$C$26</f>
        <v>*</v>
      </c>
      <c r="X17" s="86" t="str">
        <f>[13]Junho!$C$27</f>
        <v>*</v>
      </c>
      <c r="Y17" s="86" t="str">
        <f>[13]Junho!$C$28</f>
        <v>*</v>
      </c>
      <c r="Z17" s="86" t="str">
        <f>[13]Junho!$C$29</f>
        <v>*</v>
      </c>
      <c r="AA17" s="86" t="str">
        <f>[13]Junho!$C$30</f>
        <v>*</v>
      </c>
      <c r="AB17" s="86" t="str">
        <f>[13]Junho!$C$31</f>
        <v>*</v>
      </c>
      <c r="AC17" s="86" t="str">
        <f>[13]Junho!$C$32</f>
        <v>*</v>
      </c>
      <c r="AD17" s="86" t="str">
        <f>[13]Junho!$C$33</f>
        <v>*</v>
      </c>
      <c r="AE17" s="86" t="str">
        <f>[13]Junho!$C$34</f>
        <v>*</v>
      </c>
      <c r="AF17" s="118">
        <f t="shared" si="5"/>
        <v>29.9</v>
      </c>
      <c r="AG17" s="110">
        <f t="shared" si="6"/>
        <v>19.594117647058823</v>
      </c>
    </row>
    <row r="18" spans="1:33" ht="17.100000000000001" customHeight="1" x14ac:dyDescent="0.2">
      <c r="A18" s="85" t="s">
        <v>9</v>
      </c>
      <c r="B18" s="86">
        <f>[14]Junho!$C$5</f>
        <v>21.9</v>
      </c>
      <c r="C18" s="86">
        <f>[14]Junho!$C$6</f>
        <v>20.5</v>
      </c>
      <c r="D18" s="86">
        <f>[14]Junho!$C$7</f>
        <v>20.100000000000001</v>
      </c>
      <c r="E18" s="86">
        <f>[14]Junho!$C$8</f>
        <v>18.2</v>
      </c>
      <c r="F18" s="86">
        <f>[14]Junho!$C$9</f>
        <v>21.4</v>
      </c>
      <c r="G18" s="86">
        <f>[14]Junho!$C$10</f>
        <v>16.2</v>
      </c>
      <c r="H18" s="86">
        <f>[14]Junho!$C$11</f>
        <v>20</v>
      </c>
      <c r="I18" s="86">
        <f>[14]Junho!$C$12</f>
        <v>19.100000000000001</v>
      </c>
      <c r="J18" s="86">
        <f>[14]Junho!$C$13</f>
        <v>19.8</v>
      </c>
      <c r="K18" s="86">
        <f>[14]Junho!$C$14</f>
        <v>20.7</v>
      </c>
      <c r="L18" s="86">
        <f>[14]Junho!$C$15</f>
        <v>18.2</v>
      </c>
      <c r="M18" s="86">
        <f>[14]Junho!$C$16</f>
        <v>18.399999999999999</v>
      </c>
      <c r="N18" s="86">
        <f>[14]Junho!$C$17</f>
        <v>20.7</v>
      </c>
      <c r="O18" s="86">
        <f>[14]Junho!$C$18</f>
        <v>24.8</v>
      </c>
      <c r="P18" s="86">
        <f>[14]Junho!$C$19</f>
        <v>27.5</v>
      </c>
      <c r="Q18" s="86">
        <f>[14]Junho!$C$20</f>
        <v>29.2</v>
      </c>
      <c r="R18" s="86">
        <f>[14]Junho!$C$21</f>
        <v>28.1</v>
      </c>
      <c r="S18" s="86">
        <f>[14]Junho!$C$22</f>
        <v>22.4</v>
      </c>
      <c r="T18" s="86">
        <f>[14]Junho!$C$23</f>
        <v>24.1</v>
      </c>
      <c r="U18" s="86">
        <f>[14]Junho!$C$24</f>
        <v>25.3</v>
      </c>
      <c r="V18" s="86">
        <f>[14]Junho!$C$25</f>
        <v>23.4</v>
      </c>
      <c r="W18" s="86">
        <f>[14]Junho!$C$26</f>
        <v>24.7</v>
      </c>
      <c r="X18" s="86">
        <f>[14]Junho!$C$27</f>
        <v>25.4</v>
      </c>
      <c r="Y18" s="86">
        <f>[14]Junho!$C$28</f>
        <v>28.4</v>
      </c>
      <c r="Z18" s="86">
        <f>[14]Junho!$C$29</f>
        <v>29.2</v>
      </c>
      <c r="AA18" s="86">
        <f>[14]Junho!$C$30</f>
        <v>29.1</v>
      </c>
      <c r="AB18" s="86">
        <f>[14]Junho!$C$31</f>
        <v>27.1</v>
      </c>
      <c r="AC18" s="86">
        <f>[14]Junho!$C$32</f>
        <v>27.8</v>
      </c>
      <c r="AD18" s="86">
        <f>[14]Junho!$C$33</f>
        <v>27.2</v>
      </c>
      <c r="AE18" s="86">
        <f>[14]Junho!$C$34</f>
        <v>29.1</v>
      </c>
      <c r="AF18" s="118">
        <f t="shared" si="5"/>
        <v>29.2</v>
      </c>
      <c r="AG18" s="110">
        <f t="shared" si="6"/>
        <v>23.600000000000005</v>
      </c>
    </row>
    <row r="19" spans="1:33" ht="17.100000000000001" customHeight="1" x14ac:dyDescent="0.2">
      <c r="A19" s="85" t="s">
        <v>49</v>
      </c>
      <c r="B19" s="86">
        <f>[15]Junho!$C$5</f>
        <v>21.8</v>
      </c>
      <c r="C19" s="86">
        <f>[15]Junho!$C$6</f>
        <v>19.600000000000001</v>
      </c>
      <c r="D19" s="86">
        <f>[15]Junho!$C$7</f>
        <v>19.399999999999999</v>
      </c>
      <c r="E19" s="86" t="str">
        <f>[15]Junho!$C$8</f>
        <v>*</v>
      </c>
      <c r="F19" s="86">
        <f>[15]Junho!$C$9</f>
        <v>20.2</v>
      </c>
      <c r="G19" s="86" t="str">
        <f>[15]Junho!$C$10</f>
        <v>*</v>
      </c>
      <c r="H19" s="86">
        <f>[15]Junho!$C$11</f>
        <v>22.5</v>
      </c>
      <c r="I19" s="86">
        <f>[15]Junho!$C$12</f>
        <v>20.8</v>
      </c>
      <c r="J19" s="86">
        <f>[15]Junho!$C$13</f>
        <v>21.9</v>
      </c>
      <c r="K19" s="86">
        <f>[15]Junho!$C$14</f>
        <v>17.2</v>
      </c>
      <c r="L19" s="86">
        <f>[15]Junho!$C$15</f>
        <v>21.4</v>
      </c>
      <c r="M19" s="86">
        <f>[15]Junho!$C$16</f>
        <v>22.2</v>
      </c>
      <c r="N19" s="86">
        <f>[15]Junho!$C$17</f>
        <v>22.9</v>
      </c>
      <c r="O19" s="86">
        <f>[15]Junho!$C$18</f>
        <v>27.7</v>
      </c>
      <c r="P19" s="86">
        <f>[15]Junho!$C$19</f>
        <v>30.7</v>
      </c>
      <c r="Q19" s="86">
        <f>[15]Junho!$C$20</f>
        <v>30.7</v>
      </c>
      <c r="R19" s="86">
        <f>[15]Junho!$C$21</f>
        <v>26.5</v>
      </c>
      <c r="S19" s="86" t="str">
        <f>[15]Junho!$C$22</f>
        <v>*</v>
      </c>
      <c r="T19" s="86">
        <f>[15]Junho!$C$23</f>
        <v>24.6</v>
      </c>
      <c r="U19" s="86">
        <f>[15]Junho!$C$24</f>
        <v>23.8</v>
      </c>
      <c r="V19" s="86" t="str">
        <f>[15]Junho!$C$25</f>
        <v>*</v>
      </c>
      <c r="W19" s="86">
        <f>[15]Junho!$C$26</f>
        <v>23.8</v>
      </c>
      <c r="X19" s="86">
        <f>[15]Junho!$C$27</f>
        <v>27.6</v>
      </c>
      <c r="Y19" s="86">
        <f>[15]Junho!$C$28</f>
        <v>30.2</v>
      </c>
      <c r="Z19" s="86">
        <f>[15]Junho!$C$29</f>
        <v>30.7</v>
      </c>
      <c r="AA19" s="86">
        <f>[15]Junho!$C$30</f>
        <v>30.7</v>
      </c>
      <c r="AB19" s="86">
        <f>[15]Junho!$C$31</f>
        <v>28.4</v>
      </c>
      <c r="AC19" s="86">
        <f>[15]Junho!$C$32</f>
        <v>28.8</v>
      </c>
      <c r="AD19" s="86">
        <f>[15]Junho!$C$33</f>
        <v>29.1</v>
      </c>
      <c r="AE19" s="86">
        <f>[15]Junho!$C$34</f>
        <v>30.6</v>
      </c>
      <c r="AF19" s="118">
        <f t="shared" si="5"/>
        <v>30.7</v>
      </c>
      <c r="AG19" s="110">
        <f t="shared" si="6"/>
        <v>25.146153846153844</v>
      </c>
    </row>
    <row r="20" spans="1:33" ht="17.100000000000001" customHeight="1" x14ac:dyDescent="0.2">
      <c r="A20" s="85" t="s">
        <v>10</v>
      </c>
      <c r="B20" s="86">
        <f>[16]Junho!$C$5</f>
        <v>19.600000000000001</v>
      </c>
      <c r="C20" s="86">
        <f>[16]Junho!$C$6</f>
        <v>18.600000000000001</v>
      </c>
      <c r="D20" s="86">
        <f>[16]Junho!$C$7</f>
        <v>20.100000000000001</v>
      </c>
      <c r="E20" s="86">
        <f>[16]Junho!$C$8</f>
        <v>17.399999999999999</v>
      </c>
      <c r="F20" s="86">
        <f>[16]Junho!$C$9</f>
        <v>18.5</v>
      </c>
      <c r="G20" s="86">
        <f>[16]Junho!$C$10</f>
        <v>17.8</v>
      </c>
      <c r="H20" s="86">
        <f>[16]Junho!$C$11</f>
        <v>19.600000000000001</v>
      </c>
      <c r="I20" s="86">
        <f>[16]Junho!$C$12</f>
        <v>19.100000000000001</v>
      </c>
      <c r="J20" s="86">
        <f>[16]Junho!$C$13</f>
        <v>18.7</v>
      </c>
      <c r="K20" s="86">
        <f>[16]Junho!$C$14</f>
        <v>19</v>
      </c>
      <c r="L20" s="86">
        <f>[16]Junho!$C$15</f>
        <v>17.399999999999999</v>
      </c>
      <c r="M20" s="86">
        <f>[16]Junho!$C$16</f>
        <v>17.600000000000001</v>
      </c>
      <c r="N20" s="86">
        <f>[16]Junho!$C$17</f>
        <v>21.3</v>
      </c>
      <c r="O20" s="86">
        <f>[16]Junho!$C$18</f>
        <v>25</v>
      </c>
      <c r="P20" s="86">
        <f>[16]Junho!$C$19</f>
        <v>27.5</v>
      </c>
      <c r="Q20" s="86">
        <f>[16]Junho!$C$20</f>
        <v>28.9</v>
      </c>
      <c r="R20" s="86">
        <f>[16]Junho!$C$21</f>
        <v>24.3</v>
      </c>
      <c r="S20" s="86">
        <f>[16]Junho!$C$22</f>
        <v>19.3</v>
      </c>
      <c r="T20" s="86">
        <f>[16]Junho!$C$23</f>
        <v>19.7</v>
      </c>
      <c r="U20" s="86">
        <f>[16]Junho!$C$24</f>
        <v>20.6</v>
      </c>
      <c r="V20" s="86">
        <f>[16]Junho!$C$25</f>
        <v>19.399999999999999</v>
      </c>
      <c r="W20" s="86">
        <f>[16]Junho!$C$26</f>
        <v>20.2</v>
      </c>
      <c r="X20" s="86">
        <f>[16]Junho!$C$27</f>
        <v>25</v>
      </c>
      <c r="Y20" s="86">
        <f>[16]Junho!$C$28</f>
        <v>28</v>
      </c>
      <c r="Z20" s="86">
        <f>[16]Junho!$C$29</f>
        <v>29</v>
      </c>
      <c r="AA20" s="86">
        <f>[16]Junho!$C$30</f>
        <v>29.3</v>
      </c>
      <c r="AB20" s="86">
        <f>[16]Junho!$C$31</f>
        <v>27.6</v>
      </c>
      <c r="AC20" s="86">
        <f>[16]Junho!$C$32</f>
        <v>27.7</v>
      </c>
      <c r="AD20" s="86">
        <f>[16]Junho!$C$33</f>
        <v>27</v>
      </c>
      <c r="AE20" s="86">
        <f>[16]Junho!$C$34</f>
        <v>28.8</v>
      </c>
      <c r="AF20" s="118">
        <f t="shared" si="5"/>
        <v>29.3</v>
      </c>
      <c r="AG20" s="110">
        <f t="shared" si="6"/>
        <v>22.399999999999995</v>
      </c>
    </row>
    <row r="21" spans="1:33" ht="17.100000000000001" customHeight="1" x14ac:dyDescent="0.2">
      <c r="A21" s="85" t="s">
        <v>11</v>
      </c>
      <c r="B21" s="86">
        <f>[17]Junho!$C$5</f>
        <v>23</v>
      </c>
      <c r="C21" s="86">
        <f>[17]Junho!$C$6</f>
        <v>20.6</v>
      </c>
      <c r="D21" s="86">
        <f>[17]Junho!$C$7</f>
        <v>18</v>
      </c>
      <c r="E21" s="86">
        <f>[17]Junho!$C$8</f>
        <v>22.5</v>
      </c>
      <c r="F21" s="86">
        <f>[17]Junho!$C$9</f>
        <v>21.8</v>
      </c>
      <c r="G21" s="86">
        <f>[17]Junho!$C$10</f>
        <v>20.399999999999999</v>
      </c>
      <c r="H21" s="86">
        <f>[17]Junho!$C$11</f>
        <v>20.5</v>
      </c>
      <c r="I21" s="86">
        <f>[17]Junho!$C$12</f>
        <v>18.5</v>
      </c>
      <c r="J21" s="86">
        <f>[17]Junho!$C$13</f>
        <v>18.3</v>
      </c>
      <c r="K21" s="86">
        <f>[17]Junho!$C$14</f>
        <v>19.2</v>
      </c>
      <c r="L21" s="86">
        <f>[17]Junho!$C$15</f>
        <v>18.899999999999999</v>
      </c>
      <c r="M21" s="86">
        <f>[17]Junho!$C$16</f>
        <v>18.899999999999999</v>
      </c>
      <c r="N21" s="86">
        <f>[17]Junho!$C$17</f>
        <v>20.7</v>
      </c>
      <c r="O21" s="86">
        <f>[17]Junho!$C$18</f>
        <v>24.7</v>
      </c>
      <c r="P21" s="86">
        <f>[17]Junho!$C$19</f>
        <v>27.9</v>
      </c>
      <c r="Q21" s="86">
        <f>[17]Junho!$C$20</f>
        <v>29.7</v>
      </c>
      <c r="R21" s="86">
        <f>[17]Junho!$C$21</f>
        <v>27.5</v>
      </c>
      <c r="S21" s="86">
        <f>[17]Junho!$C$22</f>
        <v>21.7</v>
      </c>
      <c r="T21" s="86">
        <f>[17]Junho!$C$23</f>
        <v>20.5</v>
      </c>
      <c r="U21" s="86">
        <f>[17]Junho!$C$24</f>
        <v>24.6</v>
      </c>
      <c r="V21" s="86">
        <f>[17]Junho!$C$25</f>
        <v>19.399999999999999</v>
      </c>
      <c r="W21" s="86">
        <f>[17]Junho!$C$26</f>
        <v>21.6</v>
      </c>
      <c r="X21" s="86">
        <f>[17]Junho!$C$27</f>
        <v>24.8</v>
      </c>
      <c r="Y21" s="86">
        <f>[17]Junho!$C$28</f>
        <v>29.8</v>
      </c>
      <c r="Z21" s="86">
        <f>[17]Junho!$C$29</f>
        <v>30.1</v>
      </c>
      <c r="AA21" s="86">
        <f>[17]Junho!$C$30</f>
        <v>30.9</v>
      </c>
      <c r="AB21" s="86">
        <f>[17]Junho!$C$31</f>
        <v>27.6</v>
      </c>
      <c r="AC21" s="86">
        <f>[17]Junho!$C$32</f>
        <v>28.8</v>
      </c>
      <c r="AD21" s="86">
        <f>[17]Junho!$C$33</f>
        <v>27.6</v>
      </c>
      <c r="AE21" s="86">
        <f>[17]Junho!$C$34</f>
        <v>29.8</v>
      </c>
      <c r="AF21" s="118">
        <f t="shared" si="5"/>
        <v>30.9</v>
      </c>
      <c r="AG21" s="110">
        <f t="shared" si="6"/>
        <v>23.61</v>
      </c>
    </row>
    <row r="22" spans="1:33" ht="17.100000000000001" customHeight="1" x14ac:dyDescent="0.2">
      <c r="A22" s="85" t="s">
        <v>12</v>
      </c>
      <c r="B22" s="86">
        <f>[18]Junho!$C$5</f>
        <v>26.2</v>
      </c>
      <c r="C22" s="86">
        <f>[18]Junho!$C$6</f>
        <v>22.8</v>
      </c>
      <c r="D22" s="86">
        <f>[18]Junho!$C$7</f>
        <v>21.5</v>
      </c>
      <c r="E22" s="86">
        <f>[18]Junho!$C$8</f>
        <v>26.5</v>
      </c>
      <c r="F22" s="86">
        <f>[18]Junho!$C$9</f>
        <v>25.3</v>
      </c>
      <c r="G22" s="86">
        <f>[18]Junho!$C$10</f>
        <v>20.7</v>
      </c>
      <c r="H22" s="86">
        <f>[18]Junho!$C$11</f>
        <v>21.1</v>
      </c>
      <c r="I22" s="86">
        <f>[18]Junho!$C$12</f>
        <v>18.7</v>
      </c>
      <c r="J22" s="86">
        <f>[18]Junho!$C$13</f>
        <v>20.2</v>
      </c>
      <c r="K22" s="86">
        <f>[18]Junho!$C$14</f>
        <v>19.5</v>
      </c>
      <c r="L22" s="86">
        <f>[18]Junho!$C$15</f>
        <v>20.8</v>
      </c>
      <c r="M22" s="86">
        <f>[18]Junho!$C$16</f>
        <v>20.100000000000001</v>
      </c>
      <c r="N22" s="86">
        <f>[18]Junho!$C$17</f>
        <v>23.5</v>
      </c>
      <c r="O22" s="86">
        <f>[18]Junho!$C$18</f>
        <v>26.8</v>
      </c>
      <c r="P22" s="86">
        <f>[18]Junho!$C$19</f>
        <v>30.2</v>
      </c>
      <c r="Q22" s="86">
        <f>[18]Junho!$C$20</f>
        <v>31.4</v>
      </c>
      <c r="R22" s="86">
        <f>[18]Junho!$C$21</f>
        <v>27.4</v>
      </c>
      <c r="S22" s="86">
        <f>[18]Junho!$C$22</f>
        <v>24.9</v>
      </c>
      <c r="T22" s="86">
        <f>[18]Junho!$C$23</f>
        <v>26.3</v>
      </c>
      <c r="U22" s="86">
        <f>[18]Junho!$C$24</f>
        <v>26.2</v>
      </c>
      <c r="V22" s="86">
        <f>[18]Junho!$C$25</f>
        <v>21.2</v>
      </c>
      <c r="W22" s="86">
        <f>[18]Junho!$C$26</f>
        <v>24.1</v>
      </c>
      <c r="X22" s="86">
        <f>[18]Junho!$C$27</f>
        <v>28.6</v>
      </c>
      <c r="Y22" s="86">
        <f>[18]Junho!$C$28</f>
        <v>30.7</v>
      </c>
      <c r="Z22" s="86">
        <f>[18]Junho!$C$29</f>
        <v>31.4</v>
      </c>
      <c r="AA22" s="86">
        <f>[18]Junho!$C$30</f>
        <v>29.7</v>
      </c>
      <c r="AB22" s="86">
        <f>[18]Junho!$C$31</f>
        <v>26.8</v>
      </c>
      <c r="AC22" s="86">
        <f>[18]Junho!$C$32</f>
        <v>26.2</v>
      </c>
      <c r="AD22" s="86">
        <f>[18]Junho!$C$33</f>
        <v>29.5</v>
      </c>
      <c r="AE22" s="86">
        <f>[18]Junho!$C$34</f>
        <v>30.6</v>
      </c>
      <c r="AF22" s="118">
        <f t="shared" si="5"/>
        <v>31.4</v>
      </c>
      <c r="AG22" s="110">
        <f t="shared" si="6"/>
        <v>25.296666666666667</v>
      </c>
    </row>
    <row r="23" spans="1:33" ht="17.100000000000001" customHeight="1" x14ac:dyDescent="0.2">
      <c r="A23" s="85" t="s">
        <v>13</v>
      </c>
      <c r="B23" s="86">
        <f>[19]Junho!$C$5</f>
        <v>30.4</v>
      </c>
      <c r="C23" s="86">
        <f>[19]Junho!$C$6</f>
        <v>23.4</v>
      </c>
      <c r="D23" s="86">
        <f>[19]Junho!$C$7</f>
        <v>24.7</v>
      </c>
      <c r="E23" s="86">
        <f>[19]Junho!$C$8</f>
        <v>29</v>
      </c>
      <c r="F23" s="86">
        <f>[19]Junho!$C$9</f>
        <v>28.1</v>
      </c>
      <c r="G23" s="86">
        <f>[19]Junho!$C$10</f>
        <v>24.9</v>
      </c>
      <c r="H23" s="86">
        <f>[19]Junho!$C$11</f>
        <v>19.600000000000001</v>
      </c>
      <c r="I23" s="86">
        <f>[19]Junho!$C$12</f>
        <v>18.100000000000001</v>
      </c>
      <c r="J23" s="86">
        <f>[19]Junho!$C$13</f>
        <v>20.6</v>
      </c>
      <c r="K23" s="86">
        <f>[19]Junho!$C$14</f>
        <v>21.2</v>
      </c>
      <c r="L23" s="86">
        <f>[19]Junho!$C$15</f>
        <v>22.2</v>
      </c>
      <c r="M23" s="86">
        <f>[19]Junho!$C$16</f>
        <v>21.7</v>
      </c>
      <c r="N23" s="86">
        <f>[19]Junho!$C$17</f>
        <v>25.8</v>
      </c>
      <c r="O23" s="86">
        <f>[19]Junho!$C$18</f>
        <v>29.4</v>
      </c>
      <c r="P23" s="86">
        <f>[19]Junho!$C$19</f>
        <v>31.3</v>
      </c>
      <c r="Q23" s="86">
        <f>[19]Junho!$C$20</f>
        <v>32.799999999999997</v>
      </c>
      <c r="R23" s="86">
        <f>[19]Junho!$C$21</f>
        <v>27</v>
      </c>
      <c r="S23" s="86">
        <f>[19]Junho!$C$22</f>
        <v>23.3</v>
      </c>
      <c r="T23" s="86">
        <f>[19]Junho!$C$23</f>
        <v>26.4</v>
      </c>
      <c r="U23" s="86">
        <f>[19]Junho!$C$24</f>
        <v>22.8</v>
      </c>
      <c r="V23" s="86">
        <f>[19]Junho!$C$25</f>
        <v>20.100000000000001</v>
      </c>
      <c r="W23" s="86">
        <f>[19]Junho!$C$26</f>
        <v>23.6</v>
      </c>
      <c r="X23" s="86">
        <f>[19]Junho!$C$27</f>
        <v>28.5</v>
      </c>
      <c r="Y23" s="86">
        <f>[19]Junho!$C$28</f>
        <v>33</v>
      </c>
      <c r="Z23" s="86">
        <f>[19]Junho!$C$29</f>
        <v>34.299999999999997</v>
      </c>
      <c r="AA23" s="86">
        <f>[19]Junho!$C$30</f>
        <v>23.5</v>
      </c>
      <c r="AB23" s="86">
        <f>[19]Junho!$C$31</f>
        <v>22</v>
      </c>
      <c r="AC23" s="86">
        <f>[19]Junho!$C$32</f>
        <v>23.6</v>
      </c>
      <c r="AD23" s="86">
        <f>[19]Junho!$C$33</f>
        <v>30</v>
      </c>
      <c r="AE23" s="86">
        <f>[19]Junho!$C$34</f>
        <v>32.299999999999997</v>
      </c>
      <c r="AF23" s="118">
        <f t="shared" si="5"/>
        <v>34.299999999999997</v>
      </c>
      <c r="AG23" s="110">
        <f t="shared" si="6"/>
        <v>25.786666666666665</v>
      </c>
    </row>
    <row r="24" spans="1:33" ht="17.100000000000001" customHeight="1" x14ac:dyDescent="0.2">
      <c r="A24" s="85" t="s">
        <v>14</v>
      </c>
      <c r="B24" s="86">
        <f>[20]Junho!$C$5</f>
        <v>27</v>
      </c>
      <c r="C24" s="86">
        <f>[20]Junho!$C$6</f>
        <v>23.1</v>
      </c>
      <c r="D24" s="86">
        <f>[20]Junho!$C$7</f>
        <v>21.3</v>
      </c>
      <c r="E24" s="86" t="str">
        <f>[20]Junho!$C$8</f>
        <v>*</v>
      </c>
      <c r="F24" s="86">
        <f>[20]Junho!$C$9</f>
        <v>28.9</v>
      </c>
      <c r="G24" s="86">
        <f>[20]Junho!$C$10</f>
        <v>25.5</v>
      </c>
      <c r="H24" s="86">
        <f>[20]Junho!$C$11</f>
        <v>17.3</v>
      </c>
      <c r="I24" s="86">
        <f>[20]Junho!$C$12</f>
        <v>16</v>
      </c>
      <c r="J24" s="86">
        <f>[20]Junho!$C$13</f>
        <v>15.5</v>
      </c>
      <c r="K24" s="86">
        <f>[20]Junho!$C$14</f>
        <v>16.5</v>
      </c>
      <c r="L24" s="86">
        <f>[20]Junho!$C$15</f>
        <v>19.7</v>
      </c>
      <c r="M24" s="86">
        <f>[20]Junho!$C$16</f>
        <v>20.6</v>
      </c>
      <c r="N24" s="86">
        <f>[20]Junho!$C$17</f>
        <v>22.2</v>
      </c>
      <c r="O24" s="86">
        <f>[20]Junho!$C$18</f>
        <v>26.9</v>
      </c>
      <c r="P24" s="86">
        <f>[20]Junho!$C$19</f>
        <v>28.6</v>
      </c>
      <c r="Q24" s="86">
        <f>[20]Junho!$C$20</f>
        <v>28.4</v>
      </c>
      <c r="R24" s="86">
        <f>[20]Junho!$C$21</f>
        <v>29.3</v>
      </c>
      <c r="S24" s="86">
        <f>[20]Junho!$C$22</f>
        <v>29.3</v>
      </c>
      <c r="T24" s="86">
        <f>[20]Junho!$C$23</f>
        <v>28.7</v>
      </c>
      <c r="U24" s="86">
        <f>[20]Junho!$C$24</f>
        <v>29.2</v>
      </c>
      <c r="V24" s="86">
        <f>[20]Junho!$C$25</f>
        <v>27.9</v>
      </c>
      <c r="W24" s="86">
        <f>[20]Junho!$C$26</f>
        <v>28.6</v>
      </c>
      <c r="X24" s="86">
        <f>[20]Junho!$C$27</f>
        <v>29</v>
      </c>
      <c r="Y24" s="86">
        <f>[20]Junho!$C$28</f>
        <v>30.3</v>
      </c>
      <c r="Z24" s="86">
        <f>[20]Junho!$C$29</f>
        <v>29.8</v>
      </c>
      <c r="AA24" s="86">
        <f>[20]Junho!$C$30</f>
        <v>28.6</v>
      </c>
      <c r="AB24" s="86">
        <f>[20]Junho!$C$31</f>
        <v>28</v>
      </c>
      <c r="AC24" s="86">
        <f>[20]Junho!$C$32</f>
        <v>27.7</v>
      </c>
      <c r="AD24" s="86">
        <f>[20]Junho!$C$33</f>
        <v>28.1</v>
      </c>
      <c r="AE24" s="86">
        <f>[20]Junho!$C$34</f>
        <v>28.6</v>
      </c>
      <c r="AF24" s="118">
        <f t="shared" si="5"/>
        <v>30.3</v>
      </c>
      <c r="AG24" s="110">
        <f t="shared" si="6"/>
        <v>25.53793103448276</v>
      </c>
    </row>
    <row r="25" spans="1:33" ht="17.100000000000001" customHeight="1" x14ac:dyDescent="0.2">
      <c r="A25" s="85" t="s">
        <v>15</v>
      </c>
      <c r="B25" s="86">
        <f>[21]Junho!$C$5</f>
        <v>17.600000000000001</v>
      </c>
      <c r="C25" s="86">
        <f>[21]Junho!$C$6</f>
        <v>18.2</v>
      </c>
      <c r="D25" s="86">
        <f>[21]Junho!$C$7</f>
        <v>18.899999999999999</v>
      </c>
      <c r="E25" s="86">
        <f>[21]Junho!$C$8</f>
        <v>16.600000000000001</v>
      </c>
      <c r="F25" s="86">
        <f>[21]Junho!$C$9</f>
        <v>18.5</v>
      </c>
      <c r="G25" s="86">
        <f>[21]Junho!$C$10</f>
        <v>16</v>
      </c>
      <c r="H25" s="86">
        <f>[21]Junho!$C$11</f>
        <v>17</v>
      </c>
      <c r="I25" s="86">
        <f>[21]Junho!$C$12</f>
        <v>17.100000000000001</v>
      </c>
      <c r="J25" s="86">
        <f>[21]Junho!$C$13</f>
        <v>18.3</v>
      </c>
      <c r="K25" s="86">
        <f>[21]Junho!$C$14</f>
        <v>17.100000000000001</v>
      </c>
      <c r="L25" s="86">
        <f>[21]Junho!$C$15</f>
        <v>15.8</v>
      </c>
      <c r="M25" s="86">
        <f>[21]Junho!$C$16</f>
        <v>17.2</v>
      </c>
      <c r="N25" s="86">
        <f>[21]Junho!$C$17</f>
        <v>18.8</v>
      </c>
      <c r="O25" s="86">
        <f>[21]Junho!$C$18</f>
        <v>23.2</v>
      </c>
      <c r="P25" s="86">
        <f>[21]Junho!$C$19</f>
        <v>27</v>
      </c>
      <c r="Q25" s="86">
        <f>[21]Junho!$C$20</f>
        <v>28.4</v>
      </c>
      <c r="R25" s="86">
        <f>[21]Junho!$C$21</f>
        <v>24.1</v>
      </c>
      <c r="S25" s="86">
        <f>[21]Junho!$C$22</f>
        <v>16.3</v>
      </c>
      <c r="T25" s="86">
        <f>[21]Junho!$C$23</f>
        <v>18.2</v>
      </c>
      <c r="U25" s="86">
        <f>[21]Junho!$C$24</f>
        <v>18.600000000000001</v>
      </c>
      <c r="V25" s="86">
        <f>[21]Junho!$C$25</f>
        <v>15.9</v>
      </c>
      <c r="W25" s="86">
        <f>[21]Junho!$C$26</f>
        <v>20.2</v>
      </c>
      <c r="X25" s="86">
        <f>[21]Junho!$C$27</f>
        <v>23.1</v>
      </c>
      <c r="Y25" s="86">
        <f>[21]Junho!$C$28</f>
        <v>25.5</v>
      </c>
      <c r="Z25" s="86">
        <f>[21]Junho!$C$29</f>
        <v>26.3</v>
      </c>
      <c r="AA25" s="86">
        <f>[21]Junho!$C$30</f>
        <v>27</v>
      </c>
      <c r="AB25" s="86">
        <f>[21]Junho!$C$31</f>
        <v>25.1</v>
      </c>
      <c r="AC25" s="86">
        <f>[21]Junho!$C$32</f>
        <v>26.3</v>
      </c>
      <c r="AD25" s="86">
        <f>[21]Junho!$C$33</f>
        <v>24.7</v>
      </c>
      <c r="AE25" s="86">
        <f>[21]Junho!$C$34</f>
        <v>26.5</v>
      </c>
      <c r="AF25" s="118">
        <f t="shared" si="5"/>
        <v>28.4</v>
      </c>
      <c r="AG25" s="110">
        <f t="shared" si="6"/>
        <v>20.783333333333339</v>
      </c>
    </row>
    <row r="26" spans="1:33" ht="17.100000000000001" customHeight="1" x14ac:dyDescent="0.2">
      <c r="A26" s="85" t="s">
        <v>16</v>
      </c>
      <c r="B26" s="86">
        <f>[22]Junho!$C$5</f>
        <v>20.100000000000001</v>
      </c>
      <c r="C26" s="86">
        <f>[22]Junho!$C$6</f>
        <v>21.4</v>
      </c>
      <c r="D26" s="86">
        <f>[22]Junho!$C$7</f>
        <v>21.1</v>
      </c>
      <c r="E26" s="86">
        <f>[22]Junho!$C$8</f>
        <v>18.5</v>
      </c>
      <c r="F26" s="86">
        <f>[22]Junho!$C$9</f>
        <v>18.399999999999999</v>
      </c>
      <c r="G26" s="86">
        <f>[22]Junho!$C$10</f>
        <v>18.100000000000001</v>
      </c>
      <c r="H26" s="86">
        <f>[22]Junho!$C$11</f>
        <v>19.899999999999999</v>
      </c>
      <c r="I26" s="86">
        <f>[22]Junho!$C$12</f>
        <v>20.5</v>
      </c>
      <c r="J26" s="86">
        <f>[22]Junho!$C$13</f>
        <v>20.8</v>
      </c>
      <c r="K26" s="86">
        <f>[22]Junho!$C$14</f>
        <v>17.899999999999999</v>
      </c>
      <c r="L26" s="86">
        <f>[22]Junho!$C$15</f>
        <v>19.399999999999999</v>
      </c>
      <c r="M26" s="86">
        <f>[22]Junho!$C$16</f>
        <v>19.8</v>
      </c>
      <c r="N26" s="86">
        <f>[22]Junho!$C$17</f>
        <v>24</v>
      </c>
      <c r="O26" s="86">
        <f>[22]Junho!$C$18</f>
        <v>28</v>
      </c>
      <c r="P26" s="86">
        <f>[22]Junho!$C$19</f>
        <v>30.4</v>
      </c>
      <c r="Q26" s="86">
        <f>[22]Junho!$C$20</f>
        <v>29.4</v>
      </c>
      <c r="R26" s="86">
        <f>[22]Junho!$C$21</f>
        <v>22.1</v>
      </c>
      <c r="S26" s="86">
        <f>[22]Junho!$C$22</f>
        <v>16.600000000000001</v>
      </c>
      <c r="T26" s="86">
        <f>[22]Junho!$C$23</f>
        <v>18</v>
      </c>
      <c r="U26" s="86">
        <f>[22]Junho!$C$24</f>
        <v>16</v>
      </c>
      <c r="V26" s="86">
        <f>[22]Junho!$C$25</f>
        <v>17.3</v>
      </c>
      <c r="W26" s="86">
        <f>[22]Junho!$C$26</f>
        <v>21.4</v>
      </c>
      <c r="X26" s="86">
        <f>[22]Junho!$C$27</f>
        <v>26.3</v>
      </c>
      <c r="Y26" s="86">
        <f>[22]Junho!$C$28</f>
        <v>30.5</v>
      </c>
      <c r="Z26" s="86">
        <f>[22]Junho!$C$29</f>
        <v>30.1</v>
      </c>
      <c r="AA26" s="86">
        <f>[22]Junho!$C$30</f>
        <v>21.9</v>
      </c>
      <c r="AB26" s="86">
        <f>[22]Junho!$C$31</f>
        <v>15.9</v>
      </c>
      <c r="AC26" s="86">
        <f>[22]Junho!$C$32</f>
        <v>19.899999999999999</v>
      </c>
      <c r="AD26" s="86">
        <f>[22]Junho!$C$33</f>
        <v>26.6</v>
      </c>
      <c r="AE26" s="86">
        <f>[22]Junho!$C$34</f>
        <v>31.4</v>
      </c>
      <c r="AF26" s="118">
        <f t="shared" si="5"/>
        <v>31.4</v>
      </c>
      <c r="AG26" s="110">
        <f t="shared" si="6"/>
        <v>22.056666666666668</v>
      </c>
    </row>
    <row r="27" spans="1:33" ht="17.100000000000001" customHeight="1" x14ac:dyDescent="0.2">
      <c r="A27" s="85" t="s">
        <v>17</v>
      </c>
      <c r="B27" s="86">
        <f>[23]Junho!$C$5</f>
        <v>23.3</v>
      </c>
      <c r="C27" s="86">
        <f>[23]Junho!$C$6</f>
        <v>21.2</v>
      </c>
      <c r="D27" s="86">
        <f>[23]Junho!$C$7</f>
        <v>18.399999999999999</v>
      </c>
      <c r="E27" s="86">
        <f>[23]Junho!$C$8</f>
        <v>22.5</v>
      </c>
      <c r="F27" s="86">
        <f>[23]Junho!$C$9</f>
        <v>21.6</v>
      </c>
      <c r="G27" s="86">
        <f>[23]Junho!$C$10</f>
        <v>20.2</v>
      </c>
      <c r="H27" s="86">
        <f>[23]Junho!$C$11</f>
        <v>19.7</v>
      </c>
      <c r="I27" s="86">
        <f>[23]Junho!$C$12</f>
        <v>18.5</v>
      </c>
      <c r="J27" s="86">
        <f>[23]Junho!$C$13</f>
        <v>19.600000000000001</v>
      </c>
      <c r="K27" s="86">
        <f>[23]Junho!$C$14</f>
        <v>20.3</v>
      </c>
      <c r="L27" s="86">
        <f>[23]Junho!$C$15</f>
        <v>18.899999999999999</v>
      </c>
      <c r="M27" s="86">
        <f>[23]Junho!$C$16</f>
        <v>19</v>
      </c>
      <c r="N27" s="86">
        <f>[23]Junho!$C$17</f>
        <v>21.3</v>
      </c>
      <c r="O27" s="86">
        <f>[23]Junho!$C$18</f>
        <v>25.3</v>
      </c>
      <c r="P27" s="86">
        <f>[23]Junho!$C$19</f>
        <v>28.7</v>
      </c>
      <c r="Q27" s="86">
        <f>[23]Junho!$C$20</f>
        <v>29.8</v>
      </c>
      <c r="R27" s="86">
        <f>[23]Junho!$C$21</f>
        <v>27.5</v>
      </c>
      <c r="S27" s="86">
        <f>[23]Junho!$C$22</f>
        <v>21.4</v>
      </c>
      <c r="T27" s="86">
        <f>[23]Junho!$C$23</f>
        <v>24</v>
      </c>
      <c r="U27" s="86">
        <f>[23]Junho!$C$24</f>
        <v>26</v>
      </c>
      <c r="V27" s="86">
        <f>[23]Junho!$C$25</f>
        <v>23.4</v>
      </c>
      <c r="W27" s="86">
        <f>[23]Junho!$C$26</f>
        <v>23.3</v>
      </c>
      <c r="X27" s="86">
        <f>[23]Junho!$C$27</f>
        <v>26</v>
      </c>
      <c r="Y27" s="86">
        <f>[23]Junho!$C$28</f>
        <v>29.7</v>
      </c>
      <c r="Z27" s="86">
        <f>[23]Junho!$C$29</f>
        <v>30</v>
      </c>
      <c r="AA27" s="86">
        <f>[23]Junho!$C$30</f>
        <v>30.8</v>
      </c>
      <c r="AB27" s="86">
        <f>[23]Junho!$C$31</f>
        <v>27.8</v>
      </c>
      <c r="AC27" s="86">
        <f>[23]Junho!$C$32</f>
        <v>28.6</v>
      </c>
      <c r="AD27" s="86">
        <f>[23]Junho!$C$33</f>
        <v>27.9</v>
      </c>
      <c r="AE27" s="86">
        <f>[23]Junho!$C$34</f>
        <v>30.5</v>
      </c>
      <c r="AF27" s="118">
        <f>MAX(B27:AE27)</f>
        <v>30.8</v>
      </c>
      <c r="AG27" s="110">
        <f>AVERAGE(B27:AE27)</f>
        <v>24.173333333333332</v>
      </c>
    </row>
    <row r="28" spans="1:33" ht="17.100000000000001" customHeight="1" x14ac:dyDescent="0.2">
      <c r="A28" s="85" t="s">
        <v>18</v>
      </c>
      <c r="B28" s="86">
        <f>[24]Junho!$C$5</f>
        <v>27.1</v>
      </c>
      <c r="C28" s="86">
        <f>[24]Junho!$C$6</f>
        <v>22.5</v>
      </c>
      <c r="D28" s="86">
        <f>[24]Junho!$C$7</f>
        <v>23.7</v>
      </c>
      <c r="E28" s="86">
        <f>[24]Junho!$C$8</f>
        <v>27.3</v>
      </c>
      <c r="F28" s="86">
        <f>[24]Junho!$C$9</f>
        <v>28.8</v>
      </c>
      <c r="G28" s="86">
        <f>[24]Junho!$C$10</f>
        <v>27.1</v>
      </c>
      <c r="H28" s="86">
        <f>[24]Junho!$C$11</f>
        <v>21.4</v>
      </c>
      <c r="I28" s="86">
        <f>[24]Junho!$C$12</f>
        <v>16.100000000000001</v>
      </c>
      <c r="J28" s="86">
        <f>[24]Junho!$C$13</f>
        <v>20.9</v>
      </c>
      <c r="K28" s="86">
        <f>[24]Junho!$C$14</f>
        <v>21.6</v>
      </c>
      <c r="L28" s="86">
        <f>[24]Junho!$C$15</f>
        <v>20.100000000000001</v>
      </c>
      <c r="M28" s="86">
        <f>[24]Junho!$C$16</f>
        <v>20.9</v>
      </c>
      <c r="N28" s="86">
        <f>[24]Junho!$C$17</f>
        <v>21.8</v>
      </c>
      <c r="O28" s="86">
        <f>[24]Junho!$C$18</f>
        <v>26.7</v>
      </c>
      <c r="P28" s="86">
        <f>[24]Junho!$C$19</f>
        <v>28.7</v>
      </c>
      <c r="Q28" s="86">
        <f>[24]Junho!$C$20</f>
        <v>29.4</v>
      </c>
      <c r="R28" s="86">
        <f>[24]Junho!$C$21</f>
        <v>28.6</v>
      </c>
      <c r="S28" s="86">
        <f>[24]Junho!$C$22</f>
        <v>28.3</v>
      </c>
      <c r="T28" s="86">
        <f>[24]Junho!$C$23</f>
        <v>28.2</v>
      </c>
      <c r="U28" s="86">
        <f>[24]Junho!$C$24</f>
        <v>28</v>
      </c>
      <c r="V28" s="86">
        <f>[24]Junho!$C$25</f>
        <v>27.1</v>
      </c>
      <c r="W28" s="86">
        <f>[24]Junho!$C$26</f>
        <v>26</v>
      </c>
      <c r="X28" s="86">
        <f>[24]Junho!$C$27</f>
        <v>28.5</v>
      </c>
      <c r="Y28" s="86">
        <f>[24]Junho!$C$28</f>
        <v>29</v>
      </c>
      <c r="Z28" s="86">
        <f>[24]Junho!$C$29</f>
        <v>29.7</v>
      </c>
      <c r="AA28" s="86">
        <f>[24]Junho!$C$30</f>
        <v>28.7</v>
      </c>
      <c r="AB28" s="86">
        <f>[24]Junho!$C$31</f>
        <v>28.6</v>
      </c>
      <c r="AC28" s="86">
        <f>[24]Junho!$C$32</f>
        <v>26.7</v>
      </c>
      <c r="AD28" s="86">
        <f>[24]Junho!$C$33</f>
        <v>27</v>
      </c>
      <c r="AE28" s="86">
        <f>[24]Junho!$C$34</f>
        <v>27.9</v>
      </c>
      <c r="AF28" s="118">
        <f t="shared" si="5"/>
        <v>29.7</v>
      </c>
      <c r="AG28" s="110">
        <f t="shared" si="6"/>
        <v>25.880000000000003</v>
      </c>
    </row>
    <row r="29" spans="1:33" ht="17.100000000000001" customHeight="1" x14ac:dyDescent="0.2">
      <c r="A29" s="85" t="s">
        <v>19</v>
      </c>
      <c r="B29" s="86">
        <f>[25]Junho!$C$5</f>
        <v>15.7</v>
      </c>
      <c r="C29" s="86">
        <f>[25]Junho!$C$6</f>
        <v>17.100000000000001</v>
      </c>
      <c r="D29" s="86">
        <f>[25]Junho!$C$7</f>
        <v>19.7</v>
      </c>
      <c r="E29" s="86">
        <f>[25]Junho!$C$8</f>
        <v>14.9</v>
      </c>
      <c r="F29" s="86">
        <f>[25]Junho!$C$9</f>
        <v>17.5</v>
      </c>
      <c r="G29" s="86">
        <f>[25]Junho!$C$10</f>
        <v>17.3</v>
      </c>
      <c r="H29" s="86">
        <f>[25]Junho!$C$11</f>
        <v>17.100000000000001</v>
      </c>
      <c r="I29" s="86">
        <f>[25]Junho!$C$12</f>
        <v>19.600000000000001</v>
      </c>
      <c r="J29" s="86">
        <f>[25]Junho!$C$13</f>
        <v>18.100000000000001</v>
      </c>
      <c r="K29" s="86">
        <f>[25]Junho!$C$14</f>
        <v>18.399999999999999</v>
      </c>
      <c r="L29" s="86">
        <f>[25]Junho!$C$15</f>
        <v>16.3</v>
      </c>
      <c r="M29" s="86">
        <f>[25]Junho!$C$16</f>
        <v>17.8</v>
      </c>
      <c r="N29" s="86">
        <f>[25]Junho!$C$17</f>
        <v>20.100000000000001</v>
      </c>
      <c r="O29" s="86">
        <f>[25]Junho!$C$18</f>
        <v>23.4</v>
      </c>
      <c r="P29" s="86">
        <f>[25]Junho!$C$19</f>
        <v>27.3</v>
      </c>
      <c r="Q29" s="86">
        <f>[25]Junho!$C$20</f>
        <v>30.2</v>
      </c>
      <c r="R29" s="86">
        <f>[25]Junho!$C$21</f>
        <v>20.6</v>
      </c>
      <c r="S29" s="86">
        <f>[25]Junho!$C$22</f>
        <v>16.3</v>
      </c>
      <c r="T29" s="86">
        <f>[25]Junho!$C$23</f>
        <v>21.1</v>
      </c>
      <c r="U29" s="86">
        <f>[25]Junho!$C$24</f>
        <v>17.399999999999999</v>
      </c>
      <c r="V29" s="86">
        <f>[25]Junho!$C$25</f>
        <v>15.1</v>
      </c>
      <c r="W29" s="86">
        <f>[25]Junho!$C$26</f>
        <v>20.8</v>
      </c>
      <c r="X29" s="86">
        <f>[25]Junho!$C$27</f>
        <v>20.5</v>
      </c>
      <c r="Y29" s="86">
        <f>[25]Junho!$C$28</f>
        <v>25.8</v>
      </c>
      <c r="Z29" s="86">
        <f>[25]Junho!$C$29</f>
        <v>26.1</v>
      </c>
      <c r="AA29" s="86">
        <f>[25]Junho!$C$30</f>
        <v>28.4</v>
      </c>
      <c r="AB29" s="86">
        <f>[25]Junho!$C$31</f>
        <v>26.7</v>
      </c>
      <c r="AC29" s="86">
        <f>[25]Junho!$C$32</f>
        <v>26.2</v>
      </c>
      <c r="AD29" s="86">
        <f>[25]Junho!$C$33</f>
        <v>26.5</v>
      </c>
      <c r="AE29" s="86">
        <f>[25]Junho!$C$34</f>
        <v>26</v>
      </c>
      <c r="AF29" s="118">
        <f t="shared" si="5"/>
        <v>30.2</v>
      </c>
      <c r="AG29" s="110">
        <f t="shared" si="6"/>
        <v>20.933333333333341</v>
      </c>
    </row>
    <row r="30" spans="1:33" ht="17.100000000000001" customHeight="1" x14ac:dyDescent="0.2">
      <c r="A30" s="85" t="s">
        <v>31</v>
      </c>
      <c r="B30" s="86">
        <f>[26]Junho!$C$5</f>
        <v>24.7</v>
      </c>
      <c r="C30" s="86">
        <f>[26]Junho!$C$6</f>
        <v>20.7</v>
      </c>
      <c r="D30" s="86">
        <f>[26]Junho!$C$7</f>
        <v>20</v>
      </c>
      <c r="E30" s="86">
        <f>[26]Junho!$C$8</f>
        <v>25.3</v>
      </c>
      <c r="F30" s="86">
        <f>[26]Junho!$C$9</f>
        <v>24.2</v>
      </c>
      <c r="G30" s="86">
        <f>[26]Junho!$C$10</f>
        <v>22.6</v>
      </c>
      <c r="H30" s="86">
        <f>[26]Junho!$C$11</f>
        <v>20.2</v>
      </c>
      <c r="I30" s="86">
        <f>[26]Junho!$C$12</f>
        <v>14.9</v>
      </c>
      <c r="J30" s="86">
        <f>[26]Junho!$C$13</f>
        <v>20.6</v>
      </c>
      <c r="K30" s="86">
        <f>[26]Junho!$C$14</f>
        <v>18.899999999999999</v>
      </c>
      <c r="L30" s="86">
        <f>[26]Junho!$C$15</f>
        <v>18.7</v>
      </c>
      <c r="M30" s="86">
        <f>[26]Junho!$C$16</f>
        <v>18.7</v>
      </c>
      <c r="N30" s="86">
        <f>[26]Junho!$C$17</f>
        <v>21.9</v>
      </c>
      <c r="O30" s="86">
        <f>[26]Junho!$C$18</f>
        <v>26.6</v>
      </c>
      <c r="P30" s="86">
        <f>[26]Junho!$C$19</f>
        <v>29.2</v>
      </c>
      <c r="Q30" s="86">
        <f>[26]Junho!$C$20</f>
        <v>29.8</v>
      </c>
      <c r="R30" s="86">
        <f>[26]Junho!$C$21</f>
        <v>28.7</v>
      </c>
      <c r="S30" s="86">
        <f>[26]Junho!$C$22</f>
        <v>23.4</v>
      </c>
      <c r="T30" s="86">
        <f>[26]Junho!$C$23</f>
        <v>23.4</v>
      </c>
      <c r="U30" s="86">
        <f>[26]Junho!$C$24</f>
        <v>25.1</v>
      </c>
      <c r="V30" s="86">
        <f>[26]Junho!$C$25</f>
        <v>22.6</v>
      </c>
      <c r="W30" s="86">
        <f>[26]Junho!$C$26</f>
        <v>22.7</v>
      </c>
      <c r="X30" s="86">
        <f>[26]Junho!$C$27</f>
        <v>27.5</v>
      </c>
      <c r="Y30" s="86">
        <f>[26]Junho!$C$28</f>
        <v>30.4</v>
      </c>
      <c r="Z30" s="86">
        <f>[26]Junho!$C$29</f>
        <v>30.4</v>
      </c>
      <c r="AA30" s="86">
        <f>[26]Junho!$C$30</f>
        <v>30.2</v>
      </c>
      <c r="AB30" s="86">
        <f>[26]Junho!$C$31</f>
        <v>29</v>
      </c>
      <c r="AC30" s="86">
        <f>[26]Junho!$C$32</f>
        <v>28.4</v>
      </c>
      <c r="AD30" s="86">
        <f>[26]Junho!$C$33</f>
        <v>29.2</v>
      </c>
      <c r="AE30" s="86">
        <f>[26]Junho!$C$34</f>
        <v>29.6</v>
      </c>
      <c r="AF30" s="118">
        <f t="shared" si="5"/>
        <v>30.4</v>
      </c>
      <c r="AG30" s="110">
        <f t="shared" si="6"/>
        <v>24.586666666666666</v>
      </c>
    </row>
    <row r="31" spans="1:33" ht="17.100000000000001" customHeight="1" x14ac:dyDescent="0.2">
      <c r="A31" s="85" t="s">
        <v>51</v>
      </c>
      <c r="B31" s="86">
        <f>[27]Junho!$C$5</f>
        <v>30.4</v>
      </c>
      <c r="C31" s="86">
        <f>[27]Junho!$C$6</f>
        <v>28.9</v>
      </c>
      <c r="D31" s="86">
        <f>[27]Junho!$C$7</f>
        <v>27.5</v>
      </c>
      <c r="E31" s="86">
        <f>[27]Junho!$C$8</f>
        <v>30.7</v>
      </c>
      <c r="F31" s="86">
        <f>[27]Junho!$C$9</f>
        <v>31.5</v>
      </c>
      <c r="G31" s="86">
        <f>[27]Junho!$C$10</f>
        <v>30.9</v>
      </c>
      <c r="H31" s="86">
        <f>[27]Junho!$C$11</f>
        <v>23.9</v>
      </c>
      <c r="I31" s="86">
        <f>[27]Junho!$C$12</f>
        <v>23.3</v>
      </c>
      <c r="J31" s="86">
        <f>[27]Junho!$C$13</f>
        <v>25</v>
      </c>
      <c r="K31" s="86">
        <f>[27]Junho!$C$14</f>
        <v>24</v>
      </c>
      <c r="L31" s="86">
        <f>[27]Junho!$C$15</f>
        <v>22.5</v>
      </c>
      <c r="M31" s="86">
        <f>[27]Junho!$C$16</f>
        <v>22.1</v>
      </c>
      <c r="N31" s="86">
        <f>[27]Junho!$C$17</f>
        <v>26.3</v>
      </c>
      <c r="O31" s="86">
        <f>[27]Junho!$C$18</f>
        <v>29.7</v>
      </c>
      <c r="P31" s="86">
        <f>[27]Junho!$C$19</f>
        <v>31.8</v>
      </c>
      <c r="Q31" s="86">
        <f>[27]Junho!$C$20</f>
        <v>31.2</v>
      </c>
      <c r="R31" s="86">
        <f>[27]Junho!$C$21</f>
        <v>31.7</v>
      </c>
      <c r="S31" s="86">
        <f>[27]Junho!$C$22</f>
        <v>30.1</v>
      </c>
      <c r="T31" s="86">
        <f>[27]Junho!$C$23</f>
        <v>29.3</v>
      </c>
      <c r="U31" s="86">
        <f>[27]Junho!$C$24</f>
        <v>26.6</v>
      </c>
      <c r="V31" s="86">
        <f>[27]Junho!$C$25</f>
        <v>24.5</v>
      </c>
      <c r="W31" s="86">
        <f>[27]Junho!$C$26</f>
        <v>22.9</v>
      </c>
      <c r="X31" s="86">
        <f>[27]Junho!$C$27</f>
        <v>30.5</v>
      </c>
      <c r="Y31" s="86">
        <f>[27]Junho!$C$28</f>
        <v>32.1</v>
      </c>
      <c r="Z31" s="86">
        <f>[27]Junho!$C$29</f>
        <v>32.799999999999997</v>
      </c>
      <c r="AA31" s="86">
        <f>[27]Junho!$C$30</f>
        <v>31.6</v>
      </c>
      <c r="AB31" s="86">
        <f>[27]Junho!$C$31</f>
        <v>29.3</v>
      </c>
      <c r="AC31" s="86">
        <f>[27]Junho!$C$32</f>
        <v>29.6</v>
      </c>
      <c r="AD31" s="86">
        <f>[27]Junho!$C$33</f>
        <v>30.1</v>
      </c>
      <c r="AE31" s="86">
        <f>[27]Junho!$C$34</f>
        <v>30.9</v>
      </c>
      <c r="AF31" s="118">
        <f>MAX(B31:AE31)</f>
        <v>32.799999999999997</v>
      </c>
      <c r="AG31" s="110">
        <f>AVERAGE(B31:AE31)</f>
        <v>28.39</v>
      </c>
    </row>
    <row r="32" spans="1:33" ht="17.100000000000001" customHeight="1" x14ac:dyDescent="0.2">
      <c r="A32" s="85" t="s">
        <v>20</v>
      </c>
      <c r="B32" s="86">
        <f>[28]Junho!$C$5</f>
        <v>28.2</v>
      </c>
      <c r="C32" s="86">
        <f>[28]Junho!$C$6</f>
        <v>22.9</v>
      </c>
      <c r="D32" s="86">
        <f>[28]Junho!$C$7</f>
        <v>21.5</v>
      </c>
      <c r="E32" s="86">
        <f>[28]Junho!$C$8</f>
        <v>28.6</v>
      </c>
      <c r="F32" s="86">
        <f>[28]Junho!$C$9</f>
        <v>32.6</v>
      </c>
      <c r="G32" s="86">
        <f>[28]Junho!$C$10</f>
        <v>30.1</v>
      </c>
      <c r="H32" s="86">
        <f>[28]Junho!$C$11</f>
        <v>21.4</v>
      </c>
      <c r="I32" s="86">
        <f>[28]Junho!$C$12</f>
        <v>20</v>
      </c>
      <c r="J32" s="86">
        <f>[28]Junho!$C$13</f>
        <v>23.1</v>
      </c>
      <c r="K32" s="86">
        <f>[28]Junho!$C$14</f>
        <v>23.2</v>
      </c>
      <c r="L32" s="86">
        <f>[28]Junho!$C$15</f>
        <v>21.9</v>
      </c>
      <c r="M32" s="86">
        <f>[28]Junho!$C$16</f>
        <v>21.5</v>
      </c>
      <c r="N32" s="86">
        <f>[28]Junho!$C$17</f>
        <v>24.4</v>
      </c>
      <c r="O32" s="86">
        <f>[28]Junho!$C$18</f>
        <v>26.9</v>
      </c>
      <c r="P32" s="86">
        <f>[28]Junho!$C$19</f>
        <v>30</v>
      </c>
      <c r="Q32" s="86">
        <f>[28]Junho!$C$20</f>
        <v>29.6</v>
      </c>
      <c r="R32" s="86">
        <f>[28]Junho!$C$21</f>
        <v>30</v>
      </c>
      <c r="S32" s="86">
        <f>[28]Junho!$C$22</f>
        <v>30</v>
      </c>
      <c r="T32" s="86">
        <f>[28]Junho!$C$23</f>
        <v>30.1</v>
      </c>
      <c r="U32" s="86">
        <f>[28]Junho!$C$24</f>
        <v>30.6</v>
      </c>
      <c r="V32" s="86">
        <f>[28]Junho!$C$25</f>
        <v>27</v>
      </c>
      <c r="W32" s="86">
        <f>[28]Junho!$C$26</f>
        <v>25.8</v>
      </c>
      <c r="X32" s="86">
        <f>[28]Junho!$C$27</f>
        <v>29.7</v>
      </c>
      <c r="Y32" s="86">
        <f>[28]Junho!$C$28</f>
        <v>30.6</v>
      </c>
      <c r="Z32" s="86">
        <f>[28]Junho!$C$29</f>
        <v>29.1</v>
      </c>
      <c r="AA32" s="86">
        <f>[28]Junho!$C$30</f>
        <v>28.9</v>
      </c>
      <c r="AB32" s="86">
        <f>[28]Junho!$C$31</f>
        <v>28.7</v>
      </c>
      <c r="AC32" s="86">
        <f>[28]Junho!$C$32</f>
        <v>30</v>
      </c>
      <c r="AD32" s="86">
        <f>[28]Junho!$C$33</f>
        <v>28.6</v>
      </c>
      <c r="AE32" s="86">
        <f>[28]Junho!$C$34</f>
        <v>28.2</v>
      </c>
      <c r="AF32" s="118">
        <f>MAX(B32:AE32)</f>
        <v>32.6</v>
      </c>
      <c r="AG32" s="110">
        <f>AVERAGE(B32:AE32)</f>
        <v>27.106666666666669</v>
      </c>
    </row>
    <row r="33" spans="1:35" s="5" customFormat="1" ht="17.100000000000001" customHeight="1" x14ac:dyDescent="0.2">
      <c r="A33" s="64" t="s">
        <v>33</v>
      </c>
      <c r="B33" s="65">
        <f>MAX(B5:B32)</f>
        <v>31</v>
      </c>
      <c r="C33" s="65">
        <f t="shared" ref="C33:AF33" si="7">MAX(C5:C32)</f>
        <v>28.9</v>
      </c>
      <c r="D33" s="65">
        <f t="shared" si="7"/>
        <v>27.5</v>
      </c>
      <c r="E33" s="65">
        <f t="shared" si="7"/>
        <v>30.9</v>
      </c>
      <c r="F33" s="65">
        <f t="shared" si="7"/>
        <v>32.6</v>
      </c>
      <c r="G33" s="65">
        <f t="shared" si="7"/>
        <v>30.9</v>
      </c>
      <c r="H33" s="65">
        <f t="shared" si="7"/>
        <v>26</v>
      </c>
      <c r="I33" s="65">
        <f t="shared" si="7"/>
        <v>23.3</v>
      </c>
      <c r="J33" s="65">
        <f t="shared" si="7"/>
        <v>25</v>
      </c>
      <c r="K33" s="65">
        <f t="shared" si="7"/>
        <v>25.7</v>
      </c>
      <c r="L33" s="65">
        <f t="shared" si="7"/>
        <v>24.1</v>
      </c>
      <c r="M33" s="65">
        <f t="shared" si="7"/>
        <v>22.8</v>
      </c>
      <c r="N33" s="65">
        <f t="shared" si="7"/>
        <v>26.3</v>
      </c>
      <c r="O33" s="65">
        <f t="shared" si="7"/>
        <v>29.7</v>
      </c>
      <c r="P33" s="65">
        <f t="shared" si="7"/>
        <v>31.8</v>
      </c>
      <c r="Q33" s="65">
        <f t="shared" si="7"/>
        <v>32.799999999999997</v>
      </c>
      <c r="R33" s="65">
        <f t="shared" si="7"/>
        <v>32</v>
      </c>
      <c r="S33" s="65">
        <f t="shared" si="7"/>
        <v>31.4</v>
      </c>
      <c r="T33" s="65">
        <f t="shared" si="7"/>
        <v>30.7</v>
      </c>
      <c r="U33" s="65">
        <f t="shared" si="7"/>
        <v>30.6</v>
      </c>
      <c r="V33" s="65">
        <f t="shared" si="7"/>
        <v>29.8</v>
      </c>
      <c r="W33" s="65">
        <f t="shared" si="7"/>
        <v>29.4</v>
      </c>
      <c r="X33" s="65">
        <f t="shared" si="7"/>
        <v>31.1</v>
      </c>
      <c r="Y33" s="65">
        <f t="shared" si="7"/>
        <v>33.299999999999997</v>
      </c>
      <c r="Z33" s="65">
        <f t="shared" si="7"/>
        <v>34.299999999999997</v>
      </c>
      <c r="AA33" s="65">
        <f t="shared" si="7"/>
        <v>32.299999999999997</v>
      </c>
      <c r="AB33" s="65">
        <f t="shared" si="7"/>
        <v>31.6</v>
      </c>
      <c r="AC33" s="65">
        <f t="shared" si="7"/>
        <v>31.3</v>
      </c>
      <c r="AD33" s="65">
        <f t="shared" si="7"/>
        <v>31</v>
      </c>
      <c r="AE33" s="65">
        <f t="shared" si="7"/>
        <v>32.299999999999997</v>
      </c>
      <c r="AF33" s="119">
        <f t="shared" si="7"/>
        <v>34.299999999999997</v>
      </c>
      <c r="AG33" s="111">
        <f>AVERAGE(AG5:AG32)</f>
        <v>24.674047671529564</v>
      </c>
    </row>
    <row r="34" spans="1:35" x14ac:dyDescent="0.2">
      <c r="A34" s="82"/>
      <c r="B34" s="81"/>
      <c r="C34" s="81"/>
      <c r="D34" s="81" t="s">
        <v>135</v>
      </c>
      <c r="E34" s="81"/>
      <c r="F34" s="81"/>
      <c r="G34" s="81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69"/>
      <c r="AG34" s="87"/>
    </row>
    <row r="35" spans="1:35" x14ac:dyDescent="0.2">
      <c r="A35" s="68"/>
      <c r="B35" s="59"/>
      <c r="C35" s="59"/>
      <c r="D35" s="59"/>
      <c r="E35" s="59"/>
      <c r="F35" s="59"/>
      <c r="G35" s="59"/>
      <c r="H35" s="97"/>
      <c r="I35" s="97"/>
      <c r="J35" s="97"/>
      <c r="K35" s="97"/>
      <c r="L35" s="97" t="s">
        <v>52</v>
      </c>
      <c r="M35" s="97"/>
      <c r="N35" s="97"/>
      <c r="O35" s="97"/>
      <c r="P35" s="97"/>
      <c r="Q35" s="151" t="s">
        <v>139</v>
      </c>
      <c r="R35" s="151"/>
      <c r="S35" s="151"/>
      <c r="T35" s="151"/>
      <c r="U35" s="151"/>
      <c r="V35" s="97"/>
      <c r="W35" s="97"/>
      <c r="X35" s="97"/>
      <c r="Y35" s="97"/>
      <c r="Z35" s="72"/>
      <c r="AA35" s="72"/>
      <c r="AB35" s="72"/>
      <c r="AC35" s="97"/>
      <c r="AD35" s="98"/>
      <c r="AE35" s="97"/>
      <c r="AF35" s="97"/>
      <c r="AG35" s="76"/>
      <c r="AH35" s="2"/>
    </row>
    <row r="36" spans="1:35" x14ac:dyDescent="0.2">
      <c r="A36" s="57"/>
      <c r="B36" s="97"/>
      <c r="C36" s="97"/>
      <c r="D36" s="97"/>
      <c r="E36" s="97"/>
      <c r="F36" s="97"/>
      <c r="G36" s="97"/>
      <c r="H36" s="97"/>
      <c r="I36" s="96"/>
      <c r="J36" s="96"/>
      <c r="K36" s="96"/>
      <c r="L36" s="96" t="s">
        <v>53</v>
      </c>
      <c r="M36" s="96"/>
      <c r="N36" s="96"/>
      <c r="O36" s="96"/>
      <c r="P36" s="96"/>
      <c r="Q36" s="150" t="s">
        <v>140</v>
      </c>
      <c r="R36" s="150"/>
      <c r="S36" s="150"/>
      <c r="T36" s="150"/>
      <c r="U36" s="150"/>
      <c r="V36" s="96"/>
      <c r="W36" s="96"/>
      <c r="X36" s="96"/>
      <c r="Y36" s="96"/>
      <c r="Z36" s="97"/>
      <c r="AA36" s="97"/>
      <c r="AB36" s="97"/>
      <c r="AC36" s="97"/>
      <c r="AD36" s="98"/>
      <c r="AE36" s="74"/>
      <c r="AF36" s="80"/>
      <c r="AG36" s="73"/>
      <c r="AH36" s="2"/>
      <c r="AI36" s="2"/>
    </row>
    <row r="37" spans="1:35" x14ac:dyDescent="0.2">
      <c r="A37" s="104"/>
      <c r="B37" s="105"/>
      <c r="C37" s="105"/>
      <c r="D37" s="105"/>
      <c r="E37" s="105" t="s">
        <v>141</v>
      </c>
      <c r="F37" s="105"/>
      <c r="G37" s="105"/>
      <c r="H37" s="105"/>
      <c r="I37" s="105"/>
      <c r="J37" s="72"/>
      <c r="K37" s="97"/>
      <c r="L37" s="97"/>
      <c r="M37" s="97"/>
      <c r="N37" s="97"/>
      <c r="O37" s="97"/>
      <c r="P37" s="97"/>
      <c r="Q37" s="67"/>
      <c r="R37" s="67"/>
      <c r="S37" s="6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8"/>
      <c r="AG37" s="88"/>
      <c r="AH37" s="13"/>
    </row>
    <row r="38" spans="1:35" ht="13.5" thickBot="1" x14ac:dyDescent="0.25">
      <c r="A38" s="77"/>
      <c r="B38" s="78"/>
      <c r="C38" s="83"/>
      <c r="D38" s="83"/>
      <c r="E38" s="83"/>
      <c r="F38" s="83"/>
      <c r="G38" s="83"/>
      <c r="H38" s="83"/>
      <c r="I38" s="83"/>
      <c r="J38" s="83"/>
      <c r="K38" s="78"/>
      <c r="L38" s="83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84"/>
      <c r="AG38" s="89"/>
    </row>
    <row r="39" spans="1:35" x14ac:dyDescent="0.2">
      <c r="D39" s="2" t="s">
        <v>54</v>
      </c>
      <c r="M39" s="2" t="s">
        <v>54</v>
      </c>
    </row>
    <row r="40" spans="1:35" x14ac:dyDescent="0.2">
      <c r="E40" s="2" t="s">
        <v>54</v>
      </c>
      <c r="AA40" s="2" t="s">
        <v>54</v>
      </c>
    </row>
    <row r="47" spans="1:35" x14ac:dyDescent="0.2">
      <c r="R47" s="2" t="s">
        <v>54</v>
      </c>
    </row>
    <row r="50" spans="6:6" x14ac:dyDescent="0.2">
      <c r="F50" s="2" t="s">
        <v>54</v>
      </c>
    </row>
  </sheetData>
  <sheetProtection password="C6EC" sheet="1" objects="1" scenarios="1"/>
  <mergeCells count="35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B2:AG2"/>
    <mergeCell ref="U3:U4"/>
    <mergeCell ref="N3:N4"/>
    <mergeCell ref="AE3:AE4"/>
    <mergeCell ref="M3:M4"/>
    <mergeCell ref="T3:T4"/>
    <mergeCell ref="L3:L4"/>
    <mergeCell ref="J3:J4"/>
    <mergeCell ref="S3:S4"/>
    <mergeCell ref="Q35:U35"/>
    <mergeCell ref="Q36:U36"/>
    <mergeCell ref="A2:A4"/>
    <mergeCell ref="B3:B4"/>
    <mergeCell ref="F3:F4"/>
    <mergeCell ref="E3:E4"/>
    <mergeCell ref="O3:O4"/>
    <mergeCell ref="H3:H4"/>
    <mergeCell ref="K3:K4"/>
    <mergeCell ref="C3:C4"/>
    <mergeCell ref="D3:D4"/>
    <mergeCell ref="G3:G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22" zoomScale="90" zoomScaleNormal="90" workbookViewId="0">
      <selection activeCell="I48" sqref="I48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9" bestFit="1" customWidth="1"/>
    <col min="33" max="33" width="7.28515625" style="1" bestFit="1" customWidth="1"/>
  </cols>
  <sheetData>
    <row r="1" spans="1:35" ht="20.100000000000001" customHeight="1" x14ac:dyDescent="0.2">
      <c r="A1" s="154" t="s">
        <v>24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5" s="4" customFormat="1" ht="20.100000000000001" customHeight="1" x14ac:dyDescent="0.2">
      <c r="A2" s="157" t="s">
        <v>21</v>
      </c>
      <c r="B2" s="152" t="s">
        <v>136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3"/>
    </row>
    <row r="3" spans="1:35" s="5" customFormat="1" ht="20.100000000000001" customHeight="1" x14ac:dyDescent="0.2">
      <c r="A3" s="157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16" t="s">
        <v>42</v>
      </c>
      <c r="AG3" s="126" t="s">
        <v>40</v>
      </c>
    </row>
    <row r="4" spans="1:35" s="5" customFormat="1" ht="20.100000000000001" customHeight="1" x14ac:dyDescent="0.2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16" t="s">
        <v>39</v>
      </c>
      <c r="AG4" s="126" t="s">
        <v>39</v>
      </c>
    </row>
    <row r="5" spans="1:35" s="5" customFormat="1" ht="20.100000000000001" customHeight="1" x14ac:dyDescent="0.2">
      <c r="A5" s="54" t="s">
        <v>47</v>
      </c>
      <c r="B5" s="14">
        <f>[1]Junho!$D$5</f>
        <v>17.7</v>
      </c>
      <c r="C5" s="14">
        <f>[1]Junho!$D$6</f>
        <v>17.100000000000001</v>
      </c>
      <c r="D5" s="14">
        <f>[1]Junho!$D$7</f>
        <v>17</v>
      </c>
      <c r="E5" s="14">
        <f>[1]Junho!$D$8</f>
        <v>17.7</v>
      </c>
      <c r="F5" s="14">
        <f>[1]Junho!$D$9</f>
        <v>19.2</v>
      </c>
      <c r="G5" s="14">
        <f>[1]Junho!$D$10</f>
        <v>19.5</v>
      </c>
      <c r="H5" s="14">
        <f>[1]Junho!$D$11</f>
        <v>14</v>
      </c>
      <c r="I5" s="14">
        <f>[1]Junho!$D$12</f>
        <v>12.5</v>
      </c>
      <c r="J5" s="14">
        <f>[1]Junho!$D$13</f>
        <v>7.2</v>
      </c>
      <c r="K5" s="14">
        <f>[1]Junho!$D$14</f>
        <v>12</v>
      </c>
      <c r="L5" s="14">
        <f>[1]Junho!$D$15</f>
        <v>9.8000000000000007</v>
      </c>
      <c r="M5" s="14">
        <f>[1]Junho!$D$16</f>
        <v>4.0999999999999996</v>
      </c>
      <c r="N5" s="14">
        <f>[1]Junho!$D$17</f>
        <v>1.6</v>
      </c>
      <c r="O5" s="14">
        <f>[1]Junho!$D$18</f>
        <v>3.3</v>
      </c>
      <c r="P5" s="14">
        <f>[1]Junho!$D$19</f>
        <v>9.4</v>
      </c>
      <c r="Q5" s="14">
        <f>[1]Junho!$D$20</f>
        <v>10.9</v>
      </c>
      <c r="R5" s="14">
        <f>[1]Junho!$D$21</f>
        <v>10.8</v>
      </c>
      <c r="S5" s="14">
        <f>[1]Junho!$D$22</f>
        <v>10.9</v>
      </c>
      <c r="T5" s="14">
        <f>[1]Junho!$D$23</f>
        <v>12.9</v>
      </c>
      <c r="U5" s="14">
        <f>[1]Junho!$D$24</f>
        <v>12.4</v>
      </c>
      <c r="V5" s="14">
        <f>[1]Junho!$D$25</f>
        <v>12.3</v>
      </c>
      <c r="W5" s="14">
        <f>[1]Junho!$D$26</f>
        <v>11.6</v>
      </c>
      <c r="X5" s="14">
        <f>[1]Junho!$D$27</f>
        <v>11.8</v>
      </c>
      <c r="Y5" s="14">
        <f>[1]Junho!$D$28</f>
        <v>12.8</v>
      </c>
      <c r="Z5" s="14">
        <f>[1]Junho!$D$29</f>
        <v>15.2</v>
      </c>
      <c r="AA5" s="14">
        <f>[1]Junho!$D$30</f>
        <v>15.1</v>
      </c>
      <c r="AB5" s="14">
        <f>[1]Junho!$D$31</f>
        <v>12</v>
      </c>
      <c r="AC5" s="14">
        <f>[1]Junho!$D$32</f>
        <v>14.1</v>
      </c>
      <c r="AD5" s="14">
        <f>[1]Junho!$D$33</f>
        <v>10.6</v>
      </c>
      <c r="AE5" s="14">
        <f>[1]Junho!$D$34</f>
        <v>12.6</v>
      </c>
      <c r="AF5" s="117">
        <f t="shared" ref="AF5:AF13" si="1">MIN(B5:AE5)</f>
        <v>1.6</v>
      </c>
      <c r="AG5" s="127">
        <f t="shared" ref="AG5:AG13" si="2">AVERAGE(B5:AE5)</f>
        <v>12.270000000000005</v>
      </c>
    </row>
    <row r="6" spans="1:35" ht="17.100000000000001" customHeight="1" x14ac:dyDescent="0.2">
      <c r="A6" s="54" t="s">
        <v>0</v>
      </c>
      <c r="B6" s="14" t="str">
        <f>[2]Junho!$D$5</f>
        <v>*</v>
      </c>
      <c r="C6" s="14">
        <f>[2]Junho!$D$6</f>
        <v>12.8</v>
      </c>
      <c r="D6" s="14">
        <f>[2]Junho!$D$7</f>
        <v>9.8000000000000007</v>
      </c>
      <c r="E6" s="14">
        <f>[2]Junho!$D$8</f>
        <v>10.3</v>
      </c>
      <c r="F6" s="14">
        <f>[2]Junho!$D$9</f>
        <v>15.2</v>
      </c>
      <c r="G6" s="14">
        <f>[2]Junho!$D$10</f>
        <v>15.6</v>
      </c>
      <c r="H6" s="14">
        <f>[2]Junho!$D$11</f>
        <v>9.8000000000000007</v>
      </c>
      <c r="I6" s="14">
        <f>[2]Junho!$D$12</f>
        <v>4.4000000000000004</v>
      </c>
      <c r="J6" s="14">
        <f>[2]Junho!$D$13</f>
        <v>4.5999999999999996</v>
      </c>
      <c r="K6" s="14">
        <f>[2]Junho!$D$14</f>
        <v>7.4</v>
      </c>
      <c r="L6" s="14">
        <f>[2]Junho!$D$15</f>
        <v>4.5999999999999996</v>
      </c>
      <c r="M6" s="14">
        <f>[2]Junho!$D$16</f>
        <v>0.4</v>
      </c>
      <c r="N6" s="14">
        <f>[2]Junho!$D$17</f>
        <v>0.5</v>
      </c>
      <c r="O6" s="14">
        <f>[2]Junho!$D$18</f>
        <v>4.7</v>
      </c>
      <c r="P6" s="14">
        <f>[2]Junho!$D$19</f>
        <v>8.6</v>
      </c>
      <c r="Q6" s="14">
        <f>[2]Junho!$D$20</f>
        <v>10.9</v>
      </c>
      <c r="R6" s="14">
        <f>[2]Junho!$D$21</f>
        <v>14</v>
      </c>
      <c r="S6" s="14">
        <f>[2]Junho!$D$22</f>
        <v>13</v>
      </c>
      <c r="T6" s="14">
        <f>[2]Junho!$D$23</f>
        <v>14.6</v>
      </c>
      <c r="U6" s="14">
        <f>[2]Junho!$D$24</f>
        <v>15.3</v>
      </c>
      <c r="V6" s="14" t="str">
        <f>[2]Junho!$D$25</f>
        <v>*</v>
      </c>
      <c r="W6" s="14">
        <f>[2]Junho!$D$26</f>
        <v>13.8</v>
      </c>
      <c r="X6" s="14">
        <f>[2]Junho!$D$27</f>
        <v>9.8000000000000007</v>
      </c>
      <c r="Y6" s="14">
        <f>[2]Junho!$D$28</f>
        <v>11.8</v>
      </c>
      <c r="Z6" s="14">
        <f>[2]Junho!$D$29</f>
        <v>14.2</v>
      </c>
      <c r="AA6" s="14">
        <f>[2]Junho!$D$30</f>
        <v>12.9</v>
      </c>
      <c r="AB6" s="14">
        <f>[2]Junho!$D$31</f>
        <v>13.3</v>
      </c>
      <c r="AC6" s="14">
        <f>[2]Junho!$D$32</f>
        <v>10.199999999999999</v>
      </c>
      <c r="AD6" s="14">
        <f>[2]Junho!$D$33</f>
        <v>10.6</v>
      </c>
      <c r="AE6" s="14">
        <f>[2]Junho!$D$34</f>
        <v>10.6</v>
      </c>
      <c r="AF6" s="118">
        <f t="shared" si="1"/>
        <v>0.4</v>
      </c>
      <c r="AG6" s="110">
        <f t="shared" si="2"/>
        <v>10.132142857142862</v>
      </c>
    </row>
    <row r="7" spans="1:35" ht="17.100000000000001" customHeight="1" x14ac:dyDescent="0.2">
      <c r="A7" s="54" t="s">
        <v>1</v>
      </c>
      <c r="B7" s="14">
        <f>[3]Junho!$D$5</f>
        <v>17.600000000000001</v>
      </c>
      <c r="C7" s="14">
        <f>[3]Junho!$D$6</f>
        <v>17.3</v>
      </c>
      <c r="D7" s="14">
        <f>[3]Junho!$D$7</f>
        <v>16.899999999999999</v>
      </c>
      <c r="E7" s="14">
        <f>[3]Junho!$D$8</f>
        <v>17.8</v>
      </c>
      <c r="F7" s="14">
        <f>[3]Junho!$D$9</f>
        <v>21.3</v>
      </c>
      <c r="G7" s="14">
        <f>[3]Junho!$D$10</f>
        <v>18.8</v>
      </c>
      <c r="H7" s="14">
        <f>[3]Junho!$D$11</f>
        <v>15.3</v>
      </c>
      <c r="I7" s="14">
        <f>[3]Junho!$D$12</f>
        <v>13.3</v>
      </c>
      <c r="J7" s="14">
        <f>[3]Junho!$D$13</f>
        <v>8.6999999999999993</v>
      </c>
      <c r="K7" s="14">
        <f>[3]Junho!$D$14</f>
        <v>14.9</v>
      </c>
      <c r="L7" s="14">
        <f>[3]Junho!$D$15</f>
        <v>9.6</v>
      </c>
      <c r="M7" s="14">
        <f>[3]Junho!$D$16</f>
        <v>6.8</v>
      </c>
      <c r="N7" s="14">
        <f>[3]Junho!$D$17</f>
        <v>7.4</v>
      </c>
      <c r="O7" s="14">
        <f>[3]Junho!$D$18</f>
        <v>9.5</v>
      </c>
      <c r="P7" s="14">
        <f>[3]Junho!$D$19</f>
        <v>11.3</v>
      </c>
      <c r="Q7" s="14">
        <f>[3]Junho!$D$20</f>
        <v>13.8</v>
      </c>
      <c r="R7" s="14">
        <f>[3]Junho!$D$21</f>
        <v>15.7</v>
      </c>
      <c r="S7" s="14">
        <f>[3]Junho!$D$22</f>
        <v>16.899999999999999</v>
      </c>
      <c r="T7" s="14">
        <f>[3]Junho!$D$23</f>
        <v>15.7</v>
      </c>
      <c r="U7" s="14">
        <f>[3]Junho!$D$24</f>
        <v>16.2</v>
      </c>
      <c r="V7" s="14">
        <f>[3]Junho!$D$25</f>
        <v>15.7</v>
      </c>
      <c r="W7" s="14">
        <f>[3]Junho!$D$26</f>
        <v>15.3</v>
      </c>
      <c r="X7" s="14">
        <f>[3]Junho!$D$27</f>
        <v>14.9</v>
      </c>
      <c r="Y7" s="14">
        <f>[3]Junho!$D$28</f>
        <v>14.6</v>
      </c>
      <c r="Z7" s="14">
        <f>[3]Junho!$D$29</f>
        <v>18.899999999999999</v>
      </c>
      <c r="AA7" s="14">
        <f>[3]Junho!$D$30</f>
        <v>17.100000000000001</v>
      </c>
      <c r="AB7" s="14">
        <f>[3]Junho!$D$31</f>
        <v>16.600000000000001</v>
      </c>
      <c r="AC7" s="14">
        <f>[3]Junho!$D$32</f>
        <v>15</v>
      </c>
      <c r="AD7" s="14">
        <f>[3]Junho!$D$33</f>
        <v>14.7</v>
      </c>
      <c r="AE7" s="14">
        <f>[3]Junho!$D$34</f>
        <v>14.8</v>
      </c>
      <c r="AF7" s="118">
        <f t="shared" si="1"/>
        <v>6.8</v>
      </c>
      <c r="AG7" s="110">
        <f t="shared" si="2"/>
        <v>14.746666666666668</v>
      </c>
    </row>
    <row r="8" spans="1:35" ht="17.100000000000001" customHeight="1" x14ac:dyDescent="0.2">
      <c r="A8" s="54" t="s">
        <v>55</v>
      </c>
      <c r="B8" s="14">
        <f>[4]Junho!$D$5</f>
        <v>18.2</v>
      </c>
      <c r="C8" s="14">
        <f>[4]Junho!$D$6</f>
        <v>15.8</v>
      </c>
      <c r="D8" s="14">
        <f>[4]Junho!$D$7</f>
        <v>15.5</v>
      </c>
      <c r="E8" s="14">
        <f>[4]Junho!$D$8</f>
        <v>16.8</v>
      </c>
      <c r="F8" s="14">
        <f>[4]Junho!$D$9</f>
        <v>18.399999999999999</v>
      </c>
      <c r="G8" s="14">
        <f>[4]Junho!$D$10</f>
        <v>13.5</v>
      </c>
      <c r="H8" s="14">
        <f>[4]Junho!$D$11</f>
        <v>13.6</v>
      </c>
      <c r="I8" s="14">
        <f>[4]Junho!$D$12</f>
        <v>9.1</v>
      </c>
      <c r="J8" s="14">
        <f>[4]Junho!$D$13</f>
        <v>9.3000000000000007</v>
      </c>
      <c r="K8" s="14">
        <f>[4]Junho!$D$14</f>
        <v>12.1</v>
      </c>
      <c r="L8" s="14">
        <f>[4]Junho!$D$15</f>
        <v>9.3000000000000007</v>
      </c>
      <c r="M8" s="14">
        <f>[4]Junho!$D$16</f>
        <v>6.4</v>
      </c>
      <c r="N8" s="14">
        <f>[4]Junho!$D$17</f>
        <v>7.6</v>
      </c>
      <c r="O8" s="14">
        <f>[4]Junho!$D$18</f>
        <v>9.5</v>
      </c>
      <c r="P8" s="14">
        <f>[4]Junho!$D$19</f>
        <v>14.4</v>
      </c>
      <c r="Q8" s="14">
        <f>[4]Junho!$D$20</f>
        <v>15.9</v>
      </c>
      <c r="R8" s="14">
        <f>[4]Junho!$D$21</f>
        <v>14.4</v>
      </c>
      <c r="S8" s="14">
        <f>[4]Junho!$D$22</f>
        <v>15.1</v>
      </c>
      <c r="T8" s="14">
        <f>[4]Junho!$D$23</f>
        <v>15.8</v>
      </c>
      <c r="U8" s="14">
        <f>[4]Junho!$D$24</f>
        <v>16.8</v>
      </c>
      <c r="V8" s="14">
        <f>[4]Junho!$D$25</f>
        <v>15.3</v>
      </c>
      <c r="W8" s="14">
        <f>[4]Junho!$D$26</f>
        <v>14.1</v>
      </c>
      <c r="X8" s="14">
        <f>[4]Junho!$D$27</f>
        <v>15</v>
      </c>
      <c r="Y8" s="14">
        <f>[4]Junho!$D$28</f>
        <v>16.100000000000001</v>
      </c>
      <c r="Z8" s="14">
        <f>[4]Junho!$D$29</f>
        <v>16</v>
      </c>
      <c r="AA8" s="14">
        <f>[4]Junho!$D$30</f>
        <v>17.2</v>
      </c>
      <c r="AB8" s="14">
        <f>[4]Junho!$D$31</f>
        <v>15.8</v>
      </c>
      <c r="AC8" s="14">
        <f>[4]Junho!$D$32</f>
        <v>16.8</v>
      </c>
      <c r="AD8" s="14">
        <f>[4]Junho!$D$33</f>
        <v>15.3</v>
      </c>
      <c r="AE8" s="14">
        <f>[4]Junho!$D$34</f>
        <v>17.2</v>
      </c>
      <c r="AF8" s="118">
        <f t="shared" ref="AF8" si="3">MIN(B8:AE8)</f>
        <v>6.4</v>
      </c>
      <c r="AG8" s="110">
        <f t="shared" ref="AG8" si="4">AVERAGE(B8:AE8)</f>
        <v>14.210000000000003</v>
      </c>
    </row>
    <row r="9" spans="1:35" ht="17.100000000000001" customHeight="1" x14ac:dyDescent="0.2">
      <c r="A9" s="54" t="s">
        <v>48</v>
      </c>
      <c r="B9" s="14">
        <f>[5]Junho!$D$5</f>
        <v>16.3</v>
      </c>
      <c r="C9" s="14">
        <f>[5]Junho!$D$6</f>
        <v>15.1</v>
      </c>
      <c r="D9" s="14">
        <f>[5]Junho!$D$7</f>
        <v>12.1</v>
      </c>
      <c r="E9" s="14">
        <f>[5]Junho!$D$8</f>
        <v>15.2</v>
      </c>
      <c r="F9" s="14">
        <f>[5]Junho!$D$9</f>
        <v>16.600000000000001</v>
      </c>
      <c r="G9" s="14">
        <f>[5]Junho!$D$10</f>
        <v>15.4</v>
      </c>
      <c r="H9" s="14">
        <f>[5]Junho!$D$11</f>
        <v>11.8</v>
      </c>
      <c r="I9" s="14">
        <f>[5]Junho!$D$12</f>
        <v>6.4</v>
      </c>
      <c r="J9" s="14">
        <f>[5]Junho!$D$13</f>
        <v>4.9000000000000004</v>
      </c>
      <c r="K9" s="14">
        <f>[5]Junho!$D$14</f>
        <v>10.3</v>
      </c>
      <c r="L9" s="14">
        <f>[5]Junho!$D$15</f>
        <v>4</v>
      </c>
      <c r="M9" s="14">
        <f>[5]Junho!$D$16</f>
        <v>1.1000000000000001</v>
      </c>
      <c r="N9" s="14">
        <f>[5]Junho!$D$17</f>
        <v>1</v>
      </c>
      <c r="O9" s="14">
        <f>[5]Junho!$D$18</f>
        <v>7.4</v>
      </c>
      <c r="P9" s="14">
        <f>[5]Junho!$D$19</f>
        <v>10.4</v>
      </c>
      <c r="Q9" s="14">
        <f>[5]Junho!$D$20</f>
        <v>13.1</v>
      </c>
      <c r="R9" s="14">
        <f>[5]Junho!$D$21</f>
        <v>16</v>
      </c>
      <c r="S9" s="14">
        <f>[5]Junho!$D$22</f>
        <v>14.2</v>
      </c>
      <c r="T9" s="14">
        <f>[5]Junho!$D$23</f>
        <v>15.1</v>
      </c>
      <c r="U9" s="14">
        <f>[5]Junho!$D$24</f>
        <v>13.2</v>
      </c>
      <c r="V9" s="14">
        <f>[5]Junho!$D$25</f>
        <v>12.1</v>
      </c>
      <c r="W9" s="14">
        <f>[5]Junho!$D$26</f>
        <v>9.5</v>
      </c>
      <c r="X9" s="14">
        <f>[5]Junho!$D$27</f>
        <v>8.8000000000000007</v>
      </c>
      <c r="Y9" s="14">
        <f>[5]Junho!$D$28</f>
        <v>11.5</v>
      </c>
      <c r="Z9" s="14">
        <f>[5]Junho!$D$29</f>
        <v>15.4</v>
      </c>
      <c r="AA9" s="14">
        <f>[5]Junho!$D$30</f>
        <v>15.5</v>
      </c>
      <c r="AB9" s="14">
        <f>[5]Junho!$D$31</f>
        <v>13.3</v>
      </c>
      <c r="AC9" s="14">
        <f>[5]Junho!$D$32</f>
        <v>14.4</v>
      </c>
      <c r="AD9" s="14">
        <f>[5]Junho!$D$33</f>
        <v>14.2</v>
      </c>
      <c r="AE9" s="14">
        <f>[5]Junho!$D$34</f>
        <v>11.4</v>
      </c>
      <c r="AF9" s="118">
        <f t="shared" si="1"/>
        <v>1</v>
      </c>
      <c r="AG9" s="110">
        <f t="shared" si="2"/>
        <v>11.523333333333332</v>
      </c>
    </row>
    <row r="10" spans="1:35" ht="17.100000000000001" customHeight="1" x14ac:dyDescent="0.2">
      <c r="A10" s="54" t="s">
        <v>2</v>
      </c>
      <c r="B10" s="14">
        <f>[6]Junho!$D$5</f>
        <v>17.5</v>
      </c>
      <c r="C10" s="14">
        <f>[6]Junho!$D$6</f>
        <v>16.100000000000001</v>
      </c>
      <c r="D10" s="14">
        <f>[6]Junho!$D$7</f>
        <v>15.6</v>
      </c>
      <c r="E10" s="14">
        <f>[6]Junho!$D$8</f>
        <v>16.7</v>
      </c>
      <c r="F10" s="14">
        <f>[6]Junho!$D$9</f>
        <v>21.4</v>
      </c>
      <c r="G10" s="14">
        <f>[6]Junho!$D$10</f>
        <v>15.8</v>
      </c>
      <c r="H10" s="14">
        <f>[6]Junho!$D$11</f>
        <v>12.1</v>
      </c>
      <c r="I10" s="14">
        <f>[6]Junho!$D$12</f>
        <v>10.8</v>
      </c>
      <c r="J10" s="14">
        <f>[6]Junho!$D$13</f>
        <v>9.1999999999999993</v>
      </c>
      <c r="K10" s="14">
        <f>[6]Junho!$D$14</f>
        <v>12.8</v>
      </c>
      <c r="L10" s="14">
        <f>[6]Junho!$D$15</f>
        <v>9.6</v>
      </c>
      <c r="M10" s="14">
        <f>[6]Junho!$D$16</f>
        <v>6.5</v>
      </c>
      <c r="N10" s="14">
        <f>[6]Junho!$D$17</f>
        <v>9.5</v>
      </c>
      <c r="O10" s="14">
        <f>[6]Junho!$D$18</f>
        <v>11.8</v>
      </c>
      <c r="P10" s="14">
        <f>[6]Junho!$D$19</f>
        <v>14.4</v>
      </c>
      <c r="Q10" s="14">
        <f>[6]Junho!$D$20</f>
        <v>16</v>
      </c>
      <c r="R10" s="14">
        <f>[6]Junho!$D$21</f>
        <v>14</v>
      </c>
      <c r="S10" s="14">
        <f>[6]Junho!$D$22</f>
        <v>14.5</v>
      </c>
      <c r="T10" s="14">
        <f>[6]Junho!$D$23</f>
        <v>15.6</v>
      </c>
      <c r="U10" s="14">
        <f>[6]Junho!$D$24</f>
        <v>15.6</v>
      </c>
      <c r="V10" s="14">
        <f>[6]Junho!$D$25</f>
        <v>15.5</v>
      </c>
      <c r="W10" s="14">
        <f>[6]Junho!$D$26</f>
        <v>16.100000000000001</v>
      </c>
      <c r="X10" s="14">
        <f>[6]Junho!$D$27</f>
        <v>15.3</v>
      </c>
      <c r="Y10" s="14">
        <f>[6]Junho!$D$28</f>
        <v>16.899999999999999</v>
      </c>
      <c r="Z10" s="14">
        <f>[6]Junho!$D$29</f>
        <v>19.600000000000001</v>
      </c>
      <c r="AA10" s="14">
        <f>[6]Junho!$D$30</f>
        <v>19.3</v>
      </c>
      <c r="AB10" s="14">
        <f>[6]Junho!$D$31</f>
        <v>18.399999999999999</v>
      </c>
      <c r="AC10" s="14">
        <f>[6]Junho!$D$32</f>
        <v>18.100000000000001</v>
      </c>
      <c r="AD10" s="14">
        <f>[6]Junho!$D$33</f>
        <v>17.5</v>
      </c>
      <c r="AE10" s="14">
        <f>[6]Junho!$D$34</f>
        <v>16.3</v>
      </c>
      <c r="AF10" s="118">
        <f t="shared" si="1"/>
        <v>6.5</v>
      </c>
      <c r="AG10" s="110">
        <f t="shared" si="2"/>
        <v>14.950000000000005</v>
      </c>
    </row>
    <row r="11" spans="1:35" ht="17.100000000000001" customHeight="1" x14ac:dyDescent="0.2">
      <c r="A11" s="54" t="s">
        <v>3</v>
      </c>
      <c r="B11" s="14">
        <f>[7]Junho!$D$5</f>
        <v>16.7</v>
      </c>
      <c r="C11" s="14">
        <f>[7]Junho!$D$6</f>
        <v>17.600000000000001</v>
      </c>
      <c r="D11" s="14">
        <f>[7]Junho!$D$7</f>
        <v>18.899999999999999</v>
      </c>
      <c r="E11" s="14">
        <f>[7]Junho!$D$8</f>
        <v>20.3</v>
      </c>
      <c r="F11" s="14">
        <f>[7]Junho!$D$9</f>
        <v>18.3</v>
      </c>
      <c r="G11" s="14">
        <f>[7]Junho!$D$10</f>
        <v>20.100000000000001</v>
      </c>
      <c r="H11" s="14">
        <f>[7]Junho!$D$11</f>
        <v>15.7</v>
      </c>
      <c r="I11" s="14">
        <f>[7]Junho!$D$12</f>
        <v>15.8</v>
      </c>
      <c r="J11" s="14">
        <f>[7]Junho!$D$13</f>
        <v>11.4</v>
      </c>
      <c r="K11" s="14">
        <f>[7]Junho!$D$14</f>
        <v>13.4</v>
      </c>
      <c r="L11" s="14">
        <f>[7]Junho!$D$15</f>
        <v>14.9</v>
      </c>
      <c r="M11" s="14">
        <f>[7]Junho!$D$16</f>
        <v>6.1</v>
      </c>
      <c r="N11" s="14">
        <f>[7]Junho!$D$17</f>
        <v>4.5999999999999996</v>
      </c>
      <c r="O11" s="14">
        <f>[7]Junho!$D$18</f>
        <v>6.6</v>
      </c>
      <c r="P11" s="14">
        <f>[7]Junho!$D$19</f>
        <v>11.8</v>
      </c>
      <c r="Q11" s="14">
        <f>[7]Junho!$D$20</f>
        <v>12.4</v>
      </c>
      <c r="R11" s="14">
        <f>[7]Junho!$D$21</f>
        <v>11.7</v>
      </c>
      <c r="S11" s="14">
        <f>[7]Junho!$D$22</f>
        <v>10.5</v>
      </c>
      <c r="T11" s="14">
        <f>[7]Junho!$D$23</f>
        <v>10.8</v>
      </c>
      <c r="U11" s="14">
        <f>[7]Junho!$D$24</f>
        <v>11.2</v>
      </c>
      <c r="V11" s="14">
        <f>[7]Junho!$D$25</f>
        <v>12.2</v>
      </c>
      <c r="W11" s="14">
        <f>[7]Junho!$D$26</f>
        <v>14.4</v>
      </c>
      <c r="X11" s="14">
        <f>[7]Junho!$D$27</f>
        <v>15.6</v>
      </c>
      <c r="Y11" s="14">
        <f>[7]Junho!$D$28</f>
        <v>14.4</v>
      </c>
      <c r="Z11" s="14">
        <f>[7]Junho!$D$29</f>
        <v>16.399999999999999</v>
      </c>
      <c r="AA11" s="14">
        <f>[7]Junho!$D$30</f>
        <v>13.9</v>
      </c>
      <c r="AB11" s="14">
        <f>[7]Junho!$D$31</f>
        <v>12.8</v>
      </c>
      <c r="AC11" s="14">
        <f>[7]Junho!$D$32</f>
        <v>12.3</v>
      </c>
      <c r="AD11" s="14">
        <f>[7]Junho!$D$33</f>
        <v>10.7</v>
      </c>
      <c r="AE11" s="14">
        <f>[7]Junho!$D$34</f>
        <v>12.3</v>
      </c>
      <c r="AF11" s="118">
        <f t="shared" si="1"/>
        <v>4.5999999999999996</v>
      </c>
      <c r="AG11" s="110">
        <f t="shared" si="2"/>
        <v>13.459999999999999</v>
      </c>
      <c r="AI11" s="22" t="s">
        <v>54</v>
      </c>
    </row>
    <row r="12" spans="1:35" ht="17.100000000000001" customHeight="1" x14ac:dyDescent="0.2">
      <c r="A12" s="54" t="s">
        <v>4</v>
      </c>
      <c r="B12" s="14">
        <f>[8]Junho!$D$5</f>
        <v>17.5</v>
      </c>
      <c r="C12" s="14">
        <f>[8]Junho!$D$6</f>
        <v>18.5</v>
      </c>
      <c r="D12" s="14">
        <f>[8]Junho!$D$7</f>
        <v>17.2</v>
      </c>
      <c r="E12" s="14">
        <f>[8]Junho!$D$8</f>
        <v>17.7</v>
      </c>
      <c r="F12" s="14">
        <f>[8]Junho!$D$9</f>
        <v>19.3</v>
      </c>
      <c r="G12" s="14">
        <f>[8]Junho!$D$10</f>
        <v>18.7</v>
      </c>
      <c r="H12" s="14">
        <f>[8]Junho!$D$11</f>
        <v>12.2</v>
      </c>
      <c r="I12" s="14">
        <f>[8]Junho!$D$12</f>
        <v>12.9</v>
      </c>
      <c r="J12" s="14">
        <f>[8]Junho!$D$13</f>
        <v>9.9</v>
      </c>
      <c r="K12" s="14">
        <f>[8]Junho!$D$14</f>
        <v>11.8</v>
      </c>
      <c r="L12" s="14">
        <f>[8]Junho!$D$15</f>
        <v>10.5</v>
      </c>
      <c r="M12" s="14">
        <f>[8]Junho!$D$16</f>
        <v>5.8</v>
      </c>
      <c r="N12" s="14">
        <f>[8]Junho!$D$17</f>
        <v>6.9</v>
      </c>
      <c r="O12" s="14">
        <f>[8]Junho!$D$18</f>
        <v>11.4</v>
      </c>
      <c r="P12" s="14">
        <f>[8]Junho!$D$19</f>
        <v>13.9</v>
      </c>
      <c r="Q12" s="14">
        <f>[8]Junho!$D$20</f>
        <v>15.9</v>
      </c>
      <c r="R12" s="14">
        <f>[8]Junho!$D$21</f>
        <v>14.6</v>
      </c>
      <c r="S12" s="14">
        <f>[8]Junho!$D$22</f>
        <v>14.7</v>
      </c>
      <c r="T12" s="14">
        <f>[8]Junho!$D$23</f>
        <v>14.4</v>
      </c>
      <c r="U12" s="14">
        <f>[8]Junho!$D$24</f>
        <v>15.6</v>
      </c>
      <c r="V12" s="14">
        <f>[8]Junho!$D$25</f>
        <v>12.5</v>
      </c>
      <c r="W12" s="14">
        <f>[8]Junho!$D$26</f>
        <v>12.9</v>
      </c>
      <c r="X12" s="14">
        <f>[8]Junho!$D$27</f>
        <v>15.5</v>
      </c>
      <c r="Y12" s="14">
        <f>[8]Junho!$D$28</f>
        <v>16.100000000000001</v>
      </c>
      <c r="Z12" s="14">
        <f>[8]Junho!$D$29</f>
        <v>15.1</v>
      </c>
      <c r="AA12" s="14">
        <f>[8]Junho!$D$30</f>
        <v>14.4</v>
      </c>
      <c r="AB12" s="14">
        <f>[8]Junho!$D$31</f>
        <v>19.899999999999999</v>
      </c>
      <c r="AC12" s="14" t="str">
        <f>[8]Junho!$D$32</f>
        <v>*</v>
      </c>
      <c r="AD12" s="14" t="str">
        <f>[8]Junho!$D$33</f>
        <v>*</v>
      </c>
      <c r="AE12" s="14" t="str">
        <f>[8]Junho!$D$34</f>
        <v>*</v>
      </c>
      <c r="AF12" s="118">
        <f t="shared" si="1"/>
        <v>5.8</v>
      </c>
      <c r="AG12" s="110">
        <f t="shared" si="2"/>
        <v>14.28888888888889</v>
      </c>
    </row>
    <row r="13" spans="1:35" ht="17.100000000000001" customHeight="1" x14ac:dyDescent="0.2">
      <c r="A13" s="54" t="s">
        <v>5</v>
      </c>
      <c r="B13" s="14">
        <f>[9]Junho!$D$5</f>
        <v>18.3</v>
      </c>
      <c r="C13" s="14">
        <f>[9]Junho!$D$6</f>
        <v>18</v>
      </c>
      <c r="D13" s="14">
        <f>[9]Junho!$D$7</f>
        <v>17.600000000000001</v>
      </c>
      <c r="E13" s="14">
        <f>[9]Junho!$D$8</f>
        <v>19.100000000000001</v>
      </c>
      <c r="F13" s="14">
        <f>[9]Junho!$D$9</f>
        <v>20.100000000000001</v>
      </c>
      <c r="G13" s="14">
        <f>[9]Junho!$D$10</f>
        <v>17.7</v>
      </c>
      <c r="H13" s="14">
        <f>[9]Junho!$D$11</f>
        <v>14.9</v>
      </c>
      <c r="I13" s="14">
        <f>[9]Junho!$D$12</f>
        <v>16.100000000000001</v>
      </c>
      <c r="J13" s="14">
        <f>[9]Junho!$D$13</f>
        <v>13.5</v>
      </c>
      <c r="K13" s="14">
        <f>[9]Junho!$D$14</f>
        <v>16.5</v>
      </c>
      <c r="L13" s="14">
        <f>[9]Junho!$D$15</f>
        <v>12.1</v>
      </c>
      <c r="M13" s="14">
        <f>[9]Junho!$D$16</f>
        <v>13.5</v>
      </c>
      <c r="N13" s="14">
        <f>[9]Junho!$D$17</f>
        <v>11.7</v>
      </c>
      <c r="O13" s="14">
        <f>[9]Junho!$D$18</f>
        <v>17.399999999999999</v>
      </c>
      <c r="P13" s="14">
        <f>[9]Junho!$D$19</f>
        <v>19</v>
      </c>
      <c r="Q13" s="14">
        <f>[9]Junho!$D$20</f>
        <v>19</v>
      </c>
      <c r="R13" s="14">
        <f>[9]Junho!$D$21</f>
        <v>19.5</v>
      </c>
      <c r="S13" s="14">
        <f>[9]Junho!$D$22</f>
        <v>15.7</v>
      </c>
      <c r="T13" s="14">
        <f>[9]Junho!$D$23</f>
        <v>16.600000000000001</v>
      </c>
      <c r="U13" s="14">
        <f>[9]Junho!$D$24</f>
        <v>16.8</v>
      </c>
      <c r="V13" s="14">
        <f>[9]Junho!$D$25</f>
        <v>15.3</v>
      </c>
      <c r="W13" s="14">
        <f>[9]Junho!$D$26</f>
        <v>14</v>
      </c>
      <c r="X13" s="14">
        <f>[9]Junho!$D$27</f>
        <v>14.1</v>
      </c>
      <c r="Y13" s="14">
        <f>[9]Junho!$D$28</f>
        <v>19.5</v>
      </c>
      <c r="Z13" s="14">
        <f>[9]Junho!$D$29</f>
        <v>22.9</v>
      </c>
      <c r="AA13" s="14">
        <f>[9]Junho!$D$30</f>
        <v>15.4</v>
      </c>
      <c r="AB13" s="14">
        <f>[9]Junho!$D$31</f>
        <v>14</v>
      </c>
      <c r="AC13" s="14">
        <f>[9]Junho!$D$32</f>
        <v>14.1</v>
      </c>
      <c r="AD13" s="14">
        <f>[9]Junho!$D$33</f>
        <v>15.4</v>
      </c>
      <c r="AE13" s="14">
        <f>[9]Junho!$D$34</f>
        <v>18.399999999999999</v>
      </c>
      <c r="AF13" s="118">
        <f t="shared" si="1"/>
        <v>11.7</v>
      </c>
      <c r="AG13" s="110">
        <f t="shared" si="2"/>
        <v>16.54</v>
      </c>
    </row>
    <row r="14" spans="1:35" ht="17.100000000000001" customHeight="1" x14ac:dyDescent="0.2">
      <c r="A14" s="54" t="s">
        <v>50</v>
      </c>
      <c r="B14" s="14">
        <f>[10]Junho!$D$5</f>
        <v>17.100000000000001</v>
      </c>
      <c r="C14" s="14">
        <f>[10]Junho!$D$6</f>
        <v>19.100000000000001</v>
      </c>
      <c r="D14" s="14">
        <f>[10]Junho!$D$7</f>
        <v>17.5</v>
      </c>
      <c r="E14" s="14">
        <f>[10]Junho!$D$8</f>
        <v>18.600000000000001</v>
      </c>
      <c r="F14" s="14">
        <f>[10]Junho!$D$9</f>
        <v>19.2</v>
      </c>
      <c r="G14" s="14">
        <f>[10]Junho!$D$10</f>
        <v>19.100000000000001</v>
      </c>
      <c r="H14" s="14">
        <f>[10]Junho!$D$11</f>
        <v>14.6</v>
      </c>
      <c r="I14" s="14">
        <f>[10]Junho!$D$12</f>
        <v>14.1</v>
      </c>
      <c r="J14" s="14">
        <f>[10]Junho!$D$13</f>
        <v>11</v>
      </c>
      <c r="K14" s="14">
        <f>[10]Junho!$D$14</f>
        <v>11.9</v>
      </c>
      <c r="L14" s="14">
        <f>[10]Junho!$D$15</f>
        <v>12.9</v>
      </c>
      <c r="M14" s="14">
        <f>[10]Junho!$D$16</f>
        <v>7.3</v>
      </c>
      <c r="N14" s="14">
        <f>[10]Junho!$D$17</f>
        <v>5.6</v>
      </c>
      <c r="O14" s="14">
        <f>[10]Junho!$D$18</f>
        <v>9.1999999999999993</v>
      </c>
      <c r="P14" s="14">
        <f>[10]Junho!$D$19</f>
        <v>11.3</v>
      </c>
      <c r="Q14" s="14">
        <f>[10]Junho!$D$20</f>
        <v>13.4</v>
      </c>
      <c r="R14" s="14">
        <f>[10]Junho!$D$21</f>
        <v>13.6</v>
      </c>
      <c r="S14" s="14">
        <f>[10]Junho!$D$22</f>
        <v>13.8</v>
      </c>
      <c r="T14" s="14">
        <f>[10]Junho!$D$23</f>
        <v>13.7</v>
      </c>
      <c r="U14" s="14">
        <f>[10]Junho!$D$24</f>
        <v>13.2</v>
      </c>
      <c r="V14" s="14">
        <f>[10]Junho!$D$25</f>
        <v>12.5</v>
      </c>
      <c r="W14" s="14">
        <f>[10]Junho!$D$26</f>
        <v>14.5</v>
      </c>
      <c r="X14" s="14">
        <f>[10]Junho!$D$27</f>
        <v>13.8</v>
      </c>
      <c r="Y14" s="14">
        <f>[10]Junho!$D$28</f>
        <v>15.7</v>
      </c>
      <c r="Z14" s="14">
        <f>[10]Junho!$D$29</f>
        <v>16.399999999999999</v>
      </c>
      <c r="AA14" s="14">
        <f>[10]Junho!$D$30</f>
        <v>14</v>
      </c>
      <c r="AB14" s="14">
        <f>[10]Junho!$D$31</f>
        <v>13.4</v>
      </c>
      <c r="AC14" s="14">
        <f>[10]Junho!$D$32</f>
        <v>14</v>
      </c>
      <c r="AD14" s="14">
        <f>[10]Junho!$D$33</f>
        <v>12.1</v>
      </c>
      <c r="AE14" s="14">
        <f>[10]Junho!$D$34</f>
        <v>12.5</v>
      </c>
      <c r="AF14" s="118">
        <f>MIN(B14:AE14)</f>
        <v>5.6</v>
      </c>
      <c r="AG14" s="110">
        <f>AVERAGE(B14:AE14)</f>
        <v>13.836666666666668</v>
      </c>
    </row>
    <row r="15" spans="1:35" ht="17.100000000000001" customHeight="1" x14ac:dyDescent="0.2">
      <c r="A15" s="54" t="s">
        <v>6</v>
      </c>
      <c r="B15" s="14">
        <f>[11]Junho!$D$5</f>
        <v>19.8</v>
      </c>
      <c r="C15" s="14">
        <f>[11]Junho!$D$6</f>
        <v>20.6</v>
      </c>
      <c r="D15" s="14">
        <f>[11]Junho!$D$7</f>
        <v>21.1</v>
      </c>
      <c r="E15" s="14">
        <f>[11]Junho!$D$8</f>
        <v>19.399999999999999</v>
      </c>
      <c r="F15" s="14">
        <f>[11]Junho!$D$9</f>
        <v>20.399999999999999</v>
      </c>
      <c r="G15" s="14">
        <f>[11]Junho!$D$10</f>
        <v>20.399999999999999</v>
      </c>
      <c r="H15" s="14">
        <f>[11]Junho!$D$11</f>
        <v>15.5</v>
      </c>
      <c r="I15" s="14">
        <f>[11]Junho!$D$12</f>
        <v>16.3</v>
      </c>
      <c r="J15" s="14">
        <f>[11]Junho!$D$13</f>
        <v>12</v>
      </c>
      <c r="K15" s="14">
        <f>[11]Junho!$D$14</f>
        <v>12.5</v>
      </c>
      <c r="L15" s="14">
        <f>[11]Junho!$D$15</f>
        <v>14.5</v>
      </c>
      <c r="M15" s="14">
        <f>[11]Junho!$D$16</f>
        <v>10.1</v>
      </c>
      <c r="N15" s="14">
        <f>[11]Junho!$D$17</f>
        <v>5.8</v>
      </c>
      <c r="O15" s="14">
        <f>[11]Junho!$D$18</f>
        <v>9.4</v>
      </c>
      <c r="P15" s="14">
        <f>[11]Junho!$D$19</f>
        <v>10.199999999999999</v>
      </c>
      <c r="Q15" s="14">
        <f>[11]Junho!$D$20</f>
        <v>12.5</v>
      </c>
      <c r="R15" s="14">
        <f>[11]Junho!$D$21</f>
        <v>13</v>
      </c>
      <c r="S15" s="14">
        <f>[11]Junho!$D$22</f>
        <v>13.5</v>
      </c>
      <c r="T15" s="14">
        <f>[11]Junho!$D$23</f>
        <v>14.6</v>
      </c>
      <c r="U15" s="14">
        <f>[11]Junho!$D$24</f>
        <v>15</v>
      </c>
      <c r="V15" s="14">
        <f>[11]Junho!$D$25</f>
        <v>16.5</v>
      </c>
      <c r="W15" s="14">
        <f>[11]Junho!$D$26</f>
        <v>16.5</v>
      </c>
      <c r="X15" s="14">
        <f>[11]Junho!$D$27</f>
        <v>14.6</v>
      </c>
      <c r="Y15" s="14">
        <f>[11]Junho!$D$28</f>
        <v>15.2</v>
      </c>
      <c r="Z15" s="14">
        <f>[11]Junho!$D$29</f>
        <v>15.9</v>
      </c>
      <c r="AA15" s="14">
        <f>[11]Junho!$D$30</f>
        <v>14.1</v>
      </c>
      <c r="AB15" s="14">
        <f>[11]Junho!$D$31</f>
        <v>13.4</v>
      </c>
      <c r="AC15" s="14">
        <f>[11]Junho!$D$32</f>
        <v>13.7</v>
      </c>
      <c r="AD15" s="14">
        <f>[11]Junho!$D$33</f>
        <v>13.9</v>
      </c>
      <c r="AE15" s="14">
        <f>[11]Junho!$D$34</f>
        <v>12.2</v>
      </c>
      <c r="AF15" s="118">
        <f t="shared" ref="AF15:AF30" si="5">MIN(B15:AE15)</f>
        <v>5.8</v>
      </c>
      <c r="AG15" s="110">
        <f t="shared" ref="AG15:AG30" si="6">AVERAGE(B15:AE15)</f>
        <v>14.753333333333332</v>
      </c>
    </row>
    <row r="16" spans="1:35" ht="17.100000000000001" customHeight="1" x14ac:dyDescent="0.2">
      <c r="A16" s="54" t="s">
        <v>7</v>
      </c>
      <c r="B16" s="14">
        <f>[12]Junho!$D$5</f>
        <v>15</v>
      </c>
      <c r="C16" s="14">
        <f>[12]Junho!$D$6</f>
        <v>14.2</v>
      </c>
      <c r="D16" s="14">
        <f>[12]Junho!$D$7</f>
        <v>12.3</v>
      </c>
      <c r="E16" s="14">
        <f>[12]Junho!$D$8</f>
        <v>14.4</v>
      </c>
      <c r="F16" s="14">
        <f>[12]Junho!$D$9</f>
        <v>15.2</v>
      </c>
      <c r="G16" s="14">
        <f>[12]Junho!$D$10</f>
        <v>12.5</v>
      </c>
      <c r="H16" s="14">
        <f>[12]Junho!$D$11</f>
        <v>11.8</v>
      </c>
      <c r="I16" s="14">
        <f>[12]Junho!$D$12</f>
        <v>7</v>
      </c>
      <c r="J16" s="14">
        <f>[12]Junho!$D$13</f>
        <v>5.7</v>
      </c>
      <c r="K16" s="14">
        <f>[12]Junho!$D$14</f>
        <v>9.6</v>
      </c>
      <c r="L16" s="14">
        <f>[12]Junho!$D$15</f>
        <v>4.8</v>
      </c>
      <c r="M16" s="14">
        <f>[12]Junho!$D$16</f>
        <v>3.3</v>
      </c>
      <c r="N16" s="14">
        <f>[12]Junho!$D$17</f>
        <v>6.5</v>
      </c>
      <c r="O16" s="14">
        <f>[12]Junho!$D$18</f>
        <v>8.6</v>
      </c>
      <c r="P16" s="14">
        <f>[12]Junho!$D$19</f>
        <v>12.8</v>
      </c>
      <c r="Q16" s="14">
        <f>[12]Junho!$D$20</f>
        <v>15</v>
      </c>
      <c r="R16" s="14">
        <f>[12]Junho!$D$21</f>
        <v>13.3</v>
      </c>
      <c r="S16" s="14">
        <f>[12]Junho!$D$22</f>
        <v>14.3</v>
      </c>
      <c r="T16" s="14">
        <f>[12]Junho!$D$23</f>
        <v>14.5</v>
      </c>
      <c r="U16" s="14">
        <f>[12]Junho!$D$24</f>
        <v>15.1</v>
      </c>
      <c r="V16" s="14">
        <f>[12]Junho!$D$25</f>
        <v>17</v>
      </c>
      <c r="W16" s="14">
        <f>[12]Junho!$D$26</f>
        <v>16.899999999999999</v>
      </c>
      <c r="X16" s="14">
        <f>[12]Junho!$D$27</f>
        <v>11</v>
      </c>
      <c r="Y16" s="14">
        <f>[12]Junho!$D$28</f>
        <v>15.7</v>
      </c>
      <c r="Z16" s="14">
        <f>[12]Junho!$D$29</f>
        <v>17</v>
      </c>
      <c r="AA16" s="14">
        <f>[12]Junho!$D$30</f>
        <v>16.899999999999999</v>
      </c>
      <c r="AB16" s="14">
        <f>[12]Junho!$D$31</f>
        <v>13.1</v>
      </c>
      <c r="AC16" s="14">
        <f>[12]Junho!$D$32</f>
        <v>12.5</v>
      </c>
      <c r="AD16" s="14">
        <f>[12]Junho!$D$33</f>
        <v>14.7</v>
      </c>
      <c r="AE16" s="14">
        <f>[12]Junho!$D$34</f>
        <v>14.9</v>
      </c>
      <c r="AF16" s="118">
        <f t="shared" si="5"/>
        <v>3.3</v>
      </c>
      <c r="AG16" s="110">
        <f t="shared" si="6"/>
        <v>12.52</v>
      </c>
    </row>
    <row r="17" spans="1:33" ht="17.100000000000001" customHeight="1" x14ac:dyDescent="0.2">
      <c r="A17" s="54" t="s">
        <v>8</v>
      </c>
      <c r="B17" s="14">
        <f>[13]Junho!$D$5</f>
        <v>17.3</v>
      </c>
      <c r="C17" s="14">
        <f>[13]Junho!$D$6</f>
        <v>12.9</v>
      </c>
      <c r="D17" s="14">
        <f>[13]Junho!$D$7</f>
        <v>11.8</v>
      </c>
      <c r="E17" s="14">
        <f>[13]Junho!$D$8</f>
        <v>15.7</v>
      </c>
      <c r="F17" s="14">
        <f>[13]Junho!$D$9</f>
        <v>15.9</v>
      </c>
      <c r="G17" s="14">
        <f>[13]Junho!$D$10</f>
        <v>14.8</v>
      </c>
      <c r="H17" s="14">
        <f>[13]Junho!$D$11</f>
        <v>10.6</v>
      </c>
      <c r="I17" s="14">
        <f>[13]Junho!$D$12</f>
        <v>8.6999999999999993</v>
      </c>
      <c r="J17" s="14">
        <f>[13]Junho!$D$13</f>
        <v>7.3</v>
      </c>
      <c r="K17" s="14">
        <f>[13]Junho!$D$14</f>
        <v>9.1</v>
      </c>
      <c r="L17" s="14">
        <f>[13]Junho!$D$15</f>
        <v>7.1</v>
      </c>
      <c r="M17" s="14">
        <f>[13]Junho!$D$16</f>
        <v>5.3</v>
      </c>
      <c r="N17" s="14">
        <f>[13]Junho!$D$17</f>
        <v>12.4</v>
      </c>
      <c r="O17" s="14" t="str">
        <f>[13]Junho!$D$18</f>
        <v>*</v>
      </c>
      <c r="P17" s="14">
        <f>[13]Junho!$D$19</f>
        <v>25.7</v>
      </c>
      <c r="Q17" s="14">
        <f>[13]Junho!$D$20</f>
        <v>16.100000000000001</v>
      </c>
      <c r="R17" s="14">
        <f>[13]Junho!$D$21</f>
        <v>16.7</v>
      </c>
      <c r="S17" s="14" t="str">
        <f>[13]Junho!$D$22</f>
        <v>*</v>
      </c>
      <c r="T17" s="14">
        <f>[13]Junho!$D$23</f>
        <v>15.5</v>
      </c>
      <c r="U17" s="14" t="str">
        <f>[13]Junho!$D$24</f>
        <v>*</v>
      </c>
      <c r="V17" s="14" t="str">
        <f>[13]Junho!$D$25</f>
        <v>*</v>
      </c>
      <c r="W17" s="14" t="str">
        <f>[13]Junho!$D$26</f>
        <v>*</v>
      </c>
      <c r="X17" s="14" t="str">
        <f>[13]Junho!$D$27</f>
        <v>*</v>
      </c>
      <c r="Y17" s="14" t="str">
        <f>[13]Junho!$D$28</f>
        <v>*</v>
      </c>
      <c r="Z17" s="14" t="str">
        <f>[13]Junho!$D$29</f>
        <v>*</v>
      </c>
      <c r="AA17" s="14" t="str">
        <f>[13]Junho!$D$30</f>
        <v>*</v>
      </c>
      <c r="AB17" s="14" t="str">
        <f>[13]Junho!$D$31</f>
        <v>*</v>
      </c>
      <c r="AC17" s="14" t="str">
        <f>[13]Junho!$D$32</f>
        <v>*</v>
      </c>
      <c r="AD17" s="14" t="str">
        <f>[13]Junho!$D$33</f>
        <v>*</v>
      </c>
      <c r="AE17" s="14" t="str">
        <f>[13]Junho!$D$34</f>
        <v>*</v>
      </c>
      <c r="AF17" s="118">
        <f t="shared" si="5"/>
        <v>5.3</v>
      </c>
      <c r="AG17" s="110">
        <f t="shared" si="6"/>
        <v>13.111764705882351</v>
      </c>
    </row>
    <row r="18" spans="1:33" ht="17.100000000000001" customHeight="1" x14ac:dyDescent="0.2">
      <c r="A18" s="54" t="s">
        <v>9</v>
      </c>
      <c r="B18" s="14">
        <f>[14]Junho!$D$5</f>
        <v>18.8</v>
      </c>
      <c r="C18" s="14">
        <f>[14]Junho!$D$6</f>
        <v>15.3</v>
      </c>
      <c r="D18" s="14">
        <f>[14]Junho!$D$7</f>
        <v>14.7</v>
      </c>
      <c r="E18" s="14">
        <f>[14]Junho!$D$8</f>
        <v>16.7</v>
      </c>
      <c r="F18" s="14">
        <f>[14]Junho!$D$9</f>
        <v>17.100000000000001</v>
      </c>
      <c r="G18" s="14">
        <f>[14]Junho!$D$10</f>
        <v>14.9</v>
      </c>
      <c r="H18" s="14">
        <f>[14]Junho!$D$11</f>
        <v>13</v>
      </c>
      <c r="I18" s="14">
        <f>[14]Junho!$D$12</f>
        <v>7.8</v>
      </c>
      <c r="J18" s="14">
        <f>[14]Junho!$D$13</f>
        <v>7.9</v>
      </c>
      <c r="K18" s="14">
        <f>[14]Junho!$D$14</f>
        <v>11.1</v>
      </c>
      <c r="L18" s="14">
        <f>[14]Junho!$D$15</f>
        <v>8.1999999999999993</v>
      </c>
      <c r="M18" s="14">
        <f>[14]Junho!$D$16</f>
        <v>5</v>
      </c>
      <c r="N18" s="14">
        <f>[14]Junho!$D$17</f>
        <v>6</v>
      </c>
      <c r="O18" s="14">
        <f>[14]Junho!$D$18</f>
        <v>8.8000000000000007</v>
      </c>
      <c r="P18" s="14">
        <f>[14]Junho!$D$19</f>
        <v>13.6</v>
      </c>
      <c r="Q18" s="14">
        <f>[14]Junho!$D$20</f>
        <v>15.7</v>
      </c>
      <c r="R18" s="14">
        <f>[14]Junho!$D$21</f>
        <v>16.3</v>
      </c>
      <c r="S18" s="14">
        <f>[14]Junho!$D$22</f>
        <v>14.6</v>
      </c>
      <c r="T18" s="14">
        <f>[14]Junho!$D$23</f>
        <v>15.5</v>
      </c>
      <c r="U18" s="14">
        <f>[14]Junho!$D$24</f>
        <v>16</v>
      </c>
      <c r="V18" s="14">
        <f>[14]Junho!$D$25</f>
        <v>15.8</v>
      </c>
      <c r="W18" s="14">
        <f>[14]Junho!$D$26</f>
        <v>15.7</v>
      </c>
      <c r="X18" s="14">
        <f>[14]Junho!$D$27</f>
        <v>13</v>
      </c>
      <c r="Y18" s="14">
        <f>[14]Junho!$D$28</f>
        <v>16</v>
      </c>
      <c r="Z18" s="14">
        <f>[14]Junho!$D$29</f>
        <v>16.7</v>
      </c>
      <c r="AA18" s="14">
        <f>[14]Junho!$D$30</f>
        <v>16.8</v>
      </c>
      <c r="AB18" s="14">
        <f>[14]Junho!$D$31</f>
        <v>16.2</v>
      </c>
      <c r="AC18" s="14">
        <f>[14]Junho!$D$32</f>
        <v>15.2</v>
      </c>
      <c r="AD18" s="14">
        <f>[14]Junho!$D$33</f>
        <v>15.4</v>
      </c>
      <c r="AE18" s="14">
        <f>[14]Junho!$D$34</f>
        <v>15.7</v>
      </c>
      <c r="AF18" s="118">
        <f t="shared" si="5"/>
        <v>5</v>
      </c>
      <c r="AG18" s="110">
        <f t="shared" si="6"/>
        <v>13.783333333333331</v>
      </c>
    </row>
    <row r="19" spans="1:33" ht="17.100000000000001" customHeight="1" x14ac:dyDescent="0.2">
      <c r="A19" s="54" t="s">
        <v>49</v>
      </c>
      <c r="B19" s="14">
        <f>[15]Junho!$D$5</f>
        <v>19.8</v>
      </c>
      <c r="C19" s="14">
        <f>[15]Junho!$D$6</f>
        <v>17.7</v>
      </c>
      <c r="D19" s="14">
        <f>[15]Junho!$D$7</f>
        <v>17.2</v>
      </c>
      <c r="E19" s="14" t="str">
        <f>[15]Junho!$D$8</f>
        <v>*</v>
      </c>
      <c r="F19" s="14">
        <f>[15]Junho!$D$9</f>
        <v>19.5</v>
      </c>
      <c r="G19" s="14" t="str">
        <f>[15]Junho!$D$10</f>
        <v>*</v>
      </c>
      <c r="H19" s="14">
        <f>[15]Junho!$D$11</f>
        <v>14.8</v>
      </c>
      <c r="I19" s="14">
        <f>[15]Junho!$D$12</f>
        <v>13.4</v>
      </c>
      <c r="J19" s="14">
        <f>[15]Junho!$D$13</f>
        <v>9.4</v>
      </c>
      <c r="K19" s="14">
        <f>[15]Junho!$D$14</f>
        <v>15.5</v>
      </c>
      <c r="L19" s="14">
        <f>[15]Junho!$D$15</f>
        <v>8.1999999999999993</v>
      </c>
      <c r="M19" s="14">
        <f>[15]Junho!$D$16</f>
        <v>4.5</v>
      </c>
      <c r="N19" s="14">
        <f>[15]Junho!$D$17</f>
        <v>4.8</v>
      </c>
      <c r="O19" s="14">
        <f>[15]Junho!$D$18</f>
        <v>10.3</v>
      </c>
      <c r="P19" s="14">
        <f>[15]Junho!$D$19</f>
        <v>13.4</v>
      </c>
      <c r="Q19" s="14">
        <f>[15]Junho!$D$20</f>
        <v>16.7</v>
      </c>
      <c r="R19" s="14">
        <f>[15]Junho!$D$21</f>
        <v>18.600000000000001</v>
      </c>
      <c r="S19" s="14" t="str">
        <f>[15]Junho!$D$22</f>
        <v>*</v>
      </c>
      <c r="T19" s="14">
        <f>[15]Junho!$D$23</f>
        <v>18.5</v>
      </c>
      <c r="U19" s="14">
        <f>[15]Junho!$D$24</f>
        <v>19.100000000000001</v>
      </c>
      <c r="V19" s="14" t="str">
        <f>[15]Junho!$D$25</f>
        <v>*</v>
      </c>
      <c r="W19" s="14">
        <f>[15]Junho!$D$26</f>
        <v>15.8</v>
      </c>
      <c r="X19" s="14">
        <f>[15]Junho!$D$27</f>
        <v>14.8</v>
      </c>
      <c r="Y19" s="14">
        <f>[15]Junho!$D$28</f>
        <v>17.5</v>
      </c>
      <c r="Z19" s="14">
        <f>[15]Junho!$D$29</f>
        <v>19</v>
      </c>
      <c r="AA19" s="14">
        <f>[15]Junho!$D$30</f>
        <v>22.7</v>
      </c>
      <c r="AB19" s="14">
        <f>[15]Junho!$D$31</f>
        <v>16.3</v>
      </c>
      <c r="AC19" s="14">
        <f>[15]Junho!$D$32</f>
        <v>16.5</v>
      </c>
      <c r="AD19" s="14">
        <f>[15]Junho!$D$33</f>
        <v>20.2</v>
      </c>
      <c r="AE19" s="14">
        <f>[15]Junho!$D$34</f>
        <v>21</v>
      </c>
      <c r="AF19" s="118">
        <f t="shared" si="5"/>
        <v>4.5</v>
      </c>
      <c r="AG19" s="110">
        <f t="shared" si="6"/>
        <v>15.584615384615384</v>
      </c>
    </row>
    <row r="20" spans="1:33" ht="17.100000000000001" customHeight="1" x14ac:dyDescent="0.2">
      <c r="A20" s="54" t="s">
        <v>10</v>
      </c>
      <c r="B20" s="14">
        <f>[16]Junho!$D$5</f>
        <v>15.3</v>
      </c>
      <c r="C20" s="14">
        <f>[16]Junho!$D$6</f>
        <v>12.7</v>
      </c>
      <c r="D20" s="14">
        <f>[16]Junho!$D$7</f>
        <v>11</v>
      </c>
      <c r="E20" s="14">
        <f>[16]Junho!$D$8</f>
        <v>13.5</v>
      </c>
      <c r="F20" s="14">
        <f>[16]Junho!$D$9</f>
        <v>15.1</v>
      </c>
      <c r="G20" s="14">
        <f>[16]Junho!$D$10</f>
        <v>15.1</v>
      </c>
      <c r="H20" s="14">
        <f>[16]Junho!$D$11</f>
        <v>11.4</v>
      </c>
      <c r="I20" s="14">
        <f>[16]Junho!$D$12</f>
        <v>6.2</v>
      </c>
      <c r="J20" s="14">
        <f>[16]Junho!$D$13</f>
        <v>5.3</v>
      </c>
      <c r="K20" s="14">
        <f>[16]Junho!$D$14</f>
        <v>8.5</v>
      </c>
      <c r="L20" s="14">
        <f>[16]Junho!$D$15</f>
        <v>5.5</v>
      </c>
      <c r="M20" s="14">
        <f>[16]Junho!$D$16</f>
        <v>2.2000000000000002</v>
      </c>
      <c r="N20" s="14">
        <f>[16]Junho!$D$17</f>
        <v>2.5</v>
      </c>
      <c r="O20" s="14">
        <f>[16]Junho!$D$18</f>
        <v>6.8</v>
      </c>
      <c r="P20" s="14">
        <f>[16]Junho!$D$19</f>
        <v>11.1</v>
      </c>
      <c r="Q20" s="14">
        <f>[16]Junho!$D$20</f>
        <v>13.1</v>
      </c>
      <c r="R20" s="14">
        <f>[16]Junho!$D$21</f>
        <v>13.9</v>
      </c>
      <c r="S20" s="14">
        <f>[16]Junho!$D$22</f>
        <v>15</v>
      </c>
      <c r="T20" s="14">
        <f>[16]Junho!$D$23</f>
        <v>14.7</v>
      </c>
      <c r="U20" s="14">
        <f>[16]Junho!$D$24</f>
        <v>14.6</v>
      </c>
      <c r="V20" s="14">
        <f>[16]Junho!$D$25</f>
        <v>14.7</v>
      </c>
      <c r="W20" s="14">
        <f>[16]Junho!$D$26</f>
        <v>13.9</v>
      </c>
      <c r="X20" s="14">
        <f>[16]Junho!$D$27</f>
        <v>11.4</v>
      </c>
      <c r="Y20" s="14">
        <f>[16]Junho!$D$28</f>
        <v>13.1</v>
      </c>
      <c r="Z20" s="14">
        <f>[16]Junho!$D$29</f>
        <v>17.2</v>
      </c>
      <c r="AA20" s="14">
        <f>[16]Junho!$D$30</f>
        <v>15.7</v>
      </c>
      <c r="AB20" s="14">
        <f>[16]Junho!$D$31</f>
        <v>12</v>
      </c>
      <c r="AC20" s="14">
        <f>[16]Junho!$D$32</f>
        <v>11.4</v>
      </c>
      <c r="AD20" s="14">
        <f>[16]Junho!$D$33</f>
        <v>12.4</v>
      </c>
      <c r="AE20" s="14">
        <f>[16]Junho!$D$34</f>
        <v>13.3</v>
      </c>
      <c r="AF20" s="118">
        <f t="shared" si="5"/>
        <v>2.2000000000000002</v>
      </c>
      <c r="AG20" s="110">
        <f t="shared" si="6"/>
        <v>11.619999999999997</v>
      </c>
    </row>
    <row r="21" spans="1:33" ht="17.100000000000001" customHeight="1" x14ac:dyDescent="0.2">
      <c r="A21" s="54" t="s">
        <v>11</v>
      </c>
      <c r="B21" s="14">
        <f>[17]Junho!$D$5</f>
        <v>15.8</v>
      </c>
      <c r="C21" s="14">
        <f>[17]Junho!$D$6</f>
        <v>15.6</v>
      </c>
      <c r="D21" s="14">
        <f>[17]Junho!$D$7</f>
        <v>14.1</v>
      </c>
      <c r="E21" s="14">
        <f>[17]Junho!$D$8</f>
        <v>15.6</v>
      </c>
      <c r="F21" s="14">
        <f>[17]Junho!$D$9</f>
        <v>16.399999999999999</v>
      </c>
      <c r="G21" s="14">
        <f>[17]Junho!$D$10</f>
        <v>13.6</v>
      </c>
      <c r="H21" s="14">
        <f>[17]Junho!$D$11</f>
        <v>13.2</v>
      </c>
      <c r="I21" s="14">
        <f>[17]Junho!$D$12</f>
        <v>7.8</v>
      </c>
      <c r="J21" s="14">
        <f>[17]Junho!$D$13</f>
        <v>4.8</v>
      </c>
      <c r="K21" s="14">
        <f>[17]Junho!$D$14</f>
        <v>9.1999999999999993</v>
      </c>
      <c r="L21" s="14">
        <f>[17]Junho!$D$15</f>
        <v>7.2</v>
      </c>
      <c r="M21" s="14">
        <f>[17]Junho!$D$16</f>
        <v>4.8</v>
      </c>
      <c r="N21" s="14">
        <f>[17]Junho!$D$17</f>
        <v>1.2</v>
      </c>
      <c r="O21" s="14">
        <f>[17]Junho!$D$18</f>
        <v>3.6</v>
      </c>
      <c r="P21" s="14">
        <f>[17]Junho!$D$19</f>
        <v>8.5</v>
      </c>
      <c r="Q21" s="14">
        <f>[17]Junho!$D$20</f>
        <v>10.5</v>
      </c>
      <c r="R21" s="14">
        <f>[17]Junho!$D$21</f>
        <v>13.5</v>
      </c>
      <c r="S21" s="14">
        <f>[17]Junho!$D$22</f>
        <v>15.3</v>
      </c>
      <c r="T21" s="14">
        <f>[17]Junho!$D$23</f>
        <v>12.5</v>
      </c>
      <c r="U21" s="14">
        <f>[17]Junho!$D$24</f>
        <v>15.9</v>
      </c>
      <c r="V21" s="14">
        <f>[17]Junho!$D$25</f>
        <v>15.2</v>
      </c>
      <c r="W21" s="14">
        <f>[17]Junho!$D$26</f>
        <v>14.8</v>
      </c>
      <c r="X21" s="14">
        <f>[17]Junho!$D$27</f>
        <v>10.4</v>
      </c>
      <c r="Y21" s="14">
        <f>[17]Junho!$D$28</f>
        <v>11.1</v>
      </c>
      <c r="Z21" s="14">
        <f>[17]Junho!$D$29</f>
        <v>13.7</v>
      </c>
      <c r="AA21" s="14">
        <f>[17]Junho!$D$30</f>
        <v>13.7</v>
      </c>
      <c r="AB21" s="14">
        <f>[17]Junho!$D$31</f>
        <v>11</v>
      </c>
      <c r="AC21" s="14">
        <f>[17]Junho!$D$32</f>
        <v>11</v>
      </c>
      <c r="AD21" s="14">
        <f>[17]Junho!$D$33</f>
        <v>10.5</v>
      </c>
      <c r="AE21" s="14">
        <f>[17]Junho!$D$34</f>
        <v>10.6</v>
      </c>
      <c r="AF21" s="118">
        <f t="shared" si="5"/>
        <v>1.2</v>
      </c>
      <c r="AG21" s="110">
        <f t="shared" si="6"/>
        <v>11.370000000000001</v>
      </c>
    </row>
    <row r="22" spans="1:33" ht="17.100000000000001" customHeight="1" x14ac:dyDescent="0.2">
      <c r="A22" s="54" t="s">
        <v>12</v>
      </c>
      <c r="B22" s="14">
        <f>[18]Junho!$D$5</f>
        <v>18</v>
      </c>
      <c r="C22" s="14">
        <f>[18]Junho!$D$6</f>
        <v>17.5</v>
      </c>
      <c r="D22" s="14">
        <f>[18]Junho!$D$7</f>
        <v>16.8</v>
      </c>
      <c r="E22" s="14">
        <f>[18]Junho!$D$8</f>
        <v>18.600000000000001</v>
      </c>
      <c r="F22" s="14">
        <f>[18]Junho!$D$9</f>
        <v>20.7</v>
      </c>
      <c r="G22" s="14">
        <f>[18]Junho!$D$10</f>
        <v>18.600000000000001</v>
      </c>
      <c r="H22" s="14">
        <f>[18]Junho!$D$11</f>
        <v>15.8</v>
      </c>
      <c r="I22" s="14">
        <f>[18]Junho!$D$12</f>
        <v>14.5</v>
      </c>
      <c r="J22" s="14">
        <f>[18]Junho!$D$13</f>
        <v>10.3</v>
      </c>
      <c r="K22" s="14">
        <f>[18]Junho!$D$14</f>
        <v>15.4</v>
      </c>
      <c r="L22" s="14">
        <f>[18]Junho!$D$15</f>
        <v>10.5</v>
      </c>
      <c r="M22" s="14">
        <f>[18]Junho!$D$16</f>
        <v>7.4</v>
      </c>
      <c r="N22" s="14">
        <f>[18]Junho!$D$17</f>
        <v>6.8</v>
      </c>
      <c r="O22" s="14">
        <f>[18]Junho!$D$18</f>
        <v>11</v>
      </c>
      <c r="P22" s="14">
        <f>[18]Junho!$D$19</f>
        <v>13.5</v>
      </c>
      <c r="Q22" s="14">
        <f>[18]Junho!$D$20</f>
        <v>15</v>
      </c>
      <c r="R22" s="14">
        <f>[18]Junho!$D$21</f>
        <v>17.100000000000001</v>
      </c>
      <c r="S22" s="14">
        <f>[18]Junho!$D$22</f>
        <v>15.8</v>
      </c>
      <c r="T22" s="14">
        <f>[18]Junho!$D$23</f>
        <v>16.2</v>
      </c>
      <c r="U22" s="14">
        <f>[18]Junho!$D$24</f>
        <v>16.600000000000001</v>
      </c>
      <c r="V22" s="14">
        <f>[18]Junho!$D$25</f>
        <v>15.5</v>
      </c>
      <c r="W22" s="14">
        <f>[18]Junho!$D$26</f>
        <v>15.5</v>
      </c>
      <c r="X22" s="14">
        <f>[18]Junho!$D$27</f>
        <v>13.4</v>
      </c>
      <c r="Y22" s="14">
        <f>[18]Junho!$D$28</f>
        <v>15.4</v>
      </c>
      <c r="Z22" s="14">
        <f>[18]Junho!$D$29</f>
        <v>18.5</v>
      </c>
      <c r="AA22" s="14">
        <f>[18]Junho!$D$30</f>
        <v>17</v>
      </c>
      <c r="AB22" s="14">
        <f>[18]Junho!$D$31</f>
        <v>14.4</v>
      </c>
      <c r="AC22" s="14">
        <f>[18]Junho!$D$32</f>
        <v>14.3</v>
      </c>
      <c r="AD22" s="14">
        <f>[18]Junho!$D$33</f>
        <v>14.8</v>
      </c>
      <c r="AE22" s="14">
        <f>[18]Junho!$D$34</f>
        <v>14.8</v>
      </c>
      <c r="AF22" s="118">
        <f t="shared" si="5"/>
        <v>6.8</v>
      </c>
      <c r="AG22" s="110">
        <f t="shared" si="6"/>
        <v>14.99</v>
      </c>
    </row>
    <row r="23" spans="1:33" ht="17.100000000000001" customHeight="1" x14ac:dyDescent="0.2">
      <c r="A23" s="54" t="s">
        <v>13</v>
      </c>
      <c r="B23" s="14">
        <f>[19]Junho!$D$5</f>
        <v>17.399999999999999</v>
      </c>
      <c r="C23" s="14">
        <f>[19]Junho!$D$6</f>
        <v>19.399999999999999</v>
      </c>
      <c r="D23" s="14">
        <f>[19]Junho!$D$7</f>
        <v>18.2</v>
      </c>
      <c r="E23" s="14">
        <f>[19]Junho!$D$8</f>
        <v>18.399999999999999</v>
      </c>
      <c r="F23" s="14">
        <f>[19]Junho!$D$9</f>
        <v>21.9</v>
      </c>
      <c r="G23" s="14">
        <f>[19]Junho!$D$10</f>
        <v>18.7</v>
      </c>
      <c r="H23" s="14">
        <f>[19]Junho!$D$11</f>
        <v>15</v>
      </c>
      <c r="I23" s="14">
        <f>[19]Junho!$D$12</f>
        <v>15.5</v>
      </c>
      <c r="J23" s="14">
        <f>[19]Junho!$D$13</f>
        <v>10.199999999999999</v>
      </c>
      <c r="K23" s="14">
        <f>[19]Junho!$D$14</f>
        <v>13.4</v>
      </c>
      <c r="L23" s="14">
        <f>[19]Junho!$D$15</f>
        <v>9.9</v>
      </c>
      <c r="M23" s="14">
        <f>[19]Junho!$D$16</f>
        <v>9.5</v>
      </c>
      <c r="N23" s="14">
        <f>[19]Junho!$D$17</f>
        <v>4.7</v>
      </c>
      <c r="O23" s="14">
        <f>[19]Junho!$D$18</f>
        <v>9.1999999999999993</v>
      </c>
      <c r="P23" s="14">
        <f>[19]Junho!$D$19</f>
        <v>11.5</v>
      </c>
      <c r="Q23" s="14">
        <f>[19]Junho!$D$20</f>
        <v>13</v>
      </c>
      <c r="R23" s="14">
        <f>[19]Junho!$D$21</f>
        <v>15.5</v>
      </c>
      <c r="S23" s="14">
        <f>[19]Junho!$D$22</f>
        <v>16.2</v>
      </c>
      <c r="T23" s="14">
        <f>[19]Junho!$D$23</f>
        <v>14.8</v>
      </c>
      <c r="U23" s="14">
        <f>[19]Junho!$D$24</f>
        <v>15.9</v>
      </c>
      <c r="V23" s="14">
        <f>[19]Junho!$D$25</f>
        <v>15.1</v>
      </c>
      <c r="W23" s="14">
        <f>[19]Junho!$D$26</f>
        <v>12.1</v>
      </c>
      <c r="X23" s="14">
        <f>[19]Junho!$D$27</f>
        <v>11.7</v>
      </c>
      <c r="Y23" s="14">
        <f>[19]Junho!$D$28</f>
        <v>13</v>
      </c>
      <c r="Z23" s="14">
        <f>[19]Junho!$D$29</f>
        <v>16.2</v>
      </c>
      <c r="AA23" s="14">
        <f>[19]Junho!$D$30</f>
        <v>15.4</v>
      </c>
      <c r="AB23" s="14">
        <f>[19]Junho!$D$31</f>
        <v>12.7</v>
      </c>
      <c r="AC23" s="14">
        <f>[19]Junho!$D$32</f>
        <v>13.4</v>
      </c>
      <c r="AD23" s="14">
        <f>[19]Junho!$D$33</f>
        <v>11.5</v>
      </c>
      <c r="AE23" s="14">
        <f>[19]Junho!$D$34</f>
        <v>13</v>
      </c>
      <c r="AF23" s="118">
        <f t="shared" si="5"/>
        <v>4.7</v>
      </c>
      <c r="AG23" s="110">
        <f t="shared" si="6"/>
        <v>14.079999999999997</v>
      </c>
    </row>
    <row r="24" spans="1:33" ht="17.100000000000001" customHeight="1" x14ac:dyDescent="0.2">
      <c r="A24" s="54" t="s">
        <v>14</v>
      </c>
      <c r="B24" s="14">
        <f>[20]Junho!$D$5</f>
        <v>18.2</v>
      </c>
      <c r="C24" s="14">
        <f>[20]Junho!$D$6</f>
        <v>18.5</v>
      </c>
      <c r="D24" s="14">
        <f>[20]Junho!$D$7</f>
        <v>19.899999999999999</v>
      </c>
      <c r="E24" s="14" t="str">
        <f>[20]Junho!$D$8</f>
        <v>*</v>
      </c>
      <c r="F24" s="14">
        <f>[20]Junho!$D$9</f>
        <v>19.5</v>
      </c>
      <c r="G24" s="14">
        <f>[20]Junho!$D$10</f>
        <v>21.1</v>
      </c>
      <c r="H24" s="14">
        <f>[20]Junho!$D$11</f>
        <v>15.5</v>
      </c>
      <c r="I24" s="14">
        <f>[20]Junho!$D$12</f>
        <v>15.3</v>
      </c>
      <c r="J24" s="14">
        <f>[20]Junho!$D$13</f>
        <v>10.199999999999999</v>
      </c>
      <c r="K24" s="14">
        <f>[20]Junho!$D$14</f>
        <v>13.1</v>
      </c>
      <c r="L24" s="14">
        <f>[20]Junho!$D$15</f>
        <v>12.6</v>
      </c>
      <c r="M24" s="14">
        <f>[20]Junho!$D$16</f>
        <v>5.4</v>
      </c>
      <c r="N24" s="14">
        <f>[20]Junho!$D$17</f>
        <v>4.2</v>
      </c>
      <c r="O24" s="14">
        <f>[20]Junho!$D$18</f>
        <v>6</v>
      </c>
      <c r="P24" s="14">
        <f>[20]Junho!$D$19</f>
        <v>12.1</v>
      </c>
      <c r="Q24" s="14">
        <f>[20]Junho!$D$20</f>
        <v>12.6</v>
      </c>
      <c r="R24" s="14">
        <f>[20]Junho!$D$21</f>
        <v>11.7</v>
      </c>
      <c r="S24" s="14">
        <f>[20]Junho!$D$22</f>
        <v>11.4</v>
      </c>
      <c r="T24" s="14">
        <f>[20]Junho!$D$23</f>
        <v>10.5</v>
      </c>
      <c r="U24" s="14">
        <f>[20]Junho!$D$24</f>
        <v>11.3</v>
      </c>
      <c r="V24" s="14">
        <f>[20]Junho!$D$25</f>
        <v>11.6</v>
      </c>
      <c r="W24" s="14">
        <f>[20]Junho!$D$26</f>
        <v>13.8</v>
      </c>
      <c r="X24" s="14">
        <f>[20]Junho!$D$27</f>
        <v>15.2</v>
      </c>
      <c r="Y24" s="14">
        <f>[20]Junho!$D$28</f>
        <v>14.7</v>
      </c>
      <c r="Z24" s="14">
        <f>[20]Junho!$D$29</f>
        <v>15.8</v>
      </c>
      <c r="AA24" s="14">
        <f>[20]Junho!$D$30</f>
        <v>14.2</v>
      </c>
      <c r="AB24" s="14">
        <f>[20]Junho!$D$31</f>
        <v>11.2</v>
      </c>
      <c r="AC24" s="14">
        <f>[20]Junho!$D$32</f>
        <v>11.6</v>
      </c>
      <c r="AD24" s="14">
        <f>[20]Junho!$D$33</f>
        <v>10.9</v>
      </c>
      <c r="AE24" s="14">
        <f>[20]Junho!$D$34</f>
        <v>11.8</v>
      </c>
      <c r="AF24" s="118">
        <f t="shared" si="5"/>
        <v>4.2</v>
      </c>
      <c r="AG24" s="110">
        <f t="shared" si="6"/>
        <v>13.1</v>
      </c>
    </row>
    <row r="25" spans="1:33" ht="17.100000000000001" customHeight="1" x14ac:dyDescent="0.2">
      <c r="A25" s="54" t="s">
        <v>15</v>
      </c>
      <c r="B25" s="14">
        <f>[21]Junho!$D$5</f>
        <v>13.9</v>
      </c>
      <c r="C25" s="14">
        <f>[21]Junho!$D$6</f>
        <v>11.9</v>
      </c>
      <c r="D25" s="14">
        <f>[21]Junho!$D$7</f>
        <v>10.8</v>
      </c>
      <c r="E25" s="14">
        <f>[21]Junho!$D$8</f>
        <v>11.5</v>
      </c>
      <c r="F25" s="14">
        <f>[21]Junho!$D$9</f>
        <v>14.2</v>
      </c>
      <c r="G25" s="14">
        <f>[21]Junho!$D$10</f>
        <v>13.1</v>
      </c>
      <c r="H25" s="14">
        <f>[21]Junho!$D$11</f>
        <v>9.5</v>
      </c>
      <c r="I25" s="14">
        <f>[21]Junho!$D$12</f>
        <v>7.3</v>
      </c>
      <c r="J25" s="14">
        <f>[21]Junho!$D$13</f>
        <v>6.8</v>
      </c>
      <c r="K25" s="14">
        <f>[21]Junho!$D$14</f>
        <v>8</v>
      </c>
      <c r="L25" s="14">
        <f>[21]Junho!$D$15</f>
        <v>6.9</v>
      </c>
      <c r="M25" s="14">
        <f>[21]Junho!$D$16</f>
        <v>4.0999999999999996</v>
      </c>
      <c r="N25" s="14">
        <f>[21]Junho!$D$17</f>
        <v>4.3</v>
      </c>
      <c r="O25" s="14">
        <f>[21]Junho!$D$18</f>
        <v>7.2</v>
      </c>
      <c r="P25" s="14">
        <f>[21]Junho!$D$19</f>
        <v>12</v>
      </c>
      <c r="Q25" s="14">
        <f>[21]Junho!$D$20</f>
        <v>14.6</v>
      </c>
      <c r="R25" s="14">
        <f>[21]Junho!$D$21</f>
        <v>14</v>
      </c>
      <c r="S25" s="14">
        <f>[21]Junho!$D$22</f>
        <v>12.7</v>
      </c>
      <c r="T25" s="14">
        <f>[21]Junho!$D$23</f>
        <v>13.5</v>
      </c>
      <c r="U25" s="14">
        <f>[21]Junho!$D$24</f>
        <v>14.6</v>
      </c>
      <c r="V25" s="14">
        <f>[21]Junho!$D$25</f>
        <v>11.7</v>
      </c>
      <c r="W25" s="14">
        <f>[21]Junho!$D$26</f>
        <v>10.7</v>
      </c>
      <c r="X25" s="14">
        <f>[21]Junho!$D$27</f>
        <v>10.3</v>
      </c>
      <c r="Y25" s="14">
        <f>[21]Junho!$D$28</f>
        <v>13.4</v>
      </c>
      <c r="Z25" s="14">
        <f>[21]Junho!$D$29</f>
        <v>14.9</v>
      </c>
      <c r="AA25" s="14">
        <f>[21]Junho!$D$30</f>
        <v>14.5</v>
      </c>
      <c r="AB25" s="14">
        <f>[21]Junho!$D$31</f>
        <v>12.7</v>
      </c>
      <c r="AC25" s="14">
        <f>[21]Junho!$D$32</f>
        <v>13</v>
      </c>
      <c r="AD25" s="14">
        <f>[21]Junho!$D$33</f>
        <v>13.6</v>
      </c>
      <c r="AE25" s="14">
        <f>[21]Junho!$D$34</f>
        <v>13</v>
      </c>
      <c r="AF25" s="118">
        <f t="shared" si="5"/>
        <v>4.0999999999999996</v>
      </c>
      <c r="AG25" s="110">
        <f t="shared" si="6"/>
        <v>11.289999999999997</v>
      </c>
    </row>
    <row r="26" spans="1:33" ht="17.100000000000001" customHeight="1" x14ac:dyDescent="0.2">
      <c r="A26" s="54" t="s">
        <v>16</v>
      </c>
      <c r="B26" s="14">
        <f>[22]Junho!$D$5</f>
        <v>16.3</v>
      </c>
      <c r="C26" s="14">
        <f>[22]Junho!$D$6</f>
        <v>16.2</v>
      </c>
      <c r="D26" s="14">
        <f>[22]Junho!$D$7</f>
        <v>14.7</v>
      </c>
      <c r="E26" s="14">
        <f>[22]Junho!$D$8</f>
        <v>16.100000000000001</v>
      </c>
      <c r="F26" s="14">
        <f>[22]Junho!$D$9</f>
        <v>16.2</v>
      </c>
      <c r="G26" s="14">
        <f>[22]Junho!$D$10</f>
        <v>15.6</v>
      </c>
      <c r="H26" s="14">
        <f>[22]Junho!$D$11</f>
        <v>12.9</v>
      </c>
      <c r="I26" s="14">
        <f>[22]Junho!$D$12</f>
        <v>11.6</v>
      </c>
      <c r="J26" s="14">
        <f>[22]Junho!$D$13</f>
        <v>7.7</v>
      </c>
      <c r="K26" s="14">
        <f>[22]Junho!$D$14</f>
        <v>13.4</v>
      </c>
      <c r="L26" s="14">
        <f>[22]Junho!$D$15</f>
        <v>7.5</v>
      </c>
      <c r="M26" s="14">
        <f>[22]Junho!$D$16</f>
        <v>5.0999999999999996</v>
      </c>
      <c r="N26" s="14">
        <f>[22]Junho!$D$17</f>
        <v>4.9000000000000004</v>
      </c>
      <c r="O26" s="14">
        <f>[22]Junho!$D$18</f>
        <v>10</v>
      </c>
      <c r="P26" s="14">
        <f>[22]Junho!$D$19</f>
        <v>12.9</v>
      </c>
      <c r="Q26" s="14">
        <f>[22]Junho!$D$20</f>
        <v>15.8</v>
      </c>
      <c r="R26" s="14">
        <f>[22]Junho!$D$21</f>
        <v>15.2</v>
      </c>
      <c r="S26" s="14">
        <f>[22]Junho!$D$22</f>
        <v>13.6</v>
      </c>
      <c r="T26" s="14">
        <f>[22]Junho!$D$23</f>
        <v>14.3</v>
      </c>
      <c r="U26" s="14">
        <f>[22]Junho!$D$24</f>
        <v>12.7</v>
      </c>
      <c r="V26" s="14">
        <f>[22]Junho!$D$25</f>
        <v>11.2</v>
      </c>
      <c r="W26" s="14">
        <f>[22]Junho!$D$26</f>
        <v>9.6</v>
      </c>
      <c r="X26" s="14">
        <f>[22]Junho!$D$27</f>
        <v>10.8</v>
      </c>
      <c r="Y26" s="14">
        <f>[22]Junho!$D$28</f>
        <v>12.4</v>
      </c>
      <c r="Z26" s="14">
        <f>[22]Junho!$D$29</f>
        <v>18.100000000000001</v>
      </c>
      <c r="AA26" s="14">
        <f>[22]Junho!$D$30</f>
        <v>14.2</v>
      </c>
      <c r="AB26" s="14">
        <f>[22]Junho!$D$31</f>
        <v>12.8</v>
      </c>
      <c r="AC26" s="14">
        <f>[22]Junho!$D$32</f>
        <v>13.4</v>
      </c>
      <c r="AD26" s="14">
        <f>[22]Junho!$D$33</f>
        <v>13</v>
      </c>
      <c r="AE26" s="14">
        <f>[22]Junho!$D$34</f>
        <v>13.6</v>
      </c>
      <c r="AF26" s="118">
        <f t="shared" si="5"/>
        <v>4.9000000000000004</v>
      </c>
      <c r="AG26" s="110">
        <f t="shared" si="6"/>
        <v>12.726666666666667</v>
      </c>
    </row>
    <row r="27" spans="1:33" ht="17.100000000000001" customHeight="1" x14ac:dyDescent="0.2">
      <c r="A27" s="54" t="s">
        <v>17</v>
      </c>
      <c r="B27" s="14">
        <f>[23]Junho!$D$5</f>
        <v>16.7</v>
      </c>
      <c r="C27" s="14">
        <f>[23]Junho!$D$6</f>
        <v>15.8</v>
      </c>
      <c r="D27" s="14">
        <f>[23]Junho!$D$7</f>
        <v>13.4</v>
      </c>
      <c r="E27" s="14">
        <f>[23]Junho!$D$8</f>
        <v>16.2</v>
      </c>
      <c r="F27" s="14">
        <f>[23]Junho!$D$9</f>
        <v>16.8</v>
      </c>
      <c r="G27" s="14">
        <f>[23]Junho!$D$10</f>
        <v>13.1</v>
      </c>
      <c r="H27" s="14">
        <f>[23]Junho!$D$11</f>
        <v>13.7</v>
      </c>
      <c r="I27" s="14">
        <f>[23]Junho!$D$12</f>
        <v>5.9</v>
      </c>
      <c r="J27" s="14">
        <f>[23]Junho!$D$13</f>
        <v>3.5</v>
      </c>
      <c r="K27" s="14">
        <f>[23]Junho!$D$14</f>
        <v>9</v>
      </c>
      <c r="L27" s="14">
        <f>[23]Junho!$D$15</f>
        <v>4.7</v>
      </c>
      <c r="M27" s="14">
        <f>[23]Junho!$D$16</f>
        <v>1.8</v>
      </c>
      <c r="N27" s="14">
        <f>[23]Junho!$D$17</f>
        <v>0.5</v>
      </c>
      <c r="O27" s="14">
        <f>[23]Junho!$D$18</f>
        <v>2.2999999999999998</v>
      </c>
      <c r="P27" s="14">
        <f>[23]Junho!$D$19</f>
        <v>7.9</v>
      </c>
      <c r="Q27" s="14">
        <f>[23]Junho!$D$20</f>
        <v>10.8</v>
      </c>
      <c r="R27" s="14">
        <f>[23]Junho!$D$21</f>
        <v>11.3</v>
      </c>
      <c r="S27" s="14">
        <f>[23]Junho!$D$22</f>
        <v>15.4</v>
      </c>
      <c r="T27" s="14">
        <f>[23]Junho!$D$23</f>
        <v>14</v>
      </c>
      <c r="U27" s="14">
        <f>[23]Junho!$D$24</f>
        <v>16</v>
      </c>
      <c r="V27" s="14">
        <f>[23]Junho!$D$25</f>
        <v>15.9</v>
      </c>
      <c r="W27" s="14">
        <f>[23]Junho!$D$26</f>
        <v>15.9</v>
      </c>
      <c r="X27" s="14">
        <f>[23]Junho!$D$27</f>
        <v>10.9</v>
      </c>
      <c r="Y27" s="14">
        <f>[23]Junho!$D$28</f>
        <v>12.1</v>
      </c>
      <c r="Z27" s="14">
        <f>[23]Junho!$D$29</f>
        <v>17</v>
      </c>
      <c r="AA27" s="14">
        <f>[23]Junho!$D$30</f>
        <v>16.600000000000001</v>
      </c>
      <c r="AB27" s="14">
        <f>[23]Junho!$D$31</f>
        <v>13.8</v>
      </c>
      <c r="AC27" s="14">
        <f>[23]Junho!$D$32</f>
        <v>10.3</v>
      </c>
      <c r="AD27" s="14">
        <f>[23]Junho!$D$33</f>
        <v>10.7</v>
      </c>
      <c r="AE27" s="14">
        <f>[23]Junho!$D$34</f>
        <v>11.8</v>
      </c>
      <c r="AF27" s="118">
        <f>MIN(B27:AE27)</f>
        <v>0.5</v>
      </c>
      <c r="AG27" s="110">
        <f>AVERAGE(B27:AE27)</f>
        <v>11.460000000000004</v>
      </c>
    </row>
    <row r="28" spans="1:33" ht="17.100000000000001" customHeight="1" x14ac:dyDescent="0.2">
      <c r="A28" s="54" t="s">
        <v>18</v>
      </c>
      <c r="B28" s="14">
        <f>[24]Junho!$D$5</f>
        <v>17.100000000000001</v>
      </c>
      <c r="C28" s="14">
        <f>[24]Junho!$D$6</f>
        <v>18</v>
      </c>
      <c r="D28" s="14">
        <f>[24]Junho!$D$7</f>
        <v>18.8</v>
      </c>
      <c r="E28" s="14">
        <f>[24]Junho!$D$8</f>
        <v>18.600000000000001</v>
      </c>
      <c r="F28" s="14">
        <f>[24]Junho!$D$9</f>
        <v>20</v>
      </c>
      <c r="G28" s="14">
        <f>[24]Junho!$D$10</f>
        <v>19.2</v>
      </c>
      <c r="H28" s="14">
        <f>[24]Junho!$D$11</f>
        <v>12.2</v>
      </c>
      <c r="I28" s="14">
        <f>[24]Junho!$D$12</f>
        <v>12.6</v>
      </c>
      <c r="J28" s="14">
        <f>[24]Junho!$D$13</f>
        <v>10</v>
      </c>
      <c r="K28" s="14">
        <f>[24]Junho!$D$14</f>
        <v>13.8</v>
      </c>
      <c r="L28" s="14">
        <f>[24]Junho!$D$15</f>
        <v>9.4</v>
      </c>
      <c r="M28" s="14">
        <f>[24]Junho!$D$16</f>
        <v>6.4</v>
      </c>
      <c r="N28" s="14">
        <f>[24]Junho!$D$17</f>
        <v>7.6</v>
      </c>
      <c r="O28" s="14">
        <f>[24]Junho!$D$18</f>
        <v>9.5</v>
      </c>
      <c r="P28" s="14">
        <f>[24]Junho!$D$19</f>
        <v>12.7</v>
      </c>
      <c r="Q28" s="14">
        <f>[24]Junho!$D$20</f>
        <v>14.3</v>
      </c>
      <c r="R28" s="14">
        <f>[24]Junho!$D$21</f>
        <v>11.5</v>
      </c>
      <c r="S28" s="14">
        <f>[24]Junho!$D$22</f>
        <v>12.1</v>
      </c>
      <c r="T28" s="14">
        <f>[24]Junho!$D$23</f>
        <v>13.8</v>
      </c>
      <c r="U28" s="14">
        <f>[24]Junho!$D$24</f>
        <v>13.3</v>
      </c>
      <c r="V28" s="14">
        <f>[24]Junho!$D$25</f>
        <v>11.8</v>
      </c>
      <c r="W28" s="14">
        <f>[24]Junho!$D$26</f>
        <v>15.1</v>
      </c>
      <c r="X28" s="14">
        <f>[24]Junho!$D$27</f>
        <v>14.8</v>
      </c>
      <c r="Y28" s="14">
        <f>[24]Junho!$D$28</f>
        <v>16.399999999999999</v>
      </c>
      <c r="Z28" s="14">
        <f>[24]Junho!$D$29</f>
        <v>16.899999999999999</v>
      </c>
      <c r="AA28" s="14">
        <f>[24]Junho!$D$30</f>
        <v>13.8</v>
      </c>
      <c r="AB28" s="14">
        <f>[24]Junho!$D$31</f>
        <v>15.1</v>
      </c>
      <c r="AC28" s="14">
        <f>[24]Junho!$D$32</f>
        <v>14.9</v>
      </c>
      <c r="AD28" s="14">
        <f>[24]Junho!$D$33</f>
        <v>14.6</v>
      </c>
      <c r="AE28" s="14">
        <f>[24]Junho!$D$34</f>
        <v>14.5</v>
      </c>
      <c r="AF28" s="118">
        <f t="shared" si="5"/>
        <v>6.4</v>
      </c>
      <c r="AG28" s="110">
        <f t="shared" si="6"/>
        <v>13.960000000000003</v>
      </c>
    </row>
    <row r="29" spans="1:33" ht="17.100000000000001" customHeight="1" x14ac:dyDescent="0.2">
      <c r="A29" s="54" t="s">
        <v>19</v>
      </c>
      <c r="B29" s="14">
        <f>[25]Junho!$D$5</f>
        <v>12.5</v>
      </c>
      <c r="C29" s="14">
        <f>[25]Junho!$D$6</f>
        <v>8.3000000000000007</v>
      </c>
      <c r="D29" s="14">
        <f>[25]Junho!$D$7</f>
        <v>8.4</v>
      </c>
      <c r="E29" s="14">
        <f>[25]Junho!$D$8</f>
        <v>8.6999999999999993</v>
      </c>
      <c r="F29" s="14">
        <f>[25]Junho!$D$9</f>
        <v>13.8</v>
      </c>
      <c r="G29" s="14">
        <f>[25]Junho!$D$10</f>
        <v>11.9</v>
      </c>
      <c r="H29" s="14">
        <f>[25]Junho!$D$11</f>
        <v>8.1999999999999993</v>
      </c>
      <c r="I29" s="14">
        <f>[25]Junho!$D$12</f>
        <v>6</v>
      </c>
      <c r="J29" s="14">
        <f>[25]Junho!$D$13</f>
        <v>5.5</v>
      </c>
      <c r="K29" s="14">
        <f>[25]Junho!$D$14</f>
        <v>5.7</v>
      </c>
      <c r="L29" s="14">
        <f>[25]Junho!$D$15</f>
        <v>5.6</v>
      </c>
      <c r="M29" s="14">
        <f>[25]Junho!$D$16</f>
        <v>2.6</v>
      </c>
      <c r="N29" s="14">
        <f>[25]Junho!$D$17</f>
        <v>3.8</v>
      </c>
      <c r="O29" s="14">
        <f>[25]Junho!$D$18</f>
        <v>8.3000000000000007</v>
      </c>
      <c r="P29" s="14">
        <f>[25]Junho!$D$19</f>
        <v>12.1</v>
      </c>
      <c r="Q29" s="14">
        <f>[25]Junho!$D$20</f>
        <v>14.2</v>
      </c>
      <c r="R29" s="14">
        <f>[25]Junho!$D$21</f>
        <v>15.1</v>
      </c>
      <c r="S29" s="14">
        <f>[25]Junho!$D$22</f>
        <v>13.9</v>
      </c>
      <c r="T29" s="14">
        <f>[25]Junho!$D$23</f>
        <v>13.3</v>
      </c>
      <c r="U29" s="14">
        <f>[25]Junho!$D$24</f>
        <v>12.3</v>
      </c>
      <c r="V29" s="14">
        <f>[25]Junho!$D$25</f>
        <v>12.3</v>
      </c>
      <c r="W29" s="14">
        <f>[25]Junho!$D$26</f>
        <v>12.4</v>
      </c>
      <c r="X29" s="14">
        <f>[25]Junho!$D$27</f>
        <v>10.9</v>
      </c>
      <c r="Y29" s="14">
        <f>[25]Junho!$D$28</f>
        <v>13.1</v>
      </c>
      <c r="Z29" s="14">
        <f>[25]Junho!$D$29</f>
        <v>15.9</v>
      </c>
      <c r="AA29" s="14">
        <f>[25]Junho!$D$30</f>
        <v>14.7</v>
      </c>
      <c r="AB29" s="14">
        <f>[25]Junho!$D$31</f>
        <v>12.4</v>
      </c>
      <c r="AC29" s="14">
        <f>[25]Junho!$D$32</f>
        <v>13.3</v>
      </c>
      <c r="AD29" s="14">
        <f>[25]Junho!$D$33</f>
        <v>14.4</v>
      </c>
      <c r="AE29" s="14">
        <f>[25]Junho!$D$34</f>
        <v>14.3</v>
      </c>
      <c r="AF29" s="118">
        <f t="shared" si="5"/>
        <v>2.6</v>
      </c>
      <c r="AG29" s="110">
        <f t="shared" si="6"/>
        <v>10.796666666666665</v>
      </c>
    </row>
    <row r="30" spans="1:33" ht="17.100000000000001" customHeight="1" x14ac:dyDescent="0.2">
      <c r="A30" s="54" t="s">
        <v>31</v>
      </c>
      <c r="B30" s="14">
        <f>[26]Junho!$D$5</f>
        <v>17.100000000000001</v>
      </c>
      <c r="C30" s="14">
        <f>[26]Junho!$D$6</f>
        <v>15.4</v>
      </c>
      <c r="D30" s="14">
        <f>[26]Junho!$D$7</f>
        <v>13.9</v>
      </c>
      <c r="E30" s="14">
        <f>[26]Junho!$D$8</f>
        <v>15.7</v>
      </c>
      <c r="F30" s="14">
        <f>[26]Junho!$D$9</f>
        <v>18.2</v>
      </c>
      <c r="G30" s="14">
        <f>[26]Junho!$D$10</f>
        <v>13.7</v>
      </c>
      <c r="H30" s="14">
        <f>[26]Junho!$D$11</f>
        <v>12.4</v>
      </c>
      <c r="I30" s="14">
        <f>[26]Junho!$D$12</f>
        <v>9.5</v>
      </c>
      <c r="J30" s="14">
        <f>[26]Junho!$D$13</f>
        <v>5.3</v>
      </c>
      <c r="K30" s="14">
        <f>[26]Junho!$D$14</f>
        <v>11.5</v>
      </c>
      <c r="L30" s="14">
        <f>[26]Junho!$D$15</f>
        <v>10</v>
      </c>
      <c r="M30" s="14">
        <f>[26]Junho!$D$16</f>
        <v>6.5</v>
      </c>
      <c r="N30" s="14">
        <f>[26]Junho!$D$17</f>
        <v>2.4</v>
      </c>
      <c r="O30" s="14">
        <f>[26]Junho!$D$18</f>
        <v>6.6</v>
      </c>
      <c r="P30" s="14">
        <f>[26]Junho!$D$19</f>
        <v>10.6</v>
      </c>
      <c r="Q30" s="14">
        <f>[26]Junho!$D$20</f>
        <v>13.9</v>
      </c>
      <c r="R30" s="14">
        <f>[26]Junho!$D$21</f>
        <v>13.4</v>
      </c>
      <c r="S30" s="14">
        <f>[26]Junho!$D$22</f>
        <v>15.7</v>
      </c>
      <c r="T30" s="14">
        <f>[26]Junho!$D$23</f>
        <v>13.9</v>
      </c>
      <c r="U30" s="14">
        <f>[26]Junho!$D$24</f>
        <v>16.100000000000001</v>
      </c>
      <c r="V30" s="14">
        <f>[26]Junho!$D$25</f>
        <v>16</v>
      </c>
      <c r="W30" s="14">
        <f>[26]Junho!$D$26</f>
        <v>14.8</v>
      </c>
      <c r="X30" s="14">
        <f>[26]Junho!$D$27</f>
        <v>12.3</v>
      </c>
      <c r="Y30" s="14">
        <f>[26]Junho!$D$28</f>
        <v>16</v>
      </c>
      <c r="Z30" s="14">
        <f>[26]Junho!$D$29</f>
        <v>19.3</v>
      </c>
      <c r="AA30" s="14">
        <f>[26]Junho!$D$30</f>
        <v>19.3</v>
      </c>
      <c r="AB30" s="14">
        <f>[26]Junho!$D$31</f>
        <v>16.600000000000001</v>
      </c>
      <c r="AC30" s="14">
        <f>[26]Junho!$D$32</f>
        <v>15.1</v>
      </c>
      <c r="AD30" s="14">
        <f>[26]Junho!$D$33</f>
        <v>14.3</v>
      </c>
      <c r="AE30" s="14">
        <f>[26]Junho!$D$34</f>
        <v>17.3</v>
      </c>
      <c r="AF30" s="118">
        <f t="shared" si="5"/>
        <v>2.4</v>
      </c>
      <c r="AG30" s="110">
        <f t="shared" si="6"/>
        <v>13.426666666666669</v>
      </c>
    </row>
    <row r="31" spans="1:33" ht="17.100000000000001" customHeight="1" x14ac:dyDescent="0.2">
      <c r="A31" s="54" t="s">
        <v>51</v>
      </c>
      <c r="B31" s="14">
        <f>[27]Junho!$D$5</f>
        <v>19.5</v>
      </c>
      <c r="C31" s="14">
        <f>[27]Junho!$D$6</f>
        <v>19.100000000000001</v>
      </c>
      <c r="D31" s="14">
        <f>[27]Junho!$D$7</f>
        <v>20.100000000000001</v>
      </c>
      <c r="E31" s="14">
        <f>[27]Junho!$D$8</f>
        <v>20.100000000000001</v>
      </c>
      <c r="F31" s="14">
        <f>[27]Junho!$D$9</f>
        <v>22</v>
      </c>
      <c r="G31" s="14">
        <f>[27]Junho!$D$10</f>
        <v>20</v>
      </c>
      <c r="H31" s="14">
        <f>[27]Junho!$D$11</f>
        <v>16.3</v>
      </c>
      <c r="I31" s="14">
        <f>[27]Junho!$D$12</f>
        <v>16.2</v>
      </c>
      <c r="J31" s="14">
        <f>[27]Junho!$D$13</f>
        <v>13.2</v>
      </c>
      <c r="K31" s="14">
        <f>[27]Junho!$D$14</f>
        <v>14.1</v>
      </c>
      <c r="L31" s="14">
        <f>[27]Junho!$D$15</f>
        <v>13.6</v>
      </c>
      <c r="M31" s="14">
        <f>[27]Junho!$D$16</f>
        <v>11.9</v>
      </c>
      <c r="N31" s="14">
        <f>[27]Junho!$D$17</f>
        <v>8.9</v>
      </c>
      <c r="O31" s="14">
        <f>[27]Junho!$D$18</f>
        <v>13.9</v>
      </c>
      <c r="P31" s="14">
        <f>[27]Junho!$D$19</f>
        <v>14.8</v>
      </c>
      <c r="Q31" s="14">
        <f>[27]Junho!$D$20</f>
        <v>16.8</v>
      </c>
      <c r="R31" s="14">
        <f>[27]Junho!$D$21</f>
        <v>16.899999999999999</v>
      </c>
      <c r="S31" s="14">
        <f>[27]Junho!$D$22</f>
        <v>15</v>
      </c>
      <c r="T31" s="14">
        <f>[27]Junho!$D$23</f>
        <v>12.9</v>
      </c>
      <c r="U31" s="14">
        <f>[27]Junho!$D$24</f>
        <v>14</v>
      </c>
      <c r="V31" s="14">
        <f>[27]Junho!$D$25</f>
        <v>16.3</v>
      </c>
      <c r="W31" s="14">
        <f>[27]Junho!$D$26</f>
        <v>16.600000000000001</v>
      </c>
      <c r="X31" s="14">
        <f>[27]Junho!$D$27</f>
        <v>13.1</v>
      </c>
      <c r="Y31" s="14">
        <f>[27]Junho!$D$28</f>
        <v>17.5</v>
      </c>
      <c r="Z31" s="14">
        <f>[27]Junho!$D$29</f>
        <v>18.8</v>
      </c>
      <c r="AA31" s="14">
        <f>[27]Junho!$D$30</f>
        <v>19.3</v>
      </c>
      <c r="AB31" s="14">
        <f>[27]Junho!$D$31</f>
        <v>15.6</v>
      </c>
      <c r="AC31" s="14">
        <f>[27]Junho!$D$32</f>
        <v>15.1</v>
      </c>
      <c r="AD31" s="14">
        <f>[27]Junho!$D$33</f>
        <v>15.8</v>
      </c>
      <c r="AE31" s="14">
        <f>[27]Junho!$D$34</f>
        <v>17.600000000000001</v>
      </c>
      <c r="AF31" s="118">
        <f>MIN(B31:AE31)</f>
        <v>8.9</v>
      </c>
      <c r="AG31" s="110">
        <f>AVERAGE(B31:AE31)</f>
        <v>16.166666666666671</v>
      </c>
    </row>
    <row r="32" spans="1:33" ht="17.100000000000001" customHeight="1" x14ac:dyDescent="0.2">
      <c r="A32" s="54" t="s">
        <v>20</v>
      </c>
      <c r="B32" s="14">
        <f>[28]Junho!$D$5</f>
        <v>18.3</v>
      </c>
      <c r="C32" s="14">
        <f>[28]Junho!$D$6</f>
        <v>18.5</v>
      </c>
      <c r="D32" s="14">
        <f>[28]Junho!$D$7</f>
        <v>17.2</v>
      </c>
      <c r="E32" s="14">
        <f>[28]Junho!$D$8</f>
        <v>17.600000000000001</v>
      </c>
      <c r="F32" s="14">
        <f>[28]Junho!$D$9</f>
        <v>19.899999999999999</v>
      </c>
      <c r="G32" s="14">
        <f>[28]Junho!$D$10</f>
        <v>19.8</v>
      </c>
      <c r="H32" s="14">
        <f>[28]Junho!$D$11</f>
        <v>14.6</v>
      </c>
      <c r="I32" s="14">
        <f>[28]Junho!$D$12</f>
        <v>12.3</v>
      </c>
      <c r="J32" s="14">
        <f>[28]Junho!$D$13</f>
        <v>7.8</v>
      </c>
      <c r="K32" s="14">
        <f>[28]Junho!$D$14</f>
        <v>12.6</v>
      </c>
      <c r="L32" s="14">
        <f>[28]Junho!$D$15</f>
        <v>11.1</v>
      </c>
      <c r="M32" s="14">
        <f>[28]Junho!$D$16</f>
        <v>5.7</v>
      </c>
      <c r="N32" s="14">
        <f>[28]Junho!$D$17</f>
        <v>5.0999999999999996</v>
      </c>
      <c r="O32" s="14">
        <f>[28]Junho!$D$18</f>
        <v>7.3</v>
      </c>
      <c r="P32" s="14">
        <f>[28]Junho!$D$19</f>
        <v>12.8</v>
      </c>
      <c r="Q32" s="14">
        <f>[28]Junho!$D$20</f>
        <v>14.5</v>
      </c>
      <c r="R32" s="14">
        <f>[28]Junho!$D$21</f>
        <v>14.2</v>
      </c>
      <c r="S32" s="14">
        <f>[28]Junho!$D$22</f>
        <v>13</v>
      </c>
      <c r="T32" s="14">
        <f>[28]Junho!$D$23</f>
        <v>14.2</v>
      </c>
      <c r="U32" s="14">
        <f>[28]Junho!$D$24</f>
        <v>14.5</v>
      </c>
      <c r="V32" s="14">
        <f>[28]Junho!$D$25</f>
        <v>14.4</v>
      </c>
      <c r="W32" s="14">
        <f>[28]Junho!$D$26</f>
        <v>13.9</v>
      </c>
      <c r="X32" s="14">
        <f>[28]Junho!$D$27</f>
        <v>14.2</v>
      </c>
      <c r="Y32" s="14">
        <f>[28]Junho!$D$28</f>
        <v>14.8</v>
      </c>
      <c r="Z32" s="14">
        <f>[28]Junho!$D$29</f>
        <v>15.8</v>
      </c>
      <c r="AA32" s="14">
        <f>[28]Junho!$D$30</f>
        <v>16.899999999999999</v>
      </c>
      <c r="AB32" s="14">
        <f>[28]Junho!$D$31</f>
        <v>13.2</v>
      </c>
      <c r="AC32" s="14">
        <f>[28]Junho!$D$32</f>
        <v>14.4</v>
      </c>
      <c r="AD32" s="14">
        <f>[28]Junho!$D$33</f>
        <v>12.8</v>
      </c>
      <c r="AE32" s="14">
        <f>[28]Junho!$D$34</f>
        <v>14.6</v>
      </c>
      <c r="AF32" s="118">
        <f>MIN(B32:AE32)</f>
        <v>5.0999999999999996</v>
      </c>
      <c r="AG32" s="110">
        <f>AVERAGE(B32:AE32)</f>
        <v>13.866666666666665</v>
      </c>
    </row>
    <row r="33" spans="1:35" s="5" customFormat="1" ht="17.100000000000001" customHeight="1" x14ac:dyDescent="0.2">
      <c r="A33" s="64" t="s">
        <v>35</v>
      </c>
      <c r="B33" s="65">
        <f t="shared" ref="B33:AF33" si="7">MIN(B5:B32)</f>
        <v>12.5</v>
      </c>
      <c r="C33" s="65">
        <f t="shared" si="7"/>
        <v>8.3000000000000007</v>
      </c>
      <c r="D33" s="65">
        <f t="shared" si="7"/>
        <v>8.4</v>
      </c>
      <c r="E33" s="65">
        <f t="shared" si="7"/>
        <v>8.6999999999999993</v>
      </c>
      <c r="F33" s="65">
        <f t="shared" si="7"/>
        <v>13.8</v>
      </c>
      <c r="G33" s="65">
        <f t="shared" si="7"/>
        <v>11.9</v>
      </c>
      <c r="H33" s="65">
        <f t="shared" si="7"/>
        <v>8.1999999999999993</v>
      </c>
      <c r="I33" s="65">
        <f t="shared" si="7"/>
        <v>4.4000000000000004</v>
      </c>
      <c r="J33" s="65">
        <f t="shared" si="7"/>
        <v>3.5</v>
      </c>
      <c r="K33" s="65">
        <f t="shared" si="7"/>
        <v>5.7</v>
      </c>
      <c r="L33" s="65">
        <f t="shared" si="7"/>
        <v>4</v>
      </c>
      <c r="M33" s="65">
        <f t="shared" si="7"/>
        <v>0.4</v>
      </c>
      <c r="N33" s="65">
        <f t="shared" si="7"/>
        <v>0.5</v>
      </c>
      <c r="O33" s="65">
        <f t="shared" si="7"/>
        <v>2.2999999999999998</v>
      </c>
      <c r="P33" s="65">
        <f t="shared" si="7"/>
        <v>7.9</v>
      </c>
      <c r="Q33" s="65">
        <f t="shared" si="7"/>
        <v>10.5</v>
      </c>
      <c r="R33" s="65">
        <f t="shared" si="7"/>
        <v>10.8</v>
      </c>
      <c r="S33" s="65">
        <f t="shared" si="7"/>
        <v>10.5</v>
      </c>
      <c r="T33" s="65">
        <f t="shared" si="7"/>
        <v>10.5</v>
      </c>
      <c r="U33" s="65">
        <f t="shared" si="7"/>
        <v>11.2</v>
      </c>
      <c r="V33" s="65">
        <f t="shared" si="7"/>
        <v>11.2</v>
      </c>
      <c r="W33" s="65">
        <f t="shared" si="7"/>
        <v>9.5</v>
      </c>
      <c r="X33" s="65">
        <f t="shared" si="7"/>
        <v>8.8000000000000007</v>
      </c>
      <c r="Y33" s="65">
        <f t="shared" si="7"/>
        <v>11.1</v>
      </c>
      <c r="Z33" s="65">
        <f t="shared" si="7"/>
        <v>13.7</v>
      </c>
      <c r="AA33" s="65">
        <f t="shared" si="7"/>
        <v>12.9</v>
      </c>
      <c r="AB33" s="65">
        <f t="shared" si="7"/>
        <v>11</v>
      </c>
      <c r="AC33" s="65">
        <f t="shared" si="7"/>
        <v>10.199999999999999</v>
      </c>
      <c r="AD33" s="65">
        <f t="shared" si="7"/>
        <v>10.5</v>
      </c>
      <c r="AE33" s="65">
        <f t="shared" si="7"/>
        <v>10.6</v>
      </c>
      <c r="AF33" s="119">
        <f t="shared" si="7"/>
        <v>0.4</v>
      </c>
      <c r="AG33" s="111">
        <f>AVERAGE(AG5:AG32)</f>
        <v>13.377288517971294</v>
      </c>
    </row>
    <row r="34" spans="1:35" x14ac:dyDescent="0.2">
      <c r="A34" s="82"/>
      <c r="B34" s="81"/>
      <c r="C34" s="81"/>
      <c r="D34" s="81" t="s">
        <v>135</v>
      </c>
      <c r="E34" s="81"/>
      <c r="F34" s="81"/>
      <c r="G34" s="81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69"/>
      <c r="AG34" s="87"/>
    </row>
    <row r="35" spans="1:35" x14ac:dyDescent="0.2">
      <c r="A35" s="68"/>
      <c r="B35" s="59"/>
      <c r="C35" s="59"/>
      <c r="D35" s="59"/>
      <c r="E35" s="59"/>
      <c r="F35" s="59"/>
      <c r="G35" s="59"/>
      <c r="H35" s="147"/>
      <c r="I35" s="147"/>
      <c r="J35" s="147"/>
      <c r="K35" s="147"/>
      <c r="L35" s="147" t="s">
        <v>52</v>
      </c>
      <c r="M35" s="147"/>
      <c r="N35" s="147"/>
      <c r="O35" s="147"/>
      <c r="P35" s="147"/>
      <c r="Q35" s="151" t="s">
        <v>139</v>
      </c>
      <c r="R35" s="151"/>
      <c r="S35" s="151"/>
      <c r="T35" s="151"/>
      <c r="U35" s="151"/>
      <c r="V35" s="147"/>
      <c r="W35" s="147"/>
      <c r="X35" s="147"/>
      <c r="Y35" s="147"/>
      <c r="Z35" s="72"/>
      <c r="AA35" s="72"/>
      <c r="AB35" s="72"/>
      <c r="AC35" s="147"/>
      <c r="AD35" s="148"/>
      <c r="AE35" s="147"/>
      <c r="AF35" s="147"/>
      <c r="AG35" s="76"/>
      <c r="AH35" s="2"/>
    </row>
    <row r="36" spans="1:35" x14ac:dyDescent="0.2">
      <c r="A36" s="57"/>
      <c r="B36" s="147"/>
      <c r="C36" s="147"/>
      <c r="D36" s="147"/>
      <c r="E36" s="147"/>
      <c r="F36" s="147"/>
      <c r="G36" s="147"/>
      <c r="H36" s="147"/>
      <c r="I36" s="146"/>
      <c r="J36" s="146"/>
      <c r="K36" s="146"/>
      <c r="L36" s="146" t="s">
        <v>53</v>
      </c>
      <c r="M36" s="146"/>
      <c r="N36" s="146"/>
      <c r="O36" s="146"/>
      <c r="P36" s="146"/>
      <c r="Q36" s="150" t="s">
        <v>140</v>
      </c>
      <c r="R36" s="150"/>
      <c r="S36" s="150"/>
      <c r="T36" s="150"/>
      <c r="U36" s="150"/>
      <c r="V36" s="146"/>
      <c r="W36" s="146"/>
      <c r="X36" s="146"/>
      <c r="Y36" s="146"/>
      <c r="Z36" s="147"/>
      <c r="AA36" s="147"/>
      <c r="AB36" s="147"/>
      <c r="AC36" s="147"/>
      <c r="AD36" s="148"/>
      <c r="AE36" s="74"/>
      <c r="AF36" s="80"/>
      <c r="AG36" s="73"/>
      <c r="AH36" s="2"/>
      <c r="AI36" s="2"/>
    </row>
    <row r="37" spans="1:35" x14ac:dyDescent="0.2">
      <c r="A37" s="104"/>
      <c r="B37" s="105"/>
      <c r="C37" s="105"/>
      <c r="D37" s="105"/>
      <c r="E37" s="105" t="s">
        <v>141</v>
      </c>
      <c r="F37" s="105"/>
      <c r="G37" s="105"/>
      <c r="H37" s="105"/>
      <c r="I37" s="105"/>
      <c r="J37" s="72"/>
      <c r="K37" s="147"/>
      <c r="L37" s="147"/>
      <c r="M37" s="147"/>
      <c r="N37" s="147"/>
      <c r="O37" s="147"/>
      <c r="P37" s="147"/>
      <c r="Q37" s="67"/>
      <c r="R37" s="67"/>
      <c r="S37" s="6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8"/>
      <c r="AG37" s="88"/>
      <c r="AH37" s="13"/>
    </row>
    <row r="38" spans="1:35" ht="13.5" thickBot="1" x14ac:dyDescent="0.25">
      <c r="A38" s="77"/>
      <c r="B38" s="78"/>
      <c r="C38" s="78"/>
      <c r="D38" s="78"/>
      <c r="E38" s="83"/>
      <c r="F38" s="83"/>
      <c r="G38" s="83"/>
      <c r="H38" s="83"/>
      <c r="I38" s="83"/>
      <c r="J38" s="83"/>
      <c r="K38" s="83"/>
      <c r="L38" s="83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84"/>
      <c r="AG38" s="149"/>
    </row>
    <row r="40" spans="1:35" x14ac:dyDescent="0.2">
      <c r="H40" s="2" t="s">
        <v>54</v>
      </c>
    </row>
    <row r="42" spans="1:35" x14ac:dyDescent="0.2">
      <c r="D42" s="2" t="s">
        <v>54</v>
      </c>
      <c r="M42" s="2" t="s">
        <v>54</v>
      </c>
    </row>
  </sheetData>
  <sheetProtection password="C6EC" sheet="1" objects="1" scenarios="1"/>
  <mergeCells count="35"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S3:S4"/>
    <mergeCell ref="Z3:Z4"/>
    <mergeCell ref="I3:I4"/>
    <mergeCell ref="Q35:U35"/>
    <mergeCell ref="L3:L4"/>
    <mergeCell ref="M3:M4"/>
    <mergeCell ref="V3:V4"/>
    <mergeCell ref="Q36:U36"/>
    <mergeCell ref="N3:N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U3:U4"/>
    <mergeCell ref="J3:J4"/>
    <mergeCell ref="K3:K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opLeftCell="A19" zoomScale="90" zoomScaleNormal="90" workbookViewId="0">
      <selection activeCell="I43" sqref="I43"/>
    </sheetView>
  </sheetViews>
  <sheetFormatPr defaultRowHeight="12.75" x14ac:dyDescent="0.2"/>
  <cols>
    <col min="1" max="1" width="17.42578125" style="2" customWidth="1"/>
    <col min="2" max="3" width="5.5703125" style="2" customWidth="1"/>
    <col min="4" max="4" width="5.7109375" style="2" customWidth="1"/>
    <col min="5" max="5" width="5.42578125" style="2" customWidth="1"/>
    <col min="6" max="6" width="5.5703125" style="2" customWidth="1"/>
    <col min="7" max="7" width="5.42578125" style="2" customWidth="1"/>
    <col min="8" max="8" width="5.7109375" style="2" customWidth="1"/>
    <col min="9" max="9" width="5.42578125" style="2" customWidth="1"/>
    <col min="10" max="11" width="5.7109375" style="2" customWidth="1"/>
    <col min="12" max="12" width="5.5703125" style="2" customWidth="1"/>
    <col min="13" max="15" width="6" style="2" customWidth="1"/>
    <col min="16" max="16" width="5.7109375" style="2" customWidth="1"/>
    <col min="17" max="17" width="6" style="2" customWidth="1"/>
    <col min="18" max="19" width="5.85546875" style="2" customWidth="1"/>
    <col min="20" max="21" width="5.7109375" style="2" customWidth="1"/>
    <col min="22" max="25" width="6" style="2" customWidth="1"/>
    <col min="26" max="26" width="5.7109375" style="2" customWidth="1"/>
    <col min="27" max="29" width="6" style="2" customWidth="1"/>
    <col min="30" max="30" width="5.85546875" style="2" customWidth="1"/>
    <col min="31" max="31" width="5.7109375" style="2" customWidth="1"/>
    <col min="32" max="32" width="6.140625" style="9" customWidth="1"/>
    <col min="33" max="33" width="9.28515625" style="1" bestFit="1" customWidth="1"/>
  </cols>
  <sheetData>
    <row r="1" spans="1:34" ht="20.100000000000001" customHeight="1" x14ac:dyDescent="0.2">
      <c r="A1" s="154" t="s">
        <v>25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6"/>
    </row>
    <row r="2" spans="1:34" s="4" customFormat="1" ht="20.100000000000001" customHeight="1" x14ac:dyDescent="0.2">
      <c r="A2" s="157" t="s">
        <v>21</v>
      </c>
      <c r="B2" s="152" t="s">
        <v>136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3"/>
      <c r="AG2" s="7"/>
    </row>
    <row r="3" spans="1:34" s="5" customFormat="1" ht="20.100000000000001" customHeight="1" x14ac:dyDescent="0.2">
      <c r="A3" s="157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12" t="s">
        <v>40</v>
      </c>
      <c r="AG3" s="8"/>
    </row>
    <row r="4" spans="1:34" s="5" customFormat="1" ht="20.100000000000001" customHeight="1" x14ac:dyDescent="0.2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12" t="s">
        <v>39</v>
      </c>
      <c r="AG4" s="8"/>
    </row>
    <row r="5" spans="1:34" s="5" customFormat="1" ht="20.100000000000001" customHeight="1" x14ac:dyDescent="0.2">
      <c r="A5" s="54" t="s">
        <v>47</v>
      </c>
      <c r="B5" s="14">
        <f>[1]Junho!$E$5</f>
        <v>77.777777777777771</v>
      </c>
      <c r="C5" s="14">
        <f>[1]Junho!$E$6</f>
        <v>99</v>
      </c>
      <c r="D5" s="14" t="str">
        <f>[1]Junho!$E$7</f>
        <v>*</v>
      </c>
      <c r="E5" s="14">
        <f>[1]Junho!$E$8</f>
        <v>74.2</v>
      </c>
      <c r="F5" s="14">
        <f>[1]Junho!$E$9</f>
        <v>67.083333333333329</v>
      </c>
      <c r="G5" s="14">
        <f>[1]Junho!$E$10</f>
        <v>85.1</v>
      </c>
      <c r="H5" s="14">
        <f>[1]Junho!$E$11</f>
        <v>85.615384615384613</v>
      </c>
      <c r="I5" s="14">
        <f>[1]Junho!$E$12</f>
        <v>76.095238095238102</v>
      </c>
      <c r="J5" s="14">
        <f>[1]Junho!$E$13</f>
        <v>62.07692307692308</v>
      </c>
      <c r="K5" s="14">
        <f>[1]Junho!$E$14</f>
        <v>69.8</v>
      </c>
      <c r="L5" s="14">
        <f>[1]Junho!$E$15</f>
        <v>54.541666666666664</v>
      </c>
      <c r="M5" s="14">
        <f>[1]Junho!$E$16</f>
        <v>61.80952380952381</v>
      </c>
      <c r="N5" s="14">
        <f>[1]Junho!$E$17</f>
        <v>57.928571428571431</v>
      </c>
      <c r="O5" s="14">
        <f>[1]Junho!$E$18</f>
        <v>62.416666666666664</v>
      </c>
      <c r="P5" s="14">
        <f>[1]Junho!$E$19</f>
        <v>61.5</v>
      </c>
      <c r="Q5" s="14">
        <f>[1]Junho!$E$20</f>
        <v>62.666666666666664</v>
      </c>
      <c r="R5" s="14">
        <f>[1]Junho!$E$21</f>
        <v>56.3</v>
      </c>
      <c r="S5" s="14">
        <f>[1]Junho!$E$22</f>
        <v>64.07692307692308</v>
      </c>
      <c r="T5" s="14">
        <f>[1]Junho!$E$23</f>
        <v>68.777777777777771</v>
      </c>
      <c r="U5" s="14">
        <f>[1]Junho!$E$24</f>
        <v>61.18181818181818</v>
      </c>
      <c r="V5" s="14">
        <f>[1]Junho!$E$25</f>
        <v>71.818181818181813</v>
      </c>
      <c r="W5" s="14">
        <f>[1]Junho!$E$26</f>
        <v>67.818181818181813</v>
      </c>
      <c r="X5" s="14">
        <f>[1]Junho!$E$27</f>
        <v>64.454545454545453</v>
      </c>
      <c r="Y5" s="14">
        <f>[1]Junho!$E$28</f>
        <v>57.454545454545453</v>
      </c>
      <c r="Z5" s="14">
        <f>[1]Junho!$E$29</f>
        <v>70.0625</v>
      </c>
      <c r="AA5" s="14">
        <f>[1]Junho!$E$30</f>
        <v>50.916666666666664</v>
      </c>
      <c r="AB5" s="14">
        <f>[1]Junho!$E$31</f>
        <v>64.4375</v>
      </c>
      <c r="AC5" s="14">
        <f>[1]Junho!$E$32</f>
        <v>58.642857142857146</v>
      </c>
      <c r="AD5" s="14">
        <f>[1]Junho!$E$33</f>
        <v>60.53846153846154</v>
      </c>
      <c r="AE5" s="14">
        <f>[1]Junho!$E$34</f>
        <v>59.75</v>
      </c>
      <c r="AF5" s="113">
        <f t="shared" ref="AF5:AF13" si="1">AVERAGE(B5:AE5)</f>
        <v>66.68419693333486</v>
      </c>
      <c r="AG5" s="8"/>
    </row>
    <row r="6" spans="1:34" ht="17.100000000000001" customHeight="1" x14ac:dyDescent="0.2">
      <c r="A6" s="54" t="s">
        <v>0</v>
      </c>
      <c r="B6" s="14" t="str">
        <f>[2]Junho!$E$5</f>
        <v>*</v>
      </c>
      <c r="C6" s="14">
        <f>[2]Junho!$E$6</f>
        <v>73.583333333333329</v>
      </c>
      <c r="D6" s="14">
        <f>[2]Junho!$E$7</f>
        <v>66.8</v>
      </c>
      <c r="E6" s="14">
        <f>[2]Junho!$E$8</f>
        <v>87.6875</v>
      </c>
      <c r="F6" s="14">
        <f>[2]Junho!$E$9</f>
        <v>94.666666666666671</v>
      </c>
      <c r="G6" s="14">
        <f>[2]Junho!$E$10</f>
        <v>68</v>
      </c>
      <c r="H6" s="14">
        <f>[2]Junho!$E$11</f>
        <v>62.083333333333336</v>
      </c>
      <c r="I6" s="14">
        <f>[2]Junho!$E$12</f>
        <v>69</v>
      </c>
      <c r="J6" s="14">
        <f>[2]Junho!$E$13</f>
        <v>65.916666666666671</v>
      </c>
      <c r="K6" s="14">
        <f>[2]Junho!$E$14</f>
        <v>61.208333333333336</v>
      </c>
      <c r="L6" s="14">
        <f>[2]Junho!$E$15</f>
        <v>64.083333333333329</v>
      </c>
      <c r="M6" s="14">
        <f>[2]Junho!$E$16</f>
        <v>60.541666666666664</v>
      </c>
      <c r="N6" s="14">
        <f>[2]Junho!$E$17</f>
        <v>57.708333333333336</v>
      </c>
      <c r="O6" s="14">
        <f>[2]Junho!$E$18</f>
        <v>60.25</v>
      </c>
      <c r="P6" s="14">
        <f>[2]Junho!$E$19</f>
        <v>69</v>
      </c>
      <c r="Q6" s="14">
        <f>[2]Junho!$E$20</f>
        <v>71.208333333333329</v>
      </c>
      <c r="R6" s="14">
        <f>[2]Junho!$E$21</f>
        <v>89.458333333333329</v>
      </c>
      <c r="S6" s="14">
        <f>[2]Junho!$E$22</f>
        <v>95.791666666666671</v>
      </c>
      <c r="T6" s="14">
        <f>[2]Junho!$E$23</f>
        <v>94.63636363636364</v>
      </c>
      <c r="U6" s="14">
        <f>[2]Junho!$E$24</f>
        <v>93.333333333333329</v>
      </c>
      <c r="V6" s="14" t="str">
        <f>[2]Junho!$E$25</f>
        <v>*</v>
      </c>
      <c r="W6" s="14">
        <f>[2]Junho!$E$26</f>
        <v>72.900000000000006</v>
      </c>
      <c r="X6" s="14">
        <f>[2]Junho!$E$27</f>
        <v>86</v>
      </c>
      <c r="Y6" s="14">
        <f>[2]Junho!$E$28</f>
        <v>80.099999999999994</v>
      </c>
      <c r="Z6" s="14">
        <f>[2]Junho!$E$29</f>
        <v>76.583333333333329</v>
      </c>
      <c r="AA6" s="14">
        <f>[2]Junho!$E$30</f>
        <v>71.541666666666671</v>
      </c>
      <c r="AB6" s="14">
        <f>[2]Junho!$E$31</f>
        <v>79.333333333333329</v>
      </c>
      <c r="AC6" s="14">
        <f>[2]Junho!$E$32</f>
        <v>71.291666666666671</v>
      </c>
      <c r="AD6" s="14">
        <f>[2]Junho!$E$33</f>
        <v>70.75</v>
      </c>
      <c r="AE6" s="14">
        <f>[2]Junho!$E$34</f>
        <v>68.583333333333329</v>
      </c>
      <c r="AF6" s="114">
        <f t="shared" si="1"/>
        <v>74.358590367965363</v>
      </c>
    </row>
    <row r="7" spans="1:34" ht="17.100000000000001" customHeight="1" x14ac:dyDescent="0.2">
      <c r="A7" s="54" t="s">
        <v>1</v>
      </c>
      <c r="B7" s="14">
        <f>[3]Junho!$E$5</f>
        <v>91.125</v>
      </c>
      <c r="C7" s="14">
        <f>[3]Junho!$E$6</f>
        <v>88.5</v>
      </c>
      <c r="D7" s="14">
        <f>[3]Junho!$E$7</f>
        <v>88.208333333333329</v>
      </c>
      <c r="E7" s="14">
        <f>[3]Junho!$E$8</f>
        <v>85.833333333333329</v>
      </c>
      <c r="F7" s="14">
        <f>[3]Junho!$E$9</f>
        <v>93.166666666666671</v>
      </c>
      <c r="G7" s="14">
        <f>[3]Junho!$E$10</f>
        <v>91.2</v>
      </c>
      <c r="H7" s="14">
        <f>[3]Junho!$E$11</f>
        <v>76.214285714285708</v>
      </c>
      <c r="I7" s="14">
        <f>[3]Junho!$E$12</f>
        <v>70.75</v>
      </c>
      <c r="J7" s="14">
        <f>[3]Junho!$E$13</f>
        <v>72.428571428571431</v>
      </c>
      <c r="K7" s="14">
        <f>[3]Junho!$E$14</f>
        <v>72.333333333333329</v>
      </c>
      <c r="L7" s="14">
        <f>[3]Junho!$E$15</f>
        <v>64</v>
      </c>
      <c r="M7" s="14">
        <f>[3]Junho!$E$16</f>
        <v>62.875</v>
      </c>
      <c r="N7" s="14">
        <f>[3]Junho!$E$17</f>
        <v>63.583333333333336</v>
      </c>
      <c r="O7" s="14">
        <f>[3]Junho!$E$18</f>
        <v>62.958333333333336</v>
      </c>
      <c r="P7" s="14">
        <f>[3]Junho!$E$19</f>
        <v>75.125</v>
      </c>
      <c r="Q7" s="14">
        <f>[3]Junho!$E$20</f>
        <v>75.458333333333329</v>
      </c>
      <c r="R7" s="14">
        <f>[3]Junho!$E$21</f>
        <v>82.708333333333329</v>
      </c>
      <c r="S7" s="14">
        <f>[3]Junho!$E$22</f>
        <v>80.541666666666671</v>
      </c>
      <c r="T7" s="14">
        <f>[3]Junho!$E$23</f>
        <v>84</v>
      </c>
      <c r="U7" s="14">
        <f>[3]Junho!$E$24</f>
        <v>81.958333333333329</v>
      </c>
      <c r="V7" s="14">
        <f>[3]Junho!$E$25</f>
        <v>85.625</v>
      </c>
      <c r="W7" s="14">
        <f>[3]Junho!$E$26</f>
        <v>82.333333333333329</v>
      </c>
      <c r="X7" s="14">
        <f>[3]Junho!$E$27</f>
        <v>81.666666666666671</v>
      </c>
      <c r="Y7" s="14">
        <f>[3]Junho!$E$28</f>
        <v>76.583333333333329</v>
      </c>
      <c r="Z7" s="14">
        <f>[3]Junho!$E$29</f>
        <v>65.083333333333329</v>
      </c>
      <c r="AA7" s="14">
        <f>[3]Junho!$E$30</f>
        <v>67.166666666666671</v>
      </c>
      <c r="AB7" s="14">
        <f>[3]Junho!$E$31</f>
        <v>76.208333333333329</v>
      </c>
      <c r="AC7" s="14">
        <f>[3]Junho!$E$32</f>
        <v>82.75</v>
      </c>
      <c r="AD7" s="14">
        <f>[3]Junho!$E$33</f>
        <v>75.5</v>
      </c>
      <c r="AE7" s="14">
        <f>[3]Junho!$E$34</f>
        <v>69.916666666666671</v>
      </c>
      <c r="AF7" s="114">
        <f t="shared" si="1"/>
        <v>77.526706349206336</v>
      </c>
    </row>
    <row r="8" spans="1:34" ht="17.100000000000001" customHeight="1" x14ac:dyDescent="0.2">
      <c r="A8" s="54" t="s">
        <v>55</v>
      </c>
      <c r="B8" s="14">
        <f>[4]Junho!$E$5</f>
        <v>97.25</v>
      </c>
      <c r="C8" s="14">
        <f>[4]Junho!$E$6</f>
        <v>91.2</v>
      </c>
      <c r="D8" s="14">
        <f>[4]Junho!$E$7</f>
        <v>95.7</v>
      </c>
      <c r="E8" s="14">
        <f>[4]Junho!$E$8</f>
        <v>93.875</v>
      </c>
      <c r="F8" s="14">
        <f>[4]Junho!$E$9</f>
        <v>92.07692307692308</v>
      </c>
      <c r="G8" s="14">
        <f>[4]Junho!$E$10</f>
        <v>99.521739130434781</v>
      </c>
      <c r="H8" s="14">
        <f>[4]Junho!$E$11</f>
        <v>82.708333333333329</v>
      </c>
      <c r="I8" s="14">
        <f>[4]Junho!$E$12</f>
        <v>67.583333333333329</v>
      </c>
      <c r="J8" s="14">
        <f>[4]Junho!$E$13</f>
        <v>58.791666666666664</v>
      </c>
      <c r="K8" s="14">
        <f>[4]Junho!$E$14</f>
        <v>59.625</v>
      </c>
      <c r="L8" s="14">
        <f>[4]Junho!$E$15</f>
        <v>52.041666666666664</v>
      </c>
      <c r="M8" s="14">
        <f>[4]Junho!$E$16</f>
        <v>56.541666666666664</v>
      </c>
      <c r="N8" s="14">
        <f>[4]Junho!$E$17</f>
        <v>51.416666666666664</v>
      </c>
      <c r="O8" s="14">
        <f>[4]Junho!$E$18</f>
        <v>68.291666666666671</v>
      </c>
      <c r="P8" s="14">
        <f>[4]Junho!$E$19</f>
        <v>69.958333333333329</v>
      </c>
      <c r="Q8" s="14">
        <f>[4]Junho!$E$20</f>
        <v>71.041666666666671</v>
      </c>
      <c r="R8" s="14">
        <f>[4]Junho!$E$21</f>
        <v>70.75</v>
      </c>
      <c r="S8" s="14">
        <f>[4]Junho!$E$22</f>
        <v>78.043478260869563</v>
      </c>
      <c r="T8" s="14">
        <f>[4]Junho!$E$23</f>
        <v>77.916666666666671</v>
      </c>
      <c r="U8" s="14">
        <f>[4]Junho!$E$24</f>
        <v>74.666666666666671</v>
      </c>
      <c r="V8" s="14">
        <f>[4]Junho!$E$25</f>
        <v>80.208333333333329</v>
      </c>
      <c r="W8" s="14">
        <f>[4]Junho!$E$26</f>
        <v>74.5</v>
      </c>
      <c r="X8" s="14">
        <f>[4]Junho!$E$27</f>
        <v>76.208333333333329</v>
      </c>
      <c r="Y8" s="14">
        <f>[4]Junho!$E$28</f>
        <v>74.25</v>
      </c>
      <c r="Z8" s="14">
        <f>[4]Junho!$E$29</f>
        <v>72.916666666666671</v>
      </c>
      <c r="AA8" s="14">
        <f>[4]Junho!$E$30</f>
        <v>73.291666666666671</v>
      </c>
      <c r="AB8" s="14">
        <f>[4]Junho!$E$31</f>
        <v>67.125</v>
      </c>
      <c r="AC8" s="14">
        <f>[4]Junho!$E$32</f>
        <v>67.375</v>
      </c>
      <c r="AD8" s="14">
        <f>[4]Junho!$E$33</f>
        <v>62.541666666666664</v>
      </c>
      <c r="AE8" s="14">
        <f>[4]Junho!$E$34</f>
        <v>60.833333333333336</v>
      </c>
      <c r="AF8" s="114">
        <f t="shared" ref="AF8" si="2">AVERAGE(B8:AE8)</f>
        <v>73.941682460052021</v>
      </c>
    </row>
    <row r="9" spans="1:34" ht="17.100000000000001" customHeight="1" x14ac:dyDescent="0.2">
      <c r="A9" s="54" t="s">
        <v>48</v>
      </c>
      <c r="B9" s="14">
        <f>[5]Junho!$E$5</f>
        <v>93.833333333333329</v>
      </c>
      <c r="C9" s="14">
        <f>[5]Junho!$E$6</f>
        <v>86.708333333333329</v>
      </c>
      <c r="D9" s="14">
        <f>[5]Junho!$E$7</f>
        <v>81.875</v>
      </c>
      <c r="E9" s="14">
        <f>[5]Junho!$E$8</f>
        <v>92.291666666666671</v>
      </c>
      <c r="F9" s="14">
        <f>[5]Junho!$E$9</f>
        <v>95.416666666666671</v>
      </c>
      <c r="G9" s="14">
        <f>[5]Junho!$E$10</f>
        <v>92.833333333333329</v>
      </c>
      <c r="H9" s="14">
        <f>[5]Junho!$E$11</f>
        <v>79.083333333333329</v>
      </c>
      <c r="I9" s="14">
        <f>[5]Junho!$E$12</f>
        <v>77.875</v>
      </c>
      <c r="J9" s="14">
        <f>[5]Junho!$E$13</f>
        <v>78.458333333333329</v>
      </c>
      <c r="K9" s="14">
        <f>[5]Junho!$E$14</f>
        <v>74.166666666666671</v>
      </c>
      <c r="L9" s="14">
        <f>[5]Junho!$E$15</f>
        <v>72.375</v>
      </c>
      <c r="M9" s="14">
        <f>[5]Junho!$E$16</f>
        <v>71.083333333333329</v>
      </c>
      <c r="N9" s="14">
        <f>[5]Junho!$E$17</f>
        <v>70.458333333333329</v>
      </c>
      <c r="O9" s="14">
        <f>[5]Junho!$E$18</f>
        <v>61.041666666666664</v>
      </c>
      <c r="P9" s="14">
        <f>[5]Junho!$E$19</f>
        <v>69.166666666666671</v>
      </c>
      <c r="Q9" s="14">
        <f>[5]Junho!$E$20</f>
        <v>73.416666666666671</v>
      </c>
      <c r="R9" s="14">
        <f>[5]Junho!$E$21</f>
        <v>87.625</v>
      </c>
      <c r="S9" s="14">
        <f>[5]Junho!$E$22</f>
        <v>92.625</v>
      </c>
      <c r="T9" s="14">
        <f>[5]Junho!$E$23</f>
        <v>95</v>
      </c>
      <c r="U9" s="14">
        <f>[5]Junho!$E$24</f>
        <v>94.166666666666671</v>
      </c>
      <c r="V9" s="14">
        <f>[5]Junho!$E$25</f>
        <v>90.666666666666671</v>
      </c>
      <c r="W9" s="14">
        <f>[5]Junho!$E$26</f>
        <v>74.583333333333329</v>
      </c>
      <c r="X9" s="14">
        <f>[5]Junho!$E$27</f>
        <v>81.375</v>
      </c>
      <c r="Y9" s="14">
        <f>[5]Junho!$E$28</f>
        <v>78.458333333333329</v>
      </c>
      <c r="Z9" s="14">
        <f>[5]Junho!$E$29</f>
        <v>71.541666666666671</v>
      </c>
      <c r="AA9" s="14">
        <f>[5]Junho!$E$30</f>
        <v>88.75</v>
      </c>
      <c r="AB9" s="14">
        <f>[5]Junho!$E$31</f>
        <v>88.958333333333329</v>
      </c>
      <c r="AC9" s="14">
        <f>[5]Junho!$E$32</f>
        <v>82.916666666666671</v>
      </c>
      <c r="AD9" s="14">
        <f>[5]Junho!$E$33</f>
        <v>81.208333333333329</v>
      </c>
      <c r="AE9" s="14">
        <f>[5]Junho!$E$34</f>
        <v>71.75</v>
      </c>
      <c r="AF9" s="114">
        <f t="shared" si="1"/>
        <v>81.656944444444463</v>
      </c>
    </row>
    <row r="10" spans="1:34" ht="17.100000000000001" customHeight="1" x14ac:dyDescent="0.2">
      <c r="A10" s="54" t="s">
        <v>2</v>
      </c>
      <c r="B10" s="14">
        <f>[6]Junho!$E$5</f>
        <v>85.625</v>
      </c>
      <c r="C10" s="14">
        <f>[6]Junho!$E$6</f>
        <v>88</v>
      </c>
      <c r="D10" s="14">
        <f>[6]Junho!$E$7</f>
        <v>90.833333333333329</v>
      </c>
      <c r="E10" s="14">
        <f>[6]Junho!$E$8</f>
        <v>85.958333333333329</v>
      </c>
      <c r="F10" s="14">
        <f>[6]Junho!$E$9</f>
        <v>84.666666666666671</v>
      </c>
      <c r="G10" s="14">
        <f>[6]Junho!$E$10</f>
        <v>89.125</v>
      </c>
      <c r="H10" s="14">
        <f>[6]Junho!$E$11</f>
        <v>81.916666666666671</v>
      </c>
      <c r="I10" s="14">
        <f>[6]Junho!$E$12</f>
        <v>68</v>
      </c>
      <c r="J10" s="14">
        <f>[6]Junho!$E$13</f>
        <v>60.541666666666664</v>
      </c>
      <c r="K10" s="14">
        <f>[6]Junho!$E$14</f>
        <v>60.916666666666664</v>
      </c>
      <c r="L10" s="14">
        <f>[6]Junho!$E$15</f>
        <v>56.166666666666664</v>
      </c>
      <c r="M10" s="14">
        <f>[6]Junho!$E$16</f>
        <v>46.521739130434781</v>
      </c>
      <c r="N10" s="14">
        <f>[6]Junho!$E$17</f>
        <v>40.208333333333336</v>
      </c>
      <c r="O10" s="14">
        <f>[6]Junho!$E$18</f>
        <v>46.291666666666664</v>
      </c>
      <c r="P10" s="14">
        <f>[6]Junho!$E$19</f>
        <v>62.291666666666664</v>
      </c>
      <c r="Q10" s="14">
        <f>[6]Junho!$E$20</f>
        <v>61.5</v>
      </c>
      <c r="R10" s="14">
        <f>[6]Junho!$E$21</f>
        <v>66.5</v>
      </c>
      <c r="S10" s="14">
        <f>[6]Junho!$E$22</f>
        <v>74.375</v>
      </c>
      <c r="T10" s="14">
        <f>[6]Junho!$E$23</f>
        <v>74.625</v>
      </c>
      <c r="U10" s="14">
        <f>[6]Junho!$E$24</f>
        <v>75.458333333333329</v>
      </c>
      <c r="V10" s="14">
        <f>[6]Junho!$E$25</f>
        <v>79.75</v>
      </c>
      <c r="W10" s="14">
        <f>[6]Junho!$E$26</f>
        <v>80.041666666666671</v>
      </c>
      <c r="X10" s="14">
        <f>[6]Junho!$E$27</f>
        <v>73.625</v>
      </c>
      <c r="Y10" s="14">
        <f>[6]Junho!$E$28</f>
        <v>64.5</v>
      </c>
      <c r="Z10" s="14">
        <f>[6]Junho!$E$29</f>
        <v>59.375</v>
      </c>
      <c r="AA10" s="14">
        <f>[6]Junho!$E$30</f>
        <v>54.333333333333336</v>
      </c>
      <c r="AB10" s="14">
        <f>[6]Junho!$E$31</f>
        <v>48.291666666666664</v>
      </c>
      <c r="AC10" s="14">
        <f>[6]Junho!$E$32</f>
        <v>55.625</v>
      </c>
      <c r="AD10" s="14">
        <f>[6]Junho!$E$33</f>
        <v>53.791666666666664</v>
      </c>
      <c r="AE10" s="14">
        <f>[6]Junho!$E$34</f>
        <v>54.083333333333336</v>
      </c>
      <c r="AF10" s="114">
        <f t="shared" si="1"/>
        <v>67.431280193236702</v>
      </c>
    </row>
    <row r="11" spans="1:34" ht="17.100000000000001" customHeight="1" x14ac:dyDescent="0.2">
      <c r="A11" s="54" t="s">
        <v>3</v>
      </c>
      <c r="B11" s="14">
        <f>[7]Junho!$E$5</f>
        <v>90.583333333333329</v>
      </c>
      <c r="C11" s="14">
        <f>[7]Junho!$E$6</f>
        <v>93.25</v>
      </c>
      <c r="D11" s="14">
        <f>[7]Junho!$E$7</f>
        <v>88.708333333333329</v>
      </c>
      <c r="E11" s="14">
        <f>[7]Junho!$E$8</f>
        <v>88.25</v>
      </c>
      <c r="F11" s="14">
        <f>[7]Junho!$E$9</f>
        <v>78.75</v>
      </c>
      <c r="G11" s="14">
        <f>[7]Junho!$E$10</f>
        <v>80.416666666666671</v>
      </c>
      <c r="H11" s="14">
        <f>[7]Junho!$E$11</f>
        <v>83.625</v>
      </c>
      <c r="I11" s="14">
        <f>[7]Junho!$E$12</f>
        <v>70.666666666666671</v>
      </c>
      <c r="J11" s="14">
        <f>[7]Junho!$E$13</f>
        <v>58.958333333333336</v>
      </c>
      <c r="K11" s="14">
        <f>[7]Junho!$E$14</f>
        <v>66.208333333333329</v>
      </c>
      <c r="L11" s="14">
        <f>[7]Junho!$E$15</f>
        <v>48.166666666666664</v>
      </c>
      <c r="M11" s="14">
        <f>[7]Junho!$E$16</f>
        <v>58</v>
      </c>
      <c r="N11" s="14">
        <f>[7]Junho!$E$17</f>
        <v>62.25</v>
      </c>
      <c r="O11" s="14">
        <f>[7]Junho!$E$18</f>
        <v>67.875</v>
      </c>
      <c r="P11" s="14">
        <f>[7]Junho!$E$19</f>
        <v>74.5</v>
      </c>
      <c r="Q11" s="14">
        <f>[7]Junho!$E$20</f>
        <v>70.833333333333329</v>
      </c>
      <c r="R11" s="14">
        <f>[7]Junho!$E$21</f>
        <v>68.791666666666671</v>
      </c>
      <c r="S11" s="14">
        <f>[7]Junho!$E$22</f>
        <v>66.958333333333329</v>
      </c>
      <c r="T11" s="14">
        <f>[7]Junho!$E$23</f>
        <v>64.958333333333329</v>
      </c>
      <c r="U11" s="14">
        <f>[7]Junho!$E$24</f>
        <v>63.166666666666664</v>
      </c>
      <c r="V11" s="14">
        <f>[7]Junho!$E$25</f>
        <v>66.208333333333329</v>
      </c>
      <c r="W11" s="14">
        <f>[7]Junho!$E$26</f>
        <v>69.041666666666671</v>
      </c>
      <c r="X11" s="14">
        <f>[7]Junho!$E$27</f>
        <v>68.375</v>
      </c>
      <c r="Y11" s="14">
        <f>[7]Junho!$E$28</f>
        <v>67.833333333333329</v>
      </c>
      <c r="Z11" s="14">
        <f>[7]Junho!$E$29</f>
        <v>62.625</v>
      </c>
      <c r="AA11" s="14">
        <f>[7]Junho!$E$30</f>
        <v>60.666666666666664</v>
      </c>
      <c r="AB11" s="14">
        <f>[7]Junho!$E$31</f>
        <v>59.125</v>
      </c>
      <c r="AC11" s="14">
        <f>[7]Junho!$E$32</f>
        <v>60.666666666666664</v>
      </c>
      <c r="AD11" s="14">
        <f>[7]Junho!$E$33</f>
        <v>64.541666666666671</v>
      </c>
      <c r="AE11" s="14">
        <f>[7]Junho!$E$34</f>
        <v>61.208333333333336</v>
      </c>
      <c r="AF11" s="114">
        <f t="shared" si="1"/>
        <v>69.506944444444443</v>
      </c>
    </row>
    <row r="12" spans="1:34" ht="17.100000000000001" customHeight="1" x14ac:dyDescent="0.2">
      <c r="A12" s="54" t="s">
        <v>4</v>
      </c>
      <c r="B12" s="14">
        <f>[8]Junho!$E$5</f>
        <v>89.333333333333329</v>
      </c>
      <c r="C12" s="14">
        <f>[8]Junho!$E$6</f>
        <v>89.666666666666671</v>
      </c>
      <c r="D12" s="14">
        <f>[8]Junho!$E$7</f>
        <v>86.416666666666671</v>
      </c>
      <c r="E12" s="14">
        <f>[8]Junho!$E$8</f>
        <v>82.25</v>
      </c>
      <c r="F12" s="14">
        <f>[8]Junho!$E$9</f>
        <v>78.166666666666671</v>
      </c>
      <c r="G12" s="14">
        <f>[8]Junho!$E$10</f>
        <v>78.791666666666671</v>
      </c>
      <c r="H12" s="14">
        <f>[8]Junho!$E$11</f>
        <v>91.416666666666671</v>
      </c>
      <c r="I12" s="14">
        <f>[8]Junho!$E$12</f>
        <v>85.375</v>
      </c>
      <c r="J12" s="14">
        <f>[8]Junho!$E$13</f>
        <v>64.541666666666671</v>
      </c>
      <c r="K12" s="14">
        <f>[8]Junho!$E$14</f>
        <v>68.708333333333329</v>
      </c>
      <c r="L12" s="14">
        <f>[8]Junho!$E$15</f>
        <v>61</v>
      </c>
      <c r="M12" s="14">
        <f>[8]Junho!$E$16</f>
        <v>57.166666666666664</v>
      </c>
      <c r="N12" s="14">
        <f>[8]Junho!$E$17</f>
        <v>46.416666666666664</v>
      </c>
      <c r="O12" s="14">
        <f>[8]Junho!$E$18</f>
        <v>46.791666666666664</v>
      </c>
      <c r="P12" s="14">
        <f>[8]Junho!$E$19</f>
        <v>64.833333333333329</v>
      </c>
      <c r="Q12" s="14">
        <f>[8]Junho!$E$20</f>
        <v>60.875</v>
      </c>
      <c r="R12" s="14">
        <f>[8]Junho!$E$21</f>
        <v>58.125</v>
      </c>
      <c r="S12" s="14">
        <f>[8]Junho!$E$22</f>
        <v>53.041666666666664</v>
      </c>
      <c r="T12" s="14">
        <f>[8]Junho!$E$23</f>
        <v>49.416666666666664</v>
      </c>
      <c r="U12" s="14">
        <f>[8]Junho!$E$24</f>
        <v>51</v>
      </c>
      <c r="V12" s="14">
        <f>[8]Junho!$E$25</f>
        <v>57.125</v>
      </c>
      <c r="W12" s="14">
        <f>[8]Junho!$E$26</f>
        <v>72.75</v>
      </c>
      <c r="X12" s="14">
        <f>[8]Junho!$E$27</f>
        <v>70.541666666666671</v>
      </c>
      <c r="Y12" s="14">
        <f>[8]Junho!$E$28</f>
        <v>63.208333333333336</v>
      </c>
      <c r="Z12" s="14">
        <f>[8]Junho!$E$29</f>
        <v>57.666666666666664</v>
      </c>
      <c r="AA12" s="14">
        <f>[8]Junho!$E$30</f>
        <v>52.25</v>
      </c>
      <c r="AB12" s="14">
        <f>[8]Junho!$E$31</f>
        <v>52</v>
      </c>
      <c r="AC12" s="14" t="str">
        <f>[8]Junho!$E$32</f>
        <v>*</v>
      </c>
      <c r="AD12" s="14" t="str">
        <f>[8]Junho!$E$33</f>
        <v>*</v>
      </c>
      <c r="AE12" s="14" t="str">
        <f>[8]Junho!$E$34</f>
        <v>*</v>
      </c>
      <c r="AF12" s="114">
        <f t="shared" si="1"/>
        <v>66.254629629629633</v>
      </c>
      <c r="AH12" s="22" t="s">
        <v>54</v>
      </c>
    </row>
    <row r="13" spans="1:34" ht="17.100000000000001" customHeight="1" x14ac:dyDescent="0.2">
      <c r="A13" s="54" t="s">
        <v>5</v>
      </c>
      <c r="B13" s="14">
        <f>[9]Junho!$E$5</f>
        <v>82.583333333333329</v>
      </c>
      <c r="C13" s="14">
        <f>[9]Junho!$E$6</f>
        <v>89.791666666666671</v>
      </c>
      <c r="D13" s="14">
        <f>[9]Junho!$E$7</f>
        <v>78.791666666666671</v>
      </c>
      <c r="E13" s="14">
        <f>[9]Junho!$E$8</f>
        <v>81.333333333333329</v>
      </c>
      <c r="F13" s="14">
        <f>[9]Junho!$E$9</f>
        <v>81.541666666666671</v>
      </c>
      <c r="G13" s="14">
        <f>[9]Junho!$E$10</f>
        <v>86.75</v>
      </c>
      <c r="H13" s="14">
        <f>[9]Junho!$E$11</f>
        <v>79.333333333333329</v>
      </c>
      <c r="I13" s="14">
        <f>[9]Junho!$E$12</f>
        <v>74.291666666666671</v>
      </c>
      <c r="J13" s="14">
        <f>[9]Junho!$E$13</f>
        <v>62.25</v>
      </c>
      <c r="K13" s="14">
        <f>[9]Junho!$E$14</f>
        <v>60.541666666666664</v>
      </c>
      <c r="L13" s="14">
        <f>[9]Junho!$E$15</f>
        <v>52.75</v>
      </c>
      <c r="M13" s="14">
        <f>[9]Junho!$E$16</f>
        <v>44.458333333333336</v>
      </c>
      <c r="N13" s="14">
        <f>[9]Junho!$E$17</f>
        <v>48.541666666666664</v>
      </c>
      <c r="O13" s="14">
        <f>[9]Junho!$E$18</f>
        <v>45.791666666666664</v>
      </c>
      <c r="P13" s="14">
        <f>[9]Junho!$E$19</f>
        <v>53.291666666666664</v>
      </c>
      <c r="Q13" s="14">
        <f>[9]Junho!$E$20</f>
        <v>61.583333333333336</v>
      </c>
      <c r="R13" s="14">
        <f>[9]Junho!$E$21</f>
        <v>70.166666666666671</v>
      </c>
      <c r="S13" s="14">
        <f>[9]Junho!$E$22</f>
        <v>72</v>
      </c>
      <c r="T13" s="14">
        <f>[9]Junho!$E$23</f>
        <v>78.25</v>
      </c>
      <c r="U13" s="14">
        <f>[9]Junho!$E$24</f>
        <v>78.333333333333329</v>
      </c>
      <c r="V13" s="14">
        <f>[9]Junho!$E$25</f>
        <v>66.958333333333329</v>
      </c>
      <c r="W13" s="14">
        <f>[9]Junho!$E$26</f>
        <v>55.208333333333336</v>
      </c>
      <c r="X13" s="14">
        <f>[9]Junho!$E$27</f>
        <v>65.375</v>
      </c>
      <c r="Y13" s="14">
        <f>[9]Junho!$E$28</f>
        <v>69.291666666666671</v>
      </c>
      <c r="Z13" s="14">
        <f>[9]Junho!$E$29</f>
        <v>59.375</v>
      </c>
      <c r="AA13" s="14">
        <f>[9]Junho!$E$30</f>
        <v>71.708333333333329</v>
      </c>
      <c r="AB13" s="14">
        <f>[9]Junho!$E$31</f>
        <v>78.375</v>
      </c>
      <c r="AC13" s="14">
        <f>[9]Junho!$E$32</f>
        <v>78.125</v>
      </c>
      <c r="AD13" s="14">
        <f>[9]Junho!$E$33</f>
        <v>76.791666666666671</v>
      </c>
      <c r="AE13" s="14">
        <f>[9]Junho!$E$34</f>
        <v>61.958333333333336</v>
      </c>
      <c r="AF13" s="114">
        <f t="shared" si="1"/>
        <v>68.851388888888877</v>
      </c>
    </row>
    <row r="14" spans="1:34" ht="17.100000000000001" customHeight="1" x14ac:dyDescent="0.2">
      <c r="A14" s="54" t="s">
        <v>50</v>
      </c>
      <c r="B14" s="14">
        <f>[10]Junho!$E$5</f>
        <v>82.875</v>
      </c>
      <c r="C14" s="14">
        <f>[10]Junho!$E$6</f>
        <v>89.208333333333329</v>
      </c>
      <c r="D14" s="14">
        <f>[10]Junho!$E$7</f>
        <v>86</v>
      </c>
      <c r="E14" s="14">
        <f>[10]Junho!$E$8</f>
        <v>84.625</v>
      </c>
      <c r="F14" s="14">
        <f>[10]Junho!$E$9</f>
        <v>82.583333333333329</v>
      </c>
      <c r="G14" s="14">
        <f>[10]Junho!$E$10</f>
        <v>82.5</v>
      </c>
      <c r="H14" s="14">
        <f>[10]Junho!$E$11</f>
        <v>91.166666666666671</v>
      </c>
      <c r="I14" s="14">
        <f>[10]Junho!$E$12</f>
        <v>83.125</v>
      </c>
      <c r="J14" s="14">
        <f>[10]Junho!$E$13</f>
        <v>60.125</v>
      </c>
      <c r="K14" s="14">
        <f>[10]Junho!$E$14</f>
        <v>71.458333333333329</v>
      </c>
      <c r="L14" s="14">
        <f>[10]Junho!$E$15</f>
        <v>57.125</v>
      </c>
      <c r="M14" s="14">
        <f>[10]Junho!$E$16</f>
        <v>50</v>
      </c>
      <c r="N14" s="14">
        <f>[10]Junho!$E$17</f>
        <v>47.125</v>
      </c>
      <c r="O14" s="14">
        <f>[10]Junho!$E$18</f>
        <v>49.708333333333336</v>
      </c>
      <c r="P14" s="14">
        <f>[10]Junho!$E$19</f>
        <v>63.166666666666664</v>
      </c>
      <c r="Q14" s="14">
        <f>[10]Junho!$E$20</f>
        <v>61.083333333333336</v>
      </c>
      <c r="R14" s="14">
        <f>[10]Junho!$E$21</f>
        <v>60.875</v>
      </c>
      <c r="S14" s="14">
        <f>[10]Junho!$E$22</f>
        <v>56.541666666666664</v>
      </c>
      <c r="T14" s="14">
        <f>[10]Junho!$E$23</f>
        <v>51.416666666666664</v>
      </c>
      <c r="U14" s="14">
        <f>[10]Junho!$E$24</f>
        <v>55.958333333333336</v>
      </c>
      <c r="V14" s="14">
        <f>[10]Junho!$E$25</f>
        <v>72.458333333333329</v>
      </c>
      <c r="W14" s="14">
        <f>[10]Junho!$E$26</f>
        <v>79.291666666666671</v>
      </c>
      <c r="X14" s="14">
        <f>[10]Junho!$E$27</f>
        <v>69.041666666666671</v>
      </c>
      <c r="Y14" s="14">
        <f>[10]Junho!$E$28</f>
        <v>59.75</v>
      </c>
      <c r="Z14" s="14">
        <f>[10]Junho!$E$29</f>
        <v>53.666666666666664</v>
      </c>
      <c r="AA14" s="14">
        <f>[10]Junho!$E$30</f>
        <v>50.708333333333336</v>
      </c>
      <c r="AB14" s="14">
        <f>[10]Junho!$E$31</f>
        <v>50.416666666666664</v>
      </c>
      <c r="AC14" s="14">
        <f>[10]Junho!$E$32</f>
        <v>54.083333333333336</v>
      </c>
      <c r="AD14" s="14">
        <f>[10]Junho!$E$33</f>
        <v>54.958333333333336</v>
      </c>
      <c r="AE14" s="14">
        <f>[10]Junho!$E$34</f>
        <v>57.708333333333336</v>
      </c>
      <c r="AF14" s="114">
        <f>AVERAGE(B14:AE14)</f>
        <v>65.625</v>
      </c>
    </row>
    <row r="15" spans="1:34" ht="17.100000000000001" customHeight="1" x14ac:dyDescent="0.2">
      <c r="A15" s="54" t="s">
        <v>6</v>
      </c>
      <c r="B15" s="14">
        <f>[11]Junho!$E$5</f>
        <v>85.125</v>
      </c>
      <c r="C15" s="14">
        <f>[11]Junho!$E$6</f>
        <v>90.5</v>
      </c>
      <c r="D15" s="14">
        <f>[11]Junho!$E$7</f>
        <v>88.541666666666671</v>
      </c>
      <c r="E15" s="14">
        <f>[11]Junho!$E$8</f>
        <v>83.5</v>
      </c>
      <c r="F15" s="14">
        <f>[11]Junho!$E$9</f>
        <v>83.416666666666671</v>
      </c>
      <c r="G15" s="14">
        <f>[11]Junho!$E$10</f>
        <v>82.458333333333329</v>
      </c>
      <c r="H15" s="14">
        <f>[11]Junho!$E$11</f>
        <v>84</v>
      </c>
      <c r="I15" s="14">
        <f>[11]Junho!$E$12</f>
        <v>73.541666666666671</v>
      </c>
      <c r="J15" s="14">
        <f>[11]Junho!$E$13</f>
        <v>61.166666666666664</v>
      </c>
      <c r="K15" s="14">
        <f>[11]Junho!$E$14</f>
        <v>73.875</v>
      </c>
      <c r="L15" s="14">
        <f>[11]Junho!$E$15</f>
        <v>56.083333333333336</v>
      </c>
      <c r="M15" s="14">
        <f>[11]Junho!$E$16</f>
        <v>55.5</v>
      </c>
      <c r="N15" s="14">
        <f>[11]Junho!$E$17</f>
        <v>61.458333333333336</v>
      </c>
      <c r="O15" s="14">
        <f>[11]Junho!$E$18</f>
        <v>62.083333333333336</v>
      </c>
      <c r="P15" s="14">
        <f>[11]Junho!$E$19</f>
        <v>73.833333333333329</v>
      </c>
      <c r="Q15" s="14">
        <f>[11]Junho!$E$20</f>
        <v>72.791666666666671</v>
      </c>
      <c r="R15" s="14">
        <f>[11]Junho!$E$21</f>
        <v>72.916666666666671</v>
      </c>
      <c r="S15" s="14">
        <f>[11]Junho!$E$22</f>
        <v>74.291666666666671</v>
      </c>
      <c r="T15" s="14">
        <f>[11]Junho!$E$23</f>
        <v>76.875</v>
      </c>
      <c r="U15" s="14">
        <f>[11]Junho!$E$24</f>
        <v>79.041666666666671</v>
      </c>
      <c r="V15" s="14">
        <f>[11]Junho!$E$25</f>
        <v>85.375</v>
      </c>
      <c r="W15" s="14">
        <f>[11]Junho!$E$26</f>
        <v>82.541666666666671</v>
      </c>
      <c r="X15" s="14">
        <f>[11]Junho!$E$27</f>
        <v>77.833333333333329</v>
      </c>
      <c r="Y15" s="14">
        <f>[11]Junho!$E$28</f>
        <v>73.125</v>
      </c>
      <c r="Z15" s="14">
        <f>[11]Junho!$E$29</f>
        <v>66.125</v>
      </c>
      <c r="AA15" s="14">
        <f>[11]Junho!$E$30</f>
        <v>64.166666666666671</v>
      </c>
      <c r="AB15" s="14">
        <f>[11]Junho!$E$31</f>
        <v>63.666666666666664</v>
      </c>
      <c r="AC15" s="14">
        <f>[11]Junho!$E$32</f>
        <v>69.666666666666671</v>
      </c>
      <c r="AD15" s="14">
        <f>[11]Junho!$E$33</f>
        <v>67.458333333333329</v>
      </c>
      <c r="AE15" s="14">
        <f>[11]Junho!$E$34</f>
        <v>68.375</v>
      </c>
      <c r="AF15" s="114">
        <f t="shared" ref="AF15:AF32" si="3">AVERAGE(B15:AE15)</f>
        <v>73.64444444444446</v>
      </c>
    </row>
    <row r="16" spans="1:34" ht="17.100000000000001" customHeight="1" x14ac:dyDescent="0.2">
      <c r="A16" s="54" t="s">
        <v>7</v>
      </c>
      <c r="B16" s="14">
        <f>[12]Junho!$E$5</f>
        <v>93.166666666666671</v>
      </c>
      <c r="C16" s="14">
        <f>[12]Junho!$E$6</f>
        <v>86</v>
      </c>
      <c r="D16" s="14">
        <f>[12]Junho!$E$7</f>
        <v>80.75</v>
      </c>
      <c r="E16" s="14">
        <f>[12]Junho!$E$8</f>
        <v>90.208333333333329</v>
      </c>
      <c r="F16" s="14">
        <f>[12]Junho!$E$9</f>
        <v>95.875</v>
      </c>
      <c r="G16" s="14">
        <f>[12]Junho!$E$10</f>
        <v>94.833333333333329</v>
      </c>
      <c r="H16" s="14">
        <f>[12]Junho!$E$11</f>
        <v>78.75</v>
      </c>
      <c r="I16" s="14">
        <f>[12]Junho!$E$12</f>
        <v>66.708333333333329</v>
      </c>
      <c r="J16" s="14">
        <f>[12]Junho!$E$13</f>
        <v>63.375</v>
      </c>
      <c r="K16" s="14">
        <f>[12]Junho!$E$14</f>
        <v>52.958333333333336</v>
      </c>
      <c r="L16" s="14">
        <f>[12]Junho!$E$15</f>
        <v>62.583333333333336</v>
      </c>
      <c r="M16" s="14">
        <f>[12]Junho!$E$16</f>
        <v>57</v>
      </c>
      <c r="N16" s="14">
        <f>[12]Junho!$E$17</f>
        <v>45.25</v>
      </c>
      <c r="O16" s="14">
        <f>[12]Junho!$E$18</f>
        <v>51.166666666666664</v>
      </c>
      <c r="P16" s="14">
        <f>[12]Junho!$E$19</f>
        <v>67.083333333333329</v>
      </c>
      <c r="Q16" s="14">
        <f>[12]Junho!$E$20</f>
        <v>64.791666666666671</v>
      </c>
      <c r="R16" s="14">
        <f>[12]Junho!$E$21</f>
        <v>76.125</v>
      </c>
      <c r="S16" s="14">
        <f>[12]Junho!$E$22</f>
        <v>86.666666666666671</v>
      </c>
      <c r="T16" s="14">
        <f>[12]Junho!$E$23</f>
        <v>91</v>
      </c>
      <c r="U16" s="14">
        <f>[12]Junho!$E$24</f>
        <v>86.375</v>
      </c>
      <c r="V16" s="14">
        <f>[12]Junho!$E$25</f>
        <v>69.708333333333329</v>
      </c>
      <c r="W16" s="14">
        <f>[12]Junho!$E$26</f>
        <v>64.375</v>
      </c>
      <c r="X16" s="14">
        <f>[12]Junho!$E$27</f>
        <v>83.125</v>
      </c>
      <c r="Y16" s="14">
        <f>[12]Junho!$E$28</f>
        <v>73</v>
      </c>
      <c r="Z16" s="14">
        <f>[12]Junho!$E$29</f>
        <v>69.708333333333329</v>
      </c>
      <c r="AA16" s="14">
        <f>[12]Junho!$E$30</f>
        <v>64.375</v>
      </c>
      <c r="AB16" s="14">
        <f>[12]Junho!$E$31</f>
        <v>62.166666666666664</v>
      </c>
      <c r="AC16" s="14">
        <f>[12]Junho!$E$32</f>
        <v>65.333333333333329</v>
      </c>
      <c r="AD16" s="14">
        <f>[12]Junho!$E$33</f>
        <v>59.5</v>
      </c>
      <c r="AE16" s="14">
        <f>[12]Junho!$E$34</f>
        <v>56.416666666666664</v>
      </c>
      <c r="AF16" s="114">
        <f t="shared" si="3"/>
        <v>71.94583333333334</v>
      </c>
    </row>
    <row r="17" spans="1:32" ht="17.100000000000001" customHeight="1" x14ac:dyDescent="0.2">
      <c r="A17" s="54" t="s">
        <v>8</v>
      </c>
      <c r="B17" s="14">
        <f>[13]Junho!$E$5</f>
        <v>92</v>
      </c>
      <c r="C17" s="14">
        <f>[13]Junho!$E$6</f>
        <v>88.125</v>
      </c>
      <c r="D17" s="14">
        <f>[13]Junho!$E$7</f>
        <v>69.8</v>
      </c>
      <c r="E17" s="14">
        <f>[13]Junho!$E$8</f>
        <v>87</v>
      </c>
      <c r="F17" s="14">
        <f>[13]Junho!$E$9</f>
        <v>99</v>
      </c>
      <c r="G17" s="14">
        <f>[13]Junho!$E$10</f>
        <v>86.5</v>
      </c>
      <c r="H17" s="14">
        <f>[13]Junho!$E$11</f>
        <v>63.444444444444443</v>
      </c>
      <c r="I17" s="14">
        <f>[13]Junho!$E$12</f>
        <v>54.7</v>
      </c>
      <c r="J17" s="14">
        <f>[13]Junho!$E$13</f>
        <v>58.375</v>
      </c>
      <c r="K17" s="14">
        <f>[13]Junho!$E$14</f>
        <v>44.125</v>
      </c>
      <c r="L17" s="14">
        <f>[13]Junho!$E$15</f>
        <v>64.5</v>
      </c>
      <c r="M17" s="14">
        <f>[13]Junho!$E$16</f>
        <v>48.7</v>
      </c>
      <c r="N17" s="14">
        <f>[13]Junho!$E$17</f>
        <v>40.333333333333336</v>
      </c>
      <c r="O17" s="14" t="str">
        <f>[13]Junho!$E$18</f>
        <v>*</v>
      </c>
      <c r="P17" s="14">
        <f>[13]Junho!$E$19</f>
        <v>59.5</v>
      </c>
      <c r="Q17" s="14">
        <f>[13]Junho!$E$20</f>
        <v>60.428571428571431</v>
      </c>
      <c r="R17" s="14">
        <f>[13]Junho!$E$21</f>
        <v>89</v>
      </c>
      <c r="S17" s="14" t="str">
        <f>[13]Junho!$E$22</f>
        <v>*</v>
      </c>
      <c r="T17" s="14">
        <f>[13]Junho!$E$23</f>
        <v>98</v>
      </c>
      <c r="U17" s="14" t="str">
        <f>[13]Junho!$E$24</f>
        <v>*</v>
      </c>
      <c r="V17" s="14" t="str">
        <f>[13]Junho!$E$25</f>
        <v>*</v>
      </c>
      <c r="W17" s="14" t="str">
        <f>[13]Junho!$E$26</f>
        <v>*</v>
      </c>
      <c r="X17" s="14" t="str">
        <f>[13]Junho!$E$27</f>
        <v>*</v>
      </c>
      <c r="Y17" s="14" t="str">
        <f>[13]Junho!$E$28</f>
        <v>*</v>
      </c>
      <c r="Z17" s="14" t="str">
        <f>[13]Junho!$E$29</f>
        <v>*</v>
      </c>
      <c r="AA17" s="14" t="str">
        <f>[13]Junho!$E$30</f>
        <v>*</v>
      </c>
      <c r="AB17" s="14" t="str">
        <f>[13]Junho!$E$31</f>
        <v>*</v>
      </c>
      <c r="AC17" s="14" t="str">
        <f>[13]Junho!$E$32</f>
        <v>*</v>
      </c>
      <c r="AD17" s="14" t="str">
        <f>[13]Junho!$E$33</f>
        <v>*</v>
      </c>
      <c r="AE17" s="14" t="str">
        <f>[13]Junho!$E$34</f>
        <v>*</v>
      </c>
      <c r="AF17" s="114">
        <f t="shared" si="3"/>
        <v>70.795961718020536</v>
      </c>
    </row>
    <row r="18" spans="1:32" ht="17.100000000000001" customHeight="1" x14ac:dyDescent="0.2">
      <c r="A18" s="54" t="s">
        <v>9</v>
      </c>
      <c r="B18" s="14">
        <f>[14]Junho!$E$5</f>
        <v>91.777777777777771</v>
      </c>
      <c r="C18" s="14">
        <f>[14]Junho!$E$6</f>
        <v>76.583333333333329</v>
      </c>
      <c r="D18" s="14">
        <f>[14]Junho!$E$7</f>
        <v>73.818181818181813</v>
      </c>
      <c r="E18" s="14">
        <f>[14]Junho!$E$8</f>
        <v>88.75</v>
      </c>
      <c r="F18" s="14">
        <f>[14]Junho!$E$9</f>
        <v>93</v>
      </c>
      <c r="G18" s="14">
        <f>[14]Junho!$E$10</f>
        <v>94.333333333333329</v>
      </c>
      <c r="H18" s="14">
        <f>[14]Junho!$E$11</f>
        <v>60.25</v>
      </c>
      <c r="I18" s="14">
        <f>[14]Junho!$E$12</f>
        <v>60.541666666666664</v>
      </c>
      <c r="J18" s="14">
        <f>[14]Junho!$E$13</f>
        <v>59.833333333333336</v>
      </c>
      <c r="K18" s="14">
        <f>[14]Junho!$E$14</f>
        <v>48.958333333333336</v>
      </c>
      <c r="L18" s="14">
        <f>[14]Junho!$E$15</f>
        <v>56.541666666666664</v>
      </c>
      <c r="M18" s="14">
        <f>[14]Junho!$E$16</f>
        <v>51.666666666666664</v>
      </c>
      <c r="N18" s="14">
        <f>[14]Junho!$E$17</f>
        <v>47.916666666666664</v>
      </c>
      <c r="O18" s="14">
        <f>[14]Junho!$E$18</f>
        <v>62</v>
      </c>
      <c r="P18" s="14">
        <f>[14]Junho!$E$19</f>
        <v>65</v>
      </c>
      <c r="Q18" s="14">
        <f>[14]Junho!$E$20</f>
        <v>67.666666666666671</v>
      </c>
      <c r="R18" s="14">
        <f>[14]Junho!$E$21</f>
        <v>68.291666666666671</v>
      </c>
      <c r="S18" s="14">
        <f>[14]Junho!$E$22</f>
        <v>87.208333333333329</v>
      </c>
      <c r="T18" s="14">
        <f>[14]Junho!$E$23</f>
        <v>86.625</v>
      </c>
      <c r="U18" s="14">
        <f>[14]Junho!$E$24</f>
        <v>81</v>
      </c>
      <c r="V18" s="14">
        <f>[14]Junho!$E$25</f>
        <v>79.791666666666671</v>
      </c>
      <c r="W18" s="14">
        <f>[14]Junho!$E$26</f>
        <v>75.375</v>
      </c>
      <c r="X18" s="14">
        <f>[14]Junho!$E$27</f>
        <v>79.083333333333329</v>
      </c>
      <c r="Y18" s="14">
        <f>[14]Junho!$E$28</f>
        <v>71.458333333333329</v>
      </c>
      <c r="Z18" s="14">
        <f>[14]Junho!$E$29</f>
        <v>66.333333333333329</v>
      </c>
      <c r="AA18" s="14">
        <f>[14]Junho!$E$30</f>
        <v>65.333333333333329</v>
      </c>
      <c r="AB18" s="14">
        <f>[14]Junho!$E$31</f>
        <v>61.583333333333336</v>
      </c>
      <c r="AC18" s="14">
        <f>[14]Junho!$E$32</f>
        <v>65.625</v>
      </c>
      <c r="AD18" s="14">
        <f>[14]Junho!$E$33</f>
        <v>56.166666666666664</v>
      </c>
      <c r="AE18" s="14">
        <f>[14]Junho!$E$34</f>
        <v>55.75</v>
      </c>
      <c r="AF18" s="114">
        <f t="shared" si="3"/>
        <v>69.942087542087535</v>
      </c>
    </row>
    <row r="19" spans="1:32" ht="17.100000000000001" customHeight="1" x14ac:dyDescent="0.2">
      <c r="A19" s="54" t="s">
        <v>49</v>
      </c>
      <c r="B19" s="14">
        <f>[15]Junho!$E$5</f>
        <v>88</v>
      </c>
      <c r="C19" s="14">
        <f>[15]Junho!$E$6</f>
        <v>74</v>
      </c>
      <c r="D19" s="14">
        <f>[15]Junho!$E$7</f>
        <v>72.333333333333329</v>
      </c>
      <c r="E19" s="14" t="str">
        <f>[15]Junho!$E$8</f>
        <v>*</v>
      </c>
      <c r="F19" s="14">
        <f>[15]Junho!$E$9</f>
        <v>94</v>
      </c>
      <c r="G19" s="14" t="str">
        <f>[15]Junho!$E$10</f>
        <v>*</v>
      </c>
      <c r="H19" s="14">
        <f>[15]Junho!$E$11</f>
        <v>62.714285714285715</v>
      </c>
      <c r="I19" s="14">
        <f>[15]Junho!$E$12</f>
        <v>49.285714285714285</v>
      </c>
      <c r="J19" s="14">
        <f>[15]Junho!$E$13</f>
        <v>54.142857142857146</v>
      </c>
      <c r="K19" s="14">
        <f>[15]Junho!$E$14</f>
        <v>58</v>
      </c>
      <c r="L19" s="14">
        <f>[15]Junho!$E$15</f>
        <v>49.875</v>
      </c>
      <c r="M19" s="14">
        <f>[15]Junho!$E$16</f>
        <v>40</v>
      </c>
      <c r="N19" s="14">
        <f>[15]Junho!$E$17</f>
        <v>37.777777777777779</v>
      </c>
      <c r="O19" s="14">
        <f>[15]Junho!$E$18</f>
        <v>37.299999999999997</v>
      </c>
      <c r="P19" s="14">
        <f>[15]Junho!$E$19</f>
        <v>50.6</v>
      </c>
      <c r="Q19" s="14">
        <f>[15]Junho!$E$20</f>
        <v>50.1</v>
      </c>
      <c r="R19" s="14">
        <f>[15]Junho!$E$21</f>
        <v>65.166666666666671</v>
      </c>
      <c r="S19" s="14" t="str">
        <f>[15]Junho!$E$22</f>
        <v>*</v>
      </c>
      <c r="T19" s="14">
        <f>[15]Junho!$E$23</f>
        <v>70.5</v>
      </c>
      <c r="U19" s="14">
        <f>[15]Junho!$E$24</f>
        <v>72</v>
      </c>
      <c r="V19" s="14" t="str">
        <f>[15]Junho!$E$25</f>
        <v>*</v>
      </c>
      <c r="W19" s="14">
        <f>[15]Junho!$E$26</f>
        <v>66.400000000000006</v>
      </c>
      <c r="X19" s="14">
        <f>[15]Junho!$E$27</f>
        <v>60.444444444444443</v>
      </c>
      <c r="Y19" s="14">
        <f>[15]Junho!$E$28</f>
        <v>52.714285714285715</v>
      </c>
      <c r="Z19" s="14">
        <f>[15]Junho!$E$29</f>
        <v>48.125</v>
      </c>
      <c r="AA19" s="14">
        <f>[15]Junho!$E$30</f>
        <v>40.142857142857146</v>
      </c>
      <c r="AB19" s="14">
        <f>[15]Junho!$E$31</f>
        <v>53.857142857142854</v>
      </c>
      <c r="AC19" s="14">
        <f>[15]Junho!$E$32</f>
        <v>53.714285714285715</v>
      </c>
      <c r="AD19" s="14">
        <f>[15]Junho!$E$33</f>
        <v>46.571428571428569</v>
      </c>
      <c r="AE19" s="14">
        <f>[15]Junho!$E$34</f>
        <v>50.666666666666664</v>
      </c>
      <c r="AF19" s="114">
        <f t="shared" si="3"/>
        <v>57.631990231990244</v>
      </c>
    </row>
    <row r="20" spans="1:32" ht="17.100000000000001" customHeight="1" x14ac:dyDescent="0.2">
      <c r="A20" s="54" t="s">
        <v>10</v>
      </c>
      <c r="B20" s="14">
        <f>[16]Junho!$E$5</f>
        <v>95.458333333333329</v>
      </c>
      <c r="C20" s="14">
        <f>[16]Junho!$E$6</f>
        <v>86.75</v>
      </c>
      <c r="D20" s="14">
        <f>[16]Junho!$E$7</f>
        <v>79.916666666666671</v>
      </c>
      <c r="E20" s="14">
        <f>[16]Junho!$E$8</f>
        <v>84.125</v>
      </c>
      <c r="F20" s="14">
        <f>[16]Junho!$E$9</f>
        <v>97.041666666666671</v>
      </c>
      <c r="G20" s="14">
        <f>[16]Junho!$E$10</f>
        <v>89.541666666666671</v>
      </c>
      <c r="H20" s="14">
        <f>[16]Junho!$E$11</f>
        <v>73.916666666666671</v>
      </c>
      <c r="I20" s="14">
        <f>[16]Junho!$E$12</f>
        <v>66.791666666666671</v>
      </c>
      <c r="J20" s="14">
        <f>[16]Junho!$E$13</f>
        <v>64.916666666666671</v>
      </c>
      <c r="K20" s="14">
        <f>[16]Junho!$E$14</f>
        <v>60.833333333333336</v>
      </c>
      <c r="L20" s="14">
        <f>[16]Junho!$E$15</f>
        <v>61.291666666666664</v>
      </c>
      <c r="M20" s="14">
        <f>[16]Junho!$E$16</f>
        <v>59.916666666666664</v>
      </c>
      <c r="N20" s="14">
        <f>[16]Junho!$E$17</f>
        <v>57.916666666666664</v>
      </c>
      <c r="O20" s="14">
        <f>[16]Junho!$E$18</f>
        <v>58.041666666666664</v>
      </c>
      <c r="P20" s="14">
        <f>[16]Junho!$E$19</f>
        <v>69.75</v>
      </c>
      <c r="Q20" s="14">
        <f>[16]Junho!$E$20</f>
        <v>70.833333333333329</v>
      </c>
      <c r="R20" s="14">
        <f>[16]Junho!$E$21</f>
        <v>85.791666666666671</v>
      </c>
      <c r="S20" s="14">
        <f>[16]Junho!$E$22</f>
        <v>90.291666666666671</v>
      </c>
      <c r="T20" s="14">
        <f>[16]Junho!$E$23</f>
        <v>94.541666666666671</v>
      </c>
      <c r="U20" s="14">
        <f>[16]Junho!$E$24</f>
        <v>92.75</v>
      </c>
      <c r="V20" s="14">
        <f>[16]Junho!$E$25</f>
        <v>92.166666666666671</v>
      </c>
      <c r="W20" s="14">
        <f>[16]Junho!$E$26</f>
        <v>88.666666666666671</v>
      </c>
      <c r="X20" s="14">
        <f>[16]Junho!$E$27</f>
        <v>87.541666666666671</v>
      </c>
      <c r="Y20" s="14">
        <f>[16]Junho!$E$28</f>
        <v>78.25</v>
      </c>
      <c r="Z20" s="14">
        <f>[16]Junho!$E$29</f>
        <v>67.333333333333329</v>
      </c>
      <c r="AA20" s="14">
        <f>[16]Junho!$E$30</f>
        <v>64.875</v>
      </c>
      <c r="AB20" s="14">
        <f>[16]Junho!$E$31</f>
        <v>69.75</v>
      </c>
      <c r="AC20" s="14">
        <f>[16]Junho!$E$32</f>
        <v>68.625</v>
      </c>
      <c r="AD20" s="14">
        <f>[16]Junho!$E$33</f>
        <v>65.666666666666671</v>
      </c>
      <c r="AE20" s="14">
        <f>[16]Junho!$E$34</f>
        <v>62.208333333333336</v>
      </c>
      <c r="AF20" s="114">
        <f t="shared" si="3"/>
        <v>76.183333333333337</v>
      </c>
    </row>
    <row r="21" spans="1:32" ht="17.100000000000001" customHeight="1" x14ac:dyDescent="0.2">
      <c r="A21" s="54" t="s">
        <v>11</v>
      </c>
      <c r="B21" s="14">
        <f>[17]Junho!$E$5</f>
        <v>93.291666666666671</v>
      </c>
      <c r="C21" s="14">
        <f>[17]Junho!$E$6</f>
        <v>83.291666666666671</v>
      </c>
      <c r="D21" s="14">
        <f>[17]Junho!$E$7</f>
        <v>83.625</v>
      </c>
      <c r="E21" s="14">
        <f>[17]Junho!$E$8</f>
        <v>90.916666666666671</v>
      </c>
      <c r="F21" s="14">
        <f>[17]Junho!$E$9</f>
        <v>94.333333333333329</v>
      </c>
      <c r="G21" s="14">
        <f>[17]Junho!$E$10</f>
        <v>94.333333333333329</v>
      </c>
      <c r="H21" s="14">
        <f>[17]Junho!$E$11</f>
        <v>80.625</v>
      </c>
      <c r="I21" s="14">
        <f>[17]Junho!$E$12</f>
        <v>71.458333333333329</v>
      </c>
      <c r="J21" s="14">
        <f>[17]Junho!$E$13</f>
        <v>68.875</v>
      </c>
      <c r="K21" s="14">
        <f>[17]Junho!$E$14</f>
        <v>60.041666666666664</v>
      </c>
      <c r="L21" s="14">
        <f>[17]Junho!$E$15</f>
        <v>59.375</v>
      </c>
      <c r="M21" s="14">
        <f>[17]Junho!$E$16</f>
        <v>55.458333333333336</v>
      </c>
      <c r="N21" s="14">
        <f>[17]Junho!$E$17</f>
        <v>64.958333333333329</v>
      </c>
      <c r="O21" s="14">
        <f>[17]Junho!$E$18</f>
        <v>63.958333333333336</v>
      </c>
      <c r="P21" s="14">
        <f>[17]Junho!$E$19</f>
        <v>74.875</v>
      </c>
      <c r="Q21" s="14">
        <f>[17]Junho!$E$20</f>
        <v>75.541666666666671</v>
      </c>
      <c r="R21" s="14">
        <f>[17]Junho!$E$21</f>
        <v>78.041666666666671</v>
      </c>
      <c r="S21" s="14">
        <f>[17]Junho!$E$22</f>
        <v>87.083333333333329</v>
      </c>
      <c r="T21" s="14">
        <f>[17]Junho!$E$23</f>
        <v>90.583333333333329</v>
      </c>
      <c r="U21" s="14">
        <f>[17]Junho!$E$24</f>
        <v>84.041666666666671</v>
      </c>
      <c r="V21" s="14">
        <f>[17]Junho!$E$25</f>
        <v>90.083333333333329</v>
      </c>
      <c r="W21" s="14">
        <f>[17]Junho!$E$26</f>
        <v>86.208333333333329</v>
      </c>
      <c r="X21" s="14">
        <f>[17]Junho!$E$27</f>
        <v>87.625</v>
      </c>
      <c r="Y21" s="14">
        <f>[17]Junho!$E$28</f>
        <v>78.458333333333329</v>
      </c>
      <c r="Z21" s="14">
        <f>[17]Junho!$E$29</f>
        <v>73.583333333333329</v>
      </c>
      <c r="AA21" s="14">
        <f>[17]Junho!$E$30</f>
        <v>68.583333333333329</v>
      </c>
      <c r="AB21" s="14">
        <f>[17]Junho!$E$31</f>
        <v>68.166666666666671</v>
      </c>
      <c r="AC21" s="14">
        <f>[17]Junho!$E$32</f>
        <v>71.833333333333329</v>
      </c>
      <c r="AD21" s="14">
        <f>[17]Junho!$E$33</f>
        <v>72.416666666666671</v>
      </c>
      <c r="AE21" s="14">
        <f>[17]Junho!$E$34</f>
        <v>70.458333333333329</v>
      </c>
      <c r="AF21" s="114">
        <f t="shared" si="3"/>
        <v>77.404166666666669</v>
      </c>
    </row>
    <row r="22" spans="1:32" ht="17.100000000000001" customHeight="1" x14ac:dyDescent="0.2">
      <c r="A22" s="54" t="s">
        <v>12</v>
      </c>
      <c r="B22" s="14">
        <f>[18]Junho!$E$5</f>
        <v>87.291666666666671</v>
      </c>
      <c r="C22" s="14">
        <f>[18]Junho!$E$6</f>
        <v>84.416666666666671</v>
      </c>
      <c r="D22" s="14">
        <f>[18]Junho!$E$7</f>
        <v>81.761904761904759</v>
      </c>
      <c r="E22" s="14">
        <f>[18]Junho!$E$8</f>
        <v>81.642857142857139</v>
      </c>
      <c r="F22" s="14">
        <f>[18]Junho!$E$9</f>
        <v>85.307692307692307</v>
      </c>
      <c r="G22" s="14">
        <f>[18]Junho!$E$10</f>
        <v>87.4</v>
      </c>
      <c r="H22" s="14">
        <f>[18]Junho!$E$11</f>
        <v>71.818181818181813</v>
      </c>
      <c r="I22" s="14">
        <f>[18]Junho!$E$12</f>
        <v>71</v>
      </c>
      <c r="J22" s="14">
        <f>[18]Junho!$E$13</f>
        <v>62.769230769230766</v>
      </c>
      <c r="K22" s="14">
        <f>[18]Junho!$E$14</f>
        <v>70.238095238095241</v>
      </c>
      <c r="L22" s="14">
        <f>[18]Junho!$E$15</f>
        <v>50.307692307692307</v>
      </c>
      <c r="M22" s="14">
        <f>[18]Junho!$E$16</f>
        <v>58</v>
      </c>
      <c r="N22" s="14">
        <f>[18]Junho!$E$17</f>
        <v>62.625</v>
      </c>
      <c r="O22" s="14">
        <f>[18]Junho!$E$18</f>
        <v>64.541666666666671</v>
      </c>
      <c r="P22" s="14">
        <f>[18]Junho!$E$19</f>
        <v>71.875</v>
      </c>
      <c r="Q22" s="14">
        <f>[18]Junho!$E$20</f>
        <v>73</v>
      </c>
      <c r="R22" s="14">
        <f>[18]Junho!$E$21</f>
        <v>81.083333333333329</v>
      </c>
      <c r="S22" s="14">
        <f>[18]Junho!$E$22</f>
        <v>82.333333333333329</v>
      </c>
      <c r="T22" s="14">
        <f>[18]Junho!$E$23</f>
        <v>82.166666666666671</v>
      </c>
      <c r="U22" s="14">
        <f>[18]Junho!$E$24</f>
        <v>82.541666666666671</v>
      </c>
      <c r="V22" s="14">
        <f>[18]Junho!$E$25</f>
        <v>83.375</v>
      </c>
      <c r="W22" s="14">
        <f>[18]Junho!$E$26</f>
        <v>79.375</v>
      </c>
      <c r="X22" s="14">
        <f>[18]Junho!$E$27</f>
        <v>75.625</v>
      </c>
      <c r="Y22" s="14">
        <f>[18]Junho!$E$28</f>
        <v>77.458333333333329</v>
      </c>
      <c r="Z22" s="14">
        <f>[18]Junho!$E$29</f>
        <v>72.166666666666671</v>
      </c>
      <c r="AA22" s="14">
        <f>[18]Junho!$E$30</f>
        <v>74.708333333333329</v>
      </c>
      <c r="AB22" s="14">
        <f>[18]Junho!$E$31</f>
        <v>78.375</v>
      </c>
      <c r="AC22" s="14">
        <f>[18]Junho!$E$32</f>
        <v>81.833333333333329</v>
      </c>
      <c r="AD22" s="14">
        <f>[18]Junho!$E$33</f>
        <v>76.541666666666671</v>
      </c>
      <c r="AE22" s="14">
        <f>[18]Junho!$E$34</f>
        <v>70.416666666666671</v>
      </c>
      <c r="AF22" s="114">
        <f t="shared" si="3"/>
        <v>75.399855144855124</v>
      </c>
    </row>
    <row r="23" spans="1:32" ht="17.100000000000001" customHeight="1" x14ac:dyDescent="0.2">
      <c r="A23" s="54" t="s">
        <v>13</v>
      </c>
      <c r="B23" s="14">
        <f>[19]Junho!$E$5</f>
        <v>85.416666666666671</v>
      </c>
      <c r="C23" s="14">
        <f>[19]Junho!$E$6</f>
        <v>92.875</v>
      </c>
      <c r="D23" s="14">
        <f>[19]Junho!$E$7</f>
        <v>87.791666666666671</v>
      </c>
      <c r="E23" s="14">
        <f>[19]Junho!$E$8</f>
        <v>87.041666666666671</v>
      </c>
      <c r="F23" s="14">
        <f>[19]Junho!$E$9</f>
        <v>87.333333333333329</v>
      </c>
      <c r="G23" s="14">
        <f>[19]Junho!$E$10</f>
        <v>88.916666666666671</v>
      </c>
      <c r="H23" s="14">
        <f>[19]Junho!$E$11</f>
        <v>89.083333333333329</v>
      </c>
      <c r="I23" s="14">
        <f>[19]Junho!$E$12</f>
        <v>78.25</v>
      </c>
      <c r="J23" s="14">
        <f>[19]Junho!$E$13</f>
        <v>74.208333333333329</v>
      </c>
      <c r="K23" s="14">
        <f>[19]Junho!$E$14</f>
        <v>77.125</v>
      </c>
      <c r="L23" s="14">
        <f>[19]Junho!$E$15</f>
        <v>66.916666666666671</v>
      </c>
      <c r="M23" s="14">
        <f>[19]Junho!$E$16</f>
        <v>57.291666666666664</v>
      </c>
      <c r="N23" s="14">
        <f>[19]Junho!$E$17</f>
        <v>68.625</v>
      </c>
      <c r="O23" s="14">
        <f>[19]Junho!$E$18</f>
        <v>70.625</v>
      </c>
      <c r="P23" s="14">
        <f>[19]Junho!$E$19</f>
        <v>72.833333333333329</v>
      </c>
      <c r="Q23" s="14">
        <f>[19]Junho!$E$20</f>
        <v>74.083333333333329</v>
      </c>
      <c r="R23" s="14">
        <f>[19]Junho!$E$21</f>
        <v>84.791666666666671</v>
      </c>
      <c r="S23" s="14">
        <f>[19]Junho!$E$22</f>
        <v>87.875</v>
      </c>
      <c r="T23" s="14">
        <f>[19]Junho!$E$23</f>
        <v>87.291666666666671</v>
      </c>
      <c r="U23" s="14">
        <f>[19]Junho!$E$24</f>
        <v>89.5</v>
      </c>
      <c r="V23" s="14">
        <f>[19]Junho!$E$25</f>
        <v>87.666666666666671</v>
      </c>
      <c r="W23" s="14">
        <f>[19]Junho!$E$26</f>
        <v>84.291666666666671</v>
      </c>
      <c r="X23" s="14">
        <f>[19]Junho!$E$27</f>
        <v>82.291666666666671</v>
      </c>
      <c r="Y23" s="14">
        <f>[19]Junho!$E$28</f>
        <v>76.833333333333329</v>
      </c>
      <c r="Z23" s="14">
        <f>[19]Junho!$E$29</f>
        <v>69.875</v>
      </c>
      <c r="AA23" s="14">
        <f>[19]Junho!$E$30</f>
        <v>84.166666666666671</v>
      </c>
      <c r="AB23" s="14">
        <f>[19]Junho!$E$31</f>
        <v>86.166666666666671</v>
      </c>
      <c r="AC23" s="14">
        <f>[19]Junho!$E$32</f>
        <v>86.75</v>
      </c>
      <c r="AD23" s="14">
        <f>[19]Junho!$E$33</f>
        <v>80.25</v>
      </c>
      <c r="AE23" s="14">
        <f>[19]Junho!$E$34</f>
        <v>70.75</v>
      </c>
      <c r="AF23" s="114">
        <f t="shared" si="3"/>
        <v>80.563888888888883</v>
      </c>
    </row>
    <row r="24" spans="1:32" ht="17.100000000000001" customHeight="1" x14ac:dyDescent="0.2">
      <c r="A24" s="54" t="s">
        <v>14</v>
      </c>
      <c r="B24" s="14">
        <f>[20]Junho!$E$5</f>
        <v>90.541666666666671</v>
      </c>
      <c r="C24" s="14">
        <f>[20]Junho!$E$6</f>
        <v>94.043478260869563</v>
      </c>
      <c r="D24" s="14">
        <f>[20]Junho!$E$7</f>
        <v>95.166666666666671</v>
      </c>
      <c r="E24" s="14" t="str">
        <f>[20]Junho!$E$8</f>
        <v>*</v>
      </c>
      <c r="F24" s="14">
        <f>[20]Junho!$E$9</f>
        <v>88.6</v>
      </c>
      <c r="G24" s="14">
        <f>[20]Junho!$E$10</f>
        <v>89.5</v>
      </c>
      <c r="H24" s="14">
        <f>[20]Junho!$E$11</f>
        <v>91.5</v>
      </c>
      <c r="I24" s="14">
        <f>[20]Junho!$E$12</f>
        <v>94</v>
      </c>
      <c r="J24" s="14">
        <f>[20]Junho!$E$13</f>
        <v>83.833333333333329</v>
      </c>
      <c r="K24" s="14">
        <f>[20]Junho!$E$14</f>
        <v>84.142857142857139</v>
      </c>
      <c r="L24" s="14">
        <f>[20]Junho!$E$15</f>
        <v>64.92307692307692</v>
      </c>
      <c r="M24" s="14">
        <f>[20]Junho!$E$16</f>
        <v>63.521739130434781</v>
      </c>
      <c r="N24" s="14">
        <f>[20]Junho!$E$17</f>
        <v>65.75</v>
      </c>
      <c r="O24" s="14">
        <f>[20]Junho!$E$18</f>
        <v>74.260869565217391</v>
      </c>
      <c r="P24" s="14">
        <f>[20]Junho!$E$19</f>
        <v>78.80952380952381</v>
      </c>
      <c r="Q24" s="14">
        <f>[20]Junho!$E$20</f>
        <v>77.238095238095241</v>
      </c>
      <c r="R24" s="14">
        <f>[20]Junho!$E$21</f>
        <v>72.25</v>
      </c>
      <c r="S24" s="14">
        <f>[20]Junho!$E$22</f>
        <v>70.375</v>
      </c>
      <c r="T24" s="14">
        <f>[20]Junho!$E$23</f>
        <v>69.625</v>
      </c>
      <c r="U24" s="14">
        <f>[20]Junho!$E$24</f>
        <v>67.916666666666671</v>
      </c>
      <c r="V24" s="14">
        <f>[20]Junho!$E$25</f>
        <v>72.541666666666671</v>
      </c>
      <c r="W24" s="14">
        <f>[20]Junho!$E$26</f>
        <v>76</v>
      </c>
      <c r="X24" s="14">
        <f>[20]Junho!$E$27</f>
        <v>73.875</v>
      </c>
      <c r="Y24" s="14">
        <f>[20]Junho!$E$28</f>
        <v>67.666666666666671</v>
      </c>
      <c r="Z24" s="14">
        <f>[20]Junho!$E$29</f>
        <v>62.833333333333336</v>
      </c>
      <c r="AA24" s="14">
        <f>[20]Junho!$E$30</f>
        <v>62.416666666666664</v>
      </c>
      <c r="AB24" s="14">
        <f>[20]Junho!$E$31</f>
        <v>60</v>
      </c>
      <c r="AC24" s="14">
        <f>[20]Junho!$E$32</f>
        <v>63.083333333333336</v>
      </c>
      <c r="AD24" s="14">
        <f>[20]Junho!$E$33</f>
        <v>64.333333333333329</v>
      </c>
      <c r="AE24" s="14">
        <f>[20]Junho!$E$34</f>
        <v>67.291666666666671</v>
      </c>
      <c r="AF24" s="114">
        <f t="shared" si="3"/>
        <v>75.380677243795702</v>
      </c>
    </row>
    <row r="25" spans="1:32" ht="17.100000000000001" customHeight="1" x14ac:dyDescent="0.2">
      <c r="A25" s="54" t="s">
        <v>15</v>
      </c>
      <c r="B25" s="14">
        <f>[21]Junho!$E$5</f>
        <v>96.041666666666671</v>
      </c>
      <c r="C25" s="14">
        <f>[21]Junho!$E$6</f>
        <v>87</v>
      </c>
      <c r="D25" s="14">
        <f>[21]Junho!$E$7</f>
        <v>78.833333333333329</v>
      </c>
      <c r="E25" s="14">
        <f>[21]Junho!$E$8</f>
        <v>87.625</v>
      </c>
      <c r="F25" s="14">
        <f>[21]Junho!$E$9</f>
        <v>96.833333333333329</v>
      </c>
      <c r="G25" s="14">
        <f>[21]Junho!$E$10</f>
        <v>90.791666666666671</v>
      </c>
      <c r="H25" s="14">
        <f>[21]Junho!$E$11</f>
        <v>80.916666666666671</v>
      </c>
      <c r="I25" s="14">
        <f>[21]Junho!$E$12</f>
        <v>63.791666666666664</v>
      </c>
      <c r="J25" s="14">
        <f>[21]Junho!$E$13</f>
        <v>59.166666666666664</v>
      </c>
      <c r="K25" s="14">
        <f>[21]Junho!$E$14</f>
        <v>49.666666666666664</v>
      </c>
      <c r="L25" s="14">
        <f>[21]Junho!$E$15</f>
        <v>62.416666666666664</v>
      </c>
      <c r="M25" s="14">
        <f>[21]Junho!$E$16</f>
        <v>49.166666666666664</v>
      </c>
      <c r="N25" s="14">
        <f>[21]Junho!$E$17</f>
        <v>48.5</v>
      </c>
      <c r="O25" s="14">
        <f>[21]Junho!$E$18</f>
        <v>55.125</v>
      </c>
      <c r="P25" s="14">
        <f>[21]Junho!$E$19</f>
        <v>66.25</v>
      </c>
      <c r="Q25" s="14">
        <f>[21]Junho!$E$20</f>
        <v>64.875</v>
      </c>
      <c r="R25" s="14">
        <f>[21]Junho!$E$21</f>
        <v>91.458333333333329</v>
      </c>
      <c r="S25" s="14">
        <f>[21]Junho!$E$22</f>
        <v>93.875</v>
      </c>
      <c r="T25" s="14">
        <f>[21]Junho!$E$23</f>
        <v>94.916666666666671</v>
      </c>
      <c r="U25" s="14">
        <f>[21]Junho!$E$24</f>
        <v>94.083333333333329</v>
      </c>
      <c r="V25" s="14">
        <f>[21]Junho!$E$25</f>
        <v>97</v>
      </c>
      <c r="W25" s="14">
        <f>[21]Junho!$E$26</f>
        <v>86.333333333333329</v>
      </c>
      <c r="X25" s="14">
        <f>[21]Junho!$E$27</f>
        <v>83.125</v>
      </c>
      <c r="Y25" s="14">
        <f>[21]Junho!$E$28</f>
        <v>81.5</v>
      </c>
      <c r="Z25" s="14">
        <f>[21]Junho!$E$29</f>
        <v>76.916666666666671</v>
      </c>
      <c r="AA25" s="14">
        <f>[21]Junho!$E$30</f>
        <v>75.833333333333329</v>
      </c>
      <c r="AB25" s="14">
        <f>[21]Junho!$E$31</f>
        <v>76</v>
      </c>
      <c r="AC25" s="14">
        <f>[21]Junho!$E$32</f>
        <v>70.458333333333329</v>
      </c>
      <c r="AD25" s="14">
        <f>[21]Junho!$E$33</f>
        <v>68.583333333333329</v>
      </c>
      <c r="AE25" s="14">
        <f>[21]Junho!$E$34</f>
        <v>65.208333333333329</v>
      </c>
      <c r="AF25" s="114">
        <f t="shared" si="3"/>
        <v>76.409722222222214</v>
      </c>
    </row>
    <row r="26" spans="1:32" ht="17.100000000000001" customHeight="1" x14ac:dyDescent="0.2">
      <c r="A26" s="54" t="s">
        <v>16</v>
      </c>
      <c r="B26" s="14">
        <f>[22]Junho!$E$5</f>
        <v>88</v>
      </c>
      <c r="C26" s="14">
        <f>[22]Junho!$E$6</f>
        <v>80.25</v>
      </c>
      <c r="D26" s="14">
        <f>[22]Junho!$E$7</f>
        <v>70.791666666666671</v>
      </c>
      <c r="E26" s="14">
        <f>[22]Junho!$E$8</f>
        <v>84.75</v>
      </c>
      <c r="F26" s="14">
        <f>[22]Junho!$E$9</f>
        <v>92.041666666666671</v>
      </c>
      <c r="G26" s="14">
        <f>[22]Junho!$E$10</f>
        <v>86.166666666666671</v>
      </c>
      <c r="H26" s="14">
        <f>[22]Junho!$E$11</f>
        <v>75.583333333333329</v>
      </c>
      <c r="I26" s="14">
        <f>[22]Junho!$E$12</f>
        <v>69.166666666666671</v>
      </c>
      <c r="J26" s="14">
        <f>[22]Junho!$E$13</f>
        <v>70.208333333333329</v>
      </c>
      <c r="K26" s="14">
        <f>[22]Junho!$E$14</f>
        <v>68.75</v>
      </c>
      <c r="L26" s="14">
        <f>[22]Junho!$E$15</f>
        <v>69.458333333333329</v>
      </c>
      <c r="M26" s="14">
        <f>[22]Junho!$E$16</f>
        <v>59.304347826086953</v>
      </c>
      <c r="N26" s="14">
        <f>[22]Junho!$E$17</f>
        <v>57.75</v>
      </c>
      <c r="O26" s="14">
        <f>[22]Junho!$E$18</f>
        <v>62.375</v>
      </c>
      <c r="P26" s="14">
        <f>[22]Junho!$E$19</f>
        <v>66.541666666666671</v>
      </c>
      <c r="Q26" s="14">
        <f>[22]Junho!$E$20</f>
        <v>72.75</v>
      </c>
      <c r="R26" s="14">
        <f>[22]Junho!$E$21</f>
        <v>77.958333333333329</v>
      </c>
      <c r="S26" s="14">
        <f>[22]Junho!$E$22</f>
        <v>87.041666666666671</v>
      </c>
      <c r="T26" s="14">
        <f>[22]Junho!$E$23</f>
        <v>91.25</v>
      </c>
      <c r="U26" s="14">
        <f>[22]Junho!$E$24</f>
        <v>90.791666666666671</v>
      </c>
      <c r="V26" s="14">
        <f>[22]Junho!$E$25</f>
        <v>87</v>
      </c>
      <c r="W26" s="14">
        <f>[22]Junho!$E$26</f>
        <v>77.958333333333329</v>
      </c>
      <c r="X26" s="14">
        <f>[22]Junho!$E$27</f>
        <v>72.416666666666671</v>
      </c>
      <c r="Y26" s="14">
        <f>[22]Junho!$E$28</f>
        <v>74.083333333333329</v>
      </c>
      <c r="Z26" s="14">
        <f>[22]Junho!$E$29</f>
        <v>69.541666666666671</v>
      </c>
      <c r="AA26" s="14">
        <f>[22]Junho!$E$30</f>
        <v>81.25</v>
      </c>
      <c r="AB26" s="14">
        <f>[22]Junho!$E$31</f>
        <v>88.75</v>
      </c>
      <c r="AC26" s="14">
        <f>[22]Junho!$E$32</f>
        <v>87.958333333333329</v>
      </c>
      <c r="AD26" s="14">
        <f>[22]Junho!$E$33</f>
        <v>86.791666666666671</v>
      </c>
      <c r="AE26" s="14">
        <f>[22]Junho!$E$34</f>
        <v>71.875</v>
      </c>
      <c r="AF26" s="114">
        <f t="shared" si="3"/>
        <v>77.285144927536237</v>
      </c>
    </row>
    <row r="27" spans="1:32" ht="17.100000000000001" customHeight="1" x14ac:dyDescent="0.2">
      <c r="A27" s="54" t="s">
        <v>17</v>
      </c>
      <c r="B27" s="14" t="str">
        <f>[23]Junho!$E$5</f>
        <v>*</v>
      </c>
      <c r="C27" s="14" t="str">
        <f>[23]Junho!$E$6</f>
        <v>*</v>
      </c>
      <c r="D27" s="14" t="str">
        <f>[23]Junho!$E$7</f>
        <v>*</v>
      </c>
      <c r="E27" s="14" t="str">
        <f>[23]Junho!$E$8</f>
        <v>*</v>
      </c>
      <c r="F27" s="14" t="str">
        <f>[23]Junho!$E$9</f>
        <v>*</v>
      </c>
      <c r="G27" s="14" t="str">
        <f>[23]Junho!$E$10</f>
        <v>*</v>
      </c>
      <c r="H27" s="14" t="str">
        <f>[23]Junho!$E$11</f>
        <v>*</v>
      </c>
      <c r="I27" s="14" t="str">
        <f>[23]Junho!$E$12</f>
        <v>*</v>
      </c>
      <c r="J27" s="14" t="str">
        <f>[23]Junho!$E$13</f>
        <v>*</v>
      </c>
      <c r="K27" s="14" t="str">
        <f>[23]Junho!$E$14</f>
        <v>*</v>
      </c>
      <c r="L27" s="14" t="str">
        <f>[23]Junho!$E$15</f>
        <v>*</v>
      </c>
      <c r="M27" s="14" t="str">
        <f>[23]Junho!$E$16</f>
        <v>*</v>
      </c>
      <c r="N27" s="14" t="str">
        <f>[23]Junho!$E$17</f>
        <v>*</v>
      </c>
      <c r="O27" s="14" t="str">
        <f>[23]Junho!$E$18</f>
        <v>*</v>
      </c>
      <c r="P27" s="14" t="str">
        <f>[23]Junho!$E$19</f>
        <v>*</v>
      </c>
      <c r="Q27" s="14" t="str">
        <f>[23]Junho!$E$20</f>
        <v>*</v>
      </c>
      <c r="R27" s="14" t="str">
        <f>[23]Junho!$E$21</f>
        <v>*</v>
      </c>
      <c r="S27" s="14" t="str">
        <f>[23]Junho!$E$22</f>
        <v>*</v>
      </c>
      <c r="T27" s="14" t="str">
        <f>[23]Junho!$E$23</f>
        <v>*</v>
      </c>
      <c r="U27" s="14" t="str">
        <f>[23]Junho!$E$24</f>
        <v>*</v>
      </c>
      <c r="V27" s="14" t="str">
        <f>[23]Junho!$E$25</f>
        <v>*</v>
      </c>
      <c r="W27" s="14" t="str">
        <f>[23]Junho!$E$26</f>
        <v>*</v>
      </c>
      <c r="X27" s="14" t="str">
        <f>[23]Junho!$E$27</f>
        <v>*</v>
      </c>
      <c r="Y27" s="14" t="str">
        <f>[23]Junho!$E$28</f>
        <v>*</v>
      </c>
      <c r="Z27" s="14" t="str">
        <f>[23]Junho!$E$29</f>
        <v>*</v>
      </c>
      <c r="AA27" s="14" t="str">
        <f>[23]Junho!$E$30</f>
        <v>*</v>
      </c>
      <c r="AB27" s="14" t="str">
        <f>[23]Junho!$E$31</f>
        <v>*</v>
      </c>
      <c r="AC27" s="14" t="str">
        <f>[23]Junho!$E$32</f>
        <v>*</v>
      </c>
      <c r="AD27" s="14" t="str">
        <f>[23]Junho!$E$33</f>
        <v>*</v>
      </c>
      <c r="AE27" s="14" t="str">
        <f>[23]Junho!$E$34</f>
        <v>*</v>
      </c>
      <c r="AF27" s="114" t="s">
        <v>137</v>
      </c>
    </row>
    <row r="28" spans="1:32" ht="17.100000000000001" customHeight="1" x14ac:dyDescent="0.2">
      <c r="A28" s="54" t="s">
        <v>18</v>
      </c>
      <c r="B28" s="14">
        <f>[24]Junho!$E$5</f>
        <v>88.583333333333329</v>
      </c>
      <c r="C28" s="14">
        <f>[24]Junho!$E$6</f>
        <v>94.75</v>
      </c>
      <c r="D28" s="14">
        <f>[24]Junho!$E$7</f>
        <v>92.375</v>
      </c>
      <c r="E28" s="14">
        <f>[24]Junho!$E$8</f>
        <v>87.166666666666671</v>
      </c>
      <c r="F28" s="14">
        <f>[24]Junho!$E$9</f>
        <v>85.166666666666671</v>
      </c>
      <c r="G28" s="14">
        <f>[24]Junho!$E$10</f>
        <v>90.291666666666671</v>
      </c>
      <c r="H28" s="14">
        <f>[24]Junho!$E$11</f>
        <v>94.833333333333329</v>
      </c>
      <c r="I28" s="14">
        <f>[24]Junho!$E$12</f>
        <v>75.583333333333329</v>
      </c>
      <c r="J28" s="14">
        <f>[24]Junho!$E$13</f>
        <v>58.791666666666664</v>
      </c>
      <c r="K28" s="14">
        <f>[24]Junho!$E$14</f>
        <v>65.958333333333329</v>
      </c>
      <c r="L28" s="14">
        <f>[24]Junho!$E$15</f>
        <v>57.958333333333336</v>
      </c>
      <c r="M28" s="14">
        <f>[24]Junho!$E$16</f>
        <v>52.833333333333336</v>
      </c>
      <c r="N28" s="14">
        <f>[24]Junho!$E$17</f>
        <v>46.166666666666664</v>
      </c>
      <c r="O28" s="14">
        <f>[24]Junho!$E$18</f>
        <v>53.375</v>
      </c>
      <c r="P28" s="14">
        <f>[24]Junho!$E$19</f>
        <v>64.791666666666671</v>
      </c>
      <c r="Q28" s="14">
        <f>[24]Junho!$E$20</f>
        <v>64.041666666666671</v>
      </c>
      <c r="R28" s="14">
        <f>[24]Junho!$E$21</f>
        <v>64.958333333333329</v>
      </c>
      <c r="S28" s="14">
        <f>[24]Junho!$E$22</f>
        <v>70.25</v>
      </c>
      <c r="T28" s="14">
        <f>[24]Junho!$E$23</f>
        <v>75.916666666666671</v>
      </c>
      <c r="U28" s="14">
        <f>[24]Junho!$E$24</f>
        <v>73.916666666666671</v>
      </c>
      <c r="V28" s="14">
        <f>[24]Junho!$E$25</f>
        <v>83.25</v>
      </c>
      <c r="W28" s="14">
        <f>[24]Junho!$E$26</f>
        <v>84.291666666666671</v>
      </c>
      <c r="X28" s="14">
        <f>[24]Junho!$E$27</f>
        <v>74.5</v>
      </c>
      <c r="Y28" s="14">
        <f>[24]Junho!$E$28</f>
        <v>68.625</v>
      </c>
      <c r="Z28" s="14">
        <f>[24]Junho!$E$29</f>
        <v>63.083333333333336</v>
      </c>
      <c r="AA28" s="14">
        <f>[24]Junho!$E$30</f>
        <v>55.916666666666664</v>
      </c>
      <c r="AB28" s="14">
        <f>[24]Junho!$E$31</f>
        <v>50.875</v>
      </c>
      <c r="AC28" s="14">
        <f>[24]Junho!$E$32</f>
        <v>60.75</v>
      </c>
      <c r="AD28" s="14">
        <f>[24]Junho!$E$33</f>
        <v>57.75</v>
      </c>
      <c r="AE28" s="14">
        <f>[24]Junho!$E$34</f>
        <v>57.083333333333336</v>
      </c>
      <c r="AF28" s="114">
        <f t="shared" si="3"/>
        <v>70.461111111111137</v>
      </c>
    </row>
    <row r="29" spans="1:32" ht="17.100000000000001" customHeight="1" x14ac:dyDescent="0.2">
      <c r="A29" s="54" t="s">
        <v>19</v>
      </c>
      <c r="B29" s="14">
        <f>[25]Junho!$E$5</f>
        <v>89.916666666666671</v>
      </c>
      <c r="C29" s="14">
        <f>[25]Junho!$E$6</f>
        <v>89.791666666666671</v>
      </c>
      <c r="D29" s="14">
        <f>[25]Junho!$E$7</f>
        <v>77.375</v>
      </c>
      <c r="E29" s="14">
        <f>[25]Junho!$E$8</f>
        <v>90.375</v>
      </c>
      <c r="F29" s="14">
        <f>[25]Junho!$E$9</f>
        <v>93.583333333333329</v>
      </c>
      <c r="G29" s="14">
        <f>[25]Junho!$E$10</f>
        <v>81.916666666666671</v>
      </c>
      <c r="H29" s="14">
        <f>[25]Junho!$E$11</f>
        <v>79.666666666666671</v>
      </c>
      <c r="I29" s="14">
        <f>[25]Junho!$E$12</f>
        <v>67.333333333333329</v>
      </c>
      <c r="J29" s="14">
        <f>[25]Junho!$E$13</f>
        <v>60.416666666666664</v>
      </c>
      <c r="K29" s="14">
        <f>[25]Junho!$E$14</f>
        <v>60</v>
      </c>
      <c r="L29" s="14">
        <f>[25]Junho!$E$15</f>
        <v>66.833333333333329</v>
      </c>
      <c r="M29" s="14">
        <f>[25]Junho!$E$16</f>
        <v>58.291666666666664</v>
      </c>
      <c r="N29" s="14">
        <f>[25]Junho!$E$17</f>
        <v>50.875</v>
      </c>
      <c r="O29" s="14">
        <f>[25]Junho!$E$18</f>
        <v>49.625</v>
      </c>
      <c r="P29" s="14">
        <f>[25]Junho!$E$19</f>
        <v>67.375</v>
      </c>
      <c r="Q29" s="14">
        <f>[25]Junho!$E$20</f>
        <v>67.416666666666671</v>
      </c>
      <c r="R29" s="14">
        <f>[25]Junho!$E$21</f>
        <v>93.916666666666671</v>
      </c>
      <c r="S29" s="14">
        <f>[25]Junho!$E$22</f>
        <v>96.333333333333329</v>
      </c>
      <c r="T29" s="14">
        <f>[25]Junho!$E$23</f>
        <v>89.708333333333329</v>
      </c>
      <c r="U29" s="14">
        <f>[25]Junho!$E$24</f>
        <v>95.041666666666671</v>
      </c>
      <c r="V29" s="14">
        <f>[25]Junho!$E$25</f>
        <v>98.041666666666671</v>
      </c>
      <c r="W29" s="14">
        <f>[25]Junho!$E$26</f>
        <v>89.708333333333329</v>
      </c>
      <c r="X29" s="14">
        <f>[25]Junho!$E$27</f>
        <v>90.833333333333329</v>
      </c>
      <c r="Y29" s="14">
        <f>[25]Junho!$E$28</f>
        <v>81.875</v>
      </c>
      <c r="Z29" s="14">
        <f>[25]Junho!$E$29</f>
        <v>74.916666666666671</v>
      </c>
      <c r="AA29" s="14">
        <f>[25]Junho!$E$30</f>
        <v>70.291666666666671</v>
      </c>
      <c r="AB29" s="14">
        <f>[25]Junho!$E$31</f>
        <v>75.772727272727266</v>
      </c>
      <c r="AC29" s="14">
        <f>[25]Junho!$E$32</f>
        <v>64.791666666666671</v>
      </c>
      <c r="AD29" s="14">
        <f>[25]Junho!$E$33</f>
        <v>67.708333333333329</v>
      </c>
      <c r="AE29" s="14">
        <f>[25]Junho!$E$34</f>
        <v>69.833333333333329</v>
      </c>
      <c r="AF29" s="114">
        <f t="shared" si="3"/>
        <v>76.985479797979821</v>
      </c>
    </row>
    <row r="30" spans="1:32" ht="17.100000000000001" customHeight="1" x14ac:dyDescent="0.2">
      <c r="A30" s="54" t="s">
        <v>31</v>
      </c>
      <c r="B30" s="14">
        <f>[26]Junho!$E$5</f>
        <v>92.041666666666671</v>
      </c>
      <c r="C30" s="14">
        <f>[26]Junho!$E$6</f>
        <v>89.916666666666671</v>
      </c>
      <c r="D30" s="14">
        <f>[26]Junho!$E$7</f>
        <v>87.125</v>
      </c>
      <c r="E30" s="14">
        <f>[26]Junho!$E$8</f>
        <v>87.875</v>
      </c>
      <c r="F30" s="14">
        <f>[26]Junho!$E$9</f>
        <v>92.916666666666671</v>
      </c>
      <c r="G30" s="14">
        <f>[26]Junho!$E$10</f>
        <v>94.25</v>
      </c>
      <c r="H30" s="14">
        <f>[26]Junho!$E$11</f>
        <v>82.083333333333329</v>
      </c>
      <c r="I30" s="14">
        <f>[26]Junho!$E$12</f>
        <v>78.375</v>
      </c>
      <c r="J30" s="14">
        <f>[26]Junho!$E$13</f>
        <v>75.708333333333329</v>
      </c>
      <c r="K30" s="14">
        <f>[26]Junho!$E$14</f>
        <v>69.583333333333329</v>
      </c>
      <c r="L30" s="14">
        <f>[26]Junho!$E$15</f>
        <v>54.866666666666667</v>
      </c>
      <c r="M30" s="14">
        <f>[26]Junho!$E$16</f>
        <v>47.53846153846154</v>
      </c>
      <c r="N30" s="14">
        <f>[26]Junho!$E$17</f>
        <v>59.25</v>
      </c>
      <c r="O30" s="14">
        <f>[26]Junho!$E$18</f>
        <v>57.041666666666664</v>
      </c>
      <c r="P30" s="14">
        <f>[26]Junho!$E$19</f>
        <v>64.458333333333329</v>
      </c>
      <c r="Q30" s="14">
        <f>[26]Junho!$E$20</f>
        <v>63.25</v>
      </c>
      <c r="R30" s="14">
        <f>[26]Junho!$E$21</f>
        <v>71.166666666666671</v>
      </c>
      <c r="S30" s="14">
        <f>[26]Junho!$E$22</f>
        <v>84.208333333333329</v>
      </c>
      <c r="T30" s="14">
        <f>[26]Junho!$E$23</f>
        <v>88.875</v>
      </c>
      <c r="U30" s="14">
        <f>[26]Junho!$E$24</f>
        <v>83.708333333333329</v>
      </c>
      <c r="V30" s="14">
        <f>[26]Junho!$E$25</f>
        <v>88.833333333333329</v>
      </c>
      <c r="W30" s="14">
        <f>[26]Junho!$E$26</f>
        <v>86.666666666666671</v>
      </c>
      <c r="X30" s="14">
        <f>[26]Junho!$E$27</f>
        <v>79.375</v>
      </c>
      <c r="Y30" s="14">
        <f>[26]Junho!$E$28</f>
        <v>68.791666666666671</v>
      </c>
      <c r="Z30" s="14">
        <f>[26]Junho!$E$29</f>
        <v>59.375</v>
      </c>
      <c r="AA30" s="14">
        <f>[26]Junho!$E$30</f>
        <v>56.375</v>
      </c>
      <c r="AB30" s="14">
        <f>[26]Junho!$E$31</f>
        <v>50.25</v>
      </c>
      <c r="AC30" s="14">
        <f>[26]Junho!$E$32</f>
        <v>62.166666666666664</v>
      </c>
      <c r="AD30" s="14">
        <f>[26]Junho!$E$33</f>
        <v>56.375</v>
      </c>
      <c r="AE30" s="14">
        <f>[26]Junho!$E$34</f>
        <v>53.083333333333336</v>
      </c>
      <c r="AF30" s="114">
        <f t="shared" si="3"/>
        <v>72.851004273504273</v>
      </c>
    </row>
    <row r="31" spans="1:32" ht="17.100000000000001" customHeight="1" x14ac:dyDescent="0.2">
      <c r="A31" s="54" t="s">
        <v>51</v>
      </c>
      <c r="B31" s="14">
        <f>[27]Junho!$E$5</f>
        <v>78.666666666666671</v>
      </c>
      <c r="C31" s="14">
        <f>[27]Junho!$E$6</f>
        <v>82.416666666666671</v>
      </c>
      <c r="D31" s="14">
        <f>[27]Junho!$E$7</f>
        <v>88.166666666666671</v>
      </c>
      <c r="E31" s="14">
        <f>[27]Junho!$E$8</f>
        <v>82.916666666666671</v>
      </c>
      <c r="F31" s="14">
        <f>[27]Junho!$E$9</f>
        <v>75.75</v>
      </c>
      <c r="G31" s="14">
        <f>[27]Junho!$E$10</f>
        <v>78.833333333333329</v>
      </c>
      <c r="H31" s="14">
        <f>[27]Junho!$E$11</f>
        <v>88.75</v>
      </c>
      <c r="I31" s="14">
        <f>[27]Junho!$E$12</f>
        <v>83.833333333333329</v>
      </c>
      <c r="J31" s="14">
        <f>[27]Junho!$E$13</f>
        <v>63.5</v>
      </c>
      <c r="K31" s="14">
        <f>[27]Junho!$E$14</f>
        <v>65.333333333333329</v>
      </c>
      <c r="L31" s="14">
        <f>[27]Junho!$E$15</f>
        <v>66.375</v>
      </c>
      <c r="M31" s="14">
        <f>[27]Junho!$E$16</f>
        <v>50.291666666666664</v>
      </c>
      <c r="N31" s="14">
        <f>[27]Junho!$E$17</f>
        <v>46.916666666666664</v>
      </c>
      <c r="O31" s="14">
        <f>[27]Junho!$E$18</f>
        <v>46.5</v>
      </c>
      <c r="P31" s="14">
        <f>[27]Junho!$E$19</f>
        <v>50.333333333333336</v>
      </c>
      <c r="Q31" s="14">
        <f>[27]Junho!$E$20</f>
        <v>47.833333333333336</v>
      </c>
      <c r="R31" s="14">
        <f>[27]Junho!$E$21</f>
        <v>48.541666666666664</v>
      </c>
      <c r="S31" s="14">
        <f>[27]Junho!$E$22</f>
        <v>67.583333333333329</v>
      </c>
      <c r="T31" s="14">
        <f>[27]Junho!$E$23</f>
        <v>79.875</v>
      </c>
      <c r="U31" s="14">
        <f>[27]Junho!$E$24</f>
        <v>88.041666666666671</v>
      </c>
      <c r="V31" s="14">
        <f>[27]Junho!$E$25</f>
        <v>86.458333333333329</v>
      </c>
      <c r="W31" s="14">
        <f>[27]Junho!$E$26</f>
        <v>88.833333333333329</v>
      </c>
      <c r="X31" s="14">
        <f>[27]Junho!$E$27</f>
        <v>79.416666666666671</v>
      </c>
      <c r="Y31" s="14">
        <f>[27]Junho!$E$28</f>
        <v>60.166666666666664</v>
      </c>
      <c r="Z31" s="14">
        <f>[27]Junho!$E$29</f>
        <v>45.458333333333336</v>
      </c>
      <c r="AA31" s="14">
        <f>[27]Junho!$E$30</f>
        <v>38.5</v>
      </c>
      <c r="AB31" s="14">
        <f>[27]Junho!$E$31</f>
        <v>48.708333333333336</v>
      </c>
      <c r="AC31" s="14">
        <f>[27]Junho!$E$32</f>
        <v>68.5</v>
      </c>
      <c r="AD31" s="14">
        <f>[27]Junho!$E$33</f>
        <v>57.5</v>
      </c>
      <c r="AE31" s="14">
        <f>[27]Junho!$E$34</f>
        <v>46</v>
      </c>
      <c r="AF31" s="114">
        <f t="shared" si="3"/>
        <v>66.666666666666657</v>
      </c>
    </row>
    <row r="32" spans="1:32" ht="17.100000000000001" customHeight="1" x14ac:dyDescent="0.2">
      <c r="A32" s="54" t="s">
        <v>20</v>
      </c>
      <c r="B32" s="14">
        <f>[28]Junho!$E$5</f>
        <v>89.625</v>
      </c>
      <c r="C32" s="14">
        <f>[28]Junho!$E$6</f>
        <v>92.416666666666671</v>
      </c>
      <c r="D32" s="14">
        <f>[28]Junho!$E$7</f>
        <v>91.458333333333329</v>
      </c>
      <c r="E32" s="14">
        <f>[28]Junho!$E$8</f>
        <v>82.375</v>
      </c>
      <c r="F32" s="14">
        <f>[28]Junho!$E$9</f>
        <v>81.291666666666671</v>
      </c>
      <c r="G32" s="14">
        <f>[28]Junho!$E$10</f>
        <v>86.875</v>
      </c>
      <c r="H32" s="14">
        <f>[28]Junho!$E$11</f>
        <v>80.875</v>
      </c>
      <c r="I32" s="14">
        <f>[28]Junho!$E$12</f>
        <v>74.666666666666671</v>
      </c>
      <c r="J32" s="14">
        <f>[28]Junho!$E$13</f>
        <v>66.375</v>
      </c>
      <c r="K32" s="14">
        <f>[28]Junho!$E$14</f>
        <v>63.958333333333336</v>
      </c>
      <c r="L32" s="14">
        <f>[28]Junho!$E$15</f>
        <v>52.25</v>
      </c>
      <c r="M32" s="14">
        <f>[28]Junho!$E$16</f>
        <v>56.625</v>
      </c>
      <c r="N32" s="14">
        <f>[28]Junho!$E$17</f>
        <v>58.208333333333336</v>
      </c>
      <c r="O32" s="14">
        <f>[28]Junho!$E$18</f>
        <v>69.375</v>
      </c>
      <c r="P32" s="14">
        <f>[28]Junho!$E$19</f>
        <v>77.958333333333329</v>
      </c>
      <c r="Q32" s="14">
        <f>[28]Junho!$E$20</f>
        <v>75.916666666666671</v>
      </c>
      <c r="R32" s="14">
        <f>[28]Junho!$E$21</f>
        <v>72.916666666666671</v>
      </c>
      <c r="S32" s="14">
        <f>[28]Junho!$E$22</f>
        <v>72.25</v>
      </c>
      <c r="T32" s="14">
        <f>[28]Junho!$E$23</f>
        <v>72.833333333333329</v>
      </c>
      <c r="U32" s="14">
        <f>[28]Junho!$E$24</f>
        <v>70.708333333333329</v>
      </c>
      <c r="V32" s="14">
        <f>[28]Junho!$E$25</f>
        <v>74.208333333333329</v>
      </c>
      <c r="W32" s="14">
        <f>[28]Junho!$E$26</f>
        <v>75.541666666666671</v>
      </c>
      <c r="X32" s="14">
        <f>[28]Junho!$E$27</f>
        <v>73.5</v>
      </c>
      <c r="Y32" s="14">
        <f>[28]Junho!$E$28</f>
        <v>71.041666666666671</v>
      </c>
      <c r="Z32" s="14">
        <f>[28]Junho!$E$29</f>
        <v>68.375</v>
      </c>
      <c r="AA32" s="14">
        <f>[28]Junho!$E$30</f>
        <v>66</v>
      </c>
      <c r="AB32" s="14">
        <f>[28]Junho!$E$31</f>
        <v>60.916666666666664</v>
      </c>
      <c r="AC32" s="14">
        <f>[28]Junho!$E$32</f>
        <v>64.666666666666671</v>
      </c>
      <c r="AD32" s="14">
        <f>[28]Junho!$E$33</f>
        <v>66.583333333333329</v>
      </c>
      <c r="AE32" s="14">
        <f>[28]Junho!$E$34</f>
        <v>68.916666666666671</v>
      </c>
      <c r="AF32" s="114">
        <f t="shared" si="3"/>
        <v>72.623611111111117</v>
      </c>
    </row>
    <row r="33" spans="1:35" s="5" customFormat="1" ht="17.100000000000001" customHeight="1" x14ac:dyDescent="0.2">
      <c r="A33" s="64" t="s">
        <v>34</v>
      </c>
      <c r="B33" s="65">
        <f t="shared" ref="B33:AF33" si="4">AVERAGE(B5:B32)</f>
        <v>89.074252136752136</v>
      </c>
      <c r="C33" s="65">
        <f t="shared" si="4"/>
        <v>87.482783145464296</v>
      </c>
      <c r="D33" s="65">
        <f t="shared" si="4"/>
        <v>83.190900765900778</v>
      </c>
      <c r="E33" s="65">
        <f t="shared" si="4"/>
        <v>86.102880952380971</v>
      </c>
      <c r="F33" s="65">
        <f t="shared" si="4"/>
        <v>88.281837606837598</v>
      </c>
      <c r="G33" s="65">
        <f t="shared" si="4"/>
        <v>87.353079710144954</v>
      </c>
      <c r="H33" s="65">
        <f t="shared" si="4"/>
        <v>79.702712924935142</v>
      </c>
      <c r="I33" s="65">
        <f t="shared" si="4"/>
        <v>71.918121693121691</v>
      </c>
      <c r="J33" s="65">
        <f t="shared" si="4"/>
        <v>64.805589472256131</v>
      </c>
      <c r="K33" s="65">
        <f t="shared" si="4"/>
        <v>64.389417989417979</v>
      </c>
      <c r="L33" s="65">
        <f t="shared" si="4"/>
        <v>59.437250712250709</v>
      </c>
      <c r="M33" s="65">
        <f t="shared" si="4"/>
        <v>55.189042398825009</v>
      </c>
      <c r="N33" s="65">
        <f t="shared" si="4"/>
        <v>54.293136390358619</v>
      </c>
      <c r="O33" s="65">
        <f t="shared" si="4"/>
        <v>58.031187290969903</v>
      </c>
      <c r="P33" s="65">
        <f t="shared" si="4"/>
        <v>66.84078483245149</v>
      </c>
      <c r="Q33" s="65">
        <f t="shared" si="4"/>
        <v>67.119444444444454</v>
      </c>
      <c r="R33" s="65">
        <f t="shared" si="4"/>
        <v>74.284259259259272</v>
      </c>
      <c r="S33" s="65">
        <f t="shared" si="4"/>
        <v>78.866482720178354</v>
      </c>
      <c r="T33" s="65">
        <f t="shared" si="4"/>
        <v>80.725215114104031</v>
      </c>
      <c r="U33" s="65">
        <f t="shared" si="4"/>
        <v>79.256993006993014</v>
      </c>
      <c r="V33" s="65">
        <f t="shared" si="4"/>
        <v>81.096590909090907</v>
      </c>
      <c r="W33" s="65">
        <f t="shared" si="4"/>
        <v>77.732109557109553</v>
      </c>
      <c r="X33" s="65">
        <f t="shared" si="4"/>
        <v>76.818230380730384</v>
      </c>
      <c r="Y33" s="65">
        <f t="shared" si="4"/>
        <v>71.018352480852485</v>
      </c>
      <c r="Z33" s="65">
        <f t="shared" si="4"/>
        <v>65.486378205128204</v>
      </c>
      <c r="AA33" s="65">
        <f t="shared" si="4"/>
        <v>64.394917582417605</v>
      </c>
      <c r="AB33" s="65">
        <f t="shared" si="4"/>
        <v>66.125988594738587</v>
      </c>
      <c r="AC33" s="65">
        <f t="shared" si="4"/>
        <v>68.689285714285717</v>
      </c>
      <c r="AD33" s="65">
        <f t="shared" si="4"/>
        <v>66.032728937728919</v>
      </c>
      <c r="AE33" s="65">
        <f t="shared" si="4"/>
        <v>62.804999999999993</v>
      </c>
      <c r="AF33" s="115">
        <f t="shared" si="4"/>
        <v>72.370827495138897</v>
      </c>
      <c r="AG33" s="8"/>
    </row>
    <row r="34" spans="1:35" x14ac:dyDescent="0.2">
      <c r="A34" s="82"/>
      <c r="B34" s="81"/>
      <c r="C34" s="81"/>
      <c r="D34" s="81" t="s">
        <v>135</v>
      </c>
      <c r="E34" s="81"/>
      <c r="F34" s="81"/>
      <c r="G34" s="81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1"/>
    </row>
    <row r="35" spans="1:35" x14ac:dyDescent="0.2">
      <c r="A35" s="68"/>
      <c r="B35" s="59"/>
      <c r="C35" s="59"/>
      <c r="D35" s="59"/>
      <c r="E35" s="59"/>
      <c r="F35" s="59"/>
      <c r="G35" s="59"/>
      <c r="H35" s="97"/>
      <c r="I35" s="97"/>
      <c r="J35" s="97"/>
      <c r="K35" s="97"/>
      <c r="L35" s="97" t="s">
        <v>52</v>
      </c>
      <c r="M35" s="97"/>
      <c r="N35" s="97"/>
      <c r="O35" s="97"/>
      <c r="P35" s="97"/>
      <c r="Q35" s="151" t="s">
        <v>139</v>
      </c>
      <c r="R35" s="151"/>
      <c r="S35" s="151"/>
      <c r="T35" s="151"/>
      <c r="U35" s="151"/>
      <c r="V35" s="97"/>
      <c r="W35" s="97"/>
      <c r="X35" s="97"/>
      <c r="Y35" s="97"/>
      <c r="Z35" s="72"/>
      <c r="AA35" s="72"/>
      <c r="AB35" s="72"/>
      <c r="AC35" s="97"/>
      <c r="AD35" s="98"/>
      <c r="AE35" s="97"/>
      <c r="AF35" s="73"/>
      <c r="AG35" s="9"/>
      <c r="AH35" s="2"/>
    </row>
    <row r="36" spans="1:35" x14ac:dyDescent="0.2">
      <c r="A36" s="57"/>
      <c r="B36" s="97"/>
      <c r="C36" s="97"/>
      <c r="D36" s="97"/>
      <c r="E36" s="97"/>
      <c r="F36" s="97"/>
      <c r="G36" s="97"/>
      <c r="H36" s="97"/>
      <c r="I36" s="96"/>
      <c r="J36" s="96"/>
      <c r="K36" s="96"/>
      <c r="L36" s="96" t="s">
        <v>53</v>
      </c>
      <c r="M36" s="96"/>
      <c r="N36" s="96"/>
      <c r="O36" s="96"/>
      <c r="P36" s="96"/>
      <c r="Q36" s="150" t="s">
        <v>140</v>
      </c>
      <c r="R36" s="150"/>
      <c r="S36" s="150"/>
      <c r="T36" s="150"/>
      <c r="U36" s="150"/>
      <c r="V36" s="96"/>
      <c r="W36" s="96"/>
      <c r="X36" s="96"/>
      <c r="Y36" s="96"/>
      <c r="Z36" s="97"/>
      <c r="AA36" s="97"/>
      <c r="AB36" s="97"/>
      <c r="AC36" s="97"/>
      <c r="AD36" s="98"/>
      <c r="AE36" s="74"/>
      <c r="AF36" s="75"/>
      <c r="AG36" s="2"/>
      <c r="AH36" s="2"/>
      <c r="AI36" s="2"/>
    </row>
    <row r="37" spans="1:35" x14ac:dyDescent="0.2">
      <c r="A37" s="104"/>
      <c r="B37" s="105"/>
      <c r="C37" s="105"/>
      <c r="D37" s="105"/>
      <c r="E37" s="105" t="s">
        <v>141</v>
      </c>
      <c r="F37" s="105"/>
      <c r="G37" s="105"/>
      <c r="H37" s="105"/>
      <c r="I37" s="105"/>
      <c r="J37" s="72"/>
      <c r="K37" s="97"/>
      <c r="L37" s="97"/>
      <c r="M37" s="97"/>
      <c r="N37" s="97"/>
      <c r="O37" s="97"/>
      <c r="P37" s="97"/>
      <c r="Q37" s="67"/>
      <c r="R37" s="67"/>
      <c r="S37" s="6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76"/>
      <c r="AH37" s="13"/>
    </row>
    <row r="38" spans="1:35" ht="13.5" thickBot="1" x14ac:dyDescent="0.25">
      <c r="A38" s="77"/>
      <c r="B38" s="78"/>
      <c r="C38" s="83"/>
      <c r="D38" s="83"/>
      <c r="E38" s="83"/>
      <c r="F38" s="83"/>
      <c r="G38" s="83"/>
      <c r="H38" s="83"/>
      <c r="I38" s="83"/>
      <c r="J38" s="83"/>
      <c r="K38" s="78"/>
      <c r="L38" s="83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9"/>
    </row>
    <row r="39" spans="1:35" x14ac:dyDescent="0.2">
      <c r="G39" s="2" t="s">
        <v>54</v>
      </c>
    </row>
    <row r="40" spans="1:35" x14ac:dyDescent="0.2">
      <c r="M40" s="2" t="s">
        <v>54</v>
      </c>
      <c r="Y40" s="2" t="s">
        <v>54</v>
      </c>
    </row>
  </sheetData>
  <sheetProtection password="C6EC" sheet="1" objects="1" scenarios="1"/>
  <mergeCells count="35">
    <mergeCell ref="Z3:Z4"/>
    <mergeCell ref="AE3:AE4"/>
    <mergeCell ref="AA3:AA4"/>
    <mergeCell ref="AB3:AB4"/>
    <mergeCell ref="AC3:AC4"/>
    <mergeCell ref="AD3:AD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Q35:U35"/>
    <mergeCell ref="Q36:U36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33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16" zoomScale="90" zoomScaleNormal="90" workbookViewId="0">
      <selection activeCell="J44" sqref="J44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9" bestFit="1" customWidth="1"/>
    <col min="33" max="33" width="7.28515625" style="1" bestFit="1" customWidth="1"/>
    <col min="34" max="34" width="9.140625" style="1"/>
  </cols>
  <sheetData>
    <row r="1" spans="1:35" ht="20.100000000000001" customHeight="1" x14ac:dyDescent="0.2">
      <c r="A1" s="154" t="s">
        <v>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6"/>
    </row>
    <row r="2" spans="1:35" s="4" customFormat="1" ht="20.100000000000001" customHeight="1" x14ac:dyDescent="0.2">
      <c r="A2" s="157" t="s">
        <v>21</v>
      </c>
      <c r="B2" s="152" t="s">
        <v>136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3"/>
      <c r="AH2" s="7"/>
    </row>
    <row r="3" spans="1:35" s="5" customFormat="1" ht="20.100000000000001" customHeight="1" x14ac:dyDescent="0.2">
      <c r="A3" s="157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16" t="s">
        <v>41</v>
      </c>
      <c r="AG3" s="126" t="s">
        <v>40</v>
      </c>
      <c r="AH3" s="8"/>
    </row>
    <row r="4" spans="1:35" s="5" customFormat="1" ht="20.100000000000001" customHeight="1" x14ac:dyDescent="0.2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16" t="s">
        <v>39</v>
      </c>
      <c r="AG4" s="126" t="s">
        <v>39</v>
      </c>
      <c r="AH4" s="8"/>
    </row>
    <row r="5" spans="1:35" s="5" customFormat="1" ht="20.100000000000001" customHeight="1" x14ac:dyDescent="0.2">
      <c r="A5" s="54" t="s">
        <v>47</v>
      </c>
      <c r="B5" s="14">
        <f>[1]Junho!$F$5</f>
        <v>98</v>
      </c>
      <c r="C5" s="14">
        <f>[1]Junho!$F$6</f>
        <v>100</v>
      </c>
      <c r="D5" s="14" t="str">
        <f>[1]Junho!$F$7</f>
        <v>*</v>
      </c>
      <c r="E5" s="14">
        <f>[1]Junho!$F$8</f>
        <v>100</v>
      </c>
      <c r="F5" s="14">
        <f>[1]Junho!$F$9</f>
        <v>100</v>
      </c>
      <c r="G5" s="14">
        <f>[1]Junho!$F$10</f>
        <v>100</v>
      </c>
      <c r="H5" s="14">
        <f>[1]Junho!$F$11</f>
        <v>100</v>
      </c>
      <c r="I5" s="14">
        <f>[1]Junho!$F$12</f>
        <v>98</v>
      </c>
      <c r="J5" s="14">
        <f>[1]Junho!$F$13</f>
        <v>100</v>
      </c>
      <c r="K5" s="14">
        <f>[1]Junho!$F$14</f>
        <v>100</v>
      </c>
      <c r="L5" s="14">
        <f>[1]Junho!$F$15</f>
        <v>94</v>
      </c>
      <c r="M5" s="14">
        <f>[1]Junho!$F$16</f>
        <v>100</v>
      </c>
      <c r="N5" s="14">
        <f>[1]Junho!$F$17</f>
        <v>100</v>
      </c>
      <c r="O5" s="14">
        <f>[1]Junho!$F$18</f>
        <v>100</v>
      </c>
      <c r="P5" s="14">
        <f>[1]Junho!$F$19</f>
        <v>100</v>
      </c>
      <c r="Q5" s="14">
        <f>[1]Junho!$F$20</f>
        <v>97</v>
      </c>
      <c r="R5" s="14">
        <f>[1]Junho!$F$21</f>
        <v>100</v>
      </c>
      <c r="S5" s="14">
        <f>[1]Junho!$F$22</f>
        <v>100</v>
      </c>
      <c r="T5" s="14">
        <f>[1]Junho!$F$23</f>
        <v>100</v>
      </c>
      <c r="U5" s="14">
        <f>[1]Junho!$F$24</f>
        <v>100</v>
      </c>
      <c r="V5" s="14">
        <f>[1]Junho!$F$25</f>
        <v>100</v>
      </c>
      <c r="W5" s="14">
        <f>[1]Junho!$F$26</f>
        <v>100</v>
      </c>
      <c r="X5" s="14">
        <f>[1]Junho!$F$27</f>
        <v>100</v>
      </c>
      <c r="Y5" s="14">
        <f>[1]Junho!$F$28</f>
        <v>100</v>
      </c>
      <c r="Z5" s="14">
        <f>[1]Junho!$F$29</f>
        <v>100</v>
      </c>
      <c r="AA5" s="14">
        <f>[1]Junho!$F$30</f>
        <v>99</v>
      </c>
      <c r="AB5" s="14">
        <f>[1]Junho!$F$31</f>
        <v>100</v>
      </c>
      <c r="AC5" s="14">
        <f>[1]Junho!$F$32</f>
        <v>97</v>
      </c>
      <c r="AD5" s="14">
        <f>[1]Junho!$F$33</f>
        <v>100</v>
      </c>
      <c r="AE5" s="14">
        <f>[1]Junho!$F$34</f>
        <v>100</v>
      </c>
      <c r="AF5" s="117">
        <f t="shared" ref="AF5:AF30" si="1">MAX(B5:AE5)</f>
        <v>100</v>
      </c>
      <c r="AG5" s="127">
        <f t="shared" ref="AG5:AG30" si="2">AVERAGE(B5:AE5)</f>
        <v>99.41379310344827</v>
      </c>
      <c r="AH5" s="8"/>
    </row>
    <row r="6" spans="1:35" ht="17.100000000000001" customHeight="1" x14ac:dyDescent="0.2">
      <c r="A6" s="54" t="s">
        <v>0</v>
      </c>
      <c r="B6" s="14" t="str">
        <f>[2]Junho!$F$5</f>
        <v>*</v>
      </c>
      <c r="C6" s="14">
        <f>[2]Junho!$F$6</f>
        <v>96</v>
      </c>
      <c r="D6" s="14">
        <f>[2]Junho!$F$7</f>
        <v>97</v>
      </c>
      <c r="E6" s="14">
        <f>[2]Junho!$F$8</f>
        <v>95</v>
      </c>
      <c r="F6" s="14">
        <f>[2]Junho!$F$9</f>
        <v>98</v>
      </c>
      <c r="G6" s="14">
        <f>[2]Junho!$F$10</f>
        <v>87</v>
      </c>
      <c r="H6" s="14">
        <f>[2]Junho!$F$11</f>
        <v>93</v>
      </c>
      <c r="I6" s="14">
        <f>[2]Junho!$F$12</f>
        <v>97</v>
      </c>
      <c r="J6" s="14">
        <f>[2]Junho!$F$13</f>
        <v>92</v>
      </c>
      <c r="K6" s="14">
        <f>[2]Junho!$F$14</f>
        <v>89</v>
      </c>
      <c r="L6" s="14">
        <f>[2]Junho!$F$15</f>
        <v>92</v>
      </c>
      <c r="M6" s="14">
        <f>[2]Junho!$F$16</f>
        <v>91</v>
      </c>
      <c r="N6" s="14">
        <f>[2]Junho!$F$17</f>
        <v>92</v>
      </c>
      <c r="O6" s="14">
        <f>[2]Junho!$F$18</f>
        <v>89</v>
      </c>
      <c r="P6" s="14">
        <f>[2]Junho!$F$19</f>
        <v>97</v>
      </c>
      <c r="Q6" s="14">
        <f>[2]Junho!$F$20</f>
        <v>98</v>
      </c>
      <c r="R6" s="14">
        <f>[2]Junho!$F$21</f>
        <v>98</v>
      </c>
      <c r="S6" s="14">
        <f>[2]Junho!$F$22</f>
        <v>98</v>
      </c>
      <c r="T6" s="14">
        <f>[2]Junho!$F$23</f>
        <v>98</v>
      </c>
      <c r="U6" s="14">
        <f>[2]Junho!$F$24</f>
        <v>96</v>
      </c>
      <c r="V6" s="14" t="str">
        <f>[2]Junho!$F$25</f>
        <v>*</v>
      </c>
      <c r="W6" s="14">
        <f>[2]Junho!$F$26</f>
        <v>85</v>
      </c>
      <c r="X6" s="14">
        <f>[2]Junho!$F$27</f>
        <v>98</v>
      </c>
      <c r="Y6" s="14">
        <f>[2]Junho!$F$28</f>
        <v>98</v>
      </c>
      <c r="Z6" s="14">
        <f>[2]Junho!$F$29</f>
        <v>98</v>
      </c>
      <c r="AA6" s="14">
        <f>[2]Junho!$F$30</f>
        <v>97</v>
      </c>
      <c r="AB6" s="14">
        <f>[2]Junho!$F$31</f>
        <v>98</v>
      </c>
      <c r="AC6" s="14">
        <f>[2]Junho!$F$32</f>
        <v>97</v>
      </c>
      <c r="AD6" s="14">
        <f>[2]Junho!$F$33</f>
        <v>98</v>
      </c>
      <c r="AE6" s="14">
        <f>[2]Junho!$F$34</f>
        <v>96</v>
      </c>
      <c r="AF6" s="118">
        <f t="shared" si="1"/>
        <v>98</v>
      </c>
      <c r="AG6" s="110">
        <f t="shared" si="2"/>
        <v>94.928571428571431</v>
      </c>
    </row>
    <row r="7" spans="1:35" ht="17.100000000000001" customHeight="1" x14ac:dyDescent="0.2">
      <c r="A7" s="54" t="s">
        <v>1</v>
      </c>
      <c r="B7" s="14">
        <f>[3]Junho!$F$5</f>
        <v>98</v>
      </c>
      <c r="C7" s="14">
        <f>[3]Junho!$F$6</f>
        <v>97</v>
      </c>
      <c r="D7" s="14">
        <f>[3]Junho!$F$7</f>
        <v>97</v>
      </c>
      <c r="E7" s="14">
        <f>[3]Junho!$F$8</f>
        <v>94</v>
      </c>
      <c r="F7" s="14">
        <f>[3]Junho!$F$9</f>
        <v>97</v>
      </c>
      <c r="G7" s="14">
        <f>[3]Junho!$F$10</f>
        <v>97</v>
      </c>
      <c r="H7" s="14">
        <f>[3]Junho!$F$11</f>
        <v>93</v>
      </c>
      <c r="I7" s="14">
        <f>[3]Junho!$F$12</f>
        <v>93</v>
      </c>
      <c r="J7" s="14">
        <f>[3]Junho!$F$13</f>
        <v>98</v>
      </c>
      <c r="K7" s="14">
        <f>[3]Junho!$F$14</f>
        <v>91</v>
      </c>
      <c r="L7" s="14">
        <f>[3]Junho!$F$15</f>
        <v>89</v>
      </c>
      <c r="M7" s="14">
        <f>[3]Junho!$F$16</f>
        <v>88</v>
      </c>
      <c r="N7" s="14">
        <f>[3]Junho!$F$17</f>
        <v>93</v>
      </c>
      <c r="O7" s="14">
        <f>[3]Junho!$F$18</f>
        <v>91</v>
      </c>
      <c r="P7" s="14">
        <f>[3]Junho!$F$19</f>
        <v>97</v>
      </c>
      <c r="Q7" s="14">
        <f>[3]Junho!$F$20</f>
        <v>98</v>
      </c>
      <c r="R7" s="14">
        <f>[3]Junho!$F$21</f>
        <v>98</v>
      </c>
      <c r="S7" s="14">
        <f>[3]Junho!$F$22</f>
        <v>94</v>
      </c>
      <c r="T7" s="14">
        <f>[3]Junho!$F$23</f>
        <v>98</v>
      </c>
      <c r="U7" s="14">
        <f>[3]Junho!$F$24</f>
        <v>97</v>
      </c>
      <c r="V7" s="14">
        <f>[3]Junho!$F$25</f>
        <v>92</v>
      </c>
      <c r="W7" s="14">
        <f>[3]Junho!$F$26</f>
        <v>94</v>
      </c>
      <c r="X7" s="14">
        <f>[3]Junho!$F$27</f>
        <v>98</v>
      </c>
      <c r="Y7" s="14">
        <f>[3]Junho!$F$28</f>
        <v>99</v>
      </c>
      <c r="Z7" s="14">
        <f>[3]Junho!$F$29</f>
        <v>94</v>
      </c>
      <c r="AA7" s="14">
        <f>[3]Junho!$F$30</f>
        <v>94</v>
      </c>
      <c r="AB7" s="14">
        <f>[3]Junho!$F$31</f>
        <v>94</v>
      </c>
      <c r="AC7" s="14">
        <f>[3]Junho!$F$32</f>
        <v>98</v>
      </c>
      <c r="AD7" s="14">
        <f>[3]Junho!$F$33</f>
        <v>98</v>
      </c>
      <c r="AE7" s="14">
        <f>[3]Junho!$F$34</f>
        <v>96</v>
      </c>
      <c r="AF7" s="118">
        <f t="shared" si="1"/>
        <v>99</v>
      </c>
      <c r="AG7" s="110">
        <f t="shared" si="2"/>
        <v>95.166666666666671</v>
      </c>
    </row>
    <row r="8" spans="1:35" ht="17.100000000000001" customHeight="1" x14ac:dyDescent="0.2">
      <c r="A8" s="54" t="s">
        <v>55</v>
      </c>
      <c r="B8" s="14">
        <f>[4]Junho!$F$5</f>
        <v>100</v>
      </c>
      <c r="C8" s="14">
        <f>[4]Junho!$F$6</f>
        <v>100</v>
      </c>
      <c r="D8" s="14">
        <f>[4]Junho!$F$7</f>
        <v>100</v>
      </c>
      <c r="E8" s="14">
        <f>[4]Junho!$F$8</f>
        <v>100</v>
      </c>
      <c r="F8" s="14">
        <f>[4]Junho!$F$9</f>
        <v>100</v>
      </c>
      <c r="G8" s="14">
        <f>[4]Junho!$F$10</f>
        <v>100</v>
      </c>
      <c r="H8" s="14">
        <f>[4]Junho!$F$11</f>
        <v>100</v>
      </c>
      <c r="I8" s="14">
        <f>[4]Junho!$F$12</f>
        <v>94</v>
      </c>
      <c r="J8" s="14">
        <f>[4]Junho!$F$13</f>
        <v>82</v>
      </c>
      <c r="K8" s="14">
        <f>[4]Junho!$F$14</f>
        <v>79</v>
      </c>
      <c r="L8" s="14">
        <f>[4]Junho!$F$15</f>
        <v>72</v>
      </c>
      <c r="M8" s="14">
        <f>[4]Junho!$F$16</f>
        <v>85</v>
      </c>
      <c r="N8" s="14">
        <f>[4]Junho!$F$17</f>
        <v>85</v>
      </c>
      <c r="O8" s="14">
        <f>[4]Junho!$F$18</f>
        <v>95</v>
      </c>
      <c r="P8" s="14">
        <f>[4]Junho!$F$19</f>
        <v>88</v>
      </c>
      <c r="Q8" s="14">
        <f>[4]Junho!$F$20</f>
        <v>100</v>
      </c>
      <c r="R8" s="14">
        <f>[4]Junho!$F$21</f>
        <v>100</v>
      </c>
      <c r="S8" s="14">
        <f>[4]Junho!$F$22</f>
        <v>100</v>
      </c>
      <c r="T8" s="14">
        <f>[4]Junho!$F$23</f>
        <v>99</v>
      </c>
      <c r="U8" s="14">
        <f>[4]Junho!$F$24</f>
        <v>100</v>
      </c>
      <c r="V8" s="14">
        <f>[4]Junho!$F$25</f>
        <v>100</v>
      </c>
      <c r="W8" s="14">
        <f>[4]Junho!$F$26</f>
        <v>96</v>
      </c>
      <c r="X8" s="14">
        <f>[4]Junho!$F$27</f>
        <v>100</v>
      </c>
      <c r="Y8" s="14">
        <f>[4]Junho!$F$28</f>
        <v>97</v>
      </c>
      <c r="Z8" s="14">
        <f>[4]Junho!$F$29</f>
        <v>99</v>
      </c>
      <c r="AA8" s="14">
        <f>[4]Junho!$F$30</f>
        <v>100</v>
      </c>
      <c r="AB8" s="14">
        <f>[4]Junho!$F$31</f>
        <v>86</v>
      </c>
      <c r="AC8" s="14">
        <f>[4]Junho!$F$32</f>
        <v>96</v>
      </c>
      <c r="AD8" s="14">
        <f>[4]Junho!$F$33</f>
        <v>97</v>
      </c>
      <c r="AE8" s="14">
        <f>[4]Junho!$F$34</f>
        <v>92</v>
      </c>
      <c r="AF8" s="118">
        <f t="shared" ref="AF8" si="3">MAX(B8:AE8)</f>
        <v>100</v>
      </c>
      <c r="AG8" s="110">
        <f t="shared" ref="AG8" si="4">AVERAGE(B8:AE8)</f>
        <v>94.733333333333334</v>
      </c>
    </row>
    <row r="9" spans="1:35" ht="17.100000000000001" customHeight="1" x14ac:dyDescent="0.2">
      <c r="A9" s="54" t="s">
        <v>48</v>
      </c>
      <c r="B9" s="14">
        <f>[5]Junho!$F$5</f>
        <v>96</v>
      </c>
      <c r="C9" s="14">
        <f>[5]Junho!$F$6</f>
        <v>96</v>
      </c>
      <c r="D9" s="14">
        <f>[5]Junho!$F$7</f>
        <v>96</v>
      </c>
      <c r="E9" s="14">
        <f>[5]Junho!$F$8</f>
        <v>96</v>
      </c>
      <c r="F9" s="14">
        <f>[5]Junho!$F$9</f>
        <v>96</v>
      </c>
      <c r="G9" s="14">
        <f>[5]Junho!$F$10</f>
        <v>97</v>
      </c>
      <c r="H9" s="14">
        <f>[5]Junho!$F$11</f>
        <v>92</v>
      </c>
      <c r="I9" s="14">
        <f>[5]Junho!$F$12</f>
        <v>98</v>
      </c>
      <c r="J9" s="14">
        <f>[5]Junho!$F$13</f>
        <v>98</v>
      </c>
      <c r="K9" s="14">
        <f>[5]Junho!$F$14</f>
        <v>97</v>
      </c>
      <c r="L9" s="14">
        <f>[5]Junho!$F$15</f>
        <v>98</v>
      </c>
      <c r="M9" s="14">
        <f>[5]Junho!$F$16</f>
        <v>99</v>
      </c>
      <c r="N9" s="14">
        <f>[5]Junho!$F$17</f>
        <v>99</v>
      </c>
      <c r="O9" s="14">
        <f>[5]Junho!$F$18</f>
        <v>95</v>
      </c>
      <c r="P9" s="14">
        <f>[5]Junho!$F$19</f>
        <v>94</v>
      </c>
      <c r="Q9" s="14">
        <f>[5]Junho!$F$20</f>
        <v>96</v>
      </c>
      <c r="R9" s="14">
        <f>[5]Junho!$F$21</f>
        <v>93</v>
      </c>
      <c r="S9" s="14">
        <f>[5]Junho!$F$22</f>
        <v>95</v>
      </c>
      <c r="T9" s="14">
        <f>[5]Junho!$F$23</f>
        <v>97</v>
      </c>
      <c r="U9" s="14">
        <f>[5]Junho!$F$24</f>
        <v>97</v>
      </c>
      <c r="V9" s="14">
        <f>[5]Junho!$F$25</f>
        <v>96</v>
      </c>
      <c r="W9" s="14">
        <f>[5]Junho!$F$26</f>
        <v>97</v>
      </c>
      <c r="X9" s="14">
        <f>[5]Junho!$F$27</f>
        <v>97</v>
      </c>
      <c r="Y9" s="14">
        <f>[5]Junho!$F$28</f>
        <v>97</v>
      </c>
      <c r="Z9" s="14">
        <f>[5]Junho!$F$29</f>
        <v>95</v>
      </c>
      <c r="AA9" s="14">
        <f>[5]Junho!$F$30</f>
        <v>96</v>
      </c>
      <c r="AB9" s="14">
        <f>[5]Junho!$F$31</f>
        <v>96</v>
      </c>
      <c r="AC9" s="14">
        <f>[5]Junho!$F$32</f>
        <v>96</v>
      </c>
      <c r="AD9" s="14">
        <f>[5]Junho!$F$33</f>
        <v>97</v>
      </c>
      <c r="AE9" s="14">
        <f>[5]Junho!$F$34</f>
        <v>97</v>
      </c>
      <c r="AF9" s="118">
        <f t="shared" si="1"/>
        <v>99</v>
      </c>
      <c r="AG9" s="110">
        <f t="shared" si="2"/>
        <v>96.3</v>
      </c>
    </row>
    <row r="10" spans="1:35" ht="17.100000000000001" customHeight="1" x14ac:dyDescent="0.2">
      <c r="A10" s="54" t="s">
        <v>2</v>
      </c>
      <c r="B10" s="14">
        <f>[6]Junho!$F$5</f>
        <v>92</v>
      </c>
      <c r="C10" s="14">
        <f>[6]Junho!$F$6</f>
        <v>92</v>
      </c>
      <c r="D10" s="14">
        <f>[6]Junho!$F$7</f>
        <v>93</v>
      </c>
      <c r="E10" s="14">
        <f>[6]Junho!$F$8</f>
        <v>93</v>
      </c>
      <c r="F10" s="14">
        <f>[6]Junho!$F$9</f>
        <v>91</v>
      </c>
      <c r="G10" s="14">
        <f>[6]Junho!$F$10</f>
        <v>92</v>
      </c>
      <c r="H10" s="14">
        <f>[6]Junho!$F$11</f>
        <v>91</v>
      </c>
      <c r="I10" s="14">
        <f>[6]Junho!$F$12</f>
        <v>76</v>
      </c>
      <c r="J10" s="14">
        <f>[6]Junho!$F$13</f>
        <v>77</v>
      </c>
      <c r="K10" s="14">
        <f>[6]Junho!$F$14</f>
        <v>77</v>
      </c>
      <c r="L10" s="14">
        <f>[6]Junho!$F$15</f>
        <v>71</v>
      </c>
      <c r="M10" s="14">
        <f>[6]Junho!$F$16</f>
        <v>68</v>
      </c>
      <c r="N10" s="14">
        <f>[6]Junho!$F$17</f>
        <v>51</v>
      </c>
      <c r="O10" s="14">
        <f>[6]Junho!$F$18</f>
        <v>65</v>
      </c>
      <c r="P10" s="14">
        <f>[6]Junho!$F$19</f>
        <v>80</v>
      </c>
      <c r="Q10" s="14">
        <f>[6]Junho!$F$20</f>
        <v>76</v>
      </c>
      <c r="R10" s="14">
        <f>[6]Junho!$F$21</f>
        <v>81</v>
      </c>
      <c r="S10" s="14">
        <f>[6]Junho!$F$22</f>
        <v>88</v>
      </c>
      <c r="T10" s="14">
        <f>[6]Junho!$F$23</f>
        <v>86</v>
      </c>
      <c r="U10" s="14">
        <f>[6]Junho!$F$24</f>
        <v>88</v>
      </c>
      <c r="V10" s="14">
        <f>[6]Junho!$F$25</f>
        <v>90</v>
      </c>
      <c r="W10" s="14">
        <f>[6]Junho!$F$26</f>
        <v>88</v>
      </c>
      <c r="X10" s="14">
        <f>[6]Junho!$F$27</f>
        <v>86</v>
      </c>
      <c r="Y10" s="14">
        <f>[6]Junho!$F$28</f>
        <v>79</v>
      </c>
      <c r="Z10" s="14">
        <f>[6]Junho!$F$29</f>
        <v>71</v>
      </c>
      <c r="AA10" s="14">
        <f>[6]Junho!$F$30</f>
        <v>69</v>
      </c>
      <c r="AB10" s="14">
        <f>[6]Junho!$F$31</f>
        <v>56</v>
      </c>
      <c r="AC10" s="14">
        <f>[6]Junho!$F$32</f>
        <v>67</v>
      </c>
      <c r="AD10" s="14">
        <f>[6]Junho!$F$33</f>
        <v>62</v>
      </c>
      <c r="AE10" s="14">
        <f>[6]Junho!$F$34</f>
        <v>68</v>
      </c>
      <c r="AF10" s="118">
        <f t="shared" si="1"/>
        <v>93</v>
      </c>
      <c r="AG10" s="110">
        <f t="shared" si="2"/>
        <v>78.8</v>
      </c>
    </row>
    <row r="11" spans="1:35" ht="17.100000000000001" customHeight="1" x14ac:dyDescent="0.2">
      <c r="A11" s="54" t="s">
        <v>3</v>
      </c>
      <c r="B11" s="14">
        <f>[7]Junho!$F$5</f>
        <v>98</v>
      </c>
      <c r="C11" s="14">
        <f>[7]Junho!$F$6</f>
        <v>98</v>
      </c>
      <c r="D11" s="14">
        <f>[7]Junho!$F$7</f>
        <v>98</v>
      </c>
      <c r="E11" s="14">
        <f>[7]Junho!$F$8</f>
        <v>98</v>
      </c>
      <c r="F11" s="14">
        <f>[7]Junho!$F$9</f>
        <v>98</v>
      </c>
      <c r="G11" s="14">
        <f>[7]Junho!$F$10</f>
        <v>96</v>
      </c>
      <c r="H11" s="14">
        <f>[7]Junho!$F$11</f>
        <v>90</v>
      </c>
      <c r="I11" s="14">
        <f>[7]Junho!$F$12</f>
        <v>91</v>
      </c>
      <c r="J11" s="14">
        <f>[7]Junho!$F$13</f>
        <v>87</v>
      </c>
      <c r="K11" s="14">
        <f>[7]Junho!$F$14</f>
        <v>88</v>
      </c>
      <c r="L11" s="14">
        <f>[7]Junho!$F$15</f>
        <v>65</v>
      </c>
      <c r="M11" s="14">
        <f>[7]Junho!$F$16</f>
        <v>95</v>
      </c>
      <c r="N11" s="14">
        <f>[7]Junho!$F$17</f>
        <v>91</v>
      </c>
      <c r="O11" s="14">
        <f>[7]Junho!$F$18</f>
        <v>91</v>
      </c>
      <c r="P11" s="14">
        <f>[7]Junho!$F$19</f>
        <v>95</v>
      </c>
      <c r="Q11" s="14">
        <f>[7]Junho!$F$20</f>
        <v>98</v>
      </c>
      <c r="R11" s="14">
        <f>[7]Junho!$F$21</f>
        <v>97</v>
      </c>
      <c r="S11" s="14">
        <f>[7]Junho!$F$22</f>
        <v>96</v>
      </c>
      <c r="T11" s="14">
        <f>[7]Junho!$F$23</f>
        <v>92</v>
      </c>
      <c r="U11" s="14">
        <f>[7]Junho!$F$24</f>
        <v>91</v>
      </c>
      <c r="V11" s="14">
        <f>[7]Junho!$F$25</f>
        <v>92</v>
      </c>
      <c r="W11" s="14">
        <f>[7]Junho!$F$26</f>
        <v>92</v>
      </c>
      <c r="X11" s="14">
        <f>[7]Junho!$F$27</f>
        <v>91</v>
      </c>
      <c r="Y11" s="14">
        <f>[7]Junho!$F$28</f>
        <v>95</v>
      </c>
      <c r="Z11" s="14">
        <f>[7]Junho!$F$29</f>
        <v>86</v>
      </c>
      <c r="AA11" s="14">
        <f>[7]Junho!$F$30</f>
        <v>89</v>
      </c>
      <c r="AB11" s="14">
        <f>[7]Junho!$F$31</f>
        <v>82</v>
      </c>
      <c r="AC11" s="14">
        <f>[7]Junho!$F$32</f>
        <v>88</v>
      </c>
      <c r="AD11" s="14">
        <f>[7]Junho!$F$33</f>
        <v>91</v>
      </c>
      <c r="AE11" s="14">
        <f>[7]Junho!$F$34</f>
        <v>86</v>
      </c>
      <c r="AF11" s="118">
        <f t="shared" si="1"/>
        <v>98</v>
      </c>
      <c r="AG11" s="110">
        <f t="shared" si="2"/>
        <v>91.5</v>
      </c>
    </row>
    <row r="12" spans="1:35" ht="17.100000000000001" customHeight="1" x14ac:dyDescent="0.2">
      <c r="A12" s="54" t="s">
        <v>4</v>
      </c>
      <c r="B12" s="14">
        <f>[8]Junho!$F$5</f>
        <v>96</v>
      </c>
      <c r="C12" s="14">
        <f>[8]Junho!$F$6</f>
        <v>95</v>
      </c>
      <c r="D12" s="14">
        <f>[8]Junho!$F$7</f>
        <v>94</v>
      </c>
      <c r="E12" s="14">
        <f>[8]Junho!$F$8</f>
        <v>96</v>
      </c>
      <c r="F12" s="14">
        <f>[8]Junho!$F$9</f>
        <v>91</v>
      </c>
      <c r="G12" s="14">
        <f>[8]Junho!$F$10</f>
        <v>95</v>
      </c>
      <c r="H12" s="14">
        <f>[8]Junho!$F$11</f>
        <v>96</v>
      </c>
      <c r="I12" s="14">
        <f>[8]Junho!$F$12</f>
        <v>96</v>
      </c>
      <c r="J12" s="14">
        <f>[8]Junho!$F$13</f>
        <v>80</v>
      </c>
      <c r="K12" s="14">
        <f>[8]Junho!$F$14</f>
        <v>83</v>
      </c>
      <c r="L12" s="14">
        <f>[8]Junho!$F$15</f>
        <v>75</v>
      </c>
      <c r="M12" s="14">
        <f>[8]Junho!$F$16</f>
        <v>80</v>
      </c>
      <c r="N12" s="14">
        <f>[8]Junho!$F$17</f>
        <v>63</v>
      </c>
      <c r="O12" s="14">
        <f>[8]Junho!$F$18</f>
        <v>57</v>
      </c>
      <c r="P12" s="14">
        <f>[8]Junho!$F$19</f>
        <v>91</v>
      </c>
      <c r="Q12" s="14">
        <f>[8]Junho!$F$20</f>
        <v>86</v>
      </c>
      <c r="R12" s="14">
        <f>[8]Junho!$F$21</f>
        <v>80</v>
      </c>
      <c r="S12" s="14">
        <f>[8]Junho!$F$22</f>
        <v>74</v>
      </c>
      <c r="T12" s="14">
        <f>[8]Junho!$F$23</f>
        <v>75</v>
      </c>
      <c r="U12" s="14">
        <f>[8]Junho!$F$24</f>
        <v>71</v>
      </c>
      <c r="V12" s="14">
        <f>[8]Junho!$F$25</f>
        <v>82</v>
      </c>
      <c r="W12" s="14">
        <f>[8]Junho!$F$26</f>
        <v>95</v>
      </c>
      <c r="X12" s="14">
        <f>[8]Junho!$F$27</f>
        <v>89</v>
      </c>
      <c r="Y12" s="14">
        <f>[8]Junho!$F$28</f>
        <v>87</v>
      </c>
      <c r="Z12" s="14">
        <f>[8]Junho!$F$29</f>
        <v>84</v>
      </c>
      <c r="AA12" s="14">
        <f>[8]Junho!$F$30</f>
        <v>74</v>
      </c>
      <c r="AB12" s="14">
        <f>[8]Junho!$F$31</f>
        <v>53</v>
      </c>
      <c r="AC12" s="14" t="str">
        <f>[8]Junho!$F$32</f>
        <v>*</v>
      </c>
      <c r="AD12" s="14" t="str">
        <f>[8]Junho!$F$33</f>
        <v>*</v>
      </c>
      <c r="AE12" s="14" t="str">
        <f>[8]Junho!$F$34</f>
        <v>*</v>
      </c>
      <c r="AF12" s="118">
        <f t="shared" si="1"/>
        <v>96</v>
      </c>
      <c r="AG12" s="110">
        <f t="shared" si="2"/>
        <v>82.888888888888886</v>
      </c>
    </row>
    <row r="13" spans="1:35" ht="17.100000000000001" customHeight="1" x14ac:dyDescent="0.2">
      <c r="A13" s="54" t="s">
        <v>5</v>
      </c>
      <c r="B13" s="14">
        <f>[9]Junho!$F$5</f>
        <v>92</v>
      </c>
      <c r="C13" s="14">
        <f>[9]Junho!$F$6</f>
        <v>94</v>
      </c>
      <c r="D13" s="14">
        <f>[9]Junho!$F$7</f>
        <v>91</v>
      </c>
      <c r="E13" s="14">
        <f>[9]Junho!$F$8</f>
        <v>88</v>
      </c>
      <c r="F13" s="14">
        <f>[9]Junho!$F$9</f>
        <v>94</v>
      </c>
      <c r="G13" s="14">
        <f>[9]Junho!$F$10</f>
        <v>91</v>
      </c>
      <c r="H13" s="14">
        <f>[9]Junho!$F$11</f>
        <v>90</v>
      </c>
      <c r="I13" s="14">
        <f>[9]Junho!$F$12</f>
        <v>80</v>
      </c>
      <c r="J13" s="14">
        <f>[9]Junho!$F$13</f>
        <v>84</v>
      </c>
      <c r="K13" s="14">
        <f>[9]Junho!$F$14</f>
        <v>70</v>
      </c>
      <c r="L13" s="14">
        <f>[9]Junho!$F$15</f>
        <v>73</v>
      </c>
      <c r="M13" s="14">
        <f>[9]Junho!$F$16</f>
        <v>65</v>
      </c>
      <c r="N13" s="14">
        <f>[9]Junho!$F$17</f>
        <v>90</v>
      </c>
      <c r="O13" s="14">
        <f>[9]Junho!$F$18</f>
        <v>67</v>
      </c>
      <c r="P13" s="14">
        <f>[9]Junho!$F$19</f>
        <v>70</v>
      </c>
      <c r="Q13" s="14">
        <f>[9]Junho!$F$20</f>
        <v>89</v>
      </c>
      <c r="R13" s="14">
        <f>[9]Junho!$F$21</f>
        <v>84</v>
      </c>
      <c r="S13" s="14">
        <f>[9]Junho!$F$22</f>
        <v>85</v>
      </c>
      <c r="T13" s="14">
        <f>[9]Junho!$F$23</f>
        <v>91</v>
      </c>
      <c r="U13" s="14">
        <f>[9]Junho!$F$24</f>
        <v>89</v>
      </c>
      <c r="V13" s="14">
        <f>[9]Junho!$F$25</f>
        <v>86</v>
      </c>
      <c r="W13" s="14">
        <f>[9]Junho!$F$26</f>
        <v>79</v>
      </c>
      <c r="X13" s="14">
        <f>[9]Junho!$F$27</f>
        <v>87</v>
      </c>
      <c r="Y13" s="14">
        <f>[9]Junho!$F$28</f>
        <v>86</v>
      </c>
      <c r="Z13" s="14">
        <f>[9]Junho!$F$29</f>
        <v>71</v>
      </c>
      <c r="AA13" s="14">
        <f>[9]Junho!$F$30</f>
        <v>81</v>
      </c>
      <c r="AB13" s="14">
        <f>[9]Junho!$F$31</f>
        <v>87</v>
      </c>
      <c r="AC13" s="14">
        <f>[9]Junho!$F$32</f>
        <v>87</v>
      </c>
      <c r="AD13" s="14">
        <f>[9]Junho!$F$33</f>
        <v>95</v>
      </c>
      <c r="AE13" s="14">
        <f>[9]Junho!$F$34</f>
        <v>90</v>
      </c>
      <c r="AF13" s="118">
        <f t="shared" si="1"/>
        <v>95</v>
      </c>
      <c r="AG13" s="110">
        <f t="shared" si="2"/>
        <v>84.2</v>
      </c>
      <c r="AI13" s="22" t="s">
        <v>54</v>
      </c>
    </row>
    <row r="14" spans="1:35" ht="17.100000000000001" customHeight="1" x14ac:dyDescent="0.2">
      <c r="A14" s="54" t="s">
        <v>50</v>
      </c>
      <c r="B14" s="14">
        <f>[10]Junho!$F$5</f>
        <v>96</v>
      </c>
      <c r="C14" s="14">
        <f>[10]Junho!$F$6</f>
        <v>95</v>
      </c>
      <c r="D14" s="14">
        <f>[10]Junho!$F$7</f>
        <v>95</v>
      </c>
      <c r="E14" s="14">
        <f>[10]Junho!$F$8</f>
        <v>97</v>
      </c>
      <c r="F14" s="14">
        <f>[10]Junho!$F$9</f>
        <v>95</v>
      </c>
      <c r="G14" s="14">
        <f>[10]Junho!$F$10</f>
        <v>95</v>
      </c>
      <c r="H14" s="14">
        <f>[10]Junho!$F$11</f>
        <v>97</v>
      </c>
      <c r="I14" s="14">
        <f>[10]Junho!$F$12</f>
        <v>97</v>
      </c>
      <c r="J14" s="14">
        <f>[10]Junho!$F$13</f>
        <v>77</v>
      </c>
      <c r="K14" s="14">
        <f>[10]Junho!$F$14</f>
        <v>89</v>
      </c>
      <c r="L14" s="14">
        <f>[10]Junho!$F$15</f>
        <v>76</v>
      </c>
      <c r="M14" s="14">
        <f>[10]Junho!$F$16</f>
        <v>72</v>
      </c>
      <c r="N14" s="14">
        <f>[10]Junho!$F$17</f>
        <v>74</v>
      </c>
      <c r="O14" s="14">
        <f>[10]Junho!$F$18</f>
        <v>74</v>
      </c>
      <c r="P14" s="14">
        <f>[10]Junho!$F$19</f>
        <v>91</v>
      </c>
      <c r="Q14" s="14">
        <f>[10]Junho!$F$20</f>
        <v>91</v>
      </c>
      <c r="R14" s="14">
        <f>[10]Junho!$F$21</f>
        <v>86</v>
      </c>
      <c r="S14" s="14">
        <f>[10]Junho!$F$22</f>
        <v>83</v>
      </c>
      <c r="T14" s="14">
        <f>[10]Junho!$F$23</f>
        <v>79</v>
      </c>
      <c r="U14" s="14">
        <f>[10]Junho!$F$24</f>
        <v>84</v>
      </c>
      <c r="V14" s="14">
        <f>[10]Junho!$F$25</f>
        <v>98</v>
      </c>
      <c r="W14" s="14">
        <f>[10]Junho!$F$26</f>
        <v>98</v>
      </c>
      <c r="X14" s="14">
        <f>[10]Junho!$F$27</f>
        <v>95</v>
      </c>
      <c r="Y14" s="14">
        <f>[10]Junho!$F$28</f>
        <v>88</v>
      </c>
      <c r="Z14" s="14">
        <f>[10]Junho!$F$29</f>
        <v>81</v>
      </c>
      <c r="AA14" s="14">
        <f>[10]Junho!$F$30</f>
        <v>78</v>
      </c>
      <c r="AB14" s="14">
        <f>[10]Junho!$F$31</f>
        <v>74</v>
      </c>
      <c r="AC14" s="14">
        <f>[10]Junho!$F$32</f>
        <v>81</v>
      </c>
      <c r="AD14" s="14">
        <f>[10]Junho!$F$33</f>
        <v>83</v>
      </c>
      <c r="AE14" s="14">
        <f>[10]Junho!$F$34</f>
        <v>85</v>
      </c>
      <c r="AF14" s="118">
        <f t="shared" si="1"/>
        <v>98</v>
      </c>
      <c r="AG14" s="110">
        <f t="shared" si="2"/>
        <v>86.8</v>
      </c>
    </row>
    <row r="15" spans="1:35" ht="17.100000000000001" customHeight="1" x14ac:dyDescent="0.2">
      <c r="A15" s="54" t="s">
        <v>6</v>
      </c>
      <c r="B15" s="14">
        <f>[11]Junho!$F$5</f>
        <v>97</v>
      </c>
      <c r="C15" s="14">
        <f>[11]Junho!$F$6</f>
        <v>96</v>
      </c>
      <c r="D15" s="14">
        <f>[11]Junho!$F$7</f>
        <v>97</v>
      </c>
      <c r="E15" s="14">
        <f>[11]Junho!$F$8</f>
        <v>97</v>
      </c>
      <c r="F15" s="14">
        <f>[11]Junho!$F$9</f>
        <v>97</v>
      </c>
      <c r="G15" s="14">
        <f>[11]Junho!$F$10</f>
        <v>97</v>
      </c>
      <c r="H15" s="14">
        <f>[11]Junho!$F$11</f>
        <v>94</v>
      </c>
      <c r="I15" s="14">
        <f>[11]Junho!$F$12</f>
        <v>90</v>
      </c>
      <c r="J15" s="14">
        <f>[11]Junho!$F$13</f>
        <v>90</v>
      </c>
      <c r="K15" s="14">
        <f>[11]Junho!$F$14</f>
        <v>94</v>
      </c>
      <c r="L15" s="14">
        <f>[11]Junho!$F$15</f>
        <v>80</v>
      </c>
      <c r="M15" s="14">
        <f>[11]Junho!$F$16</f>
        <v>87</v>
      </c>
      <c r="N15" s="14">
        <f>[11]Junho!$F$17</f>
        <v>87</v>
      </c>
      <c r="O15" s="14">
        <f>[11]Junho!$F$18</f>
        <v>84</v>
      </c>
      <c r="P15" s="14">
        <f>[11]Junho!$F$19</f>
        <v>96</v>
      </c>
      <c r="Q15" s="14">
        <f>[11]Junho!$F$20</f>
        <v>97</v>
      </c>
      <c r="R15" s="14">
        <f>[11]Junho!$F$21</f>
        <v>97</v>
      </c>
      <c r="S15" s="14">
        <f>[11]Junho!$F$22</f>
        <v>97</v>
      </c>
      <c r="T15" s="14">
        <f>[11]Junho!$F$23</f>
        <v>98</v>
      </c>
      <c r="U15" s="14">
        <f>[11]Junho!$F$24</f>
        <v>98</v>
      </c>
      <c r="V15" s="14">
        <f>[11]Junho!$F$25</f>
        <v>96</v>
      </c>
      <c r="W15" s="14">
        <f>[11]Junho!$F$26</f>
        <v>95</v>
      </c>
      <c r="X15" s="14">
        <f>[11]Junho!$F$27</f>
        <v>98</v>
      </c>
      <c r="Y15" s="14">
        <f>[11]Junho!$F$28</f>
        <v>96</v>
      </c>
      <c r="Z15" s="14">
        <f>[11]Junho!$F$29</f>
        <v>94</v>
      </c>
      <c r="AA15" s="14">
        <f>[11]Junho!$F$30</f>
        <v>95</v>
      </c>
      <c r="AB15" s="14">
        <f>[11]Junho!$F$31</f>
        <v>91</v>
      </c>
      <c r="AC15" s="14">
        <f>[11]Junho!$F$32</f>
        <v>97</v>
      </c>
      <c r="AD15" s="14">
        <f>[11]Junho!$F$33</f>
        <v>94</v>
      </c>
      <c r="AE15" s="14">
        <f>[11]Junho!$F$34</f>
        <v>96</v>
      </c>
      <c r="AF15" s="118">
        <f t="shared" si="1"/>
        <v>98</v>
      </c>
      <c r="AG15" s="110">
        <f t="shared" si="2"/>
        <v>94.066666666666663</v>
      </c>
    </row>
    <row r="16" spans="1:35" ht="17.100000000000001" customHeight="1" x14ac:dyDescent="0.2">
      <c r="A16" s="54" t="s">
        <v>7</v>
      </c>
      <c r="B16" s="14">
        <f>[12]Junho!$F$5</f>
        <v>97</v>
      </c>
      <c r="C16" s="14">
        <f>[12]Junho!$F$6</f>
        <v>97</v>
      </c>
      <c r="D16" s="14">
        <f>[12]Junho!$F$7</f>
        <v>93</v>
      </c>
      <c r="E16" s="14">
        <f>[12]Junho!$F$8</f>
        <v>97</v>
      </c>
      <c r="F16" s="14">
        <f>[12]Junho!$F$9</f>
        <v>98</v>
      </c>
      <c r="G16" s="14">
        <f>[12]Junho!$F$10</f>
        <v>98</v>
      </c>
      <c r="H16" s="14">
        <f>[12]Junho!$F$11</f>
        <v>95</v>
      </c>
      <c r="I16" s="14">
        <f>[12]Junho!$F$12</f>
        <v>90</v>
      </c>
      <c r="J16" s="14">
        <f>[12]Junho!$F$13</f>
        <v>92</v>
      </c>
      <c r="K16" s="14">
        <f>[12]Junho!$F$14</f>
        <v>81</v>
      </c>
      <c r="L16" s="14">
        <f>[12]Junho!$F$15</f>
        <v>89</v>
      </c>
      <c r="M16" s="14">
        <f>[12]Junho!$F$16</f>
        <v>83</v>
      </c>
      <c r="N16" s="14">
        <f>[12]Junho!$F$17</f>
        <v>64</v>
      </c>
      <c r="O16" s="14">
        <f>[12]Junho!$F$18</f>
        <v>73</v>
      </c>
      <c r="P16" s="14">
        <f>[12]Junho!$F$19</f>
        <v>87</v>
      </c>
      <c r="Q16" s="14">
        <f>[12]Junho!$F$20</f>
        <v>91</v>
      </c>
      <c r="R16" s="14">
        <f>[12]Junho!$F$21</f>
        <v>97</v>
      </c>
      <c r="S16" s="14">
        <f>[12]Junho!$F$22</f>
        <v>97</v>
      </c>
      <c r="T16" s="14">
        <f>[12]Junho!$F$23</f>
        <v>98</v>
      </c>
      <c r="U16" s="14">
        <f>[12]Junho!$F$24</f>
        <v>97</v>
      </c>
      <c r="V16" s="14">
        <f>[12]Junho!$F$25</f>
        <v>87</v>
      </c>
      <c r="W16" s="14">
        <f>[12]Junho!$F$26</f>
        <v>89</v>
      </c>
      <c r="X16" s="14">
        <f>[12]Junho!$F$27</f>
        <v>98</v>
      </c>
      <c r="Y16" s="14">
        <f>[12]Junho!$F$28</f>
        <v>91</v>
      </c>
      <c r="Z16" s="14">
        <f>[12]Junho!$F$29</f>
        <v>87</v>
      </c>
      <c r="AA16" s="14">
        <f>[12]Junho!$F$30</f>
        <v>89</v>
      </c>
      <c r="AB16" s="14">
        <f>[12]Junho!$F$31</f>
        <v>94</v>
      </c>
      <c r="AC16" s="14">
        <f>[12]Junho!$F$32</f>
        <v>92</v>
      </c>
      <c r="AD16" s="14">
        <f>[12]Junho!$F$33</f>
        <v>81</v>
      </c>
      <c r="AE16" s="14">
        <f>[12]Junho!$F$34</f>
        <v>81</v>
      </c>
      <c r="AF16" s="118">
        <f t="shared" si="1"/>
        <v>98</v>
      </c>
      <c r="AG16" s="110">
        <f t="shared" si="2"/>
        <v>90.1</v>
      </c>
    </row>
    <row r="17" spans="1:33" ht="17.100000000000001" customHeight="1" x14ac:dyDescent="0.2">
      <c r="A17" s="54" t="s">
        <v>8</v>
      </c>
      <c r="B17" s="14">
        <f>[13]Junho!$F$5</f>
        <v>92</v>
      </c>
      <c r="C17" s="14">
        <f>[13]Junho!$F$6</f>
        <v>98</v>
      </c>
      <c r="D17" s="14">
        <f>[13]Junho!$F$7</f>
        <v>92</v>
      </c>
      <c r="E17" s="14">
        <f>[13]Junho!$F$8</f>
        <v>89</v>
      </c>
      <c r="F17" s="14">
        <f>[13]Junho!$F$9</f>
        <v>100</v>
      </c>
      <c r="G17" s="14">
        <f>[13]Junho!$F$10</f>
        <v>91</v>
      </c>
      <c r="H17" s="14">
        <f>[13]Junho!$F$11</f>
        <v>88</v>
      </c>
      <c r="I17" s="14">
        <f>[13]Junho!$F$12</f>
        <v>86</v>
      </c>
      <c r="J17" s="14">
        <f>[13]Junho!$F$13</f>
        <v>86</v>
      </c>
      <c r="K17" s="14">
        <f>[13]Junho!$F$14</f>
        <v>79</v>
      </c>
      <c r="L17" s="14">
        <f>[13]Junho!$F$15</f>
        <v>85</v>
      </c>
      <c r="M17" s="14">
        <f>[13]Junho!$F$16</f>
        <v>84</v>
      </c>
      <c r="N17" s="14">
        <f>[13]Junho!$F$17</f>
        <v>73</v>
      </c>
      <c r="O17" s="14" t="str">
        <f>[13]Junho!$F$18</f>
        <v>*</v>
      </c>
      <c r="P17" s="14">
        <f>[13]Junho!$F$19</f>
        <v>48</v>
      </c>
      <c r="Q17" s="14">
        <f>[13]Junho!$F$20</f>
        <v>91</v>
      </c>
      <c r="R17" s="14">
        <f>[13]Junho!$F$21</f>
        <v>93</v>
      </c>
      <c r="S17" s="14" t="str">
        <f>[13]Junho!$F$22</f>
        <v>*</v>
      </c>
      <c r="T17" s="14">
        <f>[13]Junho!$F$23</f>
        <v>100</v>
      </c>
      <c r="U17" s="14" t="str">
        <f>[13]Junho!$F$24</f>
        <v>*</v>
      </c>
      <c r="V17" s="14" t="str">
        <f>[13]Junho!$F$25</f>
        <v>*</v>
      </c>
      <c r="W17" s="14" t="str">
        <f>[13]Junho!$F$26</f>
        <v>*</v>
      </c>
      <c r="X17" s="14" t="str">
        <f>[13]Junho!$F$27</f>
        <v>*</v>
      </c>
      <c r="Y17" s="14" t="str">
        <f>[13]Junho!$F$28</f>
        <v>*</v>
      </c>
      <c r="Z17" s="14" t="str">
        <f>[13]Junho!$F$29</f>
        <v>*</v>
      </c>
      <c r="AA17" s="14" t="str">
        <f>[13]Junho!$F$30</f>
        <v>*</v>
      </c>
      <c r="AB17" s="14" t="str">
        <f>[13]Junho!$F$31</f>
        <v>*</v>
      </c>
      <c r="AC17" s="14" t="str">
        <f>[13]Junho!$F$32</f>
        <v>*</v>
      </c>
      <c r="AD17" s="14" t="str">
        <f>[13]Junho!$F$33</f>
        <v>*</v>
      </c>
      <c r="AE17" s="14" t="str">
        <f>[13]Junho!$F$34</f>
        <v>*</v>
      </c>
      <c r="AF17" s="118">
        <f t="shared" si="1"/>
        <v>100</v>
      </c>
      <c r="AG17" s="110">
        <f t="shared" si="2"/>
        <v>86.764705882352942</v>
      </c>
    </row>
    <row r="18" spans="1:33" ht="17.100000000000001" customHeight="1" x14ac:dyDescent="0.2">
      <c r="A18" s="54" t="s">
        <v>9</v>
      </c>
      <c r="B18" s="14">
        <f>[14]Junho!$F$5</f>
        <v>95</v>
      </c>
      <c r="C18" s="14">
        <f>[14]Junho!$F$6</f>
        <v>89</v>
      </c>
      <c r="D18" s="14">
        <f>[14]Junho!$F$7</f>
        <v>86</v>
      </c>
      <c r="E18" s="14">
        <f>[14]Junho!$F$8</f>
        <v>90</v>
      </c>
      <c r="F18" s="14">
        <f>[14]Junho!$F$9</f>
        <v>97</v>
      </c>
      <c r="G18" s="14">
        <f>[14]Junho!$F$10</f>
        <v>96</v>
      </c>
      <c r="H18" s="14">
        <f>[14]Junho!$F$11</f>
        <v>87</v>
      </c>
      <c r="I18" s="14">
        <f>[14]Junho!$F$12</f>
        <v>83</v>
      </c>
      <c r="J18" s="14">
        <f>[14]Junho!$F$13</f>
        <v>80</v>
      </c>
      <c r="K18" s="14">
        <f>[14]Junho!$F$14</f>
        <v>70</v>
      </c>
      <c r="L18" s="14">
        <f>[14]Junho!$F$15</f>
        <v>79</v>
      </c>
      <c r="M18" s="14">
        <f>[14]Junho!$F$16</f>
        <v>76</v>
      </c>
      <c r="N18" s="14">
        <f>[14]Junho!$F$17</f>
        <v>74</v>
      </c>
      <c r="O18" s="14">
        <f>[14]Junho!$F$18</f>
        <v>88</v>
      </c>
      <c r="P18" s="14">
        <f>[14]Junho!$F$19</f>
        <v>82</v>
      </c>
      <c r="Q18" s="14">
        <f>[14]Junho!$F$20</f>
        <v>90</v>
      </c>
      <c r="R18" s="14">
        <f>[14]Junho!$F$21</f>
        <v>88</v>
      </c>
      <c r="S18" s="14">
        <f>[14]Junho!$F$22</f>
        <v>97</v>
      </c>
      <c r="T18" s="14">
        <f>[14]Junho!$F$23</f>
        <v>98</v>
      </c>
      <c r="U18" s="14">
        <f>[14]Junho!$F$24</f>
        <v>94</v>
      </c>
      <c r="V18" s="14">
        <f>[14]Junho!$F$25</f>
        <v>96</v>
      </c>
      <c r="W18" s="14">
        <f>[14]Junho!$F$26</f>
        <v>92</v>
      </c>
      <c r="X18" s="14">
        <f>[14]Junho!$F$27</f>
        <v>96</v>
      </c>
      <c r="Y18" s="14">
        <f>[14]Junho!$F$28</f>
        <v>87</v>
      </c>
      <c r="Z18" s="14">
        <f>[14]Junho!$F$29</f>
        <v>85</v>
      </c>
      <c r="AA18" s="14">
        <f>[14]Junho!$F$30</f>
        <v>87</v>
      </c>
      <c r="AB18" s="14">
        <f>[14]Junho!$F$31</f>
        <v>80</v>
      </c>
      <c r="AC18" s="14">
        <f>[14]Junho!$F$32</f>
        <v>85</v>
      </c>
      <c r="AD18" s="14">
        <f>[14]Junho!$F$33</f>
        <v>76</v>
      </c>
      <c r="AE18" s="14">
        <f>[14]Junho!$F$34</f>
        <v>76</v>
      </c>
      <c r="AF18" s="118">
        <f t="shared" si="1"/>
        <v>98</v>
      </c>
      <c r="AG18" s="110">
        <f t="shared" si="2"/>
        <v>86.63333333333334</v>
      </c>
    </row>
    <row r="19" spans="1:33" ht="17.100000000000001" customHeight="1" x14ac:dyDescent="0.2">
      <c r="A19" s="54" t="s">
        <v>49</v>
      </c>
      <c r="B19" s="14">
        <f>[15]Junho!$F$5</f>
        <v>94</v>
      </c>
      <c r="C19" s="14">
        <f>[15]Junho!$F$6</f>
        <v>83</v>
      </c>
      <c r="D19" s="14">
        <f>[15]Junho!$F$7</f>
        <v>82</v>
      </c>
      <c r="E19" s="14" t="str">
        <f>[15]Junho!$F$8</f>
        <v>*</v>
      </c>
      <c r="F19" s="14">
        <f>[15]Junho!$F$9</f>
        <v>97</v>
      </c>
      <c r="G19" s="14" t="str">
        <f>[15]Junho!$F$10</f>
        <v>*</v>
      </c>
      <c r="H19" s="14">
        <f>[15]Junho!$F$11</f>
        <v>86</v>
      </c>
      <c r="I19" s="14">
        <f>[15]Junho!$F$12</f>
        <v>77</v>
      </c>
      <c r="J19" s="14">
        <f>[15]Junho!$F$13</f>
        <v>89</v>
      </c>
      <c r="K19" s="14">
        <f>[15]Junho!$F$14</f>
        <v>71</v>
      </c>
      <c r="L19" s="14">
        <f>[15]Junho!$F$15</f>
        <v>86</v>
      </c>
      <c r="M19" s="14">
        <f>[15]Junho!$F$16</f>
        <v>95</v>
      </c>
      <c r="N19" s="14">
        <f>[15]Junho!$F$17</f>
        <v>89</v>
      </c>
      <c r="O19" s="14">
        <f>[15]Junho!$F$18</f>
        <v>85</v>
      </c>
      <c r="P19" s="14">
        <f>[15]Junho!$F$19</f>
        <v>85</v>
      </c>
      <c r="Q19" s="14">
        <f>[15]Junho!$F$20</f>
        <v>87</v>
      </c>
      <c r="R19" s="14">
        <f>[15]Junho!$F$21</f>
        <v>86</v>
      </c>
      <c r="S19" s="14" t="str">
        <f>[15]Junho!$F$22</f>
        <v>*</v>
      </c>
      <c r="T19" s="14">
        <f>[15]Junho!$F$23</f>
        <v>85</v>
      </c>
      <c r="U19" s="14">
        <f>[15]Junho!$F$24</f>
        <v>87</v>
      </c>
      <c r="V19" s="14" t="str">
        <f>[15]Junho!$F$25</f>
        <v>*</v>
      </c>
      <c r="W19" s="14">
        <f>[15]Junho!$F$26</f>
        <v>81</v>
      </c>
      <c r="X19" s="14">
        <f>[15]Junho!$F$27</f>
        <v>83</v>
      </c>
      <c r="Y19" s="14">
        <f>[15]Junho!$F$28</f>
        <v>87</v>
      </c>
      <c r="Z19" s="14">
        <f>[15]Junho!$F$29</f>
        <v>90</v>
      </c>
      <c r="AA19" s="14">
        <f>[15]Junho!$F$30</f>
        <v>76</v>
      </c>
      <c r="AB19" s="14">
        <f>[15]Junho!$F$31</f>
        <v>87</v>
      </c>
      <c r="AC19" s="14">
        <f>[15]Junho!$F$32</f>
        <v>91</v>
      </c>
      <c r="AD19" s="14">
        <f>[15]Junho!$F$33</f>
        <v>72</v>
      </c>
      <c r="AE19" s="14">
        <f>[15]Junho!$F$34</f>
        <v>94</v>
      </c>
      <c r="AF19" s="118">
        <f t="shared" si="1"/>
        <v>97</v>
      </c>
      <c r="AG19" s="110">
        <f t="shared" si="2"/>
        <v>85.57692307692308</v>
      </c>
    </row>
    <row r="20" spans="1:33" ht="17.100000000000001" customHeight="1" x14ac:dyDescent="0.2">
      <c r="A20" s="54" t="s">
        <v>10</v>
      </c>
      <c r="B20" s="14">
        <f>[16]Junho!$F$5</f>
        <v>97</v>
      </c>
      <c r="C20" s="14">
        <f>[16]Junho!$F$6</f>
        <v>98</v>
      </c>
      <c r="D20" s="14">
        <f>[16]Junho!$F$7</f>
        <v>97</v>
      </c>
      <c r="E20" s="14">
        <f>[16]Junho!$F$8</f>
        <v>97</v>
      </c>
      <c r="F20" s="14">
        <f>[16]Junho!$F$9</f>
        <v>98</v>
      </c>
      <c r="G20" s="14">
        <f>[16]Junho!$F$10</f>
        <v>98</v>
      </c>
      <c r="H20" s="14">
        <f>[16]Junho!$F$11</f>
        <v>92</v>
      </c>
      <c r="I20" s="14">
        <f>[16]Junho!$F$12</f>
        <v>94</v>
      </c>
      <c r="J20" s="14">
        <f>[16]Junho!$F$13</f>
        <v>94</v>
      </c>
      <c r="K20" s="14">
        <f>[16]Junho!$F$14</f>
        <v>84</v>
      </c>
      <c r="L20" s="14">
        <f>[16]Junho!$F$15</f>
        <v>91</v>
      </c>
      <c r="M20" s="14">
        <f>[16]Junho!$F$16</f>
        <v>94</v>
      </c>
      <c r="N20" s="14">
        <f>[16]Junho!$F$17</f>
        <v>92</v>
      </c>
      <c r="O20" s="14">
        <f>[16]Junho!$F$18</f>
        <v>89</v>
      </c>
      <c r="P20" s="14">
        <f>[16]Junho!$F$19</f>
        <v>95</v>
      </c>
      <c r="Q20" s="14">
        <f>[16]Junho!$F$20</f>
        <v>96</v>
      </c>
      <c r="R20" s="14">
        <f>[16]Junho!$F$21</f>
        <v>98</v>
      </c>
      <c r="S20" s="14">
        <f>[16]Junho!$F$22</f>
        <v>95</v>
      </c>
      <c r="T20" s="14">
        <f>[16]Junho!$F$23</f>
        <v>98</v>
      </c>
      <c r="U20" s="14">
        <f>[16]Junho!$F$24</f>
        <v>98</v>
      </c>
      <c r="V20" s="14">
        <f>[16]Junho!$F$25</f>
        <v>97</v>
      </c>
      <c r="W20" s="14">
        <f>[16]Junho!$F$26</f>
        <v>97</v>
      </c>
      <c r="X20" s="14">
        <f>[16]Junho!$F$27</f>
        <v>98</v>
      </c>
      <c r="Y20" s="14">
        <f>[16]Junho!$F$28</f>
        <v>98</v>
      </c>
      <c r="Z20" s="14">
        <f>[16]Junho!$F$29</f>
        <v>85</v>
      </c>
      <c r="AA20" s="14">
        <f>[16]Junho!$F$30</f>
        <v>91</v>
      </c>
      <c r="AB20" s="14">
        <f>[16]Junho!$F$31</f>
        <v>98</v>
      </c>
      <c r="AC20" s="14">
        <f>[16]Junho!$F$32</f>
        <v>95</v>
      </c>
      <c r="AD20" s="14">
        <f>[16]Junho!$F$33</f>
        <v>96</v>
      </c>
      <c r="AE20" s="14">
        <f>[16]Junho!$F$34</f>
        <v>89</v>
      </c>
      <c r="AF20" s="118">
        <f t="shared" si="1"/>
        <v>98</v>
      </c>
      <c r="AG20" s="110">
        <f t="shared" si="2"/>
        <v>94.63333333333334</v>
      </c>
    </row>
    <row r="21" spans="1:33" ht="17.100000000000001" customHeight="1" x14ac:dyDescent="0.2">
      <c r="A21" s="54" t="s">
        <v>11</v>
      </c>
      <c r="B21" s="14">
        <f>[17]Junho!$F$5</f>
        <v>98</v>
      </c>
      <c r="C21" s="14">
        <f>[17]Junho!$F$6</f>
        <v>96</v>
      </c>
      <c r="D21" s="14">
        <f>[17]Junho!$F$7</f>
        <v>94</v>
      </c>
      <c r="E21" s="14">
        <f>[17]Junho!$F$8</f>
        <v>95</v>
      </c>
      <c r="F21" s="14">
        <f>[17]Junho!$F$9</f>
        <v>97</v>
      </c>
      <c r="G21" s="14">
        <f>[17]Junho!$F$10</f>
        <v>97</v>
      </c>
      <c r="H21" s="14">
        <f>[17]Junho!$F$11</f>
        <v>97</v>
      </c>
      <c r="I21" s="14">
        <f>[17]Junho!$F$12</f>
        <v>92</v>
      </c>
      <c r="J21" s="14">
        <f>[17]Junho!$F$13</f>
        <v>96</v>
      </c>
      <c r="K21" s="14">
        <f>[17]Junho!$F$14</f>
        <v>91</v>
      </c>
      <c r="L21" s="14">
        <f>[17]Junho!$F$15</f>
        <v>79</v>
      </c>
      <c r="M21" s="14">
        <f>[17]Junho!$F$16</f>
        <v>77</v>
      </c>
      <c r="N21" s="14">
        <f>[17]Junho!$F$17</f>
        <v>94</v>
      </c>
      <c r="O21" s="14">
        <f>[17]Junho!$F$18</f>
        <v>94</v>
      </c>
      <c r="P21" s="14">
        <f>[17]Junho!$F$19</f>
        <v>96</v>
      </c>
      <c r="Q21" s="14">
        <f>[17]Junho!$F$20</f>
        <v>97</v>
      </c>
      <c r="R21" s="14">
        <f>[17]Junho!$F$21</f>
        <v>96</v>
      </c>
      <c r="S21" s="14">
        <f>[17]Junho!$F$22</f>
        <v>96</v>
      </c>
      <c r="T21" s="14">
        <f>[17]Junho!$F$23</f>
        <v>98</v>
      </c>
      <c r="U21" s="14">
        <f>[17]Junho!$F$24</f>
        <v>95</v>
      </c>
      <c r="V21" s="14">
        <f>[17]Junho!$F$25</f>
        <v>95</v>
      </c>
      <c r="W21" s="14">
        <f>[17]Junho!$F$26</f>
        <v>92</v>
      </c>
      <c r="X21" s="14">
        <f>[17]Junho!$F$27</f>
        <v>98</v>
      </c>
      <c r="Y21" s="14">
        <f>[17]Junho!$F$28</f>
        <v>97</v>
      </c>
      <c r="Z21" s="14">
        <f>[17]Junho!$F$29</f>
        <v>96</v>
      </c>
      <c r="AA21" s="14">
        <f>[17]Junho!$F$30</f>
        <v>97</v>
      </c>
      <c r="AB21" s="14">
        <f>[17]Junho!$F$31</f>
        <v>95</v>
      </c>
      <c r="AC21" s="14">
        <f>[17]Junho!$F$32</f>
        <v>96</v>
      </c>
      <c r="AD21" s="14">
        <f>[17]Junho!$F$33</f>
        <v>95</v>
      </c>
      <c r="AE21" s="14">
        <f>[17]Junho!$F$34</f>
        <v>95</v>
      </c>
      <c r="AF21" s="118">
        <f t="shared" si="1"/>
        <v>98</v>
      </c>
      <c r="AG21" s="110">
        <f t="shared" si="2"/>
        <v>94.36666666666666</v>
      </c>
    </row>
    <row r="22" spans="1:33" ht="17.100000000000001" customHeight="1" x14ac:dyDescent="0.2">
      <c r="A22" s="54" t="s">
        <v>12</v>
      </c>
      <c r="B22" s="14">
        <f>[18]Junho!$F$5</f>
        <v>94</v>
      </c>
      <c r="C22" s="14">
        <f>[18]Junho!$F$6</f>
        <v>93</v>
      </c>
      <c r="D22" s="14">
        <f>[18]Junho!$F$7</f>
        <v>94</v>
      </c>
      <c r="E22" s="14">
        <f>[18]Junho!$F$8</f>
        <v>90</v>
      </c>
      <c r="F22" s="14">
        <f>[18]Junho!$F$9</f>
        <v>94</v>
      </c>
      <c r="G22" s="14">
        <f>[18]Junho!$F$10</f>
        <v>91</v>
      </c>
      <c r="H22" s="14">
        <f>[18]Junho!$F$11</f>
        <v>87</v>
      </c>
      <c r="I22" s="14">
        <f>[18]Junho!$F$12</f>
        <v>88</v>
      </c>
      <c r="J22" s="14">
        <f>[18]Junho!$F$13</f>
        <v>88</v>
      </c>
      <c r="K22" s="14">
        <f>[18]Junho!$F$14</f>
        <v>82</v>
      </c>
      <c r="L22" s="14">
        <f>[18]Junho!$F$15</f>
        <v>77</v>
      </c>
      <c r="M22" s="14">
        <f>[18]Junho!$F$16</f>
        <v>84</v>
      </c>
      <c r="N22" s="14">
        <f>[18]Junho!$F$17</f>
        <v>91</v>
      </c>
      <c r="O22" s="14">
        <f>[18]Junho!$F$18</f>
        <v>86</v>
      </c>
      <c r="P22" s="14">
        <f>[18]Junho!$F$19</f>
        <v>92</v>
      </c>
      <c r="Q22" s="14">
        <f>[18]Junho!$F$20</f>
        <v>93</v>
      </c>
      <c r="R22" s="14">
        <f>[18]Junho!$F$21</f>
        <v>94</v>
      </c>
      <c r="S22" s="14">
        <f>[18]Junho!$F$22</f>
        <v>92</v>
      </c>
      <c r="T22" s="14">
        <f>[18]Junho!$F$23</f>
        <v>94</v>
      </c>
      <c r="U22" s="14">
        <f>[18]Junho!$F$24</f>
        <v>94</v>
      </c>
      <c r="V22" s="14">
        <f>[18]Junho!$F$25</f>
        <v>91</v>
      </c>
      <c r="W22" s="14">
        <f>[18]Junho!$F$26</f>
        <v>90</v>
      </c>
      <c r="X22" s="14">
        <f>[18]Junho!$F$27</f>
        <v>92</v>
      </c>
      <c r="Y22" s="14">
        <f>[18]Junho!$F$28</f>
        <v>95</v>
      </c>
      <c r="Z22" s="14">
        <f>[18]Junho!$F$29</f>
        <v>90</v>
      </c>
      <c r="AA22" s="14">
        <f>[18]Junho!$F$30</f>
        <v>93</v>
      </c>
      <c r="AB22" s="14">
        <f>[18]Junho!$F$31</f>
        <v>94</v>
      </c>
      <c r="AC22" s="14">
        <f>[18]Junho!$F$32</f>
        <v>96</v>
      </c>
      <c r="AD22" s="14">
        <f>[18]Junho!$F$33</f>
        <v>95</v>
      </c>
      <c r="AE22" s="14">
        <f>[18]Junho!$F$34</f>
        <v>94</v>
      </c>
      <c r="AF22" s="118">
        <f t="shared" si="1"/>
        <v>96</v>
      </c>
      <c r="AG22" s="110">
        <f t="shared" si="2"/>
        <v>90.933333333333337</v>
      </c>
    </row>
    <row r="23" spans="1:33" ht="17.100000000000001" customHeight="1" x14ac:dyDescent="0.2">
      <c r="A23" s="54" t="s">
        <v>13</v>
      </c>
      <c r="B23" s="14">
        <f>[19]Junho!$F$5</f>
        <v>97</v>
      </c>
      <c r="C23" s="14">
        <f>[19]Junho!$F$6</f>
        <v>96</v>
      </c>
      <c r="D23" s="14">
        <f>[19]Junho!$F$7</f>
        <v>96</v>
      </c>
      <c r="E23" s="14">
        <f>[19]Junho!$F$8</f>
        <v>97</v>
      </c>
      <c r="F23" s="14">
        <f>[19]Junho!$F$9</f>
        <v>97</v>
      </c>
      <c r="G23" s="14">
        <f>[19]Junho!$F$10</f>
        <v>97</v>
      </c>
      <c r="H23" s="14">
        <f>[19]Junho!$F$11</f>
        <v>95</v>
      </c>
      <c r="I23" s="14">
        <f>[19]Junho!$F$12</f>
        <v>94</v>
      </c>
      <c r="J23" s="14">
        <f>[19]Junho!$F$13</f>
        <v>97</v>
      </c>
      <c r="K23" s="14">
        <f>[19]Junho!$F$14</f>
        <v>95</v>
      </c>
      <c r="L23" s="14">
        <f>[19]Junho!$F$15</f>
        <v>95</v>
      </c>
      <c r="M23" s="14">
        <f>[19]Junho!$F$16</f>
        <v>86</v>
      </c>
      <c r="N23" s="14">
        <f>[19]Junho!$F$17</f>
        <v>98</v>
      </c>
      <c r="O23" s="14">
        <f>[19]Junho!$F$18</f>
        <v>96</v>
      </c>
      <c r="P23" s="14">
        <f>[19]Junho!$F$19</f>
        <v>97</v>
      </c>
      <c r="Q23" s="14">
        <f>[19]Junho!$F$20</f>
        <v>97</v>
      </c>
      <c r="R23" s="14">
        <f>[19]Junho!$F$21</f>
        <v>98</v>
      </c>
      <c r="S23" s="14">
        <f>[19]Junho!$F$22</f>
        <v>97</v>
      </c>
      <c r="T23" s="14">
        <f>[19]Junho!$F$23</f>
        <v>98</v>
      </c>
      <c r="U23" s="14">
        <f>[19]Junho!$F$24</f>
        <v>97</v>
      </c>
      <c r="V23" s="14">
        <f>[19]Junho!$F$25</f>
        <v>95</v>
      </c>
      <c r="W23" s="14">
        <f>[19]Junho!$F$26</f>
        <v>97</v>
      </c>
      <c r="X23" s="14">
        <f>[19]Junho!$F$27</f>
        <v>98</v>
      </c>
      <c r="Y23" s="14">
        <f>[19]Junho!$F$28</f>
        <v>99</v>
      </c>
      <c r="Z23" s="14">
        <f>[19]Junho!$F$29</f>
        <v>96</v>
      </c>
      <c r="AA23" s="14">
        <f>[19]Junho!$F$30</f>
        <v>97</v>
      </c>
      <c r="AB23" s="14">
        <f>[19]Junho!$F$31</f>
        <v>97</v>
      </c>
      <c r="AC23" s="14">
        <f>[19]Junho!$F$32</f>
        <v>97</v>
      </c>
      <c r="AD23" s="14">
        <f>[19]Junho!$F$33</f>
        <v>100</v>
      </c>
      <c r="AE23" s="14">
        <f>[19]Junho!$F$34</f>
        <v>98</v>
      </c>
      <c r="AF23" s="118">
        <f t="shared" si="1"/>
        <v>100</v>
      </c>
      <c r="AG23" s="110">
        <f t="shared" si="2"/>
        <v>96.466666666666669</v>
      </c>
    </row>
    <row r="24" spans="1:33" ht="17.100000000000001" customHeight="1" x14ac:dyDescent="0.2">
      <c r="A24" s="54" t="s">
        <v>14</v>
      </c>
      <c r="B24" s="14">
        <f>[20]Junho!$F$5</f>
        <v>96</v>
      </c>
      <c r="C24" s="14">
        <f>[20]Junho!$F$6</f>
        <v>96</v>
      </c>
      <c r="D24" s="14">
        <f>[20]Junho!$F$7</f>
        <v>96</v>
      </c>
      <c r="E24" s="14" t="str">
        <f>[20]Junho!$F$8</f>
        <v>*</v>
      </c>
      <c r="F24" s="14">
        <f>[20]Junho!$F$9</f>
        <v>95</v>
      </c>
      <c r="G24" s="14">
        <f>[20]Junho!$F$10</f>
        <v>94</v>
      </c>
      <c r="H24" s="14">
        <f>[20]Junho!$F$11</f>
        <v>93</v>
      </c>
      <c r="I24" s="14">
        <f>[20]Junho!$F$12</f>
        <v>94</v>
      </c>
      <c r="J24" s="14">
        <f>[20]Junho!$F$13</f>
        <v>93</v>
      </c>
      <c r="K24" s="14">
        <f>[20]Junho!$F$14</f>
        <v>91</v>
      </c>
      <c r="L24" s="14">
        <f>[20]Junho!$F$15</f>
        <v>85</v>
      </c>
      <c r="M24" s="14">
        <f>[20]Junho!$F$16</f>
        <v>90</v>
      </c>
      <c r="N24" s="14">
        <f>[20]Junho!$F$17</f>
        <v>94</v>
      </c>
      <c r="O24" s="14">
        <f>[20]Junho!$F$18</f>
        <v>94</v>
      </c>
      <c r="P24" s="14">
        <f>[20]Junho!$F$19</f>
        <v>96</v>
      </c>
      <c r="Q24" s="14">
        <f>[20]Junho!$F$20</f>
        <v>96</v>
      </c>
      <c r="R24" s="14">
        <f>[20]Junho!$F$21</f>
        <v>96</v>
      </c>
      <c r="S24" s="14">
        <f>[20]Junho!$F$22</f>
        <v>96</v>
      </c>
      <c r="T24" s="14">
        <f>[20]Junho!$F$23</f>
        <v>95</v>
      </c>
      <c r="U24" s="14">
        <f>[20]Junho!$F$24</f>
        <v>95</v>
      </c>
      <c r="V24" s="14">
        <f>[20]Junho!$F$25</f>
        <v>95</v>
      </c>
      <c r="W24" s="14">
        <f>[20]Junho!$F$26</f>
        <v>95</v>
      </c>
      <c r="X24" s="14">
        <f>[20]Junho!$F$27</f>
        <v>95</v>
      </c>
      <c r="Y24" s="14">
        <f>[20]Junho!$F$28</f>
        <v>94</v>
      </c>
      <c r="Z24" s="14">
        <f>[20]Junho!$F$29</f>
        <v>90</v>
      </c>
      <c r="AA24" s="14">
        <f>[20]Junho!$F$30</f>
        <v>92</v>
      </c>
      <c r="AB24" s="14">
        <f>[20]Junho!$F$31</f>
        <v>92</v>
      </c>
      <c r="AC24" s="14">
        <f>[20]Junho!$F$32</f>
        <v>94</v>
      </c>
      <c r="AD24" s="14">
        <f>[20]Junho!$F$33</f>
        <v>93</v>
      </c>
      <c r="AE24" s="14">
        <f>[20]Junho!$F$34</f>
        <v>95</v>
      </c>
      <c r="AF24" s="118">
        <f t="shared" si="1"/>
        <v>96</v>
      </c>
      <c r="AG24" s="110">
        <f t="shared" si="2"/>
        <v>93.793103448275858</v>
      </c>
    </row>
    <row r="25" spans="1:33" ht="17.100000000000001" customHeight="1" x14ac:dyDescent="0.2">
      <c r="A25" s="54" t="s">
        <v>15</v>
      </c>
      <c r="B25" s="14">
        <f>[21]Junho!$F$5</f>
        <v>97</v>
      </c>
      <c r="C25" s="14">
        <f>[21]Junho!$F$6</f>
        <v>96</v>
      </c>
      <c r="D25" s="14">
        <f>[21]Junho!$F$7</f>
        <v>94</v>
      </c>
      <c r="E25" s="14">
        <f>[21]Junho!$F$8</f>
        <v>97</v>
      </c>
      <c r="F25" s="14">
        <f>[21]Junho!$F$9</f>
        <v>97</v>
      </c>
      <c r="G25" s="14">
        <f>[21]Junho!$F$10</f>
        <v>97</v>
      </c>
      <c r="H25" s="14">
        <f>[21]Junho!$F$11</f>
        <v>97</v>
      </c>
      <c r="I25" s="14">
        <f>[21]Junho!$F$12</f>
        <v>85</v>
      </c>
      <c r="J25" s="14">
        <f>[21]Junho!$F$13</f>
        <v>79</v>
      </c>
      <c r="K25" s="14">
        <f>[21]Junho!$F$14</f>
        <v>77</v>
      </c>
      <c r="L25" s="14">
        <f>[21]Junho!$F$15</f>
        <v>88</v>
      </c>
      <c r="M25" s="14">
        <f>[21]Junho!$F$16</f>
        <v>74</v>
      </c>
      <c r="N25" s="14">
        <f>[21]Junho!$F$17</f>
        <v>71</v>
      </c>
      <c r="O25" s="14">
        <f>[21]Junho!$F$18</f>
        <v>73</v>
      </c>
      <c r="P25" s="14">
        <f>[21]Junho!$F$19</f>
        <v>87</v>
      </c>
      <c r="Q25" s="14">
        <f>[21]Junho!$F$20</f>
        <v>86</v>
      </c>
      <c r="R25" s="14">
        <f>[21]Junho!$F$21</f>
        <v>97</v>
      </c>
      <c r="S25" s="14">
        <f>[21]Junho!$F$22</f>
        <v>97</v>
      </c>
      <c r="T25" s="14">
        <f>[21]Junho!$F$23</f>
        <v>97</v>
      </c>
      <c r="U25" s="14">
        <f>[21]Junho!$F$24</f>
        <v>97</v>
      </c>
      <c r="V25" s="14">
        <f>[21]Junho!$F$25</f>
        <v>98</v>
      </c>
      <c r="W25" s="14">
        <f>[21]Junho!$F$26</f>
        <v>98</v>
      </c>
      <c r="X25" s="14">
        <f>[21]Junho!$F$27</f>
        <v>97</v>
      </c>
      <c r="Y25" s="14">
        <f>[21]Junho!$F$28</f>
        <v>97</v>
      </c>
      <c r="Z25" s="14">
        <f>[21]Junho!$F$29</f>
        <v>95</v>
      </c>
      <c r="AA25" s="14">
        <f>[21]Junho!$F$30</f>
        <v>96</v>
      </c>
      <c r="AB25" s="14">
        <f>[21]Junho!$F$31</f>
        <v>97</v>
      </c>
      <c r="AC25" s="14">
        <f>[21]Junho!$F$32</f>
        <v>93</v>
      </c>
      <c r="AD25" s="14">
        <f>[21]Junho!$F$33</f>
        <v>89</v>
      </c>
      <c r="AE25" s="14">
        <f>[21]Junho!$F$34</f>
        <v>86</v>
      </c>
      <c r="AF25" s="118">
        <f t="shared" si="1"/>
        <v>98</v>
      </c>
      <c r="AG25" s="110">
        <f t="shared" si="2"/>
        <v>90.966666666666669</v>
      </c>
    </row>
    <row r="26" spans="1:33" ht="17.100000000000001" customHeight="1" x14ac:dyDescent="0.2">
      <c r="A26" s="54" t="s">
        <v>16</v>
      </c>
      <c r="B26" s="14">
        <f>[22]Junho!$F$5</f>
        <v>91</v>
      </c>
      <c r="C26" s="14">
        <f>[22]Junho!$F$6</f>
        <v>91</v>
      </c>
      <c r="D26" s="14">
        <f>[22]Junho!$F$7</f>
        <v>81</v>
      </c>
      <c r="E26" s="14">
        <f>[22]Junho!$F$8</f>
        <v>92</v>
      </c>
      <c r="F26" s="14">
        <f>[22]Junho!$F$9</f>
        <v>94</v>
      </c>
      <c r="G26" s="14">
        <f>[22]Junho!$F$10</f>
        <v>92</v>
      </c>
      <c r="H26" s="14">
        <f>[22]Junho!$F$11</f>
        <v>84</v>
      </c>
      <c r="I26" s="14">
        <f>[22]Junho!$F$12</f>
        <v>81</v>
      </c>
      <c r="J26" s="14">
        <f>[22]Junho!$F$13</f>
        <v>86</v>
      </c>
      <c r="K26" s="14">
        <f>[22]Junho!$F$14</f>
        <v>76</v>
      </c>
      <c r="L26" s="14">
        <f>[22]Junho!$F$15</f>
        <v>84</v>
      </c>
      <c r="M26" s="14">
        <f>[22]Junho!$F$16</f>
        <v>81</v>
      </c>
      <c r="N26" s="14">
        <f>[22]Junho!$F$17</f>
        <v>83</v>
      </c>
      <c r="O26" s="14">
        <f>[22]Junho!$F$18</f>
        <v>84</v>
      </c>
      <c r="P26" s="14">
        <f>[22]Junho!$F$19</f>
        <v>85</v>
      </c>
      <c r="Q26" s="14">
        <f>[22]Junho!$F$20</f>
        <v>88</v>
      </c>
      <c r="R26" s="14">
        <f>[22]Junho!$F$21</f>
        <v>82</v>
      </c>
      <c r="S26" s="14">
        <f>[22]Junho!$F$22</f>
        <v>91</v>
      </c>
      <c r="T26" s="14">
        <f>[22]Junho!$F$23</f>
        <v>92</v>
      </c>
      <c r="U26" s="14">
        <f>[22]Junho!$F$24</f>
        <v>92</v>
      </c>
      <c r="V26" s="14">
        <f>[22]Junho!$F$25</f>
        <v>92</v>
      </c>
      <c r="W26" s="14">
        <f>[22]Junho!$F$26</f>
        <v>91</v>
      </c>
      <c r="X26" s="14">
        <f>[22]Junho!$F$27</f>
        <v>85</v>
      </c>
      <c r="Y26" s="14">
        <f>[22]Junho!$F$28</f>
        <v>90</v>
      </c>
      <c r="Z26" s="14">
        <f>[22]Junho!$F$29</f>
        <v>82</v>
      </c>
      <c r="AA26" s="14">
        <f>[22]Junho!$F$30</f>
        <v>84</v>
      </c>
      <c r="AB26" s="14">
        <f>[22]Junho!$F$31</f>
        <v>92</v>
      </c>
      <c r="AC26" s="14">
        <f>[22]Junho!$F$32</f>
        <v>92</v>
      </c>
      <c r="AD26" s="14">
        <f>[22]Junho!$F$33</f>
        <v>94</v>
      </c>
      <c r="AE26" s="14">
        <f>[22]Junho!$F$34</f>
        <v>91</v>
      </c>
      <c r="AF26" s="118">
        <f t="shared" si="1"/>
        <v>94</v>
      </c>
      <c r="AG26" s="110">
        <f t="shared" si="2"/>
        <v>87.433333333333337</v>
      </c>
    </row>
    <row r="27" spans="1:33" ht="17.100000000000001" customHeight="1" x14ac:dyDescent="0.2">
      <c r="A27" s="54" t="s">
        <v>17</v>
      </c>
      <c r="B27" s="14" t="str">
        <f>[23]Junho!$F$5</f>
        <v>*</v>
      </c>
      <c r="C27" s="14" t="str">
        <f>[23]Junho!$F$6</f>
        <v>*</v>
      </c>
      <c r="D27" s="14" t="str">
        <f>[23]Junho!$F$7</f>
        <v>*</v>
      </c>
      <c r="E27" s="14" t="str">
        <f>[23]Junho!$F$8</f>
        <v>*</v>
      </c>
      <c r="F27" s="14" t="str">
        <f>[23]Junho!$F$9</f>
        <v>*</v>
      </c>
      <c r="G27" s="14" t="str">
        <f>[23]Junho!$F$10</f>
        <v>*</v>
      </c>
      <c r="H27" s="14" t="str">
        <f>[23]Junho!$F$11</f>
        <v>*</v>
      </c>
      <c r="I27" s="14" t="str">
        <f>[23]Junho!$F$12</f>
        <v>*</v>
      </c>
      <c r="J27" s="14" t="str">
        <f>[23]Junho!$F$13</f>
        <v>*</v>
      </c>
      <c r="K27" s="14" t="str">
        <f>[23]Junho!$F$14</f>
        <v>*</v>
      </c>
      <c r="L27" s="14" t="str">
        <f>[23]Junho!$F$15</f>
        <v>*</v>
      </c>
      <c r="M27" s="14" t="str">
        <f>[23]Junho!$F$16</f>
        <v>*</v>
      </c>
      <c r="N27" s="14" t="str">
        <f>[23]Junho!$F$17</f>
        <v>*</v>
      </c>
      <c r="O27" s="14" t="str">
        <f>[23]Junho!$F$18</f>
        <v>*</v>
      </c>
      <c r="P27" s="14" t="str">
        <f>[23]Junho!$F$19</f>
        <v>*</v>
      </c>
      <c r="Q27" s="14" t="str">
        <f>[23]Junho!$F$20</f>
        <v>*</v>
      </c>
      <c r="R27" s="14" t="str">
        <f>[23]Junho!$F$21</f>
        <v>*</v>
      </c>
      <c r="S27" s="14" t="str">
        <f>[23]Junho!$F$22</f>
        <v>*</v>
      </c>
      <c r="T27" s="14" t="str">
        <f>[23]Junho!$F$23</f>
        <v>*</v>
      </c>
      <c r="U27" s="14" t="str">
        <f>[23]Junho!$F$24</f>
        <v>*</v>
      </c>
      <c r="V27" s="14" t="str">
        <f>[23]Junho!$F$25</f>
        <v>*</v>
      </c>
      <c r="W27" s="14" t="str">
        <f>[23]Junho!$F$26</f>
        <v>*</v>
      </c>
      <c r="X27" s="14" t="str">
        <f>[23]Junho!$F$27</f>
        <v>*</v>
      </c>
      <c r="Y27" s="14" t="str">
        <f>[23]Junho!$F$28</f>
        <v>*</v>
      </c>
      <c r="Z27" s="14" t="str">
        <f>[23]Junho!$F$29</f>
        <v>*</v>
      </c>
      <c r="AA27" s="14" t="str">
        <f>[23]Junho!$F$30</f>
        <v>*</v>
      </c>
      <c r="AB27" s="14" t="str">
        <f>[23]Junho!$F$31</f>
        <v>*</v>
      </c>
      <c r="AC27" s="14" t="str">
        <f>[23]Junho!$F$32</f>
        <v>*</v>
      </c>
      <c r="AD27" s="14" t="str">
        <f>[23]Junho!$F$33</f>
        <v>*</v>
      </c>
      <c r="AE27" s="14" t="str">
        <f>[23]Junho!$F$34</f>
        <v>*</v>
      </c>
      <c r="AF27" s="118" t="s">
        <v>137</v>
      </c>
      <c r="AG27" s="110" t="s">
        <v>137</v>
      </c>
    </row>
    <row r="28" spans="1:33" ht="17.100000000000001" customHeight="1" x14ac:dyDescent="0.2">
      <c r="A28" s="54" t="s">
        <v>18</v>
      </c>
      <c r="B28" s="14">
        <f>[24]Junho!$F$5</f>
        <v>98</v>
      </c>
      <c r="C28" s="14">
        <f>[24]Junho!$F$6</f>
        <v>97</v>
      </c>
      <c r="D28" s="14">
        <f>[24]Junho!$F$7</f>
        <v>98</v>
      </c>
      <c r="E28" s="14">
        <f>[24]Junho!$F$8</f>
        <v>97</v>
      </c>
      <c r="F28" s="14">
        <f>[24]Junho!$F$9</f>
        <v>97</v>
      </c>
      <c r="G28" s="14">
        <f>[24]Junho!$F$10</f>
        <v>98</v>
      </c>
      <c r="H28" s="14">
        <f>[24]Junho!$F$11</f>
        <v>98</v>
      </c>
      <c r="I28" s="14">
        <f>[24]Junho!$F$12</f>
        <v>95</v>
      </c>
      <c r="J28" s="14">
        <f>[24]Junho!$F$13</f>
        <v>74</v>
      </c>
      <c r="K28" s="14">
        <f>[24]Junho!$F$14</f>
        <v>81</v>
      </c>
      <c r="L28" s="14">
        <f>[24]Junho!$F$15</f>
        <v>84</v>
      </c>
      <c r="M28" s="14">
        <f>[24]Junho!$F$16</f>
        <v>78</v>
      </c>
      <c r="N28" s="14">
        <f>[24]Junho!$F$17</f>
        <v>64</v>
      </c>
      <c r="O28" s="14">
        <f>[24]Junho!$F$18</f>
        <v>74</v>
      </c>
      <c r="P28" s="14">
        <f>[24]Junho!$F$19</f>
        <v>90</v>
      </c>
      <c r="Q28" s="14">
        <f>[24]Junho!$F$20</f>
        <v>84</v>
      </c>
      <c r="R28" s="14">
        <f>[24]Junho!$F$21</f>
        <v>93</v>
      </c>
      <c r="S28" s="14">
        <f>[24]Junho!$F$22</f>
        <v>95</v>
      </c>
      <c r="T28" s="14">
        <f>[24]Junho!$F$23</f>
        <v>97</v>
      </c>
      <c r="U28" s="14">
        <f>[24]Junho!$F$24</f>
        <v>95</v>
      </c>
      <c r="V28" s="14">
        <f>[24]Junho!$F$25</f>
        <v>98</v>
      </c>
      <c r="W28" s="14">
        <f>[24]Junho!$F$26</f>
        <v>98</v>
      </c>
      <c r="X28" s="14">
        <f>[24]Junho!$F$27</f>
        <v>95</v>
      </c>
      <c r="Y28" s="14">
        <f>[24]Junho!$F$28</f>
        <v>89</v>
      </c>
      <c r="Z28" s="14">
        <f>[24]Junho!$F$29</f>
        <v>83</v>
      </c>
      <c r="AA28" s="14">
        <f>[24]Junho!$F$30</f>
        <v>85</v>
      </c>
      <c r="AB28" s="14">
        <f>[24]Junho!$F$31</f>
        <v>70</v>
      </c>
      <c r="AC28" s="14">
        <f>[24]Junho!$F$32</f>
        <v>81</v>
      </c>
      <c r="AD28" s="14">
        <f>[24]Junho!$F$33</f>
        <v>77</v>
      </c>
      <c r="AE28" s="14">
        <f>[24]Junho!$F$34</f>
        <v>76</v>
      </c>
      <c r="AF28" s="118">
        <f t="shared" si="1"/>
        <v>98</v>
      </c>
      <c r="AG28" s="110">
        <f t="shared" si="2"/>
        <v>87.966666666666669</v>
      </c>
    </row>
    <row r="29" spans="1:33" ht="17.100000000000001" customHeight="1" x14ac:dyDescent="0.2">
      <c r="A29" s="54" t="s">
        <v>19</v>
      </c>
      <c r="B29" s="14">
        <f>[25]Junho!$F$5</f>
        <v>96</v>
      </c>
      <c r="C29" s="14">
        <f>[25]Junho!$F$6</f>
        <v>98</v>
      </c>
      <c r="D29" s="14">
        <f>[25]Junho!$F$7</f>
        <v>94</v>
      </c>
      <c r="E29" s="14">
        <f>[25]Junho!$F$8</f>
        <v>97</v>
      </c>
      <c r="F29" s="14">
        <f>[25]Junho!$F$9</f>
        <v>97</v>
      </c>
      <c r="G29" s="14">
        <f>[25]Junho!$F$10</f>
        <v>95</v>
      </c>
      <c r="H29" s="14">
        <f>[25]Junho!$F$11</f>
        <v>95</v>
      </c>
      <c r="I29" s="14">
        <f>[25]Junho!$F$12</f>
        <v>88</v>
      </c>
      <c r="J29" s="14">
        <f>[25]Junho!$F$13</f>
        <v>82</v>
      </c>
      <c r="K29" s="14">
        <f>[25]Junho!$F$14</f>
        <v>91</v>
      </c>
      <c r="L29" s="14">
        <f>[25]Junho!$F$15</f>
        <v>96</v>
      </c>
      <c r="M29" s="14">
        <f>[25]Junho!$F$16</f>
        <v>89</v>
      </c>
      <c r="N29" s="14">
        <f>[25]Junho!$F$17</f>
        <v>80</v>
      </c>
      <c r="O29" s="14">
        <f>[25]Junho!$F$18</f>
        <v>68</v>
      </c>
      <c r="P29" s="14">
        <f>[25]Junho!$F$19</f>
        <v>90</v>
      </c>
      <c r="Q29" s="14">
        <f>[25]Junho!$F$20</f>
        <v>94</v>
      </c>
      <c r="R29" s="14">
        <f>[25]Junho!$F$21</f>
        <v>98</v>
      </c>
      <c r="S29" s="14">
        <f>[25]Junho!$F$22</f>
        <v>98</v>
      </c>
      <c r="T29" s="14">
        <f>[25]Junho!$F$23</f>
        <v>98</v>
      </c>
      <c r="U29" s="14">
        <f>[25]Junho!$F$24</f>
        <v>98</v>
      </c>
      <c r="V29" s="14">
        <f>[25]Junho!$F$25</f>
        <v>99</v>
      </c>
      <c r="W29" s="14">
        <f>[25]Junho!$F$26</f>
        <v>98</v>
      </c>
      <c r="X29" s="14">
        <f>[25]Junho!$F$27</f>
        <v>99</v>
      </c>
      <c r="Y29" s="14">
        <f>[25]Junho!$F$28</f>
        <v>97</v>
      </c>
      <c r="Z29" s="14">
        <f>[25]Junho!$F$29</f>
        <v>91</v>
      </c>
      <c r="AA29" s="14">
        <f>[25]Junho!$F$30</f>
        <v>91</v>
      </c>
      <c r="AB29" s="14">
        <f>[25]Junho!$F$31</f>
        <v>100</v>
      </c>
      <c r="AC29" s="14">
        <f>[25]Junho!$F$32</f>
        <v>96</v>
      </c>
      <c r="AD29" s="14">
        <f>[25]Junho!$F$33</f>
        <v>94</v>
      </c>
      <c r="AE29" s="14">
        <f>[25]Junho!$F$34</f>
        <v>94</v>
      </c>
      <c r="AF29" s="118">
        <f t="shared" si="1"/>
        <v>100</v>
      </c>
      <c r="AG29" s="110">
        <f t="shared" si="2"/>
        <v>93.36666666666666</v>
      </c>
    </row>
    <row r="30" spans="1:33" ht="17.100000000000001" customHeight="1" x14ac:dyDescent="0.2">
      <c r="A30" s="54" t="s">
        <v>31</v>
      </c>
      <c r="B30" s="14">
        <f>[26]Junho!$F$5</f>
        <v>97</v>
      </c>
      <c r="C30" s="14">
        <f>[26]Junho!$F$6</f>
        <v>95</v>
      </c>
      <c r="D30" s="14">
        <f>[26]Junho!$F$7</f>
        <v>96</v>
      </c>
      <c r="E30" s="14">
        <f>[26]Junho!$F$8</f>
        <v>95</v>
      </c>
      <c r="F30" s="14">
        <f>[26]Junho!$F$9</f>
        <v>96</v>
      </c>
      <c r="G30" s="14">
        <f>[26]Junho!$F$10</f>
        <v>96</v>
      </c>
      <c r="H30" s="14">
        <f>[26]Junho!$F$11</f>
        <v>96</v>
      </c>
      <c r="I30" s="14">
        <f>[26]Junho!$F$12</f>
        <v>92</v>
      </c>
      <c r="J30" s="14">
        <f>[26]Junho!$F$13</f>
        <v>95</v>
      </c>
      <c r="K30" s="14">
        <f>[26]Junho!$F$14</f>
        <v>86</v>
      </c>
      <c r="L30" s="14">
        <f>[26]Junho!$F$15</f>
        <v>73</v>
      </c>
      <c r="M30" s="14">
        <f>[26]Junho!$F$16</f>
        <v>79</v>
      </c>
      <c r="N30" s="14">
        <f>[26]Junho!$F$17</f>
        <v>90</v>
      </c>
      <c r="O30" s="14">
        <f>[26]Junho!$F$18</f>
        <v>84</v>
      </c>
      <c r="P30" s="14">
        <f>[26]Junho!$F$19</f>
        <v>92</v>
      </c>
      <c r="Q30" s="14">
        <f>[26]Junho!$F$20</f>
        <v>85</v>
      </c>
      <c r="R30" s="14">
        <f>[26]Junho!$F$21</f>
        <v>94</v>
      </c>
      <c r="S30" s="14">
        <f>[26]Junho!$F$22</f>
        <v>96</v>
      </c>
      <c r="T30" s="14">
        <f>[26]Junho!$F$23</f>
        <v>97</v>
      </c>
      <c r="U30" s="14">
        <f>[26]Junho!$F$24</f>
        <v>96</v>
      </c>
      <c r="V30" s="14">
        <f>[26]Junho!$F$25</f>
        <v>97</v>
      </c>
      <c r="W30" s="14">
        <f>[26]Junho!$F$26</f>
        <v>97</v>
      </c>
      <c r="X30" s="14">
        <f>[26]Junho!$F$27</f>
        <v>97</v>
      </c>
      <c r="Y30" s="14">
        <f>[26]Junho!$F$28</f>
        <v>92</v>
      </c>
      <c r="Z30" s="14">
        <f>[26]Junho!$F$29</f>
        <v>75</v>
      </c>
      <c r="AA30" s="14">
        <f>[26]Junho!$F$30</f>
        <v>76</v>
      </c>
      <c r="AB30" s="14">
        <f>[26]Junho!$F$31</f>
        <v>67</v>
      </c>
      <c r="AC30" s="14">
        <f>[26]Junho!$F$32</f>
        <v>86</v>
      </c>
      <c r="AD30" s="14">
        <f>[26]Junho!$F$33</f>
        <v>80</v>
      </c>
      <c r="AE30" s="14">
        <f>[26]Junho!$F$34</f>
        <v>71</v>
      </c>
      <c r="AF30" s="118">
        <f t="shared" si="1"/>
        <v>97</v>
      </c>
      <c r="AG30" s="110">
        <f t="shared" si="2"/>
        <v>88.933333333333337</v>
      </c>
    </row>
    <row r="31" spans="1:33" ht="17.100000000000001" customHeight="1" x14ac:dyDescent="0.2">
      <c r="A31" s="54" t="s">
        <v>51</v>
      </c>
      <c r="B31" s="14">
        <f>[27]Junho!$F$5</f>
        <v>95</v>
      </c>
      <c r="C31" s="14">
        <f>[27]Junho!$F$6</f>
        <v>96</v>
      </c>
      <c r="D31" s="14">
        <f>[27]Junho!$F$7</f>
        <v>97</v>
      </c>
      <c r="E31" s="14">
        <f>[27]Junho!$F$8</f>
        <v>97</v>
      </c>
      <c r="F31" s="14">
        <f>[27]Junho!$F$9</f>
        <v>88</v>
      </c>
      <c r="G31" s="14">
        <f>[27]Junho!$F$10</f>
        <v>96</v>
      </c>
      <c r="H31" s="14">
        <f>[27]Junho!$F$11</f>
        <v>98</v>
      </c>
      <c r="I31" s="14">
        <f>[27]Junho!$F$12</f>
        <v>97</v>
      </c>
      <c r="J31" s="14">
        <f>[27]Junho!$F$13</f>
        <v>79</v>
      </c>
      <c r="K31" s="14">
        <f>[27]Junho!$F$14</f>
        <v>81</v>
      </c>
      <c r="L31" s="14">
        <f>[27]Junho!$F$15</f>
        <v>91</v>
      </c>
      <c r="M31" s="14">
        <f>[27]Junho!$F$16</f>
        <v>72</v>
      </c>
      <c r="N31" s="14">
        <f>[27]Junho!$F$17</f>
        <v>73</v>
      </c>
      <c r="O31" s="14">
        <f>[27]Junho!$F$18</f>
        <v>67</v>
      </c>
      <c r="P31" s="14">
        <f>[27]Junho!$F$19</f>
        <v>75</v>
      </c>
      <c r="Q31" s="14">
        <f>[27]Junho!$F$20</f>
        <v>73</v>
      </c>
      <c r="R31" s="14">
        <f>[27]Junho!$F$21</f>
        <v>74</v>
      </c>
      <c r="S31" s="14">
        <f>[27]Junho!$F$22</f>
        <v>97</v>
      </c>
      <c r="T31" s="14">
        <f>[27]Junho!$F$23</f>
        <v>97</v>
      </c>
      <c r="U31" s="14">
        <f>[27]Junho!$F$24</f>
        <v>98</v>
      </c>
      <c r="V31" s="14">
        <f>[27]Junho!$F$25</f>
        <v>97</v>
      </c>
      <c r="W31" s="14">
        <f>[27]Junho!$F$26</f>
        <v>97</v>
      </c>
      <c r="X31" s="14">
        <f>[27]Junho!$F$27</f>
        <v>98</v>
      </c>
      <c r="Y31" s="14">
        <f>[27]Junho!$F$28</f>
        <v>88</v>
      </c>
      <c r="Z31" s="14">
        <f>[27]Junho!$F$29</f>
        <v>72</v>
      </c>
      <c r="AA31" s="14">
        <f>[27]Junho!$F$30</f>
        <v>56</v>
      </c>
      <c r="AB31" s="14">
        <f>[27]Junho!$F$31</f>
        <v>72</v>
      </c>
      <c r="AC31" s="14">
        <f>[27]Junho!$F$32</f>
        <v>93</v>
      </c>
      <c r="AD31" s="14">
        <f>[27]Junho!$F$33</f>
        <v>90</v>
      </c>
      <c r="AE31" s="14">
        <f>[27]Junho!$F$34</f>
        <v>64</v>
      </c>
      <c r="AF31" s="118">
        <f>MAX(B31:AE31)</f>
        <v>98</v>
      </c>
      <c r="AG31" s="110">
        <f>AVERAGE(B31:AE31)</f>
        <v>85.6</v>
      </c>
    </row>
    <row r="32" spans="1:33" ht="17.100000000000001" customHeight="1" x14ac:dyDescent="0.2">
      <c r="A32" s="54" t="s">
        <v>20</v>
      </c>
      <c r="B32" s="14">
        <f>[28]Junho!$F$5</f>
        <v>97</v>
      </c>
      <c r="C32" s="14">
        <f>[28]Junho!$F$6</f>
        <v>96</v>
      </c>
      <c r="D32" s="14">
        <f>[28]Junho!$F$7</f>
        <v>97</v>
      </c>
      <c r="E32" s="14">
        <f>[28]Junho!$F$8</f>
        <v>91</v>
      </c>
      <c r="F32" s="14">
        <f>[28]Junho!$F$9</f>
        <v>96</v>
      </c>
      <c r="G32" s="14">
        <f>[28]Junho!$F$10</f>
        <v>95</v>
      </c>
      <c r="H32" s="14">
        <f>[28]Junho!$F$11</f>
        <v>93</v>
      </c>
      <c r="I32" s="14">
        <f>[28]Junho!$F$12</f>
        <v>90</v>
      </c>
      <c r="J32" s="14">
        <f>[28]Junho!$F$13</f>
        <v>91</v>
      </c>
      <c r="K32" s="14">
        <f>[28]Junho!$F$14</f>
        <v>82</v>
      </c>
      <c r="L32" s="14">
        <f>[28]Junho!$F$15</f>
        <v>73</v>
      </c>
      <c r="M32" s="14">
        <f>[28]Junho!$F$16</f>
        <v>89</v>
      </c>
      <c r="N32" s="14">
        <f>[28]Junho!$F$17</f>
        <v>82</v>
      </c>
      <c r="O32" s="14">
        <f>[28]Junho!$F$18</f>
        <v>86</v>
      </c>
      <c r="P32" s="14">
        <f>[28]Junho!$F$19</f>
        <v>95</v>
      </c>
      <c r="Q32" s="14">
        <f>[28]Junho!$F$20</f>
        <v>97</v>
      </c>
      <c r="R32" s="14">
        <f>[28]Junho!$F$21</f>
        <v>97</v>
      </c>
      <c r="S32" s="14">
        <f>[28]Junho!$F$22</f>
        <v>96</v>
      </c>
      <c r="T32" s="14">
        <f>[28]Junho!$F$23</f>
        <v>95</v>
      </c>
      <c r="U32" s="14">
        <f>[28]Junho!$F$24</f>
        <v>96</v>
      </c>
      <c r="V32" s="14">
        <f>[28]Junho!$F$25</f>
        <v>94</v>
      </c>
      <c r="W32" s="14">
        <f>[28]Junho!$F$26</f>
        <v>92</v>
      </c>
      <c r="X32" s="14">
        <f>[28]Junho!$F$27</f>
        <v>94</v>
      </c>
      <c r="Y32" s="14">
        <f>[28]Junho!$F$28</f>
        <v>94</v>
      </c>
      <c r="Z32" s="14">
        <f>[28]Junho!$F$29</f>
        <v>88</v>
      </c>
      <c r="AA32" s="14">
        <f>[28]Junho!$F$30</f>
        <v>90</v>
      </c>
      <c r="AB32" s="14">
        <f>[28]Junho!$F$31</f>
        <v>87</v>
      </c>
      <c r="AC32" s="14">
        <f>[28]Junho!$F$32</f>
        <v>89</v>
      </c>
      <c r="AD32" s="14">
        <f>[28]Junho!$F$33</f>
        <v>90</v>
      </c>
      <c r="AE32" s="14">
        <f>[28]Junho!$F$34</f>
        <v>88</v>
      </c>
      <c r="AF32" s="118">
        <f>MAX(B32:AE32)</f>
        <v>97</v>
      </c>
      <c r="AG32" s="110">
        <f>AVERAGE(B32:AE32)</f>
        <v>91.333333333333329</v>
      </c>
    </row>
    <row r="33" spans="1:35" s="5" customFormat="1" ht="17.100000000000001" customHeight="1" x14ac:dyDescent="0.2">
      <c r="A33" s="64" t="s">
        <v>33</v>
      </c>
      <c r="B33" s="65">
        <f t="shared" ref="B33:AF33" si="5">MAX(B5:B32)</f>
        <v>100</v>
      </c>
      <c r="C33" s="65">
        <f t="shared" si="5"/>
        <v>100</v>
      </c>
      <c r="D33" s="65">
        <f t="shared" si="5"/>
        <v>100</v>
      </c>
      <c r="E33" s="65">
        <f t="shared" si="5"/>
        <v>100</v>
      </c>
      <c r="F33" s="65">
        <f t="shared" si="5"/>
        <v>100</v>
      </c>
      <c r="G33" s="65">
        <f t="shared" si="5"/>
        <v>100</v>
      </c>
      <c r="H33" s="65">
        <f t="shared" si="5"/>
        <v>100</v>
      </c>
      <c r="I33" s="65">
        <f t="shared" si="5"/>
        <v>98</v>
      </c>
      <c r="J33" s="65">
        <f t="shared" si="5"/>
        <v>100</v>
      </c>
      <c r="K33" s="65">
        <f t="shared" si="5"/>
        <v>100</v>
      </c>
      <c r="L33" s="65">
        <f t="shared" si="5"/>
        <v>98</v>
      </c>
      <c r="M33" s="65">
        <f t="shared" si="5"/>
        <v>100</v>
      </c>
      <c r="N33" s="65">
        <f t="shared" si="5"/>
        <v>100</v>
      </c>
      <c r="O33" s="65">
        <f t="shared" si="5"/>
        <v>100</v>
      </c>
      <c r="P33" s="65">
        <f t="shared" si="5"/>
        <v>100</v>
      </c>
      <c r="Q33" s="65">
        <f t="shared" si="5"/>
        <v>100</v>
      </c>
      <c r="R33" s="65">
        <f t="shared" si="5"/>
        <v>100</v>
      </c>
      <c r="S33" s="65">
        <f t="shared" si="5"/>
        <v>100</v>
      </c>
      <c r="T33" s="65">
        <f t="shared" si="5"/>
        <v>100</v>
      </c>
      <c r="U33" s="65">
        <f t="shared" si="5"/>
        <v>100</v>
      </c>
      <c r="V33" s="65">
        <f t="shared" si="5"/>
        <v>100</v>
      </c>
      <c r="W33" s="65">
        <f t="shared" si="5"/>
        <v>100</v>
      </c>
      <c r="X33" s="65">
        <f t="shared" si="5"/>
        <v>100</v>
      </c>
      <c r="Y33" s="65">
        <f t="shared" si="5"/>
        <v>100</v>
      </c>
      <c r="Z33" s="65">
        <f t="shared" si="5"/>
        <v>100</v>
      </c>
      <c r="AA33" s="65">
        <f t="shared" si="5"/>
        <v>100</v>
      </c>
      <c r="AB33" s="65">
        <f t="shared" si="5"/>
        <v>100</v>
      </c>
      <c r="AC33" s="65">
        <f t="shared" si="5"/>
        <v>98</v>
      </c>
      <c r="AD33" s="65">
        <f t="shared" si="5"/>
        <v>100</v>
      </c>
      <c r="AE33" s="65">
        <f t="shared" si="5"/>
        <v>100</v>
      </c>
      <c r="AF33" s="119">
        <f t="shared" si="5"/>
        <v>100</v>
      </c>
      <c r="AG33" s="128">
        <f>AVERAGE(AG5:AG32)</f>
        <v>90.50614762327632</v>
      </c>
      <c r="AH33" s="8"/>
    </row>
    <row r="34" spans="1:35" x14ac:dyDescent="0.2">
      <c r="A34" s="82"/>
      <c r="B34" s="81"/>
      <c r="C34" s="81"/>
      <c r="D34" s="81" t="s">
        <v>135</v>
      </c>
      <c r="E34" s="81"/>
      <c r="F34" s="81"/>
      <c r="G34" s="81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69"/>
      <c r="AG34" s="87"/>
    </row>
    <row r="35" spans="1:35" x14ac:dyDescent="0.2">
      <c r="A35" s="68"/>
      <c r="B35" s="59"/>
      <c r="C35" s="59"/>
      <c r="D35" s="59"/>
      <c r="E35" s="59"/>
      <c r="F35" s="59"/>
      <c r="G35" s="59"/>
      <c r="H35" s="97"/>
      <c r="I35" s="97"/>
      <c r="J35" s="97"/>
      <c r="K35" s="97"/>
      <c r="L35" s="97" t="s">
        <v>52</v>
      </c>
      <c r="M35" s="97"/>
      <c r="N35" s="97"/>
      <c r="O35" s="97"/>
      <c r="P35" s="97"/>
      <c r="Q35" s="151" t="s">
        <v>139</v>
      </c>
      <c r="R35" s="151"/>
      <c r="S35" s="151"/>
      <c r="T35" s="151"/>
      <c r="U35" s="151"/>
      <c r="V35" s="97"/>
      <c r="W35" s="97"/>
      <c r="X35" s="97"/>
      <c r="Y35" s="97"/>
      <c r="Z35" s="72"/>
      <c r="AA35" s="72"/>
      <c r="AB35" s="72"/>
      <c r="AC35" s="97"/>
      <c r="AD35" s="98"/>
      <c r="AE35" s="97"/>
      <c r="AF35" s="97"/>
      <c r="AG35" s="76"/>
      <c r="AH35" s="2"/>
    </row>
    <row r="36" spans="1:35" x14ac:dyDescent="0.2">
      <c r="A36" s="57"/>
      <c r="B36" s="97"/>
      <c r="C36" s="97"/>
      <c r="D36" s="97"/>
      <c r="E36" s="97"/>
      <c r="F36" s="97"/>
      <c r="G36" s="97"/>
      <c r="H36" s="97"/>
      <c r="I36" s="96"/>
      <c r="J36" s="96"/>
      <c r="K36" s="96"/>
      <c r="L36" s="96" t="s">
        <v>53</v>
      </c>
      <c r="M36" s="96"/>
      <c r="N36" s="96"/>
      <c r="O36" s="96"/>
      <c r="P36" s="96"/>
      <c r="Q36" s="150" t="s">
        <v>140</v>
      </c>
      <c r="R36" s="150"/>
      <c r="S36" s="150"/>
      <c r="T36" s="150"/>
      <c r="U36" s="150"/>
      <c r="V36" s="96"/>
      <c r="W36" s="96"/>
      <c r="X36" s="96"/>
      <c r="Y36" s="96"/>
      <c r="Z36" s="97"/>
      <c r="AA36" s="97"/>
      <c r="AB36" s="97"/>
      <c r="AC36" s="97"/>
      <c r="AD36" s="98"/>
      <c r="AE36" s="74"/>
      <c r="AF36" s="80"/>
      <c r="AG36" s="73"/>
      <c r="AH36" s="2"/>
      <c r="AI36" s="2"/>
    </row>
    <row r="37" spans="1:35" x14ac:dyDescent="0.2">
      <c r="A37" s="57"/>
      <c r="B37" s="105"/>
      <c r="C37" s="105"/>
      <c r="D37" s="105"/>
      <c r="E37" s="105" t="s">
        <v>141</v>
      </c>
      <c r="F37" s="105"/>
      <c r="G37" s="105"/>
      <c r="H37" s="105"/>
      <c r="I37" s="105"/>
      <c r="J37" s="72"/>
      <c r="K37" s="97"/>
      <c r="L37" s="97"/>
      <c r="M37" s="97"/>
      <c r="N37" s="97"/>
      <c r="O37" s="97"/>
      <c r="P37" s="97"/>
      <c r="Q37" s="67"/>
      <c r="R37" s="67"/>
      <c r="S37" s="6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8"/>
      <c r="AG37" s="88"/>
      <c r="AH37" s="13"/>
    </row>
    <row r="38" spans="1:35" ht="13.5" thickBot="1" x14ac:dyDescent="0.25">
      <c r="A38" s="77"/>
      <c r="B38" s="78"/>
      <c r="C38" s="83"/>
      <c r="D38" s="83"/>
      <c r="E38" s="83"/>
      <c r="F38" s="83"/>
      <c r="G38" s="83"/>
      <c r="H38" s="83"/>
      <c r="I38" s="83"/>
      <c r="J38" s="83"/>
      <c r="K38" s="78"/>
      <c r="L38" s="83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84"/>
      <c r="AG38" s="89"/>
    </row>
    <row r="41" spans="1:35" x14ac:dyDescent="0.2">
      <c r="E41" s="2" t="s">
        <v>54</v>
      </c>
    </row>
    <row r="42" spans="1:35" x14ac:dyDescent="0.2">
      <c r="K42" s="2" t="s">
        <v>54</v>
      </c>
      <c r="Q42" s="53"/>
      <c r="U42" s="2" t="s">
        <v>54</v>
      </c>
    </row>
    <row r="43" spans="1:35" x14ac:dyDescent="0.2">
      <c r="N43" s="2" t="s">
        <v>54</v>
      </c>
    </row>
  </sheetData>
  <sheetProtection password="C6EC" sheet="1" objects="1" scenarios="1"/>
  <mergeCells count="35">
    <mergeCell ref="B2:AG2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S3:S4"/>
    <mergeCell ref="Z3:Z4"/>
    <mergeCell ref="I3:I4"/>
    <mergeCell ref="Q35:U35"/>
    <mergeCell ref="L3:L4"/>
    <mergeCell ref="M3:M4"/>
    <mergeCell ref="V3:V4"/>
    <mergeCell ref="Q36:U36"/>
    <mergeCell ref="N3:N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U3:U4"/>
    <mergeCell ref="J3:J4"/>
    <mergeCell ref="K3:K4"/>
    <mergeCell ref="A2: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33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9" zoomScale="90" zoomScaleNormal="90" workbookViewId="0">
      <selection activeCell="M44" sqref="M4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5" ht="20.100000000000001" customHeight="1" x14ac:dyDescent="0.2">
      <c r="A1" s="154" t="s">
        <v>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61"/>
    </row>
    <row r="2" spans="1:35" s="4" customFormat="1" ht="20.100000000000001" customHeight="1" x14ac:dyDescent="0.2">
      <c r="A2" s="157" t="s">
        <v>21</v>
      </c>
      <c r="B2" s="152" t="s">
        <v>136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3"/>
    </row>
    <row r="3" spans="1:35" s="5" customFormat="1" ht="20.100000000000001" customHeight="1" x14ac:dyDescent="0.2">
      <c r="A3" s="157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16" t="s">
        <v>42</v>
      </c>
      <c r="AG3" s="126" t="s">
        <v>40</v>
      </c>
    </row>
    <row r="4" spans="1:35" s="5" customFormat="1" ht="20.100000000000001" customHeight="1" x14ac:dyDescent="0.2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16" t="s">
        <v>39</v>
      </c>
      <c r="AG4" s="126" t="s">
        <v>39</v>
      </c>
    </row>
    <row r="5" spans="1:35" s="5" customFormat="1" ht="20.100000000000001" customHeight="1" x14ac:dyDescent="0.2">
      <c r="A5" s="54" t="s">
        <v>47</v>
      </c>
      <c r="B5" s="14">
        <f>[1]Junho!$G$5</f>
        <v>59</v>
      </c>
      <c r="C5" s="14">
        <f>[1]Junho!$G$6</f>
        <v>96</v>
      </c>
      <c r="D5" s="14" t="str">
        <f>[1]Junho!$G$7</f>
        <v>*</v>
      </c>
      <c r="E5" s="14">
        <f>[1]Junho!$G$8</f>
        <v>58</v>
      </c>
      <c r="F5" s="14">
        <f>[1]Junho!$G$9</f>
        <v>47</v>
      </c>
      <c r="G5" s="14">
        <f>[1]Junho!$G$10</f>
        <v>61</v>
      </c>
      <c r="H5" s="14">
        <f>[1]Junho!$G$11</f>
        <v>66</v>
      </c>
      <c r="I5" s="14">
        <f>[1]Junho!$G$12</f>
        <v>50</v>
      </c>
      <c r="J5" s="14">
        <f>[1]Junho!$G$13</f>
        <v>37</v>
      </c>
      <c r="K5" s="14">
        <f>[1]Junho!$G$14</f>
        <v>37</v>
      </c>
      <c r="L5" s="14">
        <f>[1]Junho!$G$15</f>
        <v>24</v>
      </c>
      <c r="M5" s="14">
        <f>[1]Junho!$G$16</f>
        <v>24</v>
      </c>
      <c r="N5" s="14">
        <f>[1]Junho!$G$17</f>
        <v>26</v>
      </c>
      <c r="O5" s="14">
        <f>[1]Junho!$G$18</f>
        <v>40</v>
      </c>
      <c r="P5" s="14">
        <f>[1]Junho!$G$19</f>
        <v>38</v>
      </c>
      <c r="Q5" s="14">
        <f>[1]Junho!$G$20</f>
        <v>34</v>
      </c>
      <c r="R5" s="14">
        <f>[1]Junho!$G$21</f>
        <v>33</v>
      </c>
      <c r="S5" s="14">
        <f>[1]Junho!$G$22</f>
        <v>31</v>
      </c>
      <c r="T5" s="14">
        <f>[1]Junho!$G$23</f>
        <v>43</v>
      </c>
      <c r="U5" s="14">
        <f>[1]Junho!$G$24</f>
        <v>33</v>
      </c>
      <c r="V5" s="14">
        <f>[1]Junho!$G$25</f>
        <v>57</v>
      </c>
      <c r="W5" s="14">
        <f>[1]Junho!$G$26</f>
        <v>48</v>
      </c>
      <c r="X5" s="14">
        <f>[1]Junho!$G$27</f>
        <v>43</v>
      </c>
      <c r="Y5" s="14">
        <f>[1]Junho!$G$28</f>
        <v>35</v>
      </c>
      <c r="Z5" s="14">
        <f>[1]Junho!$G$29</f>
        <v>41</v>
      </c>
      <c r="AA5" s="14">
        <f>[1]Junho!$G$30</f>
        <v>29</v>
      </c>
      <c r="AB5" s="14">
        <f>[1]Junho!$G$31</f>
        <v>33</v>
      </c>
      <c r="AC5" s="14">
        <f>[1]Junho!$G$32</f>
        <v>30</v>
      </c>
      <c r="AD5" s="14">
        <f>[1]Junho!$G$33</f>
        <v>29</v>
      </c>
      <c r="AE5" s="14">
        <f>[1]Junho!$G$34</f>
        <v>30</v>
      </c>
      <c r="AF5" s="117">
        <f t="shared" ref="AF5:AF13" si="1">MIN(B5:AE5)</f>
        <v>24</v>
      </c>
      <c r="AG5" s="109">
        <f t="shared" ref="AG5:AG13" si="2">AVERAGE(B5:AE5)</f>
        <v>41.793103448275865</v>
      </c>
    </row>
    <row r="6" spans="1:35" ht="17.100000000000001" customHeight="1" x14ac:dyDescent="0.2">
      <c r="A6" s="54" t="s">
        <v>0</v>
      </c>
      <c r="B6" s="14" t="str">
        <f>[2]Junho!$G$5</f>
        <v>*</v>
      </c>
      <c r="C6" s="14">
        <f>[2]Junho!$G$6</f>
        <v>57</v>
      </c>
      <c r="D6" s="14">
        <f>[2]Junho!$G$7</f>
        <v>42</v>
      </c>
      <c r="E6" s="14">
        <f>[2]Junho!$G$8</f>
        <v>64</v>
      </c>
      <c r="F6" s="14">
        <f>[2]Junho!$G$9</f>
        <v>92</v>
      </c>
      <c r="G6" s="14">
        <f>[2]Junho!$G$10</f>
        <v>61</v>
      </c>
      <c r="H6" s="14">
        <f>[2]Junho!$G$11</f>
        <v>37</v>
      </c>
      <c r="I6" s="14">
        <f>[2]Junho!$G$12</f>
        <v>25</v>
      </c>
      <c r="J6" s="14">
        <f>[2]Junho!$G$13</f>
        <v>20</v>
      </c>
      <c r="K6" s="14">
        <f>[2]Junho!$G$14</f>
        <v>25</v>
      </c>
      <c r="L6" s="14">
        <f>[2]Junho!$G$15</f>
        <v>25</v>
      </c>
      <c r="M6" s="14">
        <f>[2]Junho!$G$16</f>
        <v>18</v>
      </c>
      <c r="N6" s="14">
        <f>[2]Junho!$G$17</f>
        <v>21</v>
      </c>
      <c r="O6" s="14">
        <f>[2]Junho!$G$18</f>
        <v>23</v>
      </c>
      <c r="P6" s="14">
        <f>[2]Junho!$G$19</f>
        <v>35</v>
      </c>
      <c r="Q6" s="14">
        <f>[2]Junho!$G$20</f>
        <v>32</v>
      </c>
      <c r="R6" s="14">
        <f>[2]Junho!$G$21</f>
        <v>65</v>
      </c>
      <c r="S6" s="14">
        <f>[2]Junho!$G$22</f>
        <v>88</v>
      </c>
      <c r="T6" s="14">
        <f>[2]Junho!$G$23</f>
        <v>81</v>
      </c>
      <c r="U6" s="14">
        <f>[2]Junho!$G$24</f>
        <v>92</v>
      </c>
      <c r="V6" s="14" t="str">
        <f>[2]Junho!$G$25</f>
        <v>*</v>
      </c>
      <c r="W6" s="14">
        <f>[2]Junho!$G$26</f>
        <v>51</v>
      </c>
      <c r="X6" s="14">
        <f>[2]Junho!$G$27</f>
        <v>64</v>
      </c>
      <c r="Y6" s="14">
        <f>[2]Junho!$G$28</f>
        <v>47</v>
      </c>
      <c r="Z6" s="14">
        <f>[2]Junho!$G$29</f>
        <v>44</v>
      </c>
      <c r="AA6" s="14">
        <f>[2]Junho!$G$30</f>
        <v>32</v>
      </c>
      <c r="AB6" s="14">
        <f>[2]Junho!$G$31</f>
        <v>32</v>
      </c>
      <c r="AC6" s="14">
        <f>[2]Junho!$G$32</f>
        <v>36</v>
      </c>
      <c r="AD6" s="14">
        <f>[2]Junho!$G$33</f>
        <v>35</v>
      </c>
      <c r="AE6" s="14">
        <f>[2]Junho!$G$34</f>
        <v>36</v>
      </c>
      <c r="AF6" s="118">
        <f t="shared" si="1"/>
        <v>18</v>
      </c>
      <c r="AG6" s="110">
        <f t="shared" si="2"/>
        <v>45.714285714285715</v>
      </c>
    </row>
    <row r="7" spans="1:35" ht="17.100000000000001" customHeight="1" x14ac:dyDescent="0.2">
      <c r="A7" s="54" t="s">
        <v>1</v>
      </c>
      <c r="B7" s="14">
        <f>[3]Junho!$G$5</f>
        <v>74</v>
      </c>
      <c r="C7" s="14">
        <f>[3]Junho!$G$6</f>
        <v>76</v>
      </c>
      <c r="D7" s="14">
        <f>[3]Junho!$G$7</f>
        <v>70</v>
      </c>
      <c r="E7" s="14">
        <f>[3]Junho!$G$8</f>
        <v>71</v>
      </c>
      <c r="F7" s="14">
        <f>[3]Junho!$G$9</f>
        <v>77</v>
      </c>
      <c r="G7" s="14">
        <f>[3]Junho!$G$10</f>
        <v>84</v>
      </c>
      <c r="H7" s="14">
        <f>[3]Junho!$G$11</f>
        <v>55</v>
      </c>
      <c r="I7" s="14">
        <f>[3]Junho!$G$12</f>
        <v>52</v>
      </c>
      <c r="J7" s="14">
        <f>[3]Junho!$G$13</f>
        <v>39</v>
      </c>
      <c r="K7" s="14">
        <f>[3]Junho!$G$14</f>
        <v>52</v>
      </c>
      <c r="L7" s="14">
        <f>[3]Junho!$G$15</f>
        <v>32</v>
      </c>
      <c r="M7" s="14">
        <f>[3]Junho!$G$16</f>
        <v>24</v>
      </c>
      <c r="N7" s="14">
        <f>[3]Junho!$G$17</f>
        <v>27</v>
      </c>
      <c r="O7" s="14">
        <f>[3]Junho!$G$18</f>
        <v>30</v>
      </c>
      <c r="P7" s="14">
        <f>[3]Junho!$G$19</f>
        <v>32</v>
      </c>
      <c r="Q7" s="14">
        <f>[3]Junho!$G$20</f>
        <v>31</v>
      </c>
      <c r="R7" s="14">
        <f>[3]Junho!$G$21</f>
        <v>46</v>
      </c>
      <c r="S7" s="14">
        <f>[3]Junho!$G$22</f>
        <v>56</v>
      </c>
      <c r="T7" s="14">
        <f>[3]Junho!$G$23</f>
        <v>53</v>
      </c>
      <c r="U7" s="14">
        <f>[3]Junho!$G$24</f>
        <v>54</v>
      </c>
      <c r="V7" s="14">
        <f>[3]Junho!$G$25</f>
        <v>73</v>
      </c>
      <c r="W7" s="14">
        <f>[3]Junho!$G$26</f>
        <v>62</v>
      </c>
      <c r="X7" s="14">
        <f>[3]Junho!$G$27</f>
        <v>49</v>
      </c>
      <c r="Y7" s="14">
        <f>[3]Junho!$G$28</f>
        <v>39</v>
      </c>
      <c r="Z7" s="14">
        <f>[3]Junho!$G$29</f>
        <v>33</v>
      </c>
      <c r="AA7" s="14">
        <f>[3]Junho!$G$30</f>
        <v>31</v>
      </c>
      <c r="AB7" s="14">
        <f>[3]Junho!$G$31</f>
        <v>40</v>
      </c>
      <c r="AC7" s="14">
        <f>[3]Junho!$G$32</f>
        <v>47</v>
      </c>
      <c r="AD7" s="14">
        <f>[3]Junho!$G$33</f>
        <v>28</v>
      </c>
      <c r="AE7" s="14">
        <f>[3]Junho!$G$34</f>
        <v>28</v>
      </c>
      <c r="AF7" s="118">
        <f t="shared" si="1"/>
        <v>24</v>
      </c>
      <c r="AG7" s="110">
        <f t="shared" si="2"/>
        <v>48.833333333333336</v>
      </c>
    </row>
    <row r="8" spans="1:35" ht="17.100000000000001" customHeight="1" x14ac:dyDescent="0.2">
      <c r="A8" s="54" t="s">
        <v>55</v>
      </c>
      <c r="B8" s="14">
        <f>[4]Junho!$G$5</f>
        <v>78</v>
      </c>
      <c r="C8" s="14">
        <f>[4]Junho!$G$6</f>
        <v>66</v>
      </c>
      <c r="D8" s="14">
        <f>[4]Junho!$G$7</f>
        <v>81</v>
      </c>
      <c r="E8" s="14">
        <f>[4]Junho!$G$8</f>
        <v>75</v>
      </c>
      <c r="F8" s="14">
        <f>[4]Junho!$G$9</f>
        <v>69</v>
      </c>
      <c r="G8" s="14">
        <f>[4]Junho!$G$10</f>
        <v>92</v>
      </c>
      <c r="H8" s="14">
        <f>[4]Junho!$G$11</f>
        <v>41</v>
      </c>
      <c r="I8" s="14">
        <f>[4]Junho!$G$12</f>
        <v>35</v>
      </c>
      <c r="J8" s="14">
        <f>[4]Junho!$G$13</f>
        <v>30</v>
      </c>
      <c r="K8" s="14">
        <f>[4]Junho!$G$14</f>
        <v>29</v>
      </c>
      <c r="L8" s="14">
        <f>[4]Junho!$G$15</f>
        <v>24</v>
      </c>
      <c r="M8" s="14">
        <f>[4]Junho!$G$16</f>
        <v>20</v>
      </c>
      <c r="N8" s="14">
        <f>[4]Junho!$G$17</f>
        <v>21</v>
      </c>
      <c r="O8" s="14">
        <f>[4]Junho!$G$18</f>
        <v>38</v>
      </c>
      <c r="P8" s="14">
        <f>[4]Junho!$G$19</f>
        <v>46</v>
      </c>
      <c r="Q8" s="14">
        <f>[4]Junho!$G$20</f>
        <v>40</v>
      </c>
      <c r="R8" s="14">
        <f>[4]Junho!$G$21</f>
        <v>37</v>
      </c>
      <c r="S8" s="14">
        <f>[4]Junho!$G$22</f>
        <v>50</v>
      </c>
      <c r="T8" s="14">
        <f>[4]Junho!$G$23</f>
        <v>38</v>
      </c>
      <c r="U8" s="14">
        <f>[4]Junho!$G$24</f>
        <v>42</v>
      </c>
      <c r="V8" s="14">
        <f>[4]Junho!$G$25</f>
        <v>54</v>
      </c>
      <c r="W8" s="14">
        <f>[4]Junho!$G$26</f>
        <v>53</v>
      </c>
      <c r="X8" s="14">
        <f>[4]Junho!$G$27</f>
        <v>49</v>
      </c>
      <c r="Y8" s="14">
        <f>[4]Junho!$G$28</f>
        <v>47</v>
      </c>
      <c r="Z8" s="14">
        <f>[4]Junho!$G$29</f>
        <v>46</v>
      </c>
      <c r="AA8" s="14">
        <f>[4]Junho!$G$30</f>
        <v>38</v>
      </c>
      <c r="AB8" s="14">
        <f>[4]Junho!$G$31</f>
        <v>42</v>
      </c>
      <c r="AC8" s="14">
        <f>[4]Junho!$G$32</f>
        <v>33</v>
      </c>
      <c r="AD8" s="14">
        <f>[4]Junho!$G$33</f>
        <v>32</v>
      </c>
      <c r="AE8" s="14">
        <f>[4]Junho!$G$34</f>
        <v>32</v>
      </c>
      <c r="AF8" s="118">
        <f t="shared" ref="AF8" si="3">MIN(B8:AE8)</f>
        <v>20</v>
      </c>
      <c r="AG8" s="110">
        <f t="shared" ref="AG8" si="4">AVERAGE(B8:AE8)</f>
        <v>45.93333333333333</v>
      </c>
    </row>
    <row r="9" spans="1:35" ht="17.100000000000001" customHeight="1" x14ac:dyDescent="0.2">
      <c r="A9" s="54" t="s">
        <v>48</v>
      </c>
      <c r="B9" s="14">
        <f>[5]Junho!$G$5</f>
        <v>88</v>
      </c>
      <c r="C9" s="14">
        <f>[5]Junho!$G$6</f>
        <v>63</v>
      </c>
      <c r="D9" s="14">
        <f>[5]Junho!$G$7</f>
        <v>48</v>
      </c>
      <c r="E9" s="14">
        <f>[5]Junho!$G$8</f>
        <v>81</v>
      </c>
      <c r="F9" s="14">
        <f>[5]Junho!$G$9</f>
        <v>93</v>
      </c>
      <c r="G9" s="14">
        <f>[5]Junho!$G$10</f>
        <v>84</v>
      </c>
      <c r="H9" s="14">
        <f>[5]Junho!$G$11</f>
        <v>51</v>
      </c>
      <c r="I9" s="14">
        <f>[5]Junho!$G$12</f>
        <v>33</v>
      </c>
      <c r="J9" s="14">
        <f>[5]Junho!$G$13</f>
        <v>34</v>
      </c>
      <c r="K9" s="14">
        <f>[5]Junho!$G$14</f>
        <v>39</v>
      </c>
      <c r="L9" s="14">
        <f>[5]Junho!$G$15</f>
        <v>29</v>
      </c>
      <c r="M9" s="14">
        <f>[5]Junho!$G$16</f>
        <v>26</v>
      </c>
      <c r="N9" s="14">
        <f>[5]Junho!$G$17</f>
        <v>22</v>
      </c>
      <c r="O9" s="14">
        <f>[5]Junho!$G$18</f>
        <v>26</v>
      </c>
      <c r="P9" s="14">
        <f>[5]Junho!$G$19</f>
        <v>33</v>
      </c>
      <c r="Q9" s="14">
        <f>[5]Junho!$G$20</f>
        <v>33</v>
      </c>
      <c r="R9" s="14">
        <f>[5]Junho!$G$21</f>
        <v>68</v>
      </c>
      <c r="S9" s="14">
        <f>[5]Junho!$G$22</f>
        <v>85</v>
      </c>
      <c r="T9" s="14">
        <f>[5]Junho!$G$23</f>
        <v>88</v>
      </c>
      <c r="U9" s="14">
        <f>[5]Junho!$G$24</f>
        <v>86</v>
      </c>
      <c r="V9" s="14">
        <f>[5]Junho!$G$25</f>
        <v>78</v>
      </c>
      <c r="W9" s="14">
        <f>[5]Junho!$G$26</f>
        <v>31</v>
      </c>
      <c r="X9" s="14">
        <f>[5]Junho!$G$27</f>
        <v>47</v>
      </c>
      <c r="Y9" s="14">
        <f>[5]Junho!$G$28</f>
        <v>41</v>
      </c>
      <c r="Z9" s="14">
        <f>[5]Junho!$G$29</f>
        <v>39</v>
      </c>
      <c r="AA9" s="14">
        <f>[5]Junho!$G$30</f>
        <v>74</v>
      </c>
      <c r="AB9" s="14">
        <f>[5]Junho!$G$31</f>
        <v>65</v>
      </c>
      <c r="AC9" s="14">
        <f>[5]Junho!$G$32</f>
        <v>42</v>
      </c>
      <c r="AD9" s="14">
        <f>[5]Junho!$G$33</f>
        <v>38</v>
      </c>
      <c r="AE9" s="14">
        <f>[5]Junho!$G$34</f>
        <v>29</v>
      </c>
      <c r="AF9" s="118">
        <f t="shared" si="1"/>
        <v>22</v>
      </c>
      <c r="AG9" s="110">
        <f t="shared" si="2"/>
        <v>53.133333333333333</v>
      </c>
    </row>
    <row r="10" spans="1:35" ht="17.100000000000001" customHeight="1" x14ac:dyDescent="0.2">
      <c r="A10" s="54" t="s">
        <v>2</v>
      </c>
      <c r="B10" s="14">
        <f>[6]Junho!$G$5</f>
        <v>68</v>
      </c>
      <c r="C10" s="14">
        <f>[6]Junho!$G$6</f>
        <v>84</v>
      </c>
      <c r="D10" s="14">
        <f>[6]Junho!$G$7</f>
        <v>86</v>
      </c>
      <c r="E10" s="14">
        <f>[6]Junho!$G$8</f>
        <v>73</v>
      </c>
      <c r="F10" s="14">
        <f>[6]Junho!$G$9</f>
        <v>74</v>
      </c>
      <c r="G10" s="14">
        <f>[6]Junho!$G$10</f>
        <v>82</v>
      </c>
      <c r="H10" s="14">
        <f>[6]Junho!$G$11</f>
        <v>64</v>
      </c>
      <c r="I10" s="14">
        <f>[6]Junho!$G$12</f>
        <v>53</v>
      </c>
      <c r="J10" s="14">
        <f>[6]Junho!$G$13</f>
        <v>35</v>
      </c>
      <c r="K10" s="14">
        <f>[6]Junho!$G$14</f>
        <v>51</v>
      </c>
      <c r="L10" s="14">
        <f>[6]Junho!$G$15</f>
        <v>36</v>
      </c>
      <c r="M10" s="14">
        <f>[6]Junho!$G$16</f>
        <v>25</v>
      </c>
      <c r="N10" s="14">
        <f>[6]Junho!$G$17</f>
        <v>28</v>
      </c>
      <c r="O10" s="14">
        <f>[6]Junho!$G$18</f>
        <v>33</v>
      </c>
      <c r="P10" s="14">
        <f>[6]Junho!$G$19</f>
        <v>36</v>
      </c>
      <c r="Q10" s="14">
        <f>[6]Junho!$G$20</f>
        <v>41</v>
      </c>
      <c r="R10" s="14">
        <f>[6]Junho!$G$21</f>
        <v>49</v>
      </c>
      <c r="S10" s="14">
        <f>[6]Junho!$G$22</f>
        <v>55</v>
      </c>
      <c r="T10" s="14">
        <f>[6]Junho!$G$23</f>
        <v>51</v>
      </c>
      <c r="U10" s="14">
        <f>[6]Junho!$G$24</f>
        <v>48</v>
      </c>
      <c r="V10" s="14">
        <f>[6]Junho!$G$25</f>
        <v>65</v>
      </c>
      <c r="W10" s="14">
        <f>[6]Junho!$G$26</f>
        <v>60</v>
      </c>
      <c r="X10" s="14">
        <f>[6]Junho!$G$27</f>
        <v>51</v>
      </c>
      <c r="Y10" s="14">
        <f>[6]Junho!$G$28</f>
        <v>46</v>
      </c>
      <c r="Z10" s="14">
        <f>[6]Junho!$G$29</f>
        <v>40</v>
      </c>
      <c r="AA10" s="14">
        <f>[6]Junho!$G$30</f>
        <v>34</v>
      </c>
      <c r="AB10" s="14">
        <f>[6]Junho!$G$31</f>
        <v>35</v>
      </c>
      <c r="AC10" s="14">
        <f>[6]Junho!$G$32</f>
        <v>40</v>
      </c>
      <c r="AD10" s="14">
        <f>[6]Junho!$G$33</f>
        <v>38</v>
      </c>
      <c r="AE10" s="14">
        <f>[6]Junho!$G$34</f>
        <v>36</v>
      </c>
      <c r="AF10" s="118">
        <f t="shared" si="1"/>
        <v>25</v>
      </c>
      <c r="AG10" s="110">
        <f t="shared" si="2"/>
        <v>50.56666666666667</v>
      </c>
    </row>
    <row r="11" spans="1:35" ht="17.100000000000001" customHeight="1" x14ac:dyDescent="0.2">
      <c r="A11" s="54" t="s">
        <v>3</v>
      </c>
      <c r="B11" s="14">
        <f>[7]Junho!$G$5</f>
        <v>69</v>
      </c>
      <c r="C11" s="14">
        <f>[7]Junho!$G$6</f>
        <v>75</v>
      </c>
      <c r="D11" s="14">
        <f>[7]Junho!$G$7</f>
        <v>68</v>
      </c>
      <c r="E11" s="14">
        <f>[7]Junho!$G$8</f>
        <v>63</v>
      </c>
      <c r="F11" s="14">
        <f>[7]Junho!$G$9</f>
        <v>50</v>
      </c>
      <c r="G11" s="14">
        <f>[7]Junho!$G$10</f>
        <v>59</v>
      </c>
      <c r="H11" s="14">
        <f>[7]Junho!$G$11</f>
        <v>71</v>
      </c>
      <c r="I11" s="14">
        <f>[7]Junho!$G$12</f>
        <v>49</v>
      </c>
      <c r="J11" s="14">
        <f>[7]Junho!$G$13</f>
        <v>35</v>
      </c>
      <c r="K11" s="14">
        <f>[7]Junho!$G$14</f>
        <v>45</v>
      </c>
      <c r="L11" s="14">
        <f>[7]Junho!$G$15</f>
        <v>31</v>
      </c>
      <c r="M11" s="14">
        <f>[7]Junho!$G$16</f>
        <v>23</v>
      </c>
      <c r="N11" s="14">
        <f>[7]Junho!$G$17</f>
        <v>24</v>
      </c>
      <c r="O11" s="14">
        <f>[7]Junho!$G$18</f>
        <v>39</v>
      </c>
      <c r="P11" s="14">
        <f>[7]Junho!$G$19</f>
        <v>41</v>
      </c>
      <c r="Q11" s="14">
        <f>[7]Junho!$G$20</f>
        <v>32</v>
      </c>
      <c r="R11" s="14">
        <f>[7]Junho!$G$21</f>
        <v>29</v>
      </c>
      <c r="S11" s="14">
        <f>[7]Junho!$G$22</f>
        <v>25</v>
      </c>
      <c r="T11" s="14">
        <f>[7]Junho!$G$23</f>
        <v>26</v>
      </c>
      <c r="U11" s="14">
        <f>[7]Junho!$G$24</f>
        <v>27</v>
      </c>
      <c r="V11" s="14">
        <f>[7]Junho!$G$25</f>
        <v>28</v>
      </c>
      <c r="W11" s="14">
        <f>[7]Junho!$G$26</f>
        <v>41</v>
      </c>
      <c r="X11" s="14">
        <f>[7]Junho!$G$27</f>
        <v>35</v>
      </c>
      <c r="Y11" s="14">
        <f>[7]Junho!$G$28</f>
        <v>32</v>
      </c>
      <c r="Z11" s="14">
        <f>[7]Junho!$G$29</f>
        <v>30</v>
      </c>
      <c r="AA11" s="14">
        <f>[7]Junho!$G$30</f>
        <v>28</v>
      </c>
      <c r="AB11" s="14">
        <f>[7]Junho!$G$31</f>
        <v>33</v>
      </c>
      <c r="AC11" s="14">
        <f>[7]Junho!$G$32</f>
        <v>30</v>
      </c>
      <c r="AD11" s="14">
        <f>[7]Junho!$G$33</f>
        <v>30</v>
      </c>
      <c r="AE11" s="14">
        <f>[7]Junho!$G$34</f>
        <v>31</v>
      </c>
      <c r="AF11" s="118">
        <f t="shared" si="1"/>
        <v>23</v>
      </c>
      <c r="AG11" s="110">
        <f t="shared" si="2"/>
        <v>39.966666666666669</v>
      </c>
    </row>
    <row r="12" spans="1:35" ht="17.100000000000001" customHeight="1" x14ac:dyDescent="0.2">
      <c r="A12" s="54" t="s">
        <v>4</v>
      </c>
      <c r="B12" s="14">
        <f>[8]Junho!$G$5</f>
        <v>67</v>
      </c>
      <c r="C12" s="14">
        <f>[8]Junho!$G$6</f>
        <v>79</v>
      </c>
      <c r="D12" s="14">
        <f>[8]Junho!$G$7</f>
        <v>70</v>
      </c>
      <c r="E12" s="14">
        <f>[8]Junho!$G$8</f>
        <v>56</v>
      </c>
      <c r="F12" s="14">
        <f>[8]Junho!$G$9</f>
        <v>56</v>
      </c>
      <c r="G12" s="14">
        <f>[8]Junho!$G$10</f>
        <v>56</v>
      </c>
      <c r="H12" s="14">
        <f>[8]Junho!$G$11</f>
        <v>83</v>
      </c>
      <c r="I12" s="14">
        <f>[8]Junho!$G$12</f>
        <v>68</v>
      </c>
      <c r="J12" s="14">
        <f>[8]Junho!$G$13</f>
        <v>44</v>
      </c>
      <c r="K12" s="14">
        <f>[8]Junho!$G$14</f>
        <v>54</v>
      </c>
      <c r="L12" s="14">
        <f>[8]Junho!$G$15</f>
        <v>39</v>
      </c>
      <c r="M12" s="14">
        <f>[8]Junho!$G$16</f>
        <v>27</v>
      </c>
      <c r="N12" s="14">
        <f>[8]Junho!$G$17</f>
        <v>25</v>
      </c>
      <c r="O12" s="14">
        <f>[8]Junho!$G$18</f>
        <v>30</v>
      </c>
      <c r="P12" s="14">
        <f>[8]Junho!$G$19</f>
        <v>33</v>
      </c>
      <c r="Q12" s="14">
        <f>[8]Junho!$G$20</f>
        <v>28</v>
      </c>
      <c r="R12" s="14">
        <f>[8]Junho!$G$21</f>
        <v>32</v>
      </c>
      <c r="S12" s="14">
        <f>[8]Junho!$G$22</f>
        <v>26</v>
      </c>
      <c r="T12" s="14">
        <f>[8]Junho!$G$23</f>
        <v>26</v>
      </c>
      <c r="U12" s="14">
        <f>[8]Junho!$G$24</f>
        <v>25</v>
      </c>
      <c r="V12" s="14">
        <f>[8]Junho!$G$25</f>
        <v>32</v>
      </c>
      <c r="W12" s="14">
        <f>[8]Junho!$G$26</f>
        <v>43</v>
      </c>
      <c r="X12" s="14">
        <f>[8]Junho!$G$27</f>
        <v>38</v>
      </c>
      <c r="Y12" s="14">
        <f>[8]Junho!$G$28</f>
        <v>36</v>
      </c>
      <c r="Z12" s="14">
        <f>[8]Junho!$G$29</f>
        <v>32</v>
      </c>
      <c r="AA12" s="14">
        <f>[8]Junho!$G$30</f>
        <v>27</v>
      </c>
      <c r="AB12" s="14">
        <f>[8]Junho!$G$31</f>
        <v>47</v>
      </c>
      <c r="AC12" s="14" t="str">
        <f>[8]Junho!$G$32</f>
        <v>*</v>
      </c>
      <c r="AD12" s="14" t="str">
        <f>[8]Junho!$G$33</f>
        <v>*</v>
      </c>
      <c r="AE12" s="14" t="str">
        <f>[8]Junho!$G$34</f>
        <v>*</v>
      </c>
      <c r="AF12" s="118">
        <f t="shared" si="1"/>
        <v>25</v>
      </c>
      <c r="AG12" s="110">
        <f t="shared" si="2"/>
        <v>43.666666666666664</v>
      </c>
    </row>
    <row r="13" spans="1:35" ht="17.100000000000001" customHeight="1" x14ac:dyDescent="0.2">
      <c r="A13" s="54" t="s">
        <v>5</v>
      </c>
      <c r="B13" s="14">
        <f>[9]Junho!$G$5</f>
        <v>68</v>
      </c>
      <c r="C13" s="14">
        <f>[9]Junho!$G$6</f>
        <v>82</v>
      </c>
      <c r="D13" s="14">
        <f>[9]Junho!$G$7</f>
        <v>63</v>
      </c>
      <c r="E13" s="14">
        <f>[9]Junho!$G$8</f>
        <v>69</v>
      </c>
      <c r="F13" s="14">
        <f>[9]Junho!$G$9</f>
        <v>66</v>
      </c>
      <c r="G13" s="14">
        <f>[9]Junho!$G$10</f>
        <v>80</v>
      </c>
      <c r="H13" s="14">
        <f>[9]Junho!$G$11</f>
        <v>67</v>
      </c>
      <c r="I13" s="14">
        <f>[9]Junho!$G$12</f>
        <v>54</v>
      </c>
      <c r="J13" s="14">
        <f>[9]Junho!$G$13</f>
        <v>42</v>
      </c>
      <c r="K13" s="14">
        <f>[9]Junho!$G$14</f>
        <v>52</v>
      </c>
      <c r="L13" s="14">
        <f>[9]Junho!$G$15</f>
        <v>32</v>
      </c>
      <c r="M13" s="14">
        <f>[9]Junho!$G$16</f>
        <v>29</v>
      </c>
      <c r="N13" s="14">
        <f>[9]Junho!$G$17</f>
        <v>32</v>
      </c>
      <c r="O13" s="14">
        <f>[9]Junho!$G$18</f>
        <v>36</v>
      </c>
      <c r="P13" s="14">
        <f>[9]Junho!$G$19</f>
        <v>37</v>
      </c>
      <c r="Q13" s="14">
        <f>[9]Junho!$G$20</f>
        <v>42</v>
      </c>
      <c r="R13" s="14">
        <f>[9]Junho!$G$21</f>
        <v>46</v>
      </c>
      <c r="S13" s="14">
        <f>[9]Junho!$G$22</f>
        <v>55</v>
      </c>
      <c r="T13" s="14">
        <f>[9]Junho!$G$23</f>
        <v>67</v>
      </c>
      <c r="U13" s="14">
        <f>[9]Junho!$G$24</f>
        <v>61</v>
      </c>
      <c r="V13" s="14">
        <f>[9]Junho!$G$25</f>
        <v>38</v>
      </c>
      <c r="W13" s="14">
        <f>[9]Junho!$G$26</f>
        <v>36</v>
      </c>
      <c r="X13" s="14">
        <f>[9]Junho!$G$27</f>
        <v>40</v>
      </c>
      <c r="Y13" s="14">
        <f>[9]Junho!$G$28</f>
        <v>48</v>
      </c>
      <c r="Z13" s="14">
        <f>[9]Junho!$G$29</f>
        <v>42</v>
      </c>
      <c r="AA13" s="14">
        <f>[9]Junho!$G$30</f>
        <v>57</v>
      </c>
      <c r="AB13" s="14">
        <f>[9]Junho!$G$31</f>
        <v>68</v>
      </c>
      <c r="AC13" s="14">
        <f>[9]Junho!$G$32</f>
        <v>60</v>
      </c>
      <c r="AD13" s="14">
        <f>[9]Junho!$G$33</f>
        <v>52</v>
      </c>
      <c r="AE13" s="14">
        <f>[9]Junho!$G$34</f>
        <v>37</v>
      </c>
      <c r="AF13" s="118">
        <f t="shared" si="1"/>
        <v>29</v>
      </c>
      <c r="AG13" s="110">
        <f t="shared" si="2"/>
        <v>51.93333333333333</v>
      </c>
      <c r="AI13" s="22" t="s">
        <v>54</v>
      </c>
    </row>
    <row r="14" spans="1:35" ht="17.100000000000001" customHeight="1" x14ac:dyDescent="0.2">
      <c r="A14" s="54" t="s">
        <v>50</v>
      </c>
      <c r="B14" s="14">
        <f>[10]Junho!$G$5</f>
        <v>51</v>
      </c>
      <c r="C14" s="14">
        <f>[10]Junho!$G$6</f>
        <v>71</v>
      </c>
      <c r="D14" s="14">
        <f>[10]Junho!$G$7</f>
        <v>66</v>
      </c>
      <c r="E14" s="14">
        <f>[10]Junho!$G$8</f>
        <v>55</v>
      </c>
      <c r="F14" s="14">
        <f>[10]Junho!$G$9</f>
        <v>55</v>
      </c>
      <c r="G14" s="14">
        <f>[10]Junho!$G$10</f>
        <v>54</v>
      </c>
      <c r="H14" s="14">
        <f>[10]Junho!$G$11</f>
        <v>81</v>
      </c>
      <c r="I14" s="14">
        <f>[10]Junho!$G$12</f>
        <v>66</v>
      </c>
      <c r="J14" s="14">
        <f>[10]Junho!$G$13</f>
        <v>43</v>
      </c>
      <c r="K14" s="14">
        <f>[10]Junho!$G$14</f>
        <v>51</v>
      </c>
      <c r="L14" s="14">
        <f>[10]Junho!$G$15</f>
        <v>38</v>
      </c>
      <c r="M14" s="14">
        <f>[10]Junho!$G$16</f>
        <v>27</v>
      </c>
      <c r="N14" s="14">
        <f>[10]Junho!$G$17</f>
        <v>23</v>
      </c>
      <c r="O14" s="14">
        <f>[10]Junho!$G$18</f>
        <v>27</v>
      </c>
      <c r="P14" s="14">
        <f>[10]Junho!$G$19</f>
        <v>27</v>
      </c>
      <c r="Q14" s="14">
        <f>[10]Junho!$G$20</f>
        <v>24</v>
      </c>
      <c r="R14" s="14">
        <f>[10]Junho!$G$21</f>
        <v>30</v>
      </c>
      <c r="S14" s="14">
        <f>[10]Junho!$G$22</f>
        <v>24</v>
      </c>
      <c r="T14" s="14">
        <f>[10]Junho!$G$23</f>
        <v>22</v>
      </c>
      <c r="U14" s="14">
        <f>[10]Junho!$G$24</f>
        <v>24</v>
      </c>
      <c r="V14" s="14">
        <f>[10]Junho!$G$25</f>
        <v>25</v>
      </c>
      <c r="W14" s="14">
        <f>[10]Junho!$G$26</f>
        <v>41</v>
      </c>
      <c r="X14" s="14">
        <f>[10]Junho!$G$27</f>
        <v>32</v>
      </c>
      <c r="Y14" s="14">
        <f>[10]Junho!$G$28</f>
        <v>30</v>
      </c>
      <c r="Z14" s="14">
        <f>[10]Junho!$G$29</f>
        <v>26</v>
      </c>
      <c r="AA14" s="14">
        <f>[10]Junho!$G$30</f>
        <v>25</v>
      </c>
      <c r="AB14" s="14">
        <f>[10]Junho!$G$31</f>
        <v>28</v>
      </c>
      <c r="AC14" s="14">
        <f>[10]Junho!$G$32</f>
        <v>30</v>
      </c>
      <c r="AD14" s="14">
        <f>[10]Junho!$G$33</f>
        <v>27</v>
      </c>
      <c r="AE14" s="14">
        <f>[10]Junho!$G$34</f>
        <v>31</v>
      </c>
      <c r="AF14" s="118">
        <f>MIN(B14:AE14)</f>
        <v>22</v>
      </c>
      <c r="AG14" s="110">
        <f>AVERAGE(B14:AE14)</f>
        <v>38.466666666666669</v>
      </c>
    </row>
    <row r="15" spans="1:35" ht="17.100000000000001" customHeight="1" x14ac:dyDescent="0.2">
      <c r="A15" s="54" t="s">
        <v>6</v>
      </c>
      <c r="B15" s="14">
        <f>[11]Junho!$G$5</f>
        <v>50</v>
      </c>
      <c r="C15" s="14">
        <f>[11]Junho!$G$6</f>
        <v>73</v>
      </c>
      <c r="D15" s="14">
        <f>[11]Junho!$G$7</f>
        <v>73</v>
      </c>
      <c r="E15" s="14">
        <f>[11]Junho!$G$8</f>
        <v>57</v>
      </c>
      <c r="F15" s="14">
        <f>[11]Junho!$G$9</f>
        <v>52</v>
      </c>
      <c r="G15" s="14">
        <f>[11]Junho!$G$10</f>
        <v>58</v>
      </c>
      <c r="H15" s="14">
        <f>[11]Junho!$G$11</f>
        <v>72</v>
      </c>
      <c r="I15" s="14">
        <f>[11]Junho!$G$12</f>
        <v>54</v>
      </c>
      <c r="J15" s="14">
        <f>[11]Junho!$G$13</f>
        <v>43</v>
      </c>
      <c r="K15" s="14">
        <f>[11]Junho!$G$14</f>
        <v>44</v>
      </c>
      <c r="L15" s="14">
        <f>[11]Junho!$G$15</f>
        <v>29</v>
      </c>
      <c r="M15" s="14">
        <f>[11]Junho!$G$16</f>
        <v>26</v>
      </c>
      <c r="N15" s="14" t="s">
        <v>58</v>
      </c>
      <c r="O15" s="14">
        <f>[11]Junho!$G$18</f>
        <v>28</v>
      </c>
      <c r="P15" s="14">
        <f>[11]Junho!$G$19</f>
        <v>28</v>
      </c>
      <c r="Q15" s="14">
        <f>[11]Junho!$G$20</f>
        <v>29</v>
      </c>
      <c r="R15" s="14">
        <f>[11]Junho!$G$21</f>
        <v>31</v>
      </c>
      <c r="S15" s="14">
        <f>[11]Junho!$G$22</f>
        <v>32</v>
      </c>
      <c r="T15" s="14">
        <f>[11]Junho!$G$23</f>
        <v>31</v>
      </c>
      <c r="U15" s="14">
        <f>[11]Junho!$G$24</f>
        <v>40</v>
      </c>
      <c r="V15" s="14">
        <f>[11]Junho!$G$25</f>
        <v>65</v>
      </c>
      <c r="W15" s="14">
        <f>[11]Junho!$G$26</f>
        <v>59</v>
      </c>
      <c r="X15" s="14">
        <f>[11]Junho!$G$27</f>
        <v>35</v>
      </c>
      <c r="Y15" s="14">
        <f>[11]Junho!$G$28</f>
        <v>29</v>
      </c>
      <c r="Z15" s="14">
        <f>[11]Junho!$G$29</f>
        <v>24</v>
      </c>
      <c r="AA15" s="14">
        <f>[11]Junho!$G$30</f>
        <v>24</v>
      </c>
      <c r="AB15" s="14">
        <f>[11]Junho!$G$31</f>
        <v>24</v>
      </c>
      <c r="AC15" s="14">
        <f>[11]Junho!$G$32</f>
        <v>27</v>
      </c>
      <c r="AD15" s="14">
        <f>[11]Junho!$G$33</f>
        <v>25</v>
      </c>
      <c r="AE15" s="14">
        <f>[11]Junho!$G$34</f>
        <v>25</v>
      </c>
      <c r="AF15" s="118">
        <f t="shared" ref="AF15:AF30" si="5">MIN(B15:AE15)</f>
        <v>24</v>
      </c>
      <c r="AG15" s="110">
        <f t="shared" ref="AG15:AG30" si="6">AVERAGE(B15:AE15)</f>
        <v>40.931034482758619</v>
      </c>
    </row>
    <row r="16" spans="1:35" ht="17.100000000000001" customHeight="1" x14ac:dyDescent="0.2">
      <c r="A16" s="54" t="s">
        <v>7</v>
      </c>
      <c r="B16" s="14">
        <f>[12]Junho!$G$5</f>
        <v>82</v>
      </c>
      <c r="C16" s="14">
        <f>[12]Junho!$G$6</f>
        <v>69</v>
      </c>
      <c r="D16" s="14">
        <f>[12]Junho!$G$7</f>
        <v>63</v>
      </c>
      <c r="E16" s="14">
        <f>[12]Junho!$G$8</f>
        <v>70</v>
      </c>
      <c r="F16" s="14">
        <f>[12]Junho!$G$9</f>
        <v>89</v>
      </c>
      <c r="G16" s="14">
        <f>[12]Junho!$G$10</f>
        <v>85</v>
      </c>
      <c r="H16" s="14">
        <f>[12]Junho!$G$11</f>
        <v>49</v>
      </c>
      <c r="I16" s="14">
        <f>[12]Junho!$G$12</f>
        <v>31</v>
      </c>
      <c r="J16" s="14">
        <f>[12]Junho!$G$13</f>
        <v>34</v>
      </c>
      <c r="K16" s="14">
        <f>[12]Junho!$G$14</f>
        <v>29</v>
      </c>
      <c r="L16" s="14">
        <f>[12]Junho!$G$15</f>
        <v>34</v>
      </c>
      <c r="M16" s="14">
        <f>[12]Junho!$G$16</f>
        <v>21</v>
      </c>
      <c r="N16" s="14">
        <f>[12]Junho!$G$17</f>
        <v>28</v>
      </c>
      <c r="O16" s="14">
        <f>[12]Junho!$G$18</f>
        <v>33</v>
      </c>
      <c r="P16" s="14">
        <f>[12]Junho!$G$19</f>
        <v>45</v>
      </c>
      <c r="Q16" s="14">
        <f>[12]Junho!$G$20</f>
        <v>38</v>
      </c>
      <c r="R16" s="14">
        <f>[12]Junho!$G$21</f>
        <v>52</v>
      </c>
      <c r="S16" s="14">
        <f>[12]Junho!$G$22</f>
        <v>66</v>
      </c>
      <c r="T16" s="14">
        <f>[12]Junho!$G$23</f>
        <v>70</v>
      </c>
      <c r="U16" s="14">
        <f>[12]Junho!$G$24</f>
        <v>61</v>
      </c>
      <c r="V16" s="14">
        <f>[12]Junho!$G$25</f>
        <v>46</v>
      </c>
      <c r="W16" s="14">
        <f>[12]Junho!$G$26</f>
        <v>32</v>
      </c>
      <c r="X16" s="14">
        <f>[12]Junho!$G$27</f>
        <v>58</v>
      </c>
      <c r="Y16" s="14">
        <f>[12]Junho!$G$28</f>
        <v>50</v>
      </c>
      <c r="Z16" s="14">
        <f>[12]Junho!$G$29</f>
        <v>46</v>
      </c>
      <c r="AA16" s="14">
        <f>[12]Junho!$G$30</f>
        <v>32</v>
      </c>
      <c r="AB16" s="14">
        <f>[12]Junho!$G$31</f>
        <v>37</v>
      </c>
      <c r="AC16" s="14">
        <f>[12]Junho!$G$32</f>
        <v>42</v>
      </c>
      <c r="AD16" s="14">
        <f>[12]Junho!$G$33</f>
        <v>37</v>
      </c>
      <c r="AE16" s="14">
        <f>[12]Junho!$G$34</f>
        <v>32</v>
      </c>
      <c r="AF16" s="118">
        <f t="shared" si="5"/>
        <v>21</v>
      </c>
      <c r="AG16" s="110">
        <f t="shared" si="6"/>
        <v>48.7</v>
      </c>
    </row>
    <row r="17" spans="1:33" ht="17.100000000000001" customHeight="1" x14ac:dyDescent="0.2">
      <c r="A17" s="54" t="s">
        <v>8</v>
      </c>
      <c r="B17" s="14">
        <f>[13]Junho!$G$5</f>
        <v>91</v>
      </c>
      <c r="C17" s="14">
        <f>[13]Junho!$G$6</f>
        <v>77</v>
      </c>
      <c r="D17" s="14">
        <f>[13]Junho!$G$7</f>
        <v>46</v>
      </c>
      <c r="E17" s="14">
        <f>[13]Junho!$G$8</f>
        <v>87</v>
      </c>
      <c r="F17" s="14">
        <f>[13]Junho!$G$9</f>
        <v>99</v>
      </c>
      <c r="G17" s="14">
        <f>[13]Junho!$G$10</f>
        <v>82</v>
      </c>
      <c r="H17" s="14">
        <f>[13]Junho!$G$11</f>
        <v>46</v>
      </c>
      <c r="I17" s="14">
        <f>[13]Junho!$G$12</f>
        <v>38</v>
      </c>
      <c r="J17" s="14">
        <f>[13]Junho!$G$13</f>
        <v>33</v>
      </c>
      <c r="K17" s="14">
        <f>[13]Junho!$G$14</f>
        <v>28</v>
      </c>
      <c r="L17" s="14">
        <f>[13]Junho!$G$15</f>
        <v>37</v>
      </c>
      <c r="M17" s="14">
        <f>[13]Junho!$G$16</f>
        <v>25</v>
      </c>
      <c r="N17" s="14">
        <f>[13]Junho!$G$17</f>
        <v>31</v>
      </c>
      <c r="O17" s="14" t="str">
        <f>[13]Junho!$G$18</f>
        <v>*</v>
      </c>
      <c r="P17" s="14">
        <f>[13]Junho!$G$19</f>
        <v>43</v>
      </c>
      <c r="Q17" s="14">
        <f>[13]Junho!$G$20</f>
        <v>35</v>
      </c>
      <c r="R17" s="14">
        <f>[13]Junho!$G$21</f>
        <v>86</v>
      </c>
      <c r="S17" s="14" t="str">
        <f>[13]Junho!$G$22</f>
        <v>*</v>
      </c>
      <c r="T17" s="14">
        <f>[13]Junho!$G$23</f>
        <v>98</v>
      </c>
      <c r="U17" s="14" t="str">
        <f>[13]Junho!$G$24</f>
        <v>*</v>
      </c>
      <c r="V17" s="14" t="str">
        <f>[13]Junho!$G$25</f>
        <v>*</v>
      </c>
      <c r="W17" s="14" t="str">
        <f>[13]Junho!$G$26</f>
        <v>*</v>
      </c>
      <c r="X17" s="14" t="str">
        <f>[13]Junho!$G$27</f>
        <v>*</v>
      </c>
      <c r="Y17" s="14" t="str">
        <f>[13]Junho!$G$28</f>
        <v>*</v>
      </c>
      <c r="Z17" s="14" t="str">
        <f>[13]Junho!$G$29</f>
        <v>*</v>
      </c>
      <c r="AA17" s="14" t="str">
        <f>[13]Junho!$G$30</f>
        <v>*</v>
      </c>
      <c r="AB17" s="14" t="str">
        <f>[13]Junho!$G$31</f>
        <v>*</v>
      </c>
      <c r="AC17" s="14" t="str">
        <f>[13]Junho!$G$32</f>
        <v>*</v>
      </c>
      <c r="AD17" s="14" t="str">
        <f>[13]Junho!$G$33</f>
        <v>*</v>
      </c>
      <c r="AE17" s="14" t="str">
        <f>[13]Junho!$G$34</f>
        <v>*</v>
      </c>
      <c r="AF17" s="118">
        <f t="shared" si="5"/>
        <v>25</v>
      </c>
      <c r="AG17" s="110">
        <f t="shared" si="6"/>
        <v>57.764705882352942</v>
      </c>
    </row>
    <row r="18" spans="1:33" ht="17.100000000000001" customHeight="1" x14ac:dyDescent="0.2">
      <c r="A18" s="54" t="s">
        <v>9</v>
      </c>
      <c r="B18" s="14">
        <f>[14]Junho!$G$5</f>
        <v>88</v>
      </c>
      <c r="C18" s="14">
        <f>[14]Junho!$G$6</f>
        <v>62</v>
      </c>
      <c r="D18" s="14">
        <f>[14]Junho!$G$7</f>
        <v>60</v>
      </c>
      <c r="E18" s="14">
        <f>[14]Junho!$G$8</f>
        <v>83</v>
      </c>
      <c r="F18" s="14">
        <f>[14]Junho!$G$9</f>
        <v>88</v>
      </c>
      <c r="G18" s="14">
        <f>[14]Junho!$G$10</f>
        <v>91</v>
      </c>
      <c r="H18" s="14">
        <f>[14]Junho!$G$11</f>
        <v>45</v>
      </c>
      <c r="I18" s="14">
        <f>[14]Junho!$G$12</f>
        <v>30</v>
      </c>
      <c r="J18" s="14">
        <f>[14]Junho!$G$13</f>
        <v>27</v>
      </c>
      <c r="K18" s="14">
        <f>[14]Junho!$G$14</f>
        <v>28</v>
      </c>
      <c r="L18" s="14">
        <f>[14]Junho!$G$15</f>
        <v>25</v>
      </c>
      <c r="M18" s="14">
        <f>[14]Junho!$G$16</f>
        <v>19</v>
      </c>
      <c r="N18" s="14">
        <f>[14]Junho!$G$17</f>
        <v>22</v>
      </c>
      <c r="O18" s="14">
        <f>[14]Junho!$G$18</f>
        <v>39</v>
      </c>
      <c r="P18" s="14">
        <f>[14]Junho!$G$19</f>
        <v>38</v>
      </c>
      <c r="Q18" s="14">
        <f>[14]Junho!$G$20</f>
        <v>34</v>
      </c>
      <c r="R18" s="14">
        <f>[14]Junho!$G$21</f>
        <v>44</v>
      </c>
      <c r="S18" s="14">
        <f>[14]Junho!$G$22</f>
        <v>69</v>
      </c>
      <c r="T18" s="14">
        <f>[14]Junho!$G$23</f>
        <v>63</v>
      </c>
      <c r="U18" s="14">
        <f>[14]Junho!$G$24</f>
        <v>59</v>
      </c>
      <c r="V18" s="14">
        <f>[14]Junho!$G$25</f>
        <v>57</v>
      </c>
      <c r="W18" s="14">
        <f>[14]Junho!$G$26</f>
        <v>53</v>
      </c>
      <c r="X18" s="14">
        <f>[14]Junho!$G$27</f>
        <v>53</v>
      </c>
      <c r="Y18" s="14">
        <f>[14]Junho!$G$28</f>
        <v>45</v>
      </c>
      <c r="Z18" s="14">
        <f>[14]Junho!$G$29</f>
        <v>36</v>
      </c>
      <c r="AA18" s="14">
        <f>[14]Junho!$G$30</f>
        <v>36</v>
      </c>
      <c r="AB18" s="14">
        <f>[14]Junho!$G$31</f>
        <v>33</v>
      </c>
      <c r="AC18" s="14">
        <f>[14]Junho!$G$32</f>
        <v>32</v>
      </c>
      <c r="AD18" s="14">
        <f>[14]Junho!$G$33</f>
        <v>31</v>
      </c>
      <c r="AE18" s="14">
        <f>[14]Junho!$G$34</f>
        <v>32</v>
      </c>
      <c r="AF18" s="118">
        <f t="shared" si="5"/>
        <v>19</v>
      </c>
      <c r="AG18" s="110">
        <f t="shared" si="6"/>
        <v>47.4</v>
      </c>
    </row>
    <row r="19" spans="1:33" ht="17.100000000000001" customHeight="1" x14ac:dyDescent="0.2">
      <c r="A19" s="54" t="s">
        <v>49</v>
      </c>
      <c r="B19" s="14">
        <f>[15]Junho!$G$5</f>
        <v>88</v>
      </c>
      <c r="C19" s="14">
        <f>[15]Junho!$G$6</f>
        <v>73</v>
      </c>
      <c r="D19" s="14">
        <f>[15]Junho!$G$7</f>
        <v>68</v>
      </c>
      <c r="E19" s="14" t="str">
        <f>[15]Junho!$G$8</f>
        <v>*</v>
      </c>
      <c r="F19" s="14">
        <f>[15]Junho!$G$9</f>
        <v>93</v>
      </c>
      <c r="G19" s="14" t="str">
        <f>[15]Junho!$G$10</f>
        <v>*</v>
      </c>
      <c r="H19" s="14">
        <f>[15]Junho!$G$11</f>
        <v>50</v>
      </c>
      <c r="I19" s="14">
        <f>[15]Junho!$G$12</f>
        <v>33</v>
      </c>
      <c r="J19" s="14">
        <f>[15]Junho!$G$13</f>
        <v>35</v>
      </c>
      <c r="K19" s="14">
        <f>[15]Junho!$G$14</f>
        <v>58</v>
      </c>
      <c r="L19" s="14">
        <f>[15]Junho!$G$15</f>
        <v>33</v>
      </c>
      <c r="M19" s="14">
        <f>[15]Junho!$G$16</f>
        <v>21</v>
      </c>
      <c r="N19" s="14">
        <f>[15]Junho!$G$17</f>
        <v>22</v>
      </c>
      <c r="O19" s="14">
        <f>[15]Junho!$G$18</f>
        <v>26</v>
      </c>
      <c r="P19" s="14">
        <f>[15]Junho!$G$19</f>
        <v>34</v>
      </c>
      <c r="Q19" s="14">
        <f>[15]Junho!$G$20</f>
        <v>34</v>
      </c>
      <c r="R19" s="14">
        <f>[15]Junho!$G$21</f>
        <v>58</v>
      </c>
      <c r="S19" s="14" t="str">
        <f>[15]Junho!$G$22</f>
        <v>*</v>
      </c>
      <c r="T19" s="14">
        <f>[15]Junho!$G$23</f>
        <v>60</v>
      </c>
      <c r="U19" s="14">
        <f>[15]Junho!$G$24</f>
        <v>67</v>
      </c>
      <c r="V19" s="14" t="str">
        <f>[15]Junho!$G$25</f>
        <v>*</v>
      </c>
      <c r="W19" s="14">
        <f>[15]Junho!$G$26</f>
        <v>59</v>
      </c>
      <c r="X19" s="14">
        <f>[15]Junho!$G$27</f>
        <v>46</v>
      </c>
      <c r="Y19" s="14">
        <f>[15]Junho!$G$28</f>
        <v>40</v>
      </c>
      <c r="Z19" s="14">
        <f>[15]Junho!$G$29</f>
        <v>39</v>
      </c>
      <c r="AA19" s="14">
        <f>[15]Junho!$G$30</f>
        <v>30</v>
      </c>
      <c r="AB19" s="14">
        <f>[15]Junho!$G$31</f>
        <v>41</v>
      </c>
      <c r="AC19" s="14">
        <f>[15]Junho!$G$32</f>
        <v>39</v>
      </c>
      <c r="AD19" s="14">
        <f>[15]Junho!$G$33</f>
        <v>33</v>
      </c>
      <c r="AE19" s="14">
        <f>[15]Junho!$G$34</f>
        <v>28</v>
      </c>
      <c r="AF19" s="118">
        <f t="shared" si="5"/>
        <v>21</v>
      </c>
      <c r="AG19" s="110">
        <f t="shared" si="6"/>
        <v>46.46153846153846</v>
      </c>
    </row>
    <row r="20" spans="1:33" ht="17.100000000000001" customHeight="1" x14ac:dyDescent="0.2">
      <c r="A20" s="54" t="s">
        <v>10</v>
      </c>
      <c r="B20" s="14">
        <f>[16]Junho!$G$5</f>
        <v>86</v>
      </c>
      <c r="C20" s="14">
        <f>[16]Junho!$G$6</f>
        <v>64</v>
      </c>
      <c r="D20" s="14">
        <f>[16]Junho!$G$7</f>
        <v>52</v>
      </c>
      <c r="E20" s="14">
        <f>[16]Junho!$G$8</f>
        <v>62</v>
      </c>
      <c r="F20" s="14">
        <f>[16]Junho!$G$9</f>
        <v>92</v>
      </c>
      <c r="G20" s="14">
        <f>[16]Junho!$G$10</f>
        <v>65</v>
      </c>
      <c r="H20" s="14">
        <f>[16]Junho!$G$11</f>
        <v>38</v>
      </c>
      <c r="I20" s="14">
        <f>[16]Junho!$G$12</f>
        <v>23</v>
      </c>
      <c r="J20" s="14">
        <f>[16]Junho!$G$13</f>
        <v>25</v>
      </c>
      <c r="K20" s="14">
        <f>[16]Junho!$G$14</f>
        <v>28</v>
      </c>
      <c r="L20" s="14">
        <f>[16]Junho!$G$15</f>
        <v>24</v>
      </c>
      <c r="M20" s="14">
        <f>[16]Junho!$G$16</f>
        <v>24</v>
      </c>
      <c r="N20" s="14">
        <f>[16]Junho!$G$17</f>
        <v>23</v>
      </c>
      <c r="O20" s="14">
        <f>[16]Junho!$G$18</f>
        <v>25</v>
      </c>
      <c r="P20" s="14">
        <f>[16]Junho!$G$19</f>
        <v>39</v>
      </c>
      <c r="Q20" s="14">
        <f>[16]Junho!$G$20</f>
        <v>37</v>
      </c>
      <c r="R20" s="14">
        <f>[16]Junho!$G$21</f>
        <v>63</v>
      </c>
      <c r="S20" s="14">
        <f>[16]Junho!$G$22</f>
        <v>80</v>
      </c>
      <c r="T20" s="14">
        <f>[16]Junho!$G$23</f>
        <v>82</v>
      </c>
      <c r="U20" s="14">
        <f>[16]Junho!$G$24</f>
        <v>81</v>
      </c>
      <c r="V20" s="14">
        <f>[16]Junho!$G$25</f>
        <v>79</v>
      </c>
      <c r="W20" s="14">
        <f>[16]Junho!$G$26</f>
        <v>70</v>
      </c>
      <c r="X20" s="14">
        <f>[16]Junho!$G$27</f>
        <v>55</v>
      </c>
      <c r="Y20" s="14">
        <f>[16]Junho!$G$28</f>
        <v>47</v>
      </c>
      <c r="Z20" s="14">
        <f>[16]Junho!$G$29</f>
        <v>39</v>
      </c>
      <c r="AA20" s="14">
        <f>[16]Junho!$G$30</f>
        <v>34</v>
      </c>
      <c r="AB20" s="14">
        <f>[16]Junho!$G$31</f>
        <v>30</v>
      </c>
      <c r="AC20" s="14">
        <f>[16]Junho!$G$32</f>
        <v>37</v>
      </c>
      <c r="AD20" s="14">
        <f>[16]Junho!$G$33</f>
        <v>35</v>
      </c>
      <c r="AE20" s="14">
        <f>[16]Junho!$G$34</f>
        <v>31</v>
      </c>
      <c r="AF20" s="118">
        <f t="shared" si="5"/>
        <v>23</v>
      </c>
      <c r="AG20" s="110">
        <f t="shared" si="6"/>
        <v>49</v>
      </c>
    </row>
    <row r="21" spans="1:33" ht="17.100000000000001" customHeight="1" x14ac:dyDescent="0.2">
      <c r="A21" s="54" t="s">
        <v>11</v>
      </c>
      <c r="B21" s="14">
        <f>[17]Junho!$G$5</f>
        <v>82</v>
      </c>
      <c r="C21" s="14">
        <f>[17]Junho!$G$6</f>
        <v>70</v>
      </c>
      <c r="D21" s="14">
        <f>[17]Junho!$G$7</f>
        <v>71</v>
      </c>
      <c r="E21" s="14">
        <f>[17]Junho!$G$8</f>
        <v>85</v>
      </c>
      <c r="F21" s="14">
        <f>[17]Junho!$G$9</f>
        <v>84</v>
      </c>
      <c r="G21" s="14">
        <f>[17]Junho!$G$10</f>
        <v>90</v>
      </c>
      <c r="H21" s="14">
        <f>[17]Junho!$G$11</f>
        <v>50</v>
      </c>
      <c r="I21" s="14">
        <f>[17]Junho!$G$12</f>
        <v>39</v>
      </c>
      <c r="J21" s="14">
        <f>[17]Junho!$G$13</f>
        <v>44</v>
      </c>
      <c r="K21" s="14">
        <f>[17]Junho!$G$14</f>
        <v>40</v>
      </c>
      <c r="L21" s="14">
        <f>[17]Junho!$G$15</f>
        <v>33</v>
      </c>
      <c r="M21" s="14">
        <f>[17]Junho!$G$16</f>
        <v>22</v>
      </c>
      <c r="N21" s="14">
        <f>[17]Junho!$G$17</f>
        <v>28</v>
      </c>
      <c r="O21" s="14">
        <f>[17]Junho!$G$18</f>
        <v>28</v>
      </c>
      <c r="P21" s="14">
        <f>[17]Junho!$G$19</f>
        <v>36</v>
      </c>
      <c r="Q21" s="14">
        <f>[17]Junho!$G$20</f>
        <v>34</v>
      </c>
      <c r="R21" s="14">
        <f>[17]Junho!$G$21</f>
        <v>49</v>
      </c>
      <c r="S21" s="14">
        <f>[17]Junho!$G$22</f>
        <v>68</v>
      </c>
      <c r="T21" s="14">
        <f>[17]Junho!$G$23</f>
        <v>77</v>
      </c>
      <c r="U21" s="14">
        <f>[17]Junho!$G$24</f>
        <v>60</v>
      </c>
      <c r="V21" s="14">
        <f>[17]Junho!$G$25</f>
        <v>82</v>
      </c>
      <c r="W21" s="14">
        <f>[17]Junho!$G$26</f>
        <v>67</v>
      </c>
      <c r="X21" s="14">
        <f>[17]Junho!$G$27</f>
        <v>59</v>
      </c>
      <c r="Y21" s="14">
        <f>[17]Junho!$G$28</f>
        <v>39</v>
      </c>
      <c r="Z21" s="14">
        <f>[17]Junho!$G$29</f>
        <v>39</v>
      </c>
      <c r="AA21" s="14">
        <f>[17]Junho!$G$30</f>
        <v>28</v>
      </c>
      <c r="AB21" s="14">
        <f>[17]Junho!$G$31</f>
        <v>32</v>
      </c>
      <c r="AC21" s="14">
        <f>[17]Junho!$G$32</f>
        <v>32</v>
      </c>
      <c r="AD21" s="14">
        <f>[17]Junho!$G$33</f>
        <v>33</v>
      </c>
      <c r="AE21" s="14">
        <f>[17]Junho!$G$34</f>
        <v>29</v>
      </c>
      <c r="AF21" s="118">
        <f t="shared" si="5"/>
        <v>22</v>
      </c>
      <c r="AG21" s="110">
        <f t="shared" si="6"/>
        <v>51</v>
      </c>
    </row>
    <row r="22" spans="1:33" ht="17.100000000000001" customHeight="1" x14ac:dyDescent="0.2">
      <c r="A22" s="54" t="s">
        <v>12</v>
      </c>
      <c r="B22" s="14">
        <f>[18]Junho!$G$5</f>
        <v>73</v>
      </c>
      <c r="C22" s="14">
        <f>[18]Junho!$G$6</f>
        <v>76</v>
      </c>
      <c r="D22" s="14">
        <f>[18]Junho!$G$7</f>
        <v>68</v>
      </c>
      <c r="E22" s="14">
        <f>[18]Junho!$G$8</f>
        <v>72</v>
      </c>
      <c r="F22" s="14">
        <f>[18]Junho!$G$9</f>
        <v>75</v>
      </c>
      <c r="G22" s="14">
        <f>[18]Junho!$G$10</f>
        <v>81</v>
      </c>
      <c r="H22" s="14">
        <f>[18]Junho!$G$11</f>
        <v>60</v>
      </c>
      <c r="I22" s="14">
        <f>[18]Junho!$G$12</f>
        <v>53</v>
      </c>
      <c r="J22" s="14">
        <f>[18]Junho!$G$13</f>
        <v>48</v>
      </c>
      <c r="K22" s="14">
        <f>[18]Junho!$G$14</f>
        <v>57</v>
      </c>
      <c r="L22" s="14">
        <f>[18]Junho!$G$15</f>
        <v>34</v>
      </c>
      <c r="M22" s="14">
        <f>[18]Junho!$G$16</f>
        <v>27</v>
      </c>
      <c r="N22" s="14">
        <f>[18]Junho!$G$17</f>
        <v>24</v>
      </c>
      <c r="O22" s="14">
        <f>[18]Junho!$G$18</f>
        <v>33</v>
      </c>
      <c r="P22" s="14">
        <f>[18]Junho!$G$19</f>
        <v>38</v>
      </c>
      <c r="Q22" s="14">
        <f>[18]Junho!$G$20</f>
        <v>34</v>
      </c>
      <c r="R22" s="14">
        <f>[18]Junho!$G$21</f>
        <v>56</v>
      </c>
      <c r="S22" s="14">
        <f>[18]Junho!$G$22</f>
        <v>63</v>
      </c>
      <c r="T22" s="14">
        <f>[18]Junho!$G$23</f>
        <v>59</v>
      </c>
      <c r="U22" s="14">
        <f>[18]Junho!$G$24</f>
        <v>59</v>
      </c>
      <c r="V22" s="14">
        <f>[18]Junho!$G$25</f>
        <v>71</v>
      </c>
      <c r="W22" s="14">
        <f>[18]Junho!$G$26</f>
        <v>60</v>
      </c>
      <c r="X22" s="14">
        <f>[18]Junho!$G$27</f>
        <v>49</v>
      </c>
      <c r="Y22" s="14">
        <f>[18]Junho!$G$28</f>
        <v>41</v>
      </c>
      <c r="Z22" s="14">
        <f>[18]Junho!$G$29</f>
        <v>40</v>
      </c>
      <c r="AA22" s="14">
        <f>[18]Junho!$G$30</f>
        <v>41</v>
      </c>
      <c r="AB22" s="14">
        <f>[18]Junho!$G$31</f>
        <v>48</v>
      </c>
      <c r="AC22" s="14">
        <f>[18]Junho!$G$32</f>
        <v>53</v>
      </c>
      <c r="AD22" s="14">
        <f>[18]Junho!$G$33</f>
        <v>36</v>
      </c>
      <c r="AE22" s="14">
        <f>[18]Junho!$G$34</f>
        <v>33</v>
      </c>
      <c r="AF22" s="118">
        <f t="shared" si="5"/>
        <v>24</v>
      </c>
      <c r="AG22" s="110">
        <f t="shared" si="6"/>
        <v>52.06666666666667</v>
      </c>
    </row>
    <row r="23" spans="1:33" ht="17.100000000000001" customHeight="1" x14ac:dyDescent="0.2">
      <c r="A23" s="54" t="s">
        <v>13</v>
      </c>
      <c r="B23" s="14">
        <f>[19]Junho!$G$5</f>
        <v>60</v>
      </c>
      <c r="C23" s="14">
        <f>[19]Junho!$G$6</f>
        <v>82</v>
      </c>
      <c r="D23" s="14">
        <f>[19]Junho!$G$7</f>
        <v>64</v>
      </c>
      <c r="E23" s="14">
        <f>[19]Junho!$G$8</f>
        <v>69</v>
      </c>
      <c r="F23" s="14">
        <f>[19]Junho!$G$9</f>
        <v>70</v>
      </c>
      <c r="G23" s="14">
        <f>[19]Junho!$G$10</f>
        <v>71</v>
      </c>
      <c r="H23" s="14">
        <f>[19]Junho!$G$11</f>
        <v>74</v>
      </c>
      <c r="I23" s="14">
        <f>[19]Junho!$G$12</f>
        <v>61</v>
      </c>
      <c r="J23" s="14">
        <f>[19]Junho!$G$13</f>
        <v>48</v>
      </c>
      <c r="K23" s="14">
        <f>[19]Junho!$G$14</f>
        <v>53</v>
      </c>
      <c r="L23" s="14">
        <f>[19]Junho!$G$15</f>
        <v>33</v>
      </c>
      <c r="M23" s="14">
        <f>[19]Junho!$G$16</f>
        <v>25</v>
      </c>
      <c r="N23" s="14">
        <f>[19]Junho!$G$17</f>
        <v>23</v>
      </c>
      <c r="O23" s="14">
        <f>[19]Junho!$G$18</f>
        <v>29</v>
      </c>
      <c r="P23" s="14">
        <f>[19]Junho!$G$19</f>
        <v>32</v>
      </c>
      <c r="Q23" s="14">
        <f>[19]Junho!$G$20</f>
        <v>33</v>
      </c>
      <c r="R23" s="14">
        <f>[19]Junho!$G$21</f>
        <v>61</v>
      </c>
      <c r="S23" s="14">
        <f>[19]Junho!$G$22</f>
        <v>68</v>
      </c>
      <c r="T23" s="14">
        <f>[19]Junho!$G$23</f>
        <v>61</v>
      </c>
      <c r="U23" s="14">
        <f>[19]Junho!$G$24</f>
        <v>72</v>
      </c>
      <c r="V23" s="14">
        <f>[19]Junho!$G$25</f>
        <v>75</v>
      </c>
      <c r="W23" s="14">
        <f>[19]Junho!$G$26</f>
        <v>65</v>
      </c>
      <c r="X23" s="14">
        <f>[19]Junho!$G$27</f>
        <v>52</v>
      </c>
      <c r="Y23" s="14">
        <f>[19]Junho!$G$28</f>
        <v>34</v>
      </c>
      <c r="Z23" s="14">
        <f>[19]Junho!$G$29</f>
        <v>31</v>
      </c>
      <c r="AA23" s="14">
        <f>[19]Junho!$G$30</f>
        <v>60</v>
      </c>
      <c r="AB23" s="14">
        <f>[19]Junho!$G$31</f>
        <v>64</v>
      </c>
      <c r="AC23" s="14">
        <f>[19]Junho!$G$32</f>
        <v>63</v>
      </c>
      <c r="AD23" s="14">
        <f>[19]Junho!$G$33</f>
        <v>37</v>
      </c>
      <c r="AE23" s="14">
        <f>[19]Junho!$G$34</f>
        <v>28</v>
      </c>
      <c r="AF23" s="118">
        <f t="shared" si="5"/>
        <v>23</v>
      </c>
      <c r="AG23" s="110">
        <f t="shared" si="6"/>
        <v>53.266666666666666</v>
      </c>
    </row>
    <row r="24" spans="1:33" ht="17.100000000000001" customHeight="1" x14ac:dyDescent="0.2">
      <c r="A24" s="54" t="s">
        <v>14</v>
      </c>
      <c r="B24" s="14">
        <f>[20]Junho!$G$5</f>
        <v>66</v>
      </c>
      <c r="C24" s="14">
        <f>[20]Junho!$G$6</f>
        <v>85</v>
      </c>
      <c r="D24" s="14">
        <f>[20]Junho!$G$7</f>
        <v>95</v>
      </c>
      <c r="E24" s="14" t="str">
        <f>[20]Junho!$G$8</f>
        <v>*</v>
      </c>
      <c r="F24" s="14">
        <f>[20]Junho!$G$9</f>
        <v>63</v>
      </c>
      <c r="G24" s="14">
        <f>[20]Junho!$G$10</f>
        <v>82</v>
      </c>
      <c r="H24" s="14">
        <f>[20]Junho!$G$11</f>
        <v>85</v>
      </c>
      <c r="I24" s="14">
        <f>[20]Junho!$G$12</f>
        <v>93</v>
      </c>
      <c r="J24" s="14">
        <f>[20]Junho!$G$13</f>
        <v>72</v>
      </c>
      <c r="K24" s="14">
        <f>[20]Junho!$G$14</f>
        <v>71</v>
      </c>
      <c r="L24" s="14">
        <f>[20]Junho!$G$15</f>
        <v>40</v>
      </c>
      <c r="M24" s="14">
        <f>[20]Junho!$G$16</f>
        <v>27</v>
      </c>
      <c r="N24" s="14">
        <f>[20]Junho!$G$17</f>
        <v>29</v>
      </c>
      <c r="O24" s="14">
        <f>[20]Junho!$G$18</f>
        <v>48</v>
      </c>
      <c r="P24" s="14">
        <f>[20]Junho!$G$19</f>
        <v>48</v>
      </c>
      <c r="Q24" s="14">
        <f>[20]Junho!$G$20</f>
        <v>37</v>
      </c>
      <c r="R24" s="14">
        <f>[20]Junho!$G$21</f>
        <v>32</v>
      </c>
      <c r="S24" s="14">
        <f>[20]Junho!$G$22</f>
        <v>29</v>
      </c>
      <c r="T24" s="14">
        <f>[20]Junho!$G$23</f>
        <v>31</v>
      </c>
      <c r="U24" s="14">
        <f>[20]Junho!$G$24</f>
        <v>30</v>
      </c>
      <c r="V24" s="14">
        <f>[20]Junho!$G$25</f>
        <v>37</v>
      </c>
      <c r="W24" s="14">
        <f>[20]Junho!$G$26</f>
        <v>44</v>
      </c>
      <c r="X24" s="14">
        <f>[20]Junho!$G$27</f>
        <v>42</v>
      </c>
      <c r="Y24" s="14">
        <f>[20]Junho!$G$28</f>
        <v>34</v>
      </c>
      <c r="Z24" s="14">
        <f>[20]Junho!$G$29</f>
        <v>34</v>
      </c>
      <c r="AA24" s="14">
        <f>[20]Junho!$G$30</f>
        <v>30</v>
      </c>
      <c r="AB24" s="14">
        <f>[20]Junho!$G$31</f>
        <v>32</v>
      </c>
      <c r="AC24" s="14">
        <f>[20]Junho!$G$32</f>
        <v>29</v>
      </c>
      <c r="AD24" s="14">
        <f>[20]Junho!$G$33</f>
        <v>33</v>
      </c>
      <c r="AE24" s="14">
        <f>[20]Junho!$G$34</f>
        <v>34</v>
      </c>
      <c r="AF24" s="118">
        <f t="shared" si="5"/>
        <v>27</v>
      </c>
      <c r="AG24" s="110">
        <f t="shared" si="6"/>
        <v>48.689655172413794</v>
      </c>
    </row>
    <row r="25" spans="1:33" ht="17.100000000000001" customHeight="1" x14ac:dyDescent="0.2">
      <c r="A25" s="54" t="s">
        <v>15</v>
      </c>
      <c r="B25" s="14">
        <f>[21]Junho!$G$5</f>
        <v>92</v>
      </c>
      <c r="C25" s="14">
        <f>[21]Junho!$G$6</f>
        <v>67</v>
      </c>
      <c r="D25" s="14">
        <f>[21]Junho!$G$7</f>
        <v>56</v>
      </c>
      <c r="E25" s="14">
        <f>[21]Junho!$G$8</f>
        <v>68</v>
      </c>
      <c r="F25" s="14">
        <f>[21]Junho!$G$9</f>
        <v>94</v>
      </c>
      <c r="G25" s="14">
        <f>[21]Junho!$G$10</f>
        <v>78</v>
      </c>
      <c r="H25" s="14">
        <f>[21]Junho!$G$11</f>
        <v>54</v>
      </c>
      <c r="I25" s="14">
        <f>[21]Junho!$G$12</f>
        <v>31</v>
      </c>
      <c r="J25" s="14">
        <f>[21]Junho!$G$13</f>
        <v>38</v>
      </c>
      <c r="K25" s="14">
        <f>[21]Junho!$G$14</f>
        <v>30</v>
      </c>
      <c r="L25" s="14">
        <f>[21]Junho!$G$15</f>
        <v>36</v>
      </c>
      <c r="M25" s="14">
        <f>[21]Junho!$G$16</f>
        <v>15</v>
      </c>
      <c r="N25" s="14">
        <f>[21]Junho!$G$17</f>
        <v>28</v>
      </c>
      <c r="O25" s="14">
        <f>[21]Junho!$G$18</f>
        <v>28</v>
      </c>
      <c r="P25" s="14">
        <f>[21]Junho!$G$19</f>
        <v>42</v>
      </c>
      <c r="Q25" s="14">
        <f>[21]Junho!$G$20</f>
        <v>36</v>
      </c>
      <c r="R25" s="14">
        <f>[21]Junho!$G$21</f>
        <v>52</v>
      </c>
      <c r="S25" s="14">
        <f>[21]Junho!$G$22</f>
        <v>88</v>
      </c>
      <c r="T25" s="14">
        <f>[21]Junho!$G$23</f>
        <v>85</v>
      </c>
      <c r="U25" s="14">
        <f>[21]Junho!$G$24</f>
        <v>84</v>
      </c>
      <c r="V25" s="14">
        <f>[21]Junho!$G$25</f>
        <v>97</v>
      </c>
      <c r="W25" s="14">
        <f>[21]Junho!$G$26</f>
        <v>49</v>
      </c>
      <c r="X25" s="14">
        <f>[21]Junho!$G$27</f>
        <v>58</v>
      </c>
      <c r="Y25" s="14">
        <f>[21]Junho!$G$28</f>
        <v>53</v>
      </c>
      <c r="Z25" s="14">
        <f>[21]Junho!$G$29</f>
        <v>51</v>
      </c>
      <c r="AA25" s="14">
        <f>[21]Junho!$G$30</f>
        <v>40</v>
      </c>
      <c r="AB25" s="14">
        <f>[21]Junho!$G$31</f>
        <v>39</v>
      </c>
      <c r="AC25" s="14">
        <f>[21]Junho!$G$32</f>
        <v>39</v>
      </c>
      <c r="AD25" s="14">
        <f>[21]Junho!$G$33</f>
        <v>42</v>
      </c>
      <c r="AE25" s="14">
        <f>[21]Junho!$G$34</f>
        <v>37</v>
      </c>
      <c r="AF25" s="118">
        <f t="shared" si="5"/>
        <v>15</v>
      </c>
      <c r="AG25" s="110">
        <f t="shared" si="6"/>
        <v>53.56666666666667</v>
      </c>
    </row>
    <row r="26" spans="1:33" ht="17.100000000000001" customHeight="1" x14ac:dyDescent="0.2">
      <c r="A26" s="54" t="s">
        <v>16</v>
      </c>
      <c r="B26" s="14">
        <f>[22]Junho!$G$5</f>
        <v>80</v>
      </c>
      <c r="C26" s="14">
        <f>[22]Junho!$G$6</f>
        <v>56</v>
      </c>
      <c r="D26" s="14">
        <f>[22]Junho!$G$7</f>
        <v>58</v>
      </c>
      <c r="E26" s="14">
        <f>[22]Junho!$G$8</f>
        <v>71</v>
      </c>
      <c r="F26" s="14">
        <f>[22]Junho!$G$9</f>
        <v>89</v>
      </c>
      <c r="G26" s="14">
        <f>[22]Junho!$G$10</f>
        <v>80</v>
      </c>
      <c r="H26" s="14">
        <f>[22]Junho!$G$11</f>
        <v>61</v>
      </c>
      <c r="I26" s="14">
        <f>[22]Junho!$G$12</f>
        <v>44</v>
      </c>
      <c r="J26" s="14">
        <f>[22]Junho!$G$13</f>
        <v>47</v>
      </c>
      <c r="K26" s="14">
        <f>[22]Junho!$G$14</f>
        <v>58</v>
      </c>
      <c r="L26" s="14">
        <f>[22]Junho!$G$15</f>
        <v>46</v>
      </c>
      <c r="M26" s="14">
        <f>[22]Junho!$G$16</f>
        <v>33</v>
      </c>
      <c r="N26" s="14">
        <f>[22]Junho!$G$17</f>
        <v>32</v>
      </c>
      <c r="O26" s="14">
        <f>[22]Junho!$G$18</f>
        <v>34</v>
      </c>
      <c r="P26" s="14">
        <f>[22]Junho!$G$19</f>
        <v>41</v>
      </c>
      <c r="Q26" s="14">
        <f>[22]Junho!$G$20</f>
        <v>50</v>
      </c>
      <c r="R26" s="14">
        <f>[22]Junho!$G$21</f>
        <v>67</v>
      </c>
      <c r="S26" s="14">
        <f>[22]Junho!$G$22</f>
        <v>78</v>
      </c>
      <c r="T26" s="14">
        <f>[22]Junho!$G$23</f>
        <v>90</v>
      </c>
      <c r="U26" s="14">
        <f>[22]Junho!$G$24</f>
        <v>89</v>
      </c>
      <c r="V26" s="14">
        <f>[22]Junho!$G$25</f>
        <v>73</v>
      </c>
      <c r="W26" s="14">
        <f>[22]Junho!$G$26</f>
        <v>52</v>
      </c>
      <c r="X26" s="14">
        <f>[22]Junho!$G$27</f>
        <v>53</v>
      </c>
      <c r="Y26" s="14">
        <f>[22]Junho!$G$28</f>
        <v>48</v>
      </c>
      <c r="Z26" s="14">
        <f>[22]Junho!$G$29</f>
        <v>53</v>
      </c>
      <c r="AA26" s="14">
        <f>[22]Junho!$G$30</f>
        <v>70</v>
      </c>
      <c r="AB26" s="14">
        <f>[22]Junho!$G$31</f>
        <v>83</v>
      </c>
      <c r="AC26" s="14">
        <f>[22]Junho!$G$32</f>
        <v>80</v>
      </c>
      <c r="AD26" s="14">
        <f>[22]Junho!$G$33</f>
        <v>70</v>
      </c>
      <c r="AE26" s="14">
        <f>[22]Junho!$G$34</f>
        <v>35</v>
      </c>
      <c r="AF26" s="118">
        <f t="shared" si="5"/>
        <v>32</v>
      </c>
      <c r="AG26" s="110">
        <f t="shared" si="6"/>
        <v>60.7</v>
      </c>
    </row>
    <row r="27" spans="1:33" ht="17.100000000000001" customHeight="1" x14ac:dyDescent="0.2">
      <c r="A27" s="54" t="s">
        <v>17</v>
      </c>
      <c r="B27" s="14" t="str">
        <f>[23]Junho!$G$5</f>
        <v>*</v>
      </c>
      <c r="C27" s="14" t="str">
        <f>[23]Junho!$G$6</f>
        <v>*</v>
      </c>
      <c r="D27" s="14" t="str">
        <f>[23]Junho!$G$7</f>
        <v>*</v>
      </c>
      <c r="E27" s="14" t="str">
        <f>[23]Junho!$G$8</f>
        <v>*</v>
      </c>
      <c r="F27" s="14" t="str">
        <f>[23]Junho!$G$9</f>
        <v>*</v>
      </c>
      <c r="G27" s="14" t="str">
        <f>[23]Junho!$G$10</f>
        <v>*</v>
      </c>
      <c r="H27" s="14" t="str">
        <f>[23]Junho!$G$11</f>
        <v>*</v>
      </c>
      <c r="I27" s="14" t="str">
        <f>[23]Junho!$G$12</f>
        <v>*</v>
      </c>
      <c r="J27" s="14" t="str">
        <f>[23]Junho!$G$13</f>
        <v>*</v>
      </c>
      <c r="K27" s="14" t="str">
        <f>[23]Junho!$G$14</f>
        <v>*</v>
      </c>
      <c r="L27" s="14" t="str">
        <f>[23]Junho!$G$15</f>
        <v>*</v>
      </c>
      <c r="M27" s="14" t="str">
        <f>[23]Junho!$G$16</f>
        <v>*</v>
      </c>
      <c r="N27" s="14" t="str">
        <f>[23]Junho!$G$17</f>
        <v>*</v>
      </c>
      <c r="O27" s="14" t="str">
        <f>[23]Junho!$G$18</f>
        <v>*</v>
      </c>
      <c r="P27" s="14" t="str">
        <f>[23]Junho!$G$19</f>
        <v>*</v>
      </c>
      <c r="Q27" s="14" t="str">
        <f>[23]Junho!$G$20</f>
        <v>*</v>
      </c>
      <c r="R27" s="14" t="str">
        <f>[23]Junho!$G$21</f>
        <v>*</v>
      </c>
      <c r="S27" s="14" t="str">
        <f>[23]Junho!$G$22</f>
        <v>*</v>
      </c>
      <c r="T27" s="14" t="str">
        <f>[23]Junho!$G$23</f>
        <v>*</v>
      </c>
      <c r="U27" s="14" t="str">
        <f>[23]Junho!$G$24</f>
        <v>*</v>
      </c>
      <c r="V27" s="14" t="str">
        <f>[23]Junho!$G$25</f>
        <v>*</v>
      </c>
      <c r="W27" s="14" t="str">
        <f>[23]Junho!$G$26</f>
        <v>*</v>
      </c>
      <c r="X27" s="14" t="str">
        <f>[23]Junho!$G$27</f>
        <v>*</v>
      </c>
      <c r="Y27" s="14" t="str">
        <f>[23]Junho!$G$28</f>
        <v>*</v>
      </c>
      <c r="Z27" s="14" t="str">
        <f>[23]Junho!$G$29</f>
        <v>*</v>
      </c>
      <c r="AA27" s="14" t="str">
        <f>[23]Junho!$G$30</f>
        <v>*</v>
      </c>
      <c r="AB27" s="14" t="str">
        <f>[23]Junho!$G$31</f>
        <v>*</v>
      </c>
      <c r="AC27" s="14" t="str">
        <f>[23]Junho!$G$32</f>
        <v>*</v>
      </c>
      <c r="AD27" s="14" t="str">
        <f>[23]Junho!$G$33</f>
        <v>*</v>
      </c>
      <c r="AE27" s="14" t="str">
        <f>[23]Junho!$G$34</f>
        <v>*</v>
      </c>
      <c r="AF27" s="118" t="s">
        <v>137</v>
      </c>
      <c r="AG27" s="110" t="s">
        <v>137</v>
      </c>
    </row>
    <row r="28" spans="1:33" ht="17.100000000000001" customHeight="1" x14ac:dyDescent="0.2">
      <c r="A28" s="54" t="s">
        <v>18</v>
      </c>
      <c r="B28" s="14">
        <f>[24]Junho!$G$5</f>
        <v>61</v>
      </c>
      <c r="C28" s="14">
        <f>[24]Junho!$G$6</f>
        <v>86</v>
      </c>
      <c r="D28" s="14">
        <f>[24]Junho!$G$7</f>
        <v>78</v>
      </c>
      <c r="E28" s="14">
        <f>[24]Junho!$G$8</f>
        <v>65</v>
      </c>
      <c r="F28" s="14">
        <f>[24]Junho!$G$9</f>
        <v>58</v>
      </c>
      <c r="G28" s="14">
        <f>[24]Junho!$G$10</f>
        <v>64</v>
      </c>
      <c r="H28" s="14">
        <f>[24]Junho!$G$11</f>
        <v>91</v>
      </c>
      <c r="I28" s="14">
        <f>[24]Junho!$G$12</f>
        <v>46</v>
      </c>
      <c r="J28" s="14">
        <f>[24]Junho!$G$13</f>
        <v>35</v>
      </c>
      <c r="K28" s="14">
        <f>[24]Junho!$G$14</f>
        <v>52</v>
      </c>
      <c r="L28" s="14">
        <f>[24]Junho!$G$15</f>
        <v>32</v>
      </c>
      <c r="M28" s="14">
        <f>[24]Junho!$G$16</f>
        <v>21</v>
      </c>
      <c r="N28" s="14">
        <f>[24]Junho!$G$17</f>
        <v>24</v>
      </c>
      <c r="O28" s="14">
        <f>[24]Junho!$G$18</f>
        <v>30</v>
      </c>
      <c r="P28" s="14">
        <f>[24]Junho!$G$19</f>
        <v>25</v>
      </c>
      <c r="Q28" s="14">
        <f>[24]Junho!$G$20</f>
        <v>32</v>
      </c>
      <c r="R28" s="14">
        <f>[24]Junho!$G$21</f>
        <v>33</v>
      </c>
      <c r="S28" s="14">
        <f>[24]Junho!$G$22</f>
        <v>30</v>
      </c>
      <c r="T28" s="14">
        <f>[24]Junho!$G$23</f>
        <v>32</v>
      </c>
      <c r="U28" s="14">
        <f>[24]Junho!$G$24</f>
        <v>32</v>
      </c>
      <c r="V28" s="14">
        <f>[24]Junho!$G$25</f>
        <v>40</v>
      </c>
      <c r="W28" s="14">
        <f>[24]Junho!$G$26</f>
        <v>55</v>
      </c>
      <c r="X28" s="14">
        <f>[24]Junho!$G$27</f>
        <v>37</v>
      </c>
      <c r="Y28" s="14">
        <f>[24]Junho!$G$28</f>
        <v>38</v>
      </c>
      <c r="Z28" s="14">
        <f>[24]Junho!$G$29</f>
        <v>35</v>
      </c>
      <c r="AA28" s="14">
        <f>[24]Junho!$G$30</f>
        <v>26</v>
      </c>
      <c r="AB28" s="14">
        <f>[24]Junho!$G$31</f>
        <v>27</v>
      </c>
      <c r="AC28" s="14">
        <f>[24]Junho!$G$32</f>
        <v>37</v>
      </c>
      <c r="AD28" s="14">
        <f>[24]Junho!$G$33</f>
        <v>28</v>
      </c>
      <c r="AE28" s="14">
        <f>[24]Junho!$G$34</f>
        <v>31</v>
      </c>
      <c r="AF28" s="118">
        <f t="shared" si="5"/>
        <v>21</v>
      </c>
      <c r="AG28" s="110">
        <f t="shared" si="6"/>
        <v>42.7</v>
      </c>
    </row>
    <row r="29" spans="1:33" ht="17.100000000000001" customHeight="1" x14ac:dyDescent="0.2">
      <c r="A29" s="54" t="s">
        <v>19</v>
      </c>
      <c r="B29" s="14">
        <f>[25]Junho!$G$5</f>
        <v>82</v>
      </c>
      <c r="C29" s="14">
        <f>[25]Junho!$G$6</f>
        <v>67</v>
      </c>
      <c r="D29" s="14">
        <f>[25]Junho!$G$7</f>
        <v>41</v>
      </c>
      <c r="E29" s="14">
        <f>[25]Junho!$G$8</f>
        <v>81</v>
      </c>
      <c r="F29" s="14">
        <f>[25]Junho!$G$9</f>
        <v>82</v>
      </c>
      <c r="G29" s="14">
        <f>[25]Junho!$G$10</f>
        <v>63</v>
      </c>
      <c r="H29" s="14">
        <f>[25]Junho!$G$11</f>
        <v>48</v>
      </c>
      <c r="I29" s="14">
        <f>[25]Junho!$G$12</f>
        <v>30</v>
      </c>
      <c r="J29" s="14">
        <f>[25]Junho!$G$13</f>
        <v>21</v>
      </c>
      <c r="K29" s="14">
        <f>[25]Junho!$G$14</f>
        <v>28</v>
      </c>
      <c r="L29" s="14">
        <f>[25]Junho!$G$15</f>
        <v>30</v>
      </c>
      <c r="M29" s="14">
        <f>[25]Junho!$G$16</f>
        <v>22</v>
      </c>
      <c r="N29" s="14">
        <f>[25]Junho!$G$17</f>
        <v>23</v>
      </c>
      <c r="O29" s="14">
        <f>[25]Junho!$G$18</f>
        <v>28</v>
      </c>
      <c r="P29" s="14">
        <f>[25]Junho!$G$19</f>
        <v>39</v>
      </c>
      <c r="Q29" s="14">
        <f>[25]Junho!$G$20</f>
        <v>31</v>
      </c>
      <c r="R29" s="14">
        <f>[25]Junho!$G$21</f>
        <v>75</v>
      </c>
      <c r="S29" s="14">
        <f>[25]Junho!$G$22</f>
        <v>91</v>
      </c>
      <c r="T29" s="14">
        <f>[25]Junho!$G$23</f>
        <v>67</v>
      </c>
      <c r="U29" s="14">
        <f>[25]Junho!$G$24</f>
        <v>87</v>
      </c>
      <c r="V29" s="14">
        <f>[25]Junho!$G$25</f>
        <v>96</v>
      </c>
      <c r="W29" s="14">
        <f>[25]Junho!$G$26</f>
        <v>56</v>
      </c>
      <c r="X29" s="14">
        <f>[25]Junho!$G$27</f>
        <v>71</v>
      </c>
      <c r="Y29" s="14">
        <f>[25]Junho!$G$28</f>
        <v>55</v>
      </c>
      <c r="Z29" s="14">
        <f>[25]Junho!$G$29</f>
        <v>49</v>
      </c>
      <c r="AA29" s="14">
        <f>[25]Junho!$G$30</f>
        <v>42</v>
      </c>
      <c r="AB29" s="14">
        <f>[25]Junho!$G$31</f>
        <v>33</v>
      </c>
      <c r="AC29" s="14">
        <f>[25]Junho!$G$32</f>
        <v>40</v>
      </c>
      <c r="AD29" s="14">
        <f>[25]Junho!$G$33</f>
        <v>37</v>
      </c>
      <c r="AE29" s="14">
        <f>[25]Junho!$G$34</f>
        <v>46</v>
      </c>
      <c r="AF29" s="118">
        <f t="shared" si="5"/>
        <v>21</v>
      </c>
      <c r="AG29" s="110">
        <f t="shared" si="6"/>
        <v>52.033333333333331</v>
      </c>
    </row>
    <row r="30" spans="1:33" ht="17.100000000000001" customHeight="1" x14ac:dyDescent="0.2">
      <c r="A30" s="54" t="s">
        <v>31</v>
      </c>
      <c r="B30" s="14">
        <f>[26]Junho!$G$5</f>
        <v>77</v>
      </c>
      <c r="C30" s="14">
        <f>[26]Junho!$G$6</f>
        <v>80</v>
      </c>
      <c r="D30" s="14">
        <f>[26]Junho!$G$7</f>
        <v>71</v>
      </c>
      <c r="E30" s="14">
        <f>[26]Junho!$G$8</f>
        <v>76</v>
      </c>
      <c r="F30" s="14">
        <f>[26]Junho!$G$9</f>
        <v>85</v>
      </c>
      <c r="G30" s="14">
        <f>[26]Junho!$G$10</f>
        <v>86</v>
      </c>
      <c r="H30" s="14">
        <f>[26]Junho!$G$11</f>
        <v>45</v>
      </c>
      <c r="I30" s="14">
        <f>[26]Junho!$G$12</f>
        <v>53</v>
      </c>
      <c r="J30" s="14">
        <f>[26]Junho!$G$13</f>
        <v>35</v>
      </c>
      <c r="K30" s="14">
        <f>[26]Junho!$G$14</f>
        <v>43</v>
      </c>
      <c r="L30" s="14">
        <f>[26]Junho!$G$15</f>
        <v>37</v>
      </c>
      <c r="M30" s="14">
        <f>[26]Junho!$G$16</f>
        <v>25</v>
      </c>
      <c r="N30" s="14">
        <f>[26]Junho!$G$17</f>
        <v>25</v>
      </c>
      <c r="O30" s="14">
        <f>[26]Junho!$G$18</f>
        <v>26</v>
      </c>
      <c r="P30" s="14">
        <f>[26]Junho!$G$19</f>
        <v>33</v>
      </c>
      <c r="Q30" s="14">
        <f>[26]Junho!$G$20</f>
        <v>30</v>
      </c>
      <c r="R30" s="14">
        <f>[26]Junho!$G$21</f>
        <v>42</v>
      </c>
      <c r="S30" s="14">
        <f>[26]Junho!$G$22</f>
        <v>65</v>
      </c>
      <c r="T30" s="14">
        <f>[26]Junho!$G$23</f>
        <v>68</v>
      </c>
      <c r="U30" s="14">
        <f>[26]Junho!$G$24</f>
        <v>61</v>
      </c>
      <c r="V30" s="14">
        <f>[26]Junho!$G$25</f>
        <v>72</v>
      </c>
      <c r="W30" s="14">
        <f>[26]Junho!$G$26</f>
        <v>65</v>
      </c>
      <c r="X30" s="14">
        <f>[26]Junho!$G$27</f>
        <v>43</v>
      </c>
      <c r="Y30" s="14">
        <f>[26]Junho!$G$28</f>
        <v>36</v>
      </c>
      <c r="Z30" s="14">
        <f>[26]Junho!$G$29</f>
        <v>36</v>
      </c>
      <c r="AA30" s="14">
        <f>[26]Junho!$G$30</f>
        <v>28</v>
      </c>
      <c r="AB30" s="14">
        <f>[26]Junho!$G$31</f>
        <v>28</v>
      </c>
      <c r="AC30" s="14">
        <f>[26]Junho!$G$32</f>
        <v>32</v>
      </c>
      <c r="AD30" s="14">
        <f>[26]Junho!$G$33</f>
        <v>29</v>
      </c>
      <c r="AE30" s="14">
        <f>[26]Junho!$G$34</f>
        <v>28</v>
      </c>
      <c r="AF30" s="118">
        <f t="shared" si="5"/>
        <v>25</v>
      </c>
      <c r="AG30" s="110">
        <f t="shared" si="6"/>
        <v>48.666666666666664</v>
      </c>
    </row>
    <row r="31" spans="1:33" ht="17.100000000000001" customHeight="1" x14ac:dyDescent="0.2">
      <c r="A31" s="54" t="s">
        <v>51</v>
      </c>
      <c r="B31" s="14">
        <f>[27]Junho!$G$5</f>
        <v>49</v>
      </c>
      <c r="C31" s="14">
        <f>[27]Junho!$G$6</f>
        <v>60</v>
      </c>
      <c r="D31" s="14">
        <f>[27]Junho!$G$7</f>
        <v>65</v>
      </c>
      <c r="E31" s="14">
        <f>[27]Junho!$G$8</f>
        <v>52</v>
      </c>
      <c r="F31" s="14">
        <f>[27]Junho!$G$9</f>
        <v>52</v>
      </c>
      <c r="G31" s="14">
        <f>[27]Junho!$G$10</f>
        <v>52</v>
      </c>
      <c r="H31" s="14">
        <f>[27]Junho!$G$11</f>
        <v>70</v>
      </c>
      <c r="I31" s="14">
        <f>[27]Junho!$G$12</f>
        <v>63</v>
      </c>
      <c r="J31" s="14">
        <f>[27]Junho!$G$13</f>
        <v>44</v>
      </c>
      <c r="K31" s="14">
        <f>[27]Junho!$G$14</f>
        <v>47</v>
      </c>
      <c r="L31" s="14">
        <f>[27]Junho!$G$15</f>
        <v>39</v>
      </c>
      <c r="M31" s="14">
        <f>[27]Junho!$G$16</f>
        <v>24</v>
      </c>
      <c r="N31" s="14">
        <f>[27]Junho!$G$17</f>
        <v>27</v>
      </c>
      <c r="O31" s="14">
        <f>[27]Junho!$G$18</f>
        <v>29</v>
      </c>
      <c r="P31" s="14">
        <f>[27]Junho!$G$19</f>
        <v>24</v>
      </c>
      <c r="Q31" s="14">
        <f>[27]Junho!$G$20</f>
        <v>27</v>
      </c>
      <c r="R31" s="14">
        <f>[27]Junho!$G$21</f>
        <v>26</v>
      </c>
      <c r="S31" s="14">
        <f>[27]Junho!$G$22</f>
        <v>26</v>
      </c>
      <c r="T31" s="14">
        <f>[27]Junho!$G$23</f>
        <v>39</v>
      </c>
      <c r="U31" s="14">
        <f>[27]Junho!$G$24</f>
        <v>50</v>
      </c>
      <c r="V31" s="14">
        <f>[27]Junho!$G$25</f>
        <v>60</v>
      </c>
      <c r="W31" s="14">
        <f>[27]Junho!$G$26</f>
        <v>68</v>
      </c>
      <c r="X31" s="14">
        <f>[27]Junho!$G$27</f>
        <v>32</v>
      </c>
      <c r="Y31" s="14">
        <f>[27]Junho!$G$28</f>
        <v>28</v>
      </c>
      <c r="Z31" s="14">
        <f>[27]Junho!$G$29</f>
        <v>20</v>
      </c>
      <c r="AA31" s="14">
        <f>[27]Junho!$G$30</f>
        <v>20</v>
      </c>
      <c r="AB31" s="14">
        <f>[27]Junho!$G$31</f>
        <v>28</v>
      </c>
      <c r="AC31" s="14">
        <f>[27]Junho!$G$32</f>
        <v>28</v>
      </c>
      <c r="AD31" s="14">
        <f>[27]Junho!$G$33</f>
        <v>18</v>
      </c>
      <c r="AE31" s="14">
        <f>[27]Junho!$G$34</f>
        <v>24</v>
      </c>
      <c r="AF31" s="118">
        <f>MIN(B31:AE31)</f>
        <v>18</v>
      </c>
      <c r="AG31" s="110">
        <f>AVERAGE(B31:AE31)</f>
        <v>39.700000000000003</v>
      </c>
    </row>
    <row r="32" spans="1:33" ht="17.100000000000001" customHeight="1" x14ac:dyDescent="0.2">
      <c r="A32" s="54" t="s">
        <v>20</v>
      </c>
      <c r="B32" s="14">
        <f>[28]Junho!$G$5</f>
        <v>66</v>
      </c>
      <c r="C32" s="14">
        <f>[28]Junho!$G$6</f>
        <v>76</v>
      </c>
      <c r="D32" s="14">
        <f>[28]Junho!$G$7</f>
        <v>75</v>
      </c>
      <c r="E32" s="14">
        <f>[28]Junho!$G$8</f>
        <v>62</v>
      </c>
      <c r="F32" s="14">
        <f>[28]Junho!$G$9</f>
        <v>48</v>
      </c>
      <c r="G32" s="14">
        <f>[28]Junho!$G$10</f>
        <v>61</v>
      </c>
      <c r="H32" s="14">
        <f>[28]Junho!$G$11</f>
        <v>59</v>
      </c>
      <c r="I32" s="14">
        <f>[28]Junho!$G$12</f>
        <v>49</v>
      </c>
      <c r="J32" s="14">
        <f>[28]Junho!$G$13</f>
        <v>32</v>
      </c>
      <c r="K32" s="14">
        <f>[28]Junho!$G$14</f>
        <v>38</v>
      </c>
      <c r="L32" s="14">
        <f>[28]Junho!$G$15</f>
        <v>26</v>
      </c>
      <c r="M32" s="14">
        <f>[28]Junho!$G$16</f>
        <v>25</v>
      </c>
      <c r="N32" s="14">
        <f>[28]Junho!$G$17</f>
        <v>19</v>
      </c>
      <c r="O32" s="14">
        <f>[28]Junho!$G$18</f>
        <v>43</v>
      </c>
      <c r="P32" s="14">
        <f>[28]Junho!$G$19</f>
        <v>45</v>
      </c>
      <c r="Q32" s="14">
        <f>[28]Junho!$G$20</f>
        <v>37</v>
      </c>
      <c r="R32" s="14">
        <f>[28]Junho!$G$21</f>
        <v>32</v>
      </c>
      <c r="S32" s="14">
        <f>[28]Junho!$G$22</f>
        <v>34</v>
      </c>
      <c r="T32" s="14">
        <f>[28]Junho!$G$23</f>
        <v>32</v>
      </c>
      <c r="U32" s="14">
        <f>[28]Junho!$G$24</f>
        <v>32</v>
      </c>
      <c r="V32" s="14">
        <f>[28]Junho!$G$25</f>
        <v>46</v>
      </c>
      <c r="W32" s="14">
        <f>[28]Junho!$G$26</f>
        <v>52</v>
      </c>
      <c r="X32" s="14">
        <f>[28]Junho!$G$27</f>
        <v>41</v>
      </c>
      <c r="Y32" s="14">
        <f>[28]Junho!$G$28</f>
        <v>33</v>
      </c>
      <c r="Z32" s="14">
        <f>[28]Junho!$G$29</f>
        <v>43</v>
      </c>
      <c r="AA32" s="14">
        <f>[28]Junho!$G$30</f>
        <v>34</v>
      </c>
      <c r="AB32" s="14">
        <f>[28]Junho!$G$31</f>
        <v>38</v>
      </c>
      <c r="AC32" s="14">
        <f>[28]Junho!$G$32</f>
        <v>29</v>
      </c>
      <c r="AD32" s="14">
        <f>[28]Junho!$G$33</f>
        <v>34</v>
      </c>
      <c r="AE32" s="14">
        <f>[28]Junho!$G$34</f>
        <v>41</v>
      </c>
      <c r="AF32" s="118">
        <f>MIN(B32:AE32)</f>
        <v>19</v>
      </c>
      <c r="AG32" s="110">
        <f>AVERAGE(B32:AE32)</f>
        <v>42.733333333333334</v>
      </c>
    </row>
    <row r="33" spans="1:35" s="5" customFormat="1" ht="17.100000000000001" customHeight="1" x14ac:dyDescent="0.2">
      <c r="A33" s="90" t="s">
        <v>35</v>
      </c>
      <c r="B33" s="65">
        <f t="shared" ref="B33:AF33" si="7">MIN(B5:B32)</f>
        <v>49</v>
      </c>
      <c r="C33" s="65">
        <f t="shared" si="7"/>
        <v>56</v>
      </c>
      <c r="D33" s="65">
        <f t="shared" si="7"/>
        <v>41</v>
      </c>
      <c r="E33" s="65">
        <f t="shared" si="7"/>
        <v>52</v>
      </c>
      <c r="F33" s="65">
        <f t="shared" si="7"/>
        <v>47</v>
      </c>
      <c r="G33" s="65">
        <f t="shared" si="7"/>
        <v>52</v>
      </c>
      <c r="H33" s="65">
        <f t="shared" si="7"/>
        <v>37</v>
      </c>
      <c r="I33" s="65">
        <f t="shared" si="7"/>
        <v>23</v>
      </c>
      <c r="J33" s="65">
        <f t="shared" si="7"/>
        <v>20</v>
      </c>
      <c r="K33" s="65">
        <f t="shared" si="7"/>
        <v>25</v>
      </c>
      <c r="L33" s="65">
        <f t="shared" si="7"/>
        <v>24</v>
      </c>
      <c r="M33" s="65">
        <f t="shared" si="7"/>
        <v>15</v>
      </c>
      <c r="N33" s="65">
        <f t="shared" si="7"/>
        <v>19</v>
      </c>
      <c r="O33" s="65">
        <f t="shared" si="7"/>
        <v>23</v>
      </c>
      <c r="P33" s="65">
        <f t="shared" si="7"/>
        <v>24</v>
      </c>
      <c r="Q33" s="65">
        <f t="shared" si="7"/>
        <v>24</v>
      </c>
      <c r="R33" s="65">
        <f t="shared" si="7"/>
        <v>26</v>
      </c>
      <c r="S33" s="65">
        <f t="shared" si="7"/>
        <v>24</v>
      </c>
      <c r="T33" s="65">
        <f t="shared" si="7"/>
        <v>22</v>
      </c>
      <c r="U33" s="65">
        <f t="shared" si="7"/>
        <v>24</v>
      </c>
      <c r="V33" s="65">
        <f t="shared" si="7"/>
        <v>25</v>
      </c>
      <c r="W33" s="65">
        <f t="shared" si="7"/>
        <v>31</v>
      </c>
      <c r="X33" s="65">
        <f t="shared" si="7"/>
        <v>32</v>
      </c>
      <c r="Y33" s="65">
        <f t="shared" si="7"/>
        <v>28</v>
      </c>
      <c r="Z33" s="65">
        <f t="shared" si="7"/>
        <v>20</v>
      </c>
      <c r="AA33" s="65">
        <f t="shared" si="7"/>
        <v>20</v>
      </c>
      <c r="AB33" s="65">
        <f t="shared" si="7"/>
        <v>24</v>
      </c>
      <c r="AC33" s="65">
        <f t="shared" si="7"/>
        <v>27</v>
      </c>
      <c r="AD33" s="65">
        <f t="shared" si="7"/>
        <v>18</v>
      </c>
      <c r="AE33" s="65">
        <f t="shared" si="7"/>
        <v>24</v>
      </c>
      <c r="AF33" s="119">
        <f t="shared" si="7"/>
        <v>15</v>
      </c>
      <c r="AG33" s="129">
        <f>AVERAGE(AG5:AG32)</f>
        <v>47.977320610924409</v>
      </c>
    </row>
    <row r="34" spans="1:35" x14ac:dyDescent="0.2">
      <c r="A34" s="82"/>
      <c r="B34" s="81"/>
      <c r="C34" s="81"/>
      <c r="D34" s="81" t="s">
        <v>135</v>
      </c>
      <c r="E34" s="81"/>
      <c r="F34" s="81"/>
      <c r="G34" s="81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69"/>
      <c r="AG34" s="87"/>
    </row>
    <row r="35" spans="1:35" x14ac:dyDescent="0.2">
      <c r="A35" s="68"/>
      <c r="B35" s="59"/>
      <c r="C35" s="59"/>
      <c r="D35" s="59"/>
      <c r="E35" s="59"/>
      <c r="F35" s="59"/>
      <c r="G35" s="59"/>
      <c r="H35" s="97"/>
      <c r="I35" s="97"/>
      <c r="J35" s="97"/>
      <c r="K35" s="97"/>
      <c r="L35" s="97" t="s">
        <v>52</v>
      </c>
      <c r="M35" s="97"/>
      <c r="N35" s="97"/>
      <c r="O35" s="97"/>
      <c r="P35" s="97"/>
      <c r="Q35" s="151" t="s">
        <v>139</v>
      </c>
      <c r="R35" s="151"/>
      <c r="S35" s="151"/>
      <c r="T35" s="151"/>
      <c r="U35" s="151"/>
      <c r="V35" s="97"/>
      <c r="W35" s="97"/>
      <c r="X35" s="97"/>
      <c r="Y35" s="97"/>
      <c r="Z35" s="72"/>
      <c r="AA35" s="72"/>
      <c r="AB35" s="72"/>
      <c r="AC35" s="97"/>
      <c r="AD35" s="98"/>
      <c r="AE35" s="97"/>
      <c r="AF35" s="97"/>
      <c r="AG35" s="76"/>
      <c r="AH35" s="2"/>
    </row>
    <row r="36" spans="1:35" x14ac:dyDescent="0.2">
      <c r="A36" s="57"/>
      <c r="B36" s="97"/>
      <c r="C36" s="97"/>
      <c r="D36" s="97"/>
      <c r="E36" s="97"/>
      <c r="F36" s="97"/>
      <c r="G36" s="97"/>
      <c r="H36" s="97"/>
      <c r="I36" s="96"/>
      <c r="J36" s="96"/>
      <c r="K36" s="96"/>
      <c r="L36" s="96" t="s">
        <v>53</v>
      </c>
      <c r="M36" s="96"/>
      <c r="N36" s="96"/>
      <c r="O36" s="96"/>
      <c r="P36" s="96"/>
      <c r="Q36" s="150" t="s">
        <v>140</v>
      </c>
      <c r="R36" s="150"/>
      <c r="S36" s="150"/>
      <c r="T36" s="150"/>
      <c r="U36" s="150"/>
      <c r="V36" s="96"/>
      <c r="W36" s="96"/>
      <c r="X36" s="96"/>
      <c r="Y36" s="96"/>
      <c r="Z36" s="97"/>
      <c r="AA36" s="97"/>
      <c r="AB36" s="97"/>
      <c r="AC36" s="97"/>
      <c r="AD36" s="98"/>
      <c r="AE36" s="74"/>
      <c r="AF36" s="80"/>
      <c r="AG36" s="73"/>
      <c r="AH36" s="2"/>
      <c r="AI36" s="2"/>
    </row>
    <row r="37" spans="1:35" x14ac:dyDescent="0.2">
      <c r="A37" s="104"/>
      <c r="B37" s="105"/>
      <c r="C37" s="105"/>
      <c r="D37" s="105"/>
      <c r="E37" s="105" t="s">
        <v>141</v>
      </c>
      <c r="F37" s="105"/>
      <c r="G37" s="105"/>
      <c r="H37" s="105"/>
      <c r="I37" s="105"/>
      <c r="J37" s="72"/>
      <c r="K37" s="97"/>
      <c r="L37" s="97"/>
      <c r="M37" s="97"/>
      <c r="N37" s="97"/>
      <c r="O37" s="97"/>
      <c r="P37" s="97"/>
      <c r="Q37" s="67"/>
      <c r="R37" s="67"/>
      <c r="S37" s="6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8"/>
      <c r="AG37" s="88"/>
      <c r="AH37" s="13"/>
    </row>
    <row r="38" spans="1:35" ht="13.5" thickBot="1" x14ac:dyDescent="0.25">
      <c r="A38" s="77"/>
      <c r="B38" s="78"/>
      <c r="C38" s="83"/>
      <c r="D38" s="83"/>
      <c r="E38" s="83"/>
      <c r="F38" s="83"/>
      <c r="G38" s="83"/>
      <c r="H38" s="83"/>
      <c r="I38" s="83"/>
      <c r="J38" s="83"/>
      <c r="K38" s="78"/>
      <c r="L38" s="83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84"/>
      <c r="AG38" s="89"/>
    </row>
    <row r="43" spans="1:35" x14ac:dyDescent="0.2">
      <c r="R43" s="2" t="s">
        <v>54</v>
      </c>
    </row>
    <row r="44" spans="1:35" x14ac:dyDescent="0.2">
      <c r="M44" s="2" t="s">
        <v>144</v>
      </c>
    </row>
  </sheetData>
  <sheetProtection password="C12C" sheet="1" objects="1" scenarios="1"/>
  <mergeCells count="35">
    <mergeCell ref="Z3:Z4"/>
    <mergeCell ref="AE3:AE4"/>
    <mergeCell ref="AA3:AA4"/>
    <mergeCell ref="AB3:AB4"/>
    <mergeCell ref="AC3:AC4"/>
    <mergeCell ref="AD3:AD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Q35:U35"/>
    <mergeCell ref="Q36:U36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topLeftCell="A22" zoomScale="90" zoomScaleNormal="90" workbookViewId="0">
      <selection activeCell="N48" sqref="N4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9" bestFit="1" customWidth="1"/>
  </cols>
  <sheetData>
    <row r="1" spans="1:34" ht="20.100000000000001" customHeight="1" x14ac:dyDescent="0.2">
      <c r="A1" s="154" t="s">
        <v>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6"/>
    </row>
    <row r="2" spans="1:34" s="4" customFormat="1" ht="20.100000000000001" customHeight="1" x14ac:dyDescent="0.2">
      <c r="A2" s="157" t="s">
        <v>21</v>
      </c>
      <c r="B2" s="152" t="s">
        <v>136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3"/>
    </row>
    <row r="3" spans="1:34" s="5" customFormat="1" ht="20.100000000000001" customHeight="1" x14ac:dyDescent="0.2">
      <c r="A3" s="157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12" t="s">
        <v>41</v>
      </c>
    </row>
    <row r="4" spans="1:34" s="5" customFormat="1" ht="20.100000000000001" customHeight="1" x14ac:dyDescent="0.2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12" t="s">
        <v>39</v>
      </c>
    </row>
    <row r="5" spans="1:34" s="5" customFormat="1" ht="20.100000000000001" customHeight="1" x14ac:dyDescent="0.2">
      <c r="A5" s="54" t="s">
        <v>47</v>
      </c>
      <c r="B5" s="14">
        <f>[1]Junho!$H$5</f>
        <v>13.68</v>
      </c>
      <c r="C5" s="14">
        <f>[1]Junho!$H$6</f>
        <v>7.2</v>
      </c>
      <c r="D5" s="14">
        <f>[1]Junho!$H$7</f>
        <v>7.9200000000000008</v>
      </c>
      <c r="E5" s="14">
        <f>[1]Junho!$H$8</f>
        <v>14.04</v>
      </c>
      <c r="F5" s="14">
        <f>[1]Junho!$H$9</f>
        <v>16.559999999999999</v>
      </c>
      <c r="G5" s="14">
        <f>[1]Junho!$H$10</f>
        <v>17.28</v>
      </c>
      <c r="H5" s="14">
        <f>[1]Junho!$H$11</f>
        <v>12.6</v>
      </c>
      <c r="I5" s="14">
        <f>[1]Junho!$H$12</f>
        <v>8.64</v>
      </c>
      <c r="J5" s="14">
        <f>[1]Junho!$H$13</f>
        <v>8.2799999999999994</v>
      </c>
      <c r="K5" s="14">
        <f>[1]Junho!$H$14</f>
        <v>8.64</v>
      </c>
      <c r="L5" s="14">
        <f>[1]Junho!$H$15</f>
        <v>12.24</v>
      </c>
      <c r="M5" s="14">
        <f>[1]Junho!$H$16</f>
        <v>8.2799999999999994</v>
      </c>
      <c r="N5" s="14">
        <f>[1]Junho!$H$17</f>
        <v>11.16</v>
      </c>
      <c r="O5" s="14">
        <f>[1]Junho!$H$18</f>
        <v>7.2</v>
      </c>
      <c r="P5" s="14">
        <f>[1]Junho!$H$19</f>
        <v>8.64</v>
      </c>
      <c r="Q5" s="14">
        <f>[1]Junho!$H$20</f>
        <v>6.12</v>
      </c>
      <c r="R5" s="14">
        <f>[1]Junho!$H$21</f>
        <v>7.5600000000000005</v>
      </c>
      <c r="S5" s="14">
        <f>[1]Junho!$H$22</f>
        <v>7.9200000000000008</v>
      </c>
      <c r="T5" s="14">
        <f>[1]Junho!$H$23</f>
        <v>6.12</v>
      </c>
      <c r="U5" s="14">
        <f>[1]Junho!$H$24</f>
        <v>9</v>
      </c>
      <c r="V5" s="14">
        <f>[1]Junho!$H$25</f>
        <v>9</v>
      </c>
      <c r="W5" s="14">
        <f>[1]Junho!$H$26</f>
        <v>10.44</v>
      </c>
      <c r="X5" s="14">
        <f>[1]Junho!$H$27</f>
        <v>7.2</v>
      </c>
      <c r="Y5" s="14">
        <f>[1]Junho!$H$28</f>
        <v>13.68</v>
      </c>
      <c r="Z5" s="14">
        <f>[1]Junho!$H$29</f>
        <v>10.8</v>
      </c>
      <c r="AA5" s="14">
        <f>[1]Junho!$H$30</f>
        <v>11.520000000000001</v>
      </c>
      <c r="AB5" s="14">
        <f>[1]Junho!$H$31</f>
        <v>8.2799999999999994</v>
      </c>
      <c r="AC5" s="14">
        <f>[1]Junho!$H$32</f>
        <v>9</v>
      </c>
      <c r="AD5" s="14">
        <f>[1]Junho!$H$33</f>
        <v>7.2</v>
      </c>
      <c r="AE5" s="14">
        <f>[1]Junho!$H$34</f>
        <v>9.7200000000000006</v>
      </c>
      <c r="AF5" s="113">
        <f t="shared" ref="AF5:AF14" si="1">MAX(B5:AE5)</f>
        <v>17.28</v>
      </c>
    </row>
    <row r="6" spans="1:34" ht="17.100000000000001" customHeight="1" x14ac:dyDescent="0.2">
      <c r="A6" s="54" t="s">
        <v>0</v>
      </c>
      <c r="B6" s="14" t="str">
        <f>[2]Junho!$H$5</f>
        <v>*</v>
      </c>
      <c r="C6" s="14">
        <f>[2]Junho!$H$6</f>
        <v>7.2</v>
      </c>
      <c r="D6" s="14">
        <f>[2]Junho!$H$7</f>
        <v>3.9600000000000004</v>
      </c>
      <c r="E6" s="14">
        <f>[2]Junho!$H$8</f>
        <v>7.5600000000000005</v>
      </c>
      <c r="F6" s="14">
        <f>[2]Junho!$H$9</f>
        <v>4.6800000000000006</v>
      </c>
      <c r="G6" s="14">
        <f>[2]Junho!$H$10</f>
        <v>2.8800000000000003</v>
      </c>
      <c r="H6" s="14">
        <f>[2]Junho!$H$11</f>
        <v>8.2799999999999994</v>
      </c>
      <c r="I6" s="14">
        <f>[2]Junho!$H$12</f>
        <v>12.96</v>
      </c>
      <c r="J6" s="14">
        <f>[2]Junho!$H$13</f>
        <v>13.32</v>
      </c>
      <c r="K6" s="14">
        <f>[2]Junho!$H$14</f>
        <v>9</v>
      </c>
      <c r="L6" s="14">
        <f>[2]Junho!$H$15</f>
        <v>8.2799999999999994</v>
      </c>
      <c r="M6" s="14">
        <f>[2]Junho!$H$16</f>
        <v>11.16</v>
      </c>
      <c r="N6" s="14">
        <f>[2]Junho!$H$17</f>
        <v>17.64</v>
      </c>
      <c r="O6" s="14">
        <f>[2]Junho!$H$18</f>
        <v>15.840000000000002</v>
      </c>
      <c r="P6" s="14">
        <f>[2]Junho!$H$19</f>
        <v>11.16</v>
      </c>
      <c r="Q6" s="14">
        <f>[2]Junho!$H$20</f>
        <v>12.6</v>
      </c>
      <c r="R6" s="14">
        <f>[2]Junho!$H$21</f>
        <v>8.64</v>
      </c>
      <c r="S6" s="14">
        <f>[2]Junho!$H$22</f>
        <v>5.4</v>
      </c>
      <c r="T6" s="14">
        <f>[2]Junho!$H$23</f>
        <v>4.32</v>
      </c>
      <c r="U6" s="14">
        <f>[2]Junho!$H$24</f>
        <v>4.32</v>
      </c>
      <c r="V6" s="14" t="str">
        <f>[2]Junho!$H$25</f>
        <v>*</v>
      </c>
      <c r="W6" s="14">
        <f>[2]Junho!$H$26</f>
        <v>4.32</v>
      </c>
      <c r="X6" s="14">
        <f>[2]Junho!$H$27</f>
        <v>7.9200000000000008</v>
      </c>
      <c r="Y6" s="14">
        <f>[2]Junho!$H$28</f>
        <v>17.28</v>
      </c>
      <c r="Z6" s="14">
        <f>[2]Junho!$H$29</f>
        <v>19.079999999999998</v>
      </c>
      <c r="AA6" s="14">
        <f>[2]Junho!$H$30</f>
        <v>18</v>
      </c>
      <c r="AB6" s="14">
        <f>[2]Junho!$H$31</f>
        <v>16.559999999999999</v>
      </c>
      <c r="AC6" s="14">
        <f>[2]Junho!$H$32</f>
        <v>11.879999999999999</v>
      </c>
      <c r="AD6" s="14">
        <f>[2]Junho!$H$33</f>
        <v>15.120000000000001</v>
      </c>
      <c r="AE6" s="14">
        <f>[2]Junho!$H$34</f>
        <v>14.4</v>
      </c>
      <c r="AF6" s="114">
        <f t="shared" si="1"/>
        <v>19.079999999999998</v>
      </c>
    </row>
    <row r="7" spans="1:34" ht="17.100000000000001" customHeight="1" x14ac:dyDescent="0.2">
      <c r="A7" s="54" t="s">
        <v>1</v>
      </c>
      <c r="B7" s="14">
        <f>[3]Junho!$H$5</f>
        <v>8.2799999999999994</v>
      </c>
      <c r="C7" s="14">
        <f>[3]Junho!$H$6</f>
        <v>13.68</v>
      </c>
      <c r="D7" s="14">
        <f>[3]Junho!$H$7</f>
        <v>11.520000000000001</v>
      </c>
      <c r="E7" s="14">
        <f>[3]Junho!$H$8</f>
        <v>10.8</v>
      </c>
      <c r="F7" s="14">
        <f>[3]Junho!$H$9</f>
        <v>5.4</v>
      </c>
      <c r="G7" s="14">
        <f>[3]Junho!$H$10</f>
        <v>4.32</v>
      </c>
      <c r="H7" s="14">
        <f>[3]Junho!$H$11</f>
        <v>9.3600000000000012</v>
      </c>
      <c r="I7" s="14">
        <f>[3]Junho!$H$12</f>
        <v>13.32</v>
      </c>
      <c r="J7" s="14">
        <f>[3]Junho!$H$13</f>
        <v>14.76</v>
      </c>
      <c r="K7" s="14">
        <f>[3]Junho!$H$14</f>
        <v>6.84</v>
      </c>
      <c r="L7" s="14">
        <f>[3]Junho!$H$15</f>
        <v>12.96</v>
      </c>
      <c r="M7" s="14">
        <f>[3]Junho!$H$16</f>
        <v>10.8</v>
      </c>
      <c r="N7" s="14">
        <f>[3]Junho!$H$17</f>
        <v>9</v>
      </c>
      <c r="O7" s="14">
        <f>[3]Junho!$H$18</f>
        <v>8.2799999999999994</v>
      </c>
      <c r="P7" s="14">
        <f>[3]Junho!$H$19</f>
        <v>3.9600000000000004</v>
      </c>
      <c r="Q7" s="14">
        <f>[3]Junho!$H$20</f>
        <v>1.08</v>
      </c>
      <c r="R7" s="14">
        <f>[3]Junho!$H$21</f>
        <v>5.4</v>
      </c>
      <c r="S7" s="14">
        <f>[3]Junho!$H$22</f>
        <v>10.44</v>
      </c>
      <c r="T7" s="14">
        <f>[3]Junho!$H$23</f>
        <v>5.7600000000000007</v>
      </c>
      <c r="U7" s="14">
        <f>[3]Junho!$H$24</f>
        <v>10.08</v>
      </c>
      <c r="V7" s="14">
        <f>[3]Junho!$H$25</f>
        <v>2.8800000000000003</v>
      </c>
      <c r="W7" s="14">
        <f>[3]Junho!$H$26</f>
        <v>2.8800000000000003</v>
      </c>
      <c r="X7" s="14">
        <f>[3]Junho!$H$27</f>
        <v>6.12</v>
      </c>
      <c r="Y7" s="14">
        <f>[3]Junho!$H$28</f>
        <v>13.32</v>
      </c>
      <c r="Z7" s="14">
        <f>[3]Junho!$H$29</f>
        <v>12.24</v>
      </c>
      <c r="AA7" s="14">
        <f>[3]Junho!$H$30</f>
        <v>10.8</v>
      </c>
      <c r="AB7" s="14">
        <f>[3]Junho!$H$31</f>
        <v>5.04</v>
      </c>
      <c r="AC7" s="14">
        <f>[3]Junho!$H$32</f>
        <v>6.12</v>
      </c>
      <c r="AD7" s="14">
        <f>[3]Junho!$H$33</f>
        <v>7.9200000000000008</v>
      </c>
      <c r="AE7" s="14">
        <f>[3]Junho!$H$34</f>
        <v>9.7200000000000006</v>
      </c>
      <c r="AF7" s="114">
        <f t="shared" si="1"/>
        <v>14.76</v>
      </c>
    </row>
    <row r="8" spans="1:34" ht="17.100000000000001" customHeight="1" x14ac:dyDescent="0.2">
      <c r="A8" s="54" t="s">
        <v>55</v>
      </c>
      <c r="B8" s="14">
        <f>[4]Junho!$H$5</f>
        <v>12.6</v>
      </c>
      <c r="C8" s="14">
        <f>[4]Junho!$H$6</f>
        <v>15.840000000000002</v>
      </c>
      <c r="D8" s="14">
        <f>[4]Junho!$H$7</f>
        <v>11.16</v>
      </c>
      <c r="E8" s="14">
        <f>[4]Junho!$H$8</f>
        <v>12.24</v>
      </c>
      <c r="F8" s="14">
        <f>[4]Junho!$H$9</f>
        <v>18.720000000000002</v>
      </c>
      <c r="G8" s="14">
        <f>[4]Junho!$H$10</f>
        <v>23.759999999999998</v>
      </c>
      <c r="H8" s="14">
        <f>[4]Junho!$H$11</f>
        <v>12.6</v>
      </c>
      <c r="I8" s="14">
        <f>[4]Junho!$H$12</f>
        <v>17.64</v>
      </c>
      <c r="J8" s="14">
        <f>[4]Junho!$H$13</f>
        <v>16.559999999999999</v>
      </c>
      <c r="K8" s="14">
        <f>[4]Junho!$H$14</f>
        <v>12.6</v>
      </c>
      <c r="L8" s="14">
        <f>[4]Junho!$H$15</f>
        <v>18.36</v>
      </c>
      <c r="M8" s="14">
        <f>[4]Junho!$H$16</f>
        <v>13.32</v>
      </c>
      <c r="N8" s="14">
        <f>[4]Junho!$H$17</f>
        <v>22.68</v>
      </c>
      <c r="O8" s="14">
        <f>[4]Junho!$H$18</f>
        <v>19.079999999999998</v>
      </c>
      <c r="P8" s="14">
        <f>[4]Junho!$H$19</f>
        <v>18.36</v>
      </c>
      <c r="Q8" s="14">
        <f>[4]Junho!$H$20</f>
        <v>13.32</v>
      </c>
      <c r="R8" s="14">
        <f>[4]Junho!$H$21</f>
        <v>10.44</v>
      </c>
      <c r="S8" s="14">
        <f>[4]Junho!$H$22</f>
        <v>14.04</v>
      </c>
      <c r="T8" s="14">
        <f>[4]Junho!$H$23</f>
        <v>16.559999999999999</v>
      </c>
      <c r="U8" s="14">
        <f>[4]Junho!$H$24</f>
        <v>16.559999999999999</v>
      </c>
      <c r="V8" s="14">
        <f>[4]Junho!$H$25</f>
        <v>19.8</v>
      </c>
      <c r="W8" s="14">
        <f>[4]Junho!$H$26</f>
        <v>15.120000000000001</v>
      </c>
      <c r="X8" s="14">
        <f>[4]Junho!$H$27</f>
        <v>17.64</v>
      </c>
      <c r="Y8" s="14">
        <f>[4]Junho!$H$28</f>
        <v>22.68</v>
      </c>
      <c r="Z8" s="14">
        <f>[4]Junho!$H$29</f>
        <v>24.48</v>
      </c>
      <c r="AA8" s="14">
        <f>[4]Junho!$H$30</f>
        <v>19.440000000000001</v>
      </c>
      <c r="AB8" s="14">
        <f>[4]Junho!$H$31</f>
        <v>20.16</v>
      </c>
      <c r="AC8" s="14">
        <f>[4]Junho!$H$32</f>
        <v>17.64</v>
      </c>
      <c r="AD8" s="14">
        <f>[4]Junho!$H$33</f>
        <v>17.28</v>
      </c>
      <c r="AE8" s="14">
        <f>[4]Junho!$H$34</f>
        <v>18</v>
      </c>
      <c r="AF8" s="114">
        <f t="shared" ref="AF8" si="2">MAX(B8:AE8)</f>
        <v>24.48</v>
      </c>
    </row>
    <row r="9" spans="1:34" ht="17.100000000000001" customHeight="1" x14ac:dyDescent="0.2">
      <c r="A9" s="54" t="s">
        <v>48</v>
      </c>
      <c r="B9" s="14">
        <f>[5]Junho!$H$5</f>
        <v>9.3600000000000012</v>
      </c>
      <c r="C9" s="14">
        <f>[5]Junho!$H$6</f>
        <v>10.44</v>
      </c>
      <c r="D9" s="14">
        <f>[5]Junho!$H$7</f>
        <v>6.84</v>
      </c>
      <c r="E9" s="14">
        <f>[5]Junho!$H$8</f>
        <v>9.7200000000000006</v>
      </c>
      <c r="F9" s="14">
        <f>[5]Junho!$H$9</f>
        <v>9.7200000000000006</v>
      </c>
      <c r="G9" s="14">
        <f>[5]Junho!$H$10</f>
        <v>9.3600000000000012</v>
      </c>
      <c r="H9" s="14">
        <f>[5]Junho!$H$11</f>
        <v>12.6</v>
      </c>
      <c r="I9" s="14">
        <f>[5]Junho!$H$12</f>
        <v>10.44</v>
      </c>
      <c r="J9" s="14">
        <f>[5]Junho!$H$13</f>
        <v>7.9200000000000008</v>
      </c>
      <c r="K9" s="14">
        <f>[5]Junho!$H$14</f>
        <v>14.04</v>
      </c>
      <c r="L9" s="14">
        <f>[5]Junho!$H$15</f>
        <v>15.120000000000001</v>
      </c>
      <c r="M9" s="14">
        <f>[5]Junho!$H$16</f>
        <v>8.2799999999999994</v>
      </c>
      <c r="N9" s="14">
        <f>[5]Junho!$H$17</f>
        <v>14.04</v>
      </c>
      <c r="O9" s="14">
        <f>[5]Junho!$H$18</f>
        <v>10.8</v>
      </c>
      <c r="P9" s="14">
        <f>[5]Junho!$H$19</f>
        <v>10.08</v>
      </c>
      <c r="Q9" s="14">
        <f>[5]Junho!$H$20</f>
        <v>14.04</v>
      </c>
      <c r="R9" s="14">
        <f>[5]Junho!$H$21</f>
        <v>12.96</v>
      </c>
      <c r="S9" s="14">
        <f>[5]Junho!$H$22</f>
        <v>10.08</v>
      </c>
      <c r="T9" s="14">
        <f>[5]Junho!$H$23</f>
        <v>9</v>
      </c>
      <c r="U9" s="14">
        <f>[5]Junho!$H$24</f>
        <v>14.04</v>
      </c>
      <c r="V9" s="14">
        <f>[5]Junho!$H$25</f>
        <v>10.44</v>
      </c>
      <c r="W9" s="14">
        <f>[5]Junho!$H$26</f>
        <v>10.8</v>
      </c>
      <c r="X9" s="14">
        <f>[5]Junho!$H$27</f>
        <v>8.2799999999999994</v>
      </c>
      <c r="Y9" s="14">
        <f>[5]Junho!$H$28</f>
        <v>14.04</v>
      </c>
      <c r="Z9" s="14">
        <f>[5]Junho!$H$29</f>
        <v>16.559999999999999</v>
      </c>
      <c r="AA9" s="14">
        <f>[5]Junho!$H$30</f>
        <v>14.76</v>
      </c>
      <c r="AB9" s="14">
        <f>[5]Junho!$H$31</f>
        <v>12.24</v>
      </c>
      <c r="AC9" s="14">
        <f>[5]Junho!$H$32</f>
        <v>10.08</v>
      </c>
      <c r="AD9" s="14">
        <f>[5]Junho!$H$33</f>
        <v>12.24</v>
      </c>
      <c r="AE9" s="14">
        <f>[5]Junho!$H$34</f>
        <v>10.8</v>
      </c>
      <c r="AF9" s="114">
        <f t="shared" si="1"/>
        <v>16.559999999999999</v>
      </c>
    </row>
    <row r="10" spans="1:34" ht="17.100000000000001" customHeight="1" x14ac:dyDescent="0.2">
      <c r="A10" s="54" t="s">
        <v>2</v>
      </c>
      <c r="B10" s="14">
        <f>[6]Junho!$H$5</f>
        <v>17.28</v>
      </c>
      <c r="C10" s="14">
        <f>[6]Junho!$H$6</f>
        <v>24.12</v>
      </c>
      <c r="D10" s="14">
        <f>[6]Junho!$H$7</f>
        <v>15.120000000000001</v>
      </c>
      <c r="E10" s="14">
        <f>[6]Junho!$H$8</f>
        <v>20.16</v>
      </c>
      <c r="F10" s="14">
        <f>[6]Junho!$H$9</f>
        <v>18.720000000000002</v>
      </c>
      <c r="G10" s="14">
        <f>[6]Junho!$H$10</f>
        <v>19.8</v>
      </c>
      <c r="H10" s="14">
        <f>[6]Junho!$H$11</f>
        <v>23.040000000000003</v>
      </c>
      <c r="I10" s="14">
        <f>[6]Junho!$H$12</f>
        <v>21.6</v>
      </c>
      <c r="J10" s="14">
        <f>[6]Junho!$H$13</f>
        <v>22.68</v>
      </c>
      <c r="K10" s="14">
        <f>[6]Junho!$H$14</f>
        <v>14.76</v>
      </c>
      <c r="L10" s="14">
        <f>[6]Junho!$H$15</f>
        <v>27.36</v>
      </c>
      <c r="M10" s="14">
        <f>[6]Junho!$H$16</f>
        <v>26.64</v>
      </c>
      <c r="N10" s="14">
        <f>[6]Junho!$H$17</f>
        <v>26.64</v>
      </c>
      <c r="O10" s="14">
        <f>[6]Junho!$H$18</f>
        <v>23.040000000000003</v>
      </c>
      <c r="P10" s="14">
        <f>[6]Junho!$H$19</f>
        <v>17.28</v>
      </c>
      <c r="Q10" s="14">
        <f>[6]Junho!$H$20</f>
        <v>15.120000000000001</v>
      </c>
      <c r="R10" s="14">
        <f>[6]Junho!$H$21</f>
        <v>11.16</v>
      </c>
      <c r="S10" s="14">
        <f>[6]Junho!$H$22</f>
        <v>16.2</v>
      </c>
      <c r="T10" s="14">
        <f>[6]Junho!$H$23</f>
        <v>16.559999999999999</v>
      </c>
      <c r="U10" s="14">
        <f>[6]Junho!$H$24</f>
        <v>17.28</v>
      </c>
      <c r="V10" s="14">
        <f>[6]Junho!$H$25</f>
        <v>15.120000000000001</v>
      </c>
      <c r="W10" s="14">
        <f>[6]Junho!$H$26</f>
        <v>13.68</v>
      </c>
      <c r="X10" s="14">
        <f>[6]Junho!$H$27</f>
        <v>19.8</v>
      </c>
      <c r="Y10" s="14">
        <f>[6]Junho!$H$28</f>
        <v>21.6</v>
      </c>
      <c r="Z10" s="14">
        <f>[6]Junho!$H$29</f>
        <v>31.680000000000003</v>
      </c>
      <c r="AA10" s="14">
        <f>[6]Junho!$H$30</f>
        <v>25.2</v>
      </c>
      <c r="AB10" s="14">
        <f>[6]Junho!$H$31</f>
        <v>25.56</v>
      </c>
      <c r="AC10" s="14">
        <f>[6]Junho!$H$32</f>
        <v>23.040000000000003</v>
      </c>
      <c r="AD10" s="14">
        <f>[6]Junho!$H$33</f>
        <v>19.8</v>
      </c>
      <c r="AE10" s="14">
        <f>[6]Junho!$H$34</f>
        <v>19.440000000000001</v>
      </c>
      <c r="AF10" s="114">
        <f t="shared" si="1"/>
        <v>31.680000000000003</v>
      </c>
    </row>
    <row r="11" spans="1:34" ht="17.100000000000001" customHeight="1" x14ac:dyDescent="0.2">
      <c r="A11" s="54" t="s">
        <v>3</v>
      </c>
      <c r="B11" s="14">
        <f>[7]Junho!$H$5</f>
        <v>5.4</v>
      </c>
      <c r="C11" s="14">
        <f>[7]Junho!$H$6</f>
        <v>3.24</v>
      </c>
      <c r="D11" s="14">
        <f>[7]Junho!$H$7</f>
        <v>4.32</v>
      </c>
      <c r="E11" s="14">
        <f>[7]Junho!$H$8</f>
        <v>0.72000000000000008</v>
      </c>
      <c r="F11" s="14">
        <f>[7]Junho!$H$9</f>
        <v>6.84</v>
      </c>
      <c r="G11" s="14">
        <f>[7]Junho!$H$10</f>
        <v>0</v>
      </c>
      <c r="H11" s="14">
        <f>[7]Junho!$H$11</f>
        <v>9.3600000000000012</v>
      </c>
      <c r="I11" s="14">
        <f>[7]Junho!$H$12</f>
        <v>5.4</v>
      </c>
      <c r="J11" s="14">
        <f>[7]Junho!$H$13</f>
        <v>0</v>
      </c>
      <c r="K11" s="14">
        <f>[7]Junho!$H$14</f>
        <v>0.36000000000000004</v>
      </c>
      <c r="L11" s="14">
        <f>[7]Junho!$H$15</f>
        <v>0.72000000000000008</v>
      </c>
      <c r="M11" s="14">
        <f>[7]Junho!$H$16</f>
        <v>1.08</v>
      </c>
      <c r="N11" s="14">
        <f>[7]Junho!$H$17</f>
        <v>0</v>
      </c>
      <c r="O11" s="14">
        <f>[7]Junho!$H$18</f>
        <v>0</v>
      </c>
      <c r="P11" s="14">
        <f>[7]Junho!$H$19</f>
        <v>0</v>
      </c>
      <c r="Q11" s="14">
        <f>[7]Junho!$H$20</f>
        <v>0</v>
      </c>
      <c r="R11" s="14">
        <f>[7]Junho!$H$21</f>
        <v>0.36000000000000004</v>
      </c>
      <c r="S11" s="14">
        <f>[7]Junho!$H$22</f>
        <v>0</v>
      </c>
      <c r="T11" s="14">
        <f>[7]Junho!$H$23</f>
        <v>0.72000000000000008</v>
      </c>
      <c r="U11" s="14">
        <f>[7]Junho!$H$24</f>
        <v>1.08</v>
      </c>
      <c r="V11" s="14">
        <f>[7]Junho!$H$25</f>
        <v>1.8</v>
      </c>
      <c r="W11" s="14">
        <f>[7]Junho!$H$26</f>
        <v>3.9600000000000004</v>
      </c>
      <c r="X11" s="14">
        <f>[7]Junho!$H$27</f>
        <v>1.4400000000000002</v>
      </c>
      <c r="Y11" s="14">
        <f>[7]Junho!$H$28</f>
        <v>2.52</v>
      </c>
      <c r="Z11" s="14">
        <f>[7]Junho!$H$29</f>
        <v>1.8</v>
      </c>
      <c r="AA11" s="14">
        <f>[7]Junho!$H$30</f>
        <v>1.4400000000000002</v>
      </c>
      <c r="AB11" s="14">
        <f>[7]Junho!$H$31</f>
        <v>0</v>
      </c>
      <c r="AC11" s="14">
        <f>[7]Junho!$H$32</f>
        <v>0.36000000000000004</v>
      </c>
      <c r="AD11" s="14">
        <f>[7]Junho!$H$33</f>
        <v>2.8800000000000003</v>
      </c>
      <c r="AE11" s="14">
        <f>[7]Junho!$H$34</f>
        <v>0</v>
      </c>
      <c r="AF11" s="114">
        <f t="shared" si="1"/>
        <v>9.3600000000000012</v>
      </c>
    </row>
    <row r="12" spans="1:34" ht="17.100000000000001" customHeight="1" x14ac:dyDescent="0.2">
      <c r="A12" s="54" t="s">
        <v>4</v>
      </c>
      <c r="B12" s="14">
        <f>[8]Junho!$H$5</f>
        <v>17.64</v>
      </c>
      <c r="C12" s="14">
        <f>[8]Junho!$H$6</f>
        <v>9</v>
      </c>
      <c r="D12" s="14">
        <f>[8]Junho!$H$7</f>
        <v>15.48</v>
      </c>
      <c r="E12" s="14">
        <f>[8]Junho!$H$8</f>
        <v>22.68</v>
      </c>
      <c r="F12" s="14">
        <f>[8]Junho!$H$9</f>
        <v>24.48</v>
      </c>
      <c r="G12" s="14">
        <f>[8]Junho!$H$10</f>
        <v>23.040000000000003</v>
      </c>
      <c r="H12" s="14">
        <f>[8]Junho!$H$11</f>
        <v>19.079999999999998</v>
      </c>
      <c r="I12" s="14">
        <f>[8]Junho!$H$12</f>
        <v>10.44</v>
      </c>
      <c r="J12" s="14">
        <f>[8]Junho!$H$13</f>
        <v>12.6</v>
      </c>
      <c r="K12" s="14">
        <f>[8]Junho!$H$14</f>
        <v>12.24</v>
      </c>
      <c r="L12" s="14">
        <f>[8]Junho!$H$15</f>
        <v>15.120000000000001</v>
      </c>
      <c r="M12" s="14">
        <f>[8]Junho!$H$16</f>
        <v>15.120000000000001</v>
      </c>
      <c r="N12" s="14">
        <f>[8]Junho!$H$17</f>
        <v>19.8</v>
      </c>
      <c r="O12" s="14">
        <f>[8]Junho!$H$18</f>
        <v>14.76</v>
      </c>
      <c r="P12" s="14">
        <f>[8]Junho!$H$19</f>
        <v>10.08</v>
      </c>
      <c r="Q12" s="14">
        <f>[8]Junho!$H$20</f>
        <v>12.6</v>
      </c>
      <c r="R12" s="14">
        <f>[8]Junho!$H$21</f>
        <v>9.3600000000000012</v>
      </c>
      <c r="S12" s="14">
        <f>[8]Junho!$H$22</f>
        <v>12.6</v>
      </c>
      <c r="T12" s="14">
        <f>[8]Junho!$H$23</f>
        <v>15.120000000000001</v>
      </c>
      <c r="U12" s="14">
        <f>[8]Junho!$H$24</f>
        <v>13.68</v>
      </c>
      <c r="V12" s="14">
        <f>[8]Junho!$H$25</f>
        <v>12.6</v>
      </c>
      <c r="W12" s="14">
        <f>[8]Junho!$H$26</f>
        <v>10.08</v>
      </c>
      <c r="X12" s="14">
        <f>[8]Junho!$H$27</f>
        <v>12.6</v>
      </c>
      <c r="Y12" s="14">
        <f>[8]Junho!$H$28</f>
        <v>18.36</v>
      </c>
      <c r="Z12" s="14">
        <f>[8]Junho!$H$29</f>
        <v>20.16</v>
      </c>
      <c r="AA12" s="14">
        <f>[8]Junho!$H$30</f>
        <v>16.559999999999999</v>
      </c>
      <c r="AB12" s="14">
        <f>[8]Junho!$H$31</f>
        <v>7.9200000000000008</v>
      </c>
      <c r="AC12" s="14" t="str">
        <f>[8]Junho!$H$32</f>
        <v>*</v>
      </c>
      <c r="AD12" s="14" t="str">
        <f>[8]Junho!$H$33</f>
        <v>*</v>
      </c>
      <c r="AE12" s="14" t="str">
        <f>[8]Junho!$H$34</f>
        <v>*</v>
      </c>
      <c r="AF12" s="114">
        <f t="shared" si="1"/>
        <v>24.48</v>
      </c>
      <c r="AH12" s="22" t="s">
        <v>54</v>
      </c>
    </row>
    <row r="13" spans="1:34" ht="17.100000000000001" customHeight="1" x14ac:dyDescent="0.2">
      <c r="A13" s="54" t="s">
        <v>5</v>
      </c>
      <c r="B13" s="14">
        <f>[9]Junho!$H$5</f>
        <v>9</v>
      </c>
      <c r="C13" s="14">
        <f>[9]Junho!$H$6</f>
        <v>12.24</v>
      </c>
      <c r="D13" s="14">
        <f>[9]Junho!$H$7</f>
        <v>9</v>
      </c>
      <c r="E13" s="14">
        <f>[9]Junho!$H$8</f>
        <v>12.6</v>
      </c>
      <c r="F13" s="14">
        <f>[9]Junho!$H$9</f>
        <v>16.559999999999999</v>
      </c>
      <c r="G13" s="14">
        <f>[9]Junho!$H$10</f>
        <v>11.16</v>
      </c>
      <c r="H13" s="14">
        <f>[9]Junho!$H$11</f>
        <v>14.04</v>
      </c>
      <c r="I13" s="14">
        <f>[9]Junho!$H$12</f>
        <v>15.840000000000002</v>
      </c>
      <c r="J13" s="14">
        <f>[9]Junho!$H$13</f>
        <v>8.64</v>
      </c>
      <c r="K13" s="14">
        <f>[9]Junho!$H$14</f>
        <v>13.32</v>
      </c>
      <c r="L13" s="14">
        <f>[9]Junho!$H$15</f>
        <v>16.559999999999999</v>
      </c>
      <c r="M13" s="14">
        <f>[9]Junho!$H$16</f>
        <v>15.120000000000001</v>
      </c>
      <c r="N13" s="14">
        <f>[9]Junho!$H$17</f>
        <v>15.840000000000002</v>
      </c>
      <c r="O13" s="14">
        <f>[9]Junho!$H$18</f>
        <v>14.04</v>
      </c>
      <c r="P13" s="14">
        <f>[9]Junho!$H$19</f>
        <v>11.520000000000001</v>
      </c>
      <c r="Q13" s="14">
        <f>[9]Junho!$H$20</f>
        <v>8.64</v>
      </c>
      <c r="R13" s="14">
        <f>[9]Junho!$H$21</f>
        <v>19.079999999999998</v>
      </c>
      <c r="S13" s="14">
        <f>[9]Junho!$H$22</f>
        <v>16.2</v>
      </c>
      <c r="T13" s="14">
        <f>[9]Junho!$H$23</f>
        <v>14.04</v>
      </c>
      <c r="U13" s="14">
        <f>[9]Junho!$H$24</f>
        <v>15.48</v>
      </c>
      <c r="V13" s="14">
        <f>[9]Junho!$H$25</f>
        <v>15.120000000000001</v>
      </c>
      <c r="W13" s="14">
        <f>[9]Junho!$H$26</f>
        <v>14.76</v>
      </c>
      <c r="X13" s="14">
        <f>[9]Junho!$H$27</f>
        <v>10.8</v>
      </c>
      <c r="Y13" s="14">
        <f>[9]Junho!$H$28</f>
        <v>13.68</v>
      </c>
      <c r="Z13" s="14">
        <f>[9]Junho!$H$29</f>
        <v>12.96</v>
      </c>
      <c r="AA13" s="14">
        <f>[9]Junho!$H$30</f>
        <v>23.040000000000003</v>
      </c>
      <c r="AB13" s="14">
        <f>[9]Junho!$H$31</f>
        <v>14.04</v>
      </c>
      <c r="AC13" s="14">
        <f>[9]Junho!$H$32</f>
        <v>15.48</v>
      </c>
      <c r="AD13" s="14">
        <f>[9]Junho!$H$33</f>
        <v>11.16</v>
      </c>
      <c r="AE13" s="14">
        <f>[9]Junho!$H$34</f>
        <v>10.44</v>
      </c>
      <c r="AF13" s="114">
        <f t="shared" si="1"/>
        <v>23.040000000000003</v>
      </c>
    </row>
    <row r="14" spans="1:34" ht="17.100000000000001" customHeight="1" x14ac:dyDescent="0.2">
      <c r="A14" s="54" t="s">
        <v>50</v>
      </c>
      <c r="B14" s="14">
        <f>[10]Junho!$H$5</f>
        <v>24.840000000000003</v>
      </c>
      <c r="C14" s="14">
        <f>[10]Junho!$H$6</f>
        <v>15.120000000000001</v>
      </c>
      <c r="D14" s="14">
        <f>[10]Junho!$H$7</f>
        <v>21.240000000000002</v>
      </c>
      <c r="E14" s="14">
        <f>[10]Junho!$H$8</f>
        <v>21.96</v>
      </c>
      <c r="F14" s="14">
        <f>[10]Junho!$H$9</f>
        <v>24.12</v>
      </c>
      <c r="G14" s="14">
        <f>[10]Junho!$H$10</f>
        <v>23.400000000000002</v>
      </c>
      <c r="H14" s="14">
        <f>[10]Junho!$H$11</f>
        <v>19.079999999999998</v>
      </c>
      <c r="I14" s="14">
        <f>[10]Junho!$H$12</f>
        <v>17.64</v>
      </c>
      <c r="J14" s="14">
        <f>[10]Junho!$H$13</f>
        <v>15.840000000000002</v>
      </c>
      <c r="K14" s="14">
        <f>[10]Junho!$H$14</f>
        <v>16.920000000000002</v>
      </c>
      <c r="L14" s="14">
        <f>[10]Junho!$H$15</f>
        <v>14.76</v>
      </c>
      <c r="M14" s="14">
        <f>[10]Junho!$H$16</f>
        <v>15.840000000000002</v>
      </c>
      <c r="N14" s="14">
        <f>[10]Junho!$H$17</f>
        <v>18.36</v>
      </c>
      <c r="O14" s="14">
        <f>[10]Junho!$H$18</f>
        <v>22.32</v>
      </c>
      <c r="P14" s="14">
        <f>[10]Junho!$H$19</f>
        <v>18.720000000000002</v>
      </c>
      <c r="Q14" s="14">
        <f>[10]Junho!$H$20</f>
        <v>18.720000000000002</v>
      </c>
      <c r="R14" s="14">
        <f>[10]Junho!$H$21</f>
        <v>18</v>
      </c>
      <c r="S14" s="14">
        <f>[10]Junho!$H$22</f>
        <v>20.52</v>
      </c>
      <c r="T14" s="14">
        <f>[10]Junho!$H$23</f>
        <v>20.52</v>
      </c>
      <c r="U14" s="14">
        <f>[10]Junho!$H$24</f>
        <v>23.400000000000002</v>
      </c>
      <c r="V14" s="14">
        <f>[10]Junho!$H$25</f>
        <v>12.96</v>
      </c>
      <c r="W14" s="14">
        <f>[10]Junho!$H$26</f>
        <v>15.120000000000001</v>
      </c>
      <c r="X14" s="14">
        <f>[10]Junho!$H$27</f>
        <v>14.4</v>
      </c>
      <c r="Y14" s="14">
        <f>[10]Junho!$H$28</f>
        <v>21.6</v>
      </c>
      <c r="Z14" s="14">
        <f>[10]Junho!$H$29</f>
        <v>23.400000000000002</v>
      </c>
      <c r="AA14" s="14">
        <f>[10]Junho!$H$30</f>
        <v>20.52</v>
      </c>
      <c r="AB14" s="14">
        <f>[10]Junho!$H$31</f>
        <v>18.720000000000002</v>
      </c>
      <c r="AC14" s="14">
        <f>[10]Junho!$H$32</f>
        <v>21.6</v>
      </c>
      <c r="AD14" s="14">
        <f>[10]Junho!$H$33</f>
        <v>17.64</v>
      </c>
      <c r="AE14" s="14">
        <f>[10]Junho!$H$34</f>
        <v>18.36</v>
      </c>
      <c r="AF14" s="114">
        <f t="shared" si="1"/>
        <v>24.840000000000003</v>
      </c>
    </row>
    <row r="15" spans="1:34" ht="17.100000000000001" customHeight="1" x14ac:dyDescent="0.2">
      <c r="A15" s="54" t="s">
        <v>6</v>
      </c>
      <c r="B15" s="14">
        <f>[11]Junho!$H$5</f>
        <v>10.8</v>
      </c>
      <c r="C15" s="14">
        <f>[11]Junho!$H$6</f>
        <v>6.12</v>
      </c>
      <c r="D15" s="14">
        <f>[11]Junho!$H$7</f>
        <v>12.24</v>
      </c>
      <c r="E15" s="14">
        <f>[11]Junho!$H$8</f>
        <v>12.24</v>
      </c>
      <c r="F15" s="14">
        <f>[11]Junho!$H$9</f>
        <v>14.04</v>
      </c>
      <c r="G15" s="14">
        <f>[11]Junho!$H$10</f>
        <v>16.920000000000002</v>
      </c>
      <c r="H15" s="14">
        <f>[11]Junho!$H$11</f>
        <v>13.68</v>
      </c>
      <c r="I15" s="14">
        <f>[11]Junho!$H$12</f>
        <v>12.6</v>
      </c>
      <c r="J15" s="14">
        <f>[11]Junho!$H$13</f>
        <v>11.879999999999999</v>
      </c>
      <c r="K15" s="14">
        <f>[11]Junho!$H$14</f>
        <v>12.6</v>
      </c>
      <c r="L15" s="14">
        <f>[11]Junho!$H$15</f>
        <v>12.6</v>
      </c>
      <c r="M15" s="14">
        <f>[11]Junho!$H$16</f>
        <v>14.76</v>
      </c>
      <c r="N15" s="14">
        <f>[11]Junho!$H$17</f>
        <v>8.64</v>
      </c>
      <c r="O15" s="14">
        <f>[11]Junho!$H$18</f>
        <v>4.6800000000000006</v>
      </c>
      <c r="P15" s="14">
        <f>[11]Junho!$H$19</f>
        <v>3.24</v>
      </c>
      <c r="Q15" s="14">
        <f>[11]Junho!$H$20</f>
        <v>3.9600000000000004</v>
      </c>
      <c r="R15" s="14">
        <f>[11]Junho!$H$21</f>
        <v>6.48</v>
      </c>
      <c r="S15" s="14">
        <f>[11]Junho!$H$22</f>
        <v>12.96</v>
      </c>
      <c r="T15" s="14">
        <f>[11]Junho!$H$23</f>
        <v>7.2</v>
      </c>
      <c r="U15" s="14">
        <f>[11]Junho!$H$24</f>
        <v>16.559999999999999</v>
      </c>
      <c r="V15" s="14">
        <f>[11]Junho!$H$25</f>
        <v>14.04</v>
      </c>
      <c r="W15" s="14">
        <f>[11]Junho!$H$26</f>
        <v>14.4</v>
      </c>
      <c r="X15" s="14">
        <f>[11]Junho!$H$27</f>
        <v>4.32</v>
      </c>
      <c r="Y15" s="14">
        <f>[11]Junho!$H$28</f>
        <v>6.84</v>
      </c>
      <c r="Z15" s="14">
        <f>[11]Junho!$H$29</f>
        <v>8.64</v>
      </c>
      <c r="AA15" s="14">
        <f>[11]Junho!$H$30</f>
        <v>8.64</v>
      </c>
      <c r="AB15" s="14">
        <f>[11]Junho!$H$31</f>
        <v>6.84</v>
      </c>
      <c r="AC15" s="14">
        <f>[11]Junho!$H$32</f>
        <v>5.7600000000000007</v>
      </c>
      <c r="AD15" s="14">
        <f>[11]Junho!$H$33</f>
        <v>6.12</v>
      </c>
      <c r="AE15" s="14">
        <f>[11]Junho!$H$34</f>
        <v>12.6</v>
      </c>
      <c r="AF15" s="114">
        <f t="shared" ref="AF15:AF29" si="3">MAX(B15:AE15)</f>
        <v>16.920000000000002</v>
      </c>
    </row>
    <row r="16" spans="1:34" ht="17.100000000000001" customHeight="1" x14ac:dyDescent="0.2">
      <c r="A16" s="54" t="s">
        <v>7</v>
      </c>
      <c r="B16" s="14">
        <f>[12]Junho!$H$5</f>
        <v>13.32</v>
      </c>
      <c r="C16" s="14">
        <f>[12]Junho!$H$6</f>
        <v>10.08</v>
      </c>
      <c r="D16" s="14">
        <f>[12]Junho!$H$7</f>
        <v>9.3600000000000012</v>
      </c>
      <c r="E16" s="14">
        <f>[12]Junho!$H$8</f>
        <v>7.2</v>
      </c>
      <c r="F16" s="14">
        <f>[12]Junho!$H$9</f>
        <v>11.16</v>
      </c>
      <c r="G16" s="14">
        <f>[12]Junho!$H$10</f>
        <v>10.44</v>
      </c>
      <c r="H16" s="14">
        <f>[12]Junho!$H$11</f>
        <v>14.76</v>
      </c>
      <c r="I16" s="14">
        <f>[12]Junho!$H$12</f>
        <v>15.840000000000002</v>
      </c>
      <c r="J16" s="14">
        <f>[12]Junho!$H$13</f>
        <v>14.04</v>
      </c>
      <c r="K16" s="14">
        <f>[12]Junho!$H$14</f>
        <v>14.04</v>
      </c>
      <c r="L16" s="14">
        <f>[12]Junho!$H$15</f>
        <v>16.2</v>
      </c>
      <c r="M16" s="14">
        <f>[12]Junho!$H$16</f>
        <v>11.520000000000001</v>
      </c>
      <c r="N16" s="14">
        <f>[12]Junho!$H$17</f>
        <v>20.88</v>
      </c>
      <c r="O16" s="14">
        <f>[12]Junho!$H$18</f>
        <v>15.48</v>
      </c>
      <c r="P16" s="14">
        <f>[12]Junho!$H$19</f>
        <v>11.520000000000001</v>
      </c>
      <c r="Q16" s="14">
        <f>[12]Junho!$H$20</f>
        <v>16.2</v>
      </c>
      <c r="R16" s="14">
        <f>[12]Junho!$H$21</f>
        <v>14.4</v>
      </c>
      <c r="S16" s="14">
        <f>[12]Junho!$H$22</f>
        <v>15.48</v>
      </c>
      <c r="T16" s="14">
        <f>[12]Junho!$H$23</f>
        <v>12.24</v>
      </c>
      <c r="U16" s="14">
        <f>[12]Junho!$H$24</f>
        <v>11.879999999999999</v>
      </c>
      <c r="V16" s="14">
        <f>[12]Junho!$H$25</f>
        <v>18.720000000000002</v>
      </c>
      <c r="W16" s="14">
        <f>[12]Junho!$H$26</f>
        <v>17.28</v>
      </c>
      <c r="X16" s="14">
        <f>[12]Junho!$H$27</f>
        <v>11.879999999999999</v>
      </c>
      <c r="Y16" s="14">
        <f>[12]Junho!$H$28</f>
        <v>15.120000000000001</v>
      </c>
      <c r="Z16" s="14">
        <f>[12]Junho!$H$29</f>
        <v>18.720000000000002</v>
      </c>
      <c r="AA16" s="14">
        <f>[12]Junho!$H$30</f>
        <v>17.28</v>
      </c>
      <c r="AB16" s="14">
        <f>[12]Junho!$H$31</f>
        <v>14.4</v>
      </c>
      <c r="AC16" s="14">
        <f>[12]Junho!$H$32</f>
        <v>14.4</v>
      </c>
      <c r="AD16" s="14">
        <f>[12]Junho!$H$33</f>
        <v>14.04</v>
      </c>
      <c r="AE16" s="14">
        <f>[12]Junho!$H$34</f>
        <v>15.120000000000001</v>
      </c>
      <c r="AF16" s="114">
        <f t="shared" si="3"/>
        <v>20.88</v>
      </c>
    </row>
    <row r="17" spans="1:32" ht="17.100000000000001" customHeight="1" x14ac:dyDescent="0.2">
      <c r="A17" s="54" t="s">
        <v>8</v>
      </c>
      <c r="B17" s="14">
        <f>[13]Junho!$H$5</f>
        <v>0</v>
      </c>
      <c r="C17" s="14">
        <f>[13]Junho!$H$6</f>
        <v>7.5600000000000005</v>
      </c>
      <c r="D17" s="14">
        <f>[13]Junho!$H$7</f>
        <v>9.7200000000000006</v>
      </c>
      <c r="E17" s="14">
        <f>[13]Junho!$H$8</f>
        <v>6.12</v>
      </c>
      <c r="F17" s="14">
        <f>[13]Junho!$H$9</f>
        <v>6.12</v>
      </c>
      <c r="G17" s="14">
        <f>[13]Junho!$H$10</f>
        <v>0.72000000000000008</v>
      </c>
      <c r="H17" s="14">
        <f>[13]Junho!$H$11</f>
        <v>18.36</v>
      </c>
      <c r="I17" s="14">
        <f>[13]Junho!$H$12</f>
        <v>23.040000000000003</v>
      </c>
      <c r="J17" s="14">
        <f>[13]Junho!$H$13</f>
        <v>16.559999999999999</v>
      </c>
      <c r="K17" s="14">
        <f>[13]Junho!$H$14</f>
        <v>14.04</v>
      </c>
      <c r="L17" s="14">
        <f>[13]Junho!$H$15</f>
        <v>1.08</v>
      </c>
      <c r="M17" s="14">
        <f>[13]Junho!$H$16</f>
        <v>2.8800000000000003</v>
      </c>
      <c r="N17" s="14">
        <f>[13]Junho!$H$17</f>
        <v>18.720000000000002</v>
      </c>
      <c r="O17" s="14" t="str">
        <f>[13]Junho!$H$18</f>
        <v>*</v>
      </c>
      <c r="P17" s="14">
        <f>[13]Junho!$H$19</f>
        <v>11.520000000000001</v>
      </c>
      <c r="Q17" s="14">
        <f>[13]Junho!$H$20</f>
        <v>13.68</v>
      </c>
      <c r="R17" s="14">
        <f>[13]Junho!$H$21</f>
        <v>4.32</v>
      </c>
      <c r="S17" s="14" t="str">
        <f>[13]Junho!$H$22</f>
        <v>*</v>
      </c>
      <c r="T17" s="14">
        <f>[13]Junho!$H$23</f>
        <v>0</v>
      </c>
      <c r="U17" s="14" t="str">
        <f>[13]Junho!$H$24</f>
        <v>*</v>
      </c>
      <c r="V17" s="14" t="str">
        <f>[13]Junho!$H$25</f>
        <v>*</v>
      </c>
      <c r="W17" s="14" t="str">
        <f>[13]Junho!$H$26</f>
        <v>*</v>
      </c>
      <c r="X17" s="14" t="str">
        <f>[13]Junho!$H$27</f>
        <v>*</v>
      </c>
      <c r="Y17" s="14" t="str">
        <f>[13]Junho!$H$28</f>
        <v>*</v>
      </c>
      <c r="Z17" s="14" t="str">
        <f>[13]Junho!$H$29</f>
        <v>*</v>
      </c>
      <c r="AA17" s="14" t="str">
        <f>[13]Junho!$H$30</f>
        <v>*</v>
      </c>
      <c r="AB17" s="14" t="str">
        <f>[13]Junho!$H$31</f>
        <v>*</v>
      </c>
      <c r="AC17" s="14" t="str">
        <f>[13]Junho!$H$32</f>
        <v>*</v>
      </c>
      <c r="AD17" s="14" t="str">
        <f>[13]Junho!$H$33</f>
        <v>*</v>
      </c>
      <c r="AE17" s="14" t="str">
        <f>[13]Junho!$H$34</f>
        <v>*</v>
      </c>
      <c r="AF17" s="114">
        <f t="shared" si="3"/>
        <v>23.040000000000003</v>
      </c>
    </row>
    <row r="18" spans="1:32" ht="17.100000000000001" customHeight="1" x14ac:dyDescent="0.2">
      <c r="A18" s="54" t="s">
        <v>9</v>
      </c>
      <c r="B18" s="14">
        <f>[14]Junho!$H$5</f>
        <v>15.48</v>
      </c>
      <c r="C18" s="14">
        <f>[14]Junho!$H$6</f>
        <v>11.520000000000001</v>
      </c>
      <c r="D18" s="14">
        <f>[14]Junho!$H$7</f>
        <v>10.44</v>
      </c>
      <c r="E18" s="14">
        <f>[14]Junho!$H$8</f>
        <v>7.2</v>
      </c>
      <c r="F18" s="14">
        <f>[14]Junho!$H$9</f>
        <v>9</v>
      </c>
      <c r="G18" s="14">
        <f>[14]Junho!$H$10</f>
        <v>13.68</v>
      </c>
      <c r="H18" s="14">
        <f>[14]Junho!$H$11</f>
        <v>15.120000000000001</v>
      </c>
      <c r="I18" s="14">
        <f>[14]Junho!$H$12</f>
        <v>19.8</v>
      </c>
      <c r="J18" s="14">
        <f>[14]Junho!$H$13</f>
        <v>15.48</v>
      </c>
      <c r="K18" s="14">
        <f>[14]Junho!$H$14</f>
        <v>14.04</v>
      </c>
      <c r="L18" s="14">
        <f>[14]Junho!$H$15</f>
        <v>18</v>
      </c>
      <c r="M18" s="14">
        <f>[14]Junho!$H$16</f>
        <v>13.32</v>
      </c>
      <c r="N18" s="14">
        <f>[14]Junho!$H$17</f>
        <v>15.120000000000001</v>
      </c>
      <c r="O18" s="14">
        <f>[14]Junho!$H$18</f>
        <v>13.32</v>
      </c>
      <c r="P18" s="14">
        <f>[14]Junho!$H$19</f>
        <v>10.08</v>
      </c>
      <c r="Q18" s="14">
        <f>[14]Junho!$H$20</f>
        <v>16.920000000000002</v>
      </c>
      <c r="R18" s="14">
        <f>[14]Junho!$H$21</f>
        <v>14.04</v>
      </c>
      <c r="S18" s="14">
        <f>[14]Junho!$H$22</f>
        <v>18.720000000000002</v>
      </c>
      <c r="T18" s="14">
        <f>[14]Junho!$H$23</f>
        <v>14.04</v>
      </c>
      <c r="U18" s="14">
        <f>[14]Junho!$H$24</f>
        <v>14.4</v>
      </c>
      <c r="V18" s="14">
        <f>[14]Junho!$H$25</f>
        <v>12.6</v>
      </c>
      <c r="W18" s="14">
        <f>[14]Junho!$H$26</f>
        <v>11.879999999999999</v>
      </c>
      <c r="X18" s="14">
        <f>[14]Junho!$H$27</f>
        <v>10.44</v>
      </c>
      <c r="Y18" s="14">
        <f>[14]Junho!$H$28</f>
        <v>15.120000000000001</v>
      </c>
      <c r="Z18" s="14">
        <f>[14]Junho!$H$29</f>
        <v>18.36</v>
      </c>
      <c r="AA18" s="14">
        <f>[14]Junho!$H$30</f>
        <v>15.840000000000002</v>
      </c>
      <c r="AB18" s="14">
        <f>[14]Junho!$H$31</f>
        <v>14.4</v>
      </c>
      <c r="AC18" s="14">
        <f>[14]Junho!$H$32</f>
        <v>10.8</v>
      </c>
      <c r="AD18" s="14">
        <f>[14]Junho!$H$33</f>
        <v>12.96</v>
      </c>
      <c r="AE18" s="14">
        <f>[14]Junho!$H$34</f>
        <v>14.4</v>
      </c>
      <c r="AF18" s="114">
        <f t="shared" si="3"/>
        <v>19.8</v>
      </c>
    </row>
    <row r="19" spans="1:32" ht="17.100000000000001" customHeight="1" x14ac:dyDescent="0.2">
      <c r="A19" s="54" t="s">
        <v>49</v>
      </c>
      <c r="B19" s="14">
        <f>[15]Junho!$H$5</f>
        <v>6.48</v>
      </c>
      <c r="C19" s="14">
        <f>[15]Junho!$H$6</f>
        <v>6.84</v>
      </c>
      <c r="D19" s="14">
        <f>[15]Junho!$H$7</f>
        <v>4.32</v>
      </c>
      <c r="E19" s="14" t="str">
        <f>[15]Junho!$H$8</f>
        <v>*</v>
      </c>
      <c r="F19" s="14">
        <f>[15]Junho!$H$9</f>
        <v>2.16</v>
      </c>
      <c r="G19" s="14" t="str">
        <f>[15]Junho!$H$10</f>
        <v>*</v>
      </c>
      <c r="H19" s="14">
        <f>[15]Junho!$H$11</f>
        <v>6.48</v>
      </c>
      <c r="I19" s="14">
        <f>[15]Junho!$H$12</f>
        <v>9.3600000000000012</v>
      </c>
      <c r="J19" s="14">
        <f>[15]Junho!$H$13</f>
        <v>9.3600000000000012</v>
      </c>
      <c r="K19" s="14">
        <f>[15]Junho!$H$14</f>
        <v>1.8</v>
      </c>
      <c r="L19" s="14">
        <f>[15]Junho!$H$15</f>
        <v>7.2</v>
      </c>
      <c r="M19" s="14">
        <f>[15]Junho!$H$16</f>
        <v>4.6800000000000006</v>
      </c>
      <c r="N19" s="14">
        <f>[15]Junho!$H$17</f>
        <v>11.16</v>
      </c>
      <c r="O19" s="14">
        <f>[15]Junho!$H$18</f>
        <v>8.64</v>
      </c>
      <c r="P19" s="14">
        <f>[15]Junho!$H$19</f>
        <v>4.32</v>
      </c>
      <c r="Q19" s="14">
        <f>[15]Junho!$H$20</f>
        <v>7.2</v>
      </c>
      <c r="R19" s="14">
        <f>[15]Junho!$H$21</f>
        <v>9.7200000000000006</v>
      </c>
      <c r="S19" s="14" t="str">
        <f>[15]Junho!$H$22</f>
        <v>*</v>
      </c>
      <c r="T19" s="14">
        <f>[15]Junho!$H$23</f>
        <v>10.44</v>
      </c>
      <c r="U19" s="14">
        <f>[15]Junho!$H$24</f>
        <v>3.24</v>
      </c>
      <c r="V19" s="14" t="str">
        <f>[15]Junho!$H$25</f>
        <v>*</v>
      </c>
      <c r="W19" s="14">
        <f>[15]Junho!$H$26</f>
        <v>4.6800000000000006</v>
      </c>
      <c r="X19" s="14">
        <f>[15]Junho!$H$27</f>
        <v>9.3600000000000012</v>
      </c>
      <c r="Y19" s="14">
        <f>[15]Junho!$H$28</f>
        <v>16.920000000000002</v>
      </c>
      <c r="Z19" s="14">
        <f>[15]Junho!$H$29</f>
        <v>16.920000000000002</v>
      </c>
      <c r="AA19" s="14">
        <f>[15]Junho!$H$30</f>
        <v>15.120000000000001</v>
      </c>
      <c r="AB19" s="14">
        <f>[15]Junho!$H$31</f>
        <v>5.4</v>
      </c>
      <c r="AC19" s="14">
        <f>[15]Junho!$H$32</f>
        <v>10.8</v>
      </c>
      <c r="AD19" s="14">
        <f>[15]Junho!$H$33</f>
        <v>13.32</v>
      </c>
      <c r="AE19" s="14">
        <f>[15]Junho!$H$34</f>
        <v>10.08</v>
      </c>
      <c r="AF19" s="114">
        <f t="shared" si="3"/>
        <v>16.920000000000002</v>
      </c>
    </row>
    <row r="20" spans="1:32" ht="17.100000000000001" customHeight="1" x14ac:dyDescent="0.2">
      <c r="A20" s="54" t="s">
        <v>10</v>
      </c>
      <c r="B20" s="14">
        <f>[16]Junho!$H$5</f>
        <v>7.5600000000000005</v>
      </c>
      <c r="C20" s="14">
        <f>[16]Junho!$H$6</f>
        <v>10.44</v>
      </c>
      <c r="D20" s="14">
        <f>[16]Junho!$H$7</f>
        <v>7.5600000000000005</v>
      </c>
      <c r="E20" s="14">
        <f>[16]Junho!$H$8</f>
        <v>8.2799999999999994</v>
      </c>
      <c r="F20" s="14">
        <f>[16]Junho!$H$9</f>
        <v>7.5600000000000005</v>
      </c>
      <c r="G20" s="14">
        <f>[16]Junho!$H$10</f>
        <v>8.2799999999999994</v>
      </c>
      <c r="H20" s="14">
        <f>[16]Junho!$H$11</f>
        <v>8.64</v>
      </c>
      <c r="I20" s="14">
        <f>[16]Junho!$H$12</f>
        <v>14.76</v>
      </c>
      <c r="J20" s="14">
        <f>[16]Junho!$H$13</f>
        <v>12.24</v>
      </c>
      <c r="K20" s="14">
        <f>[16]Junho!$H$14</f>
        <v>7.5600000000000005</v>
      </c>
      <c r="L20" s="14">
        <f>[16]Junho!$H$15</f>
        <v>8.64</v>
      </c>
      <c r="M20" s="14">
        <f>[16]Junho!$H$16</f>
        <v>8.2799999999999994</v>
      </c>
      <c r="N20" s="14">
        <f>[16]Junho!$H$17</f>
        <v>16.2</v>
      </c>
      <c r="O20" s="14">
        <f>[16]Junho!$H$18</f>
        <v>11.520000000000001</v>
      </c>
      <c r="P20" s="14">
        <f>[16]Junho!$H$19</f>
        <v>10.44</v>
      </c>
      <c r="Q20" s="14">
        <f>[16]Junho!$H$20</f>
        <v>13.32</v>
      </c>
      <c r="R20" s="14">
        <f>[16]Junho!$H$21</f>
        <v>9.7200000000000006</v>
      </c>
      <c r="S20" s="14">
        <f>[16]Junho!$H$22</f>
        <v>6.12</v>
      </c>
      <c r="T20" s="14">
        <f>[16]Junho!$H$23</f>
        <v>6.84</v>
      </c>
      <c r="U20" s="14">
        <f>[16]Junho!$H$24</f>
        <v>7.2</v>
      </c>
      <c r="V20" s="14">
        <f>[16]Junho!$H$25</f>
        <v>10.8</v>
      </c>
      <c r="W20" s="14">
        <f>[16]Junho!$H$26</f>
        <v>7.2</v>
      </c>
      <c r="X20" s="14">
        <f>[16]Junho!$H$27</f>
        <v>4.32</v>
      </c>
      <c r="Y20" s="14">
        <f>[16]Junho!$H$28</f>
        <v>16.559999999999999</v>
      </c>
      <c r="Z20" s="14">
        <f>[16]Junho!$H$29</f>
        <v>19.440000000000001</v>
      </c>
      <c r="AA20" s="14">
        <f>[16]Junho!$H$30</f>
        <v>18.36</v>
      </c>
      <c r="AB20" s="14">
        <f>[16]Junho!$H$31</f>
        <v>11.16</v>
      </c>
      <c r="AC20" s="14">
        <f>[16]Junho!$H$32</f>
        <v>7.9200000000000008</v>
      </c>
      <c r="AD20" s="14">
        <f>[16]Junho!$H$33</f>
        <v>10.08</v>
      </c>
      <c r="AE20" s="14">
        <f>[16]Junho!$H$34</f>
        <v>13.68</v>
      </c>
      <c r="AF20" s="114">
        <f t="shared" si="3"/>
        <v>19.440000000000001</v>
      </c>
    </row>
    <row r="21" spans="1:32" ht="17.100000000000001" customHeight="1" x14ac:dyDescent="0.2">
      <c r="A21" s="54" t="s">
        <v>11</v>
      </c>
      <c r="B21" s="14">
        <f>[17]Junho!$H$5</f>
        <v>7.9200000000000008</v>
      </c>
      <c r="C21" s="14">
        <f>[17]Junho!$H$6</f>
        <v>7.9200000000000008</v>
      </c>
      <c r="D21" s="14">
        <f>[17]Junho!$H$7</f>
        <v>3.24</v>
      </c>
      <c r="E21" s="14">
        <f>[17]Junho!$H$8</f>
        <v>2.52</v>
      </c>
      <c r="F21" s="14">
        <f>[17]Junho!$H$9</f>
        <v>4.6800000000000006</v>
      </c>
      <c r="G21" s="14">
        <f>[17]Junho!$H$10</f>
        <v>5.7600000000000007</v>
      </c>
      <c r="H21" s="14">
        <f>[17]Junho!$H$11</f>
        <v>7.5600000000000005</v>
      </c>
      <c r="I21" s="14">
        <f>[17]Junho!$H$12</f>
        <v>9</v>
      </c>
      <c r="J21" s="14">
        <f>[17]Junho!$H$13</f>
        <v>12.6</v>
      </c>
      <c r="K21" s="14">
        <f>[17]Junho!$H$14</f>
        <v>5.4</v>
      </c>
      <c r="L21" s="14">
        <f>[17]Junho!$H$15</f>
        <v>9</v>
      </c>
      <c r="M21" s="14">
        <f>[17]Junho!$H$16</f>
        <v>10.08</v>
      </c>
      <c r="N21" s="14">
        <f>[17]Junho!$H$17</f>
        <v>11.879999999999999</v>
      </c>
      <c r="O21" s="14">
        <f>[17]Junho!$H$18</f>
        <v>6.84</v>
      </c>
      <c r="P21" s="14">
        <f>[17]Junho!$H$19</f>
        <v>6.12</v>
      </c>
      <c r="Q21" s="14">
        <f>[17]Junho!$H$20</f>
        <v>4.6800000000000006</v>
      </c>
      <c r="R21" s="14">
        <f>[17]Junho!$H$21</f>
        <v>7.2</v>
      </c>
      <c r="S21" s="14">
        <f>[17]Junho!$H$22</f>
        <v>7.2</v>
      </c>
      <c r="T21" s="14">
        <f>[17]Junho!$H$23</f>
        <v>8.2799999999999994</v>
      </c>
      <c r="U21" s="14">
        <f>[17]Junho!$H$24</f>
        <v>7.5600000000000005</v>
      </c>
      <c r="V21" s="14">
        <f>[17]Junho!$H$25</f>
        <v>6.84</v>
      </c>
      <c r="W21" s="14">
        <f>[17]Junho!$H$26</f>
        <v>3.9600000000000004</v>
      </c>
      <c r="X21" s="14">
        <f>[17]Junho!$H$27</f>
        <v>5.7600000000000007</v>
      </c>
      <c r="Y21" s="14">
        <f>[17]Junho!$H$28</f>
        <v>6.84</v>
      </c>
      <c r="Z21" s="14">
        <f>[17]Junho!$H$29</f>
        <v>7.5600000000000005</v>
      </c>
      <c r="AA21" s="14">
        <f>[17]Junho!$H$30</f>
        <v>6.48</v>
      </c>
      <c r="AB21" s="14">
        <f>[17]Junho!$H$31</f>
        <v>10.44</v>
      </c>
      <c r="AC21" s="14">
        <f>[17]Junho!$H$32</f>
        <v>5.7600000000000007</v>
      </c>
      <c r="AD21" s="14">
        <f>[17]Junho!$H$33</f>
        <v>8.2799999999999994</v>
      </c>
      <c r="AE21" s="14">
        <f>[17]Junho!$H$34</f>
        <v>9.3600000000000012</v>
      </c>
      <c r="AF21" s="114">
        <f t="shared" si="3"/>
        <v>12.6</v>
      </c>
    </row>
    <row r="22" spans="1:32" ht="17.100000000000001" customHeight="1" x14ac:dyDescent="0.2">
      <c r="A22" s="54" t="s">
        <v>12</v>
      </c>
      <c r="B22" s="14">
        <f>[18]Junho!$H$5</f>
        <v>7.9200000000000008</v>
      </c>
      <c r="C22" s="14">
        <f>[18]Junho!$H$6</f>
        <v>9.7200000000000006</v>
      </c>
      <c r="D22" s="14">
        <f>[18]Junho!$H$7</f>
        <v>7.5600000000000005</v>
      </c>
      <c r="E22" s="14">
        <f>[18]Junho!$H$8</f>
        <v>9</v>
      </c>
      <c r="F22" s="14">
        <f>[18]Junho!$H$9</f>
        <v>9.7200000000000006</v>
      </c>
      <c r="G22" s="14">
        <f>[18]Junho!$H$10</f>
        <v>0.36000000000000004</v>
      </c>
      <c r="H22" s="14">
        <f>[18]Junho!$H$11</f>
        <v>5.7600000000000007</v>
      </c>
      <c r="I22" s="14">
        <f>[18]Junho!$H$12</f>
        <v>9</v>
      </c>
      <c r="J22" s="14">
        <f>[18]Junho!$H$13</f>
        <v>7.5600000000000005</v>
      </c>
      <c r="K22" s="14">
        <f>[18]Junho!$H$14</f>
        <v>1.08</v>
      </c>
      <c r="L22" s="14">
        <f>[18]Junho!$H$15</f>
        <v>13.68</v>
      </c>
      <c r="M22" s="14">
        <f>[18]Junho!$H$16</f>
        <v>6.48</v>
      </c>
      <c r="N22" s="14">
        <f>[18]Junho!$H$17</f>
        <v>3.9600000000000004</v>
      </c>
      <c r="O22" s="14">
        <f>[18]Junho!$H$18</f>
        <v>1.8</v>
      </c>
      <c r="P22" s="14">
        <f>[18]Junho!$H$19</f>
        <v>3.24</v>
      </c>
      <c r="Q22" s="14">
        <f>[18]Junho!$H$20</f>
        <v>1.08</v>
      </c>
      <c r="R22" s="14">
        <f>[18]Junho!$H$21</f>
        <v>7.2</v>
      </c>
      <c r="S22" s="14">
        <f>[18]Junho!$H$22</f>
        <v>5.7600000000000007</v>
      </c>
      <c r="T22" s="14">
        <f>[18]Junho!$H$23</f>
        <v>6.12</v>
      </c>
      <c r="U22" s="14">
        <f>[18]Junho!$H$24</f>
        <v>6.48</v>
      </c>
      <c r="V22" s="14">
        <f>[18]Junho!$H$25</f>
        <v>6.12</v>
      </c>
      <c r="W22" s="14">
        <f>[18]Junho!$H$26</f>
        <v>3.9600000000000004</v>
      </c>
      <c r="X22" s="14">
        <f>[18]Junho!$H$27</f>
        <v>3.24</v>
      </c>
      <c r="Y22" s="14">
        <f>[18]Junho!$H$28</f>
        <v>11.520000000000001</v>
      </c>
      <c r="Z22" s="14">
        <f>[18]Junho!$H$29</f>
        <v>8.2799999999999994</v>
      </c>
      <c r="AA22" s="14">
        <f>[18]Junho!$H$30</f>
        <v>8.2799999999999994</v>
      </c>
      <c r="AB22" s="14">
        <f>[18]Junho!$H$31</f>
        <v>5.7600000000000007</v>
      </c>
      <c r="AC22" s="14">
        <f>[18]Junho!$H$32</f>
        <v>3.24</v>
      </c>
      <c r="AD22" s="14">
        <f>[18]Junho!$H$33</f>
        <v>5.7600000000000007</v>
      </c>
      <c r="AE22" s="14">
        <f>[18]Junho!$H$34</f>
        <v>2.52</v>
      </c>
      <c r="AF22" s="114">
        <f t="shared" si="3"/>
        <v>13.68</v>
      </c>
    </row>
    <row r="23" spans="1:32" ht="17.100000000000001" customHeight="1" x14ac:dyDescent="0.2">
      <c r="A23" s="54" t="s">
        <v>13</v>
      </c>
      <c r="B23" s="14">
        <f>[19]Junho!$H$5</f>
        <v>13.32</v>
      </c>
      <c r="C23" s="14">
        <f>[19]Junho!$H$6</f>
        <v>11.520000000000001</v>
      </c>
      <c r="D23" s="14">
        <f>[19]Junho!$H$7</f>
        <v>8.64</v>
      </c>
      <c r="E23" s="14">
        <f>[19]Junho!$H$8</f>
        <v>18.36</v>
      </c>
      <c r="F23" s="14">
        <f>[19]Junho!$H$9</f>
        <v>15.48</v>
      </c>
      <c r="G23" s="14">
        <f>[19]Junho!$H$10</f>
        <v>13.32</v>
      </c>
      <c r="H23" s="14">
        <f>[19]Junho!$H$11</f>
        <v>23.400000000000002</v>
      </c>
      <c r="I23" s="14">
        <f>[19]Junho!$H$12</f>
        <v>14.04</v>
      </c>
      <c r="J23" s="14">
        <f>[19]Junho!$H$13</f>
        <v>10.8</v>
      </c>
      <c r="K23" s="14">
        <f>[19]Junho!$H$14</f>
        <v>13.68</v>
      </c>
      <c r="L23" s="14">
        <f>[19]Junho!$H$15</f>
        <v>16.920000000000002</v>
      </c>
      <c r="M23" s="14">
        <f>[19]Junho!$H$16</f>
        <v>13.68</v>
      </c>
      <c r="N23" s="14">
        <f>[19]Junho!$H$17</f>
        <v>9.7200000000000006</v>
      </c>
      <c r="O23" s="14">
        <f>[19]Junho!$H$18</f>
        <v>6.12</v>
      </c>
      <c r="P23" s="14">
        <f>[19]Junho!$H$19</f>
        <v>5.7600000000000007</v>
      </c>
      <c r="Q23" s="14">
        <f>[19]Junho!$H$20</f>
        <v>4.32</v>
      </c>
      <c r="R23" s="14">
        <f>[19]Junho!$H$21</f>
        <v>13.32</v>
      </c>
      <c r="S23" s="14">
        <f>[19]Junho!$H$22</f>
        <v>12.96</v>
      </c>
      <c r="T23" s="14">
        <f>[19]Junho!$H$23</f>
        <v>14.04</v>
      </c>
      <c r="U23" s="14">
        <f>[19]Junho!$H$24</f>
        <v>12.24</v>
      </c>
      <c r="V23" s="14">
        <f>[19]Junho!$H$25</f>
        <v>12.96</v>
      </c>
      <c r="W23" s="14">
        <f>[19]Junho!$H$26</f>
        <v>10.8</v>
      </c>
      <c r="X23" s="14">
        <f>[19]Junho!$H$27</f>
        <v>10.08</v>
      </c>
      <c r="Y23" s="14">
        <f>[19]Junho!$H$28</f>
        <v>16.920000000000002</v>
      </c>
      <c r="Z23" s="14">
        <f>[19]Junho!$H$29</f>
        <v>18.36</v>
      </c>
      <c r="AA23" s="14">
        <f>[19]Junho!$H$30</f>
        <v>16.559999999999999</v>
      </c>
      <c r="AB23" s="14">
        <f>[19]Junho!$H$31</f>
        <v>17.64</v>
      </c>
      <c r="AC23" s="14">
        <f>[19]Junho!$H$32</f>
        <v>11.16</v>
      </c>
      <c r="AD23" s="14">
        <f>[19]Junho!$H$33</f>
        <v>16.2</v>
      </c>
      <c r="AE23" s="14">
        <f>[19]Junho!$H$34</f>
        <v>20.16</v>
      </c>
      <c r="AF23" s="114">
        <f t="shared" si="3"/>
        <v>23.400000000000002</v>
      </c>
    </row>
    <row r="24" spans="1:32" ht="17.100000000000001" customHeight="1" x14ac:dyDescent="0.2">
      <c r="A24" s="54" t="s">
        <v>14</v>
      </c>
      <c r="B24" s="14">
        <f>[20]Junho!$H$5</f>
        <v>18.36</v>
      </c>
      <c r="C24" s="14">
        <f>[20]Junho!$H$6</f>
        <v>12.96</v>
      </c>
      <c r="D24" s="14">
        <f>[20]Junho!$H$7</f>
        <v>1.8</v>
      </c>
      <c r="E24" s="14" t="str">
        <f>[20]Junho!$H$8</f>
        <v>*</v>
      </c>
      <c r="F24" s="14">
        <f>[20]Junho!$H$9</f>
        <v>3.9600000000000004</v>
      </c>
      <c r="G24" s="14">
        <f>[20]Junho!$H$10</f>
        <v>9.3600000000000012</v>
      </c>
      <c r="H24" s="14">
        <f>[20]Junho!$H$11</f>
        <v>16.2</v>
      </c>
      <c r="I24" s="14">
        <f>[20]Junho!$H$12</f>
        <v>4.6800000000000006</v>
      </c>
      <c r="J24" s="14">
        <f>[20]Junho!$H$13</f>
        <v>11.16</v>
      </c>
      <c r="K24" s="14">
        <f>[20]Junho!$H$14</f>
        <v>6.12</v>
      </c>
      <c r="L24" s="14">
        <f>[20]Junho!$H$15</f>
        <v>14.4</v>
      </c>
      <c r="M24" s="14">
        <f>[20]Junho!$H$16</f>
        <v>14.04</v>
      </c>
      <c r="N24" s="14">
        <f>[20]Junho!$H$17</f>
        <v>16.2</v>
      </c>
      <c r="O24" s="14">
        <f>[20]Junho!$H$18</f>
        <v>9.3600000000000012</v>
      </c>
      <c r="P24" s="14">
        <f>[20]Junho!$H$19</f>
        <v>8.2799999999999994</v>
      </c>
      <c r="Q24" s="14">
        <f>[20]Junho!$H$20</f>
        <v>9</v>
      </c>
      <c r="R24" s="14">
        <f>[20]Junho!$H$21</f>
        <v>7.5600000000000005</v>
      </c>
      <c r="S24" s="14">
        <f>[20]Junho!$H$22</f>
        <v>10.08</v>
      </c>
      <c r="T24" s="14">
        <f>[20]Junho!$H$23</f>
        <v>6.12</v>
      </c>
      <c r="U24" s="14">
        <f>[20]Junho!$H$24</f>
        <v>10.08</v>
      </c>
      <c r="V24" s="14">
        <f>[20]Junho!$H$25</f>
        <v>9.7200000000000006</v>
      </c>
      <c r="W24" s="14">
        <f>[20]Junho!$H$26</f>
        <v>12.96</v>
      </c>
      <c r="X24" s="14">
        <f>[20]Junho!$H$27</f>
        <v>10.44</v>
      </c>
      <c r="Y24" s="14">
        <f>[20]Junho!$H$28</f>
        <v>12.96</v>
      </c>
      <c r="Z24" s="14">
        <f>[20]Junho!$H$29</f>
        <v>14.76</v>
      </c>
      <c r="AA24" s="14">
        <f>[20]Junho!$H$30</f>
        <v>12.6</v>
      </c>
      <c r="AB24" s="14">
        <f>[20]Junho!$H$31</f>
        <v>15.120000000000001</v>
      </c>
      <c r="AC24" s="14">
        <f>[20]Junho!$H$32</f>
        <v>12.24</v>
      </c>
      <c r="AD24" s="14">
        <f>[20]Junho!$H$33</f>
        <v>11.879999999999999</v>
      </c>
      <c r="AE24" s="14">
        <f>[20]Junho!$H$34</f>
        <v>11.520000000000001</v>
      </c>
      <c r="AF24" s="114">
        <f t="shared" si="3"/>
        <v>18.36</v>
      </c>
    </row>
    <row r="25" spans="1:32" ht="17.100000000000001" customHeight="1" x14ac:dyDescent="0.2">
      <c r="A25" s="54" t="s">
        <v>15</v>
      </c>
      <c r="B25" s="14">
        <f>[21]Junho!$H$5</f>
        <v>13.32</v>
      </c>
      <c r="C25" s="14">
        <f>[21]Junho!$H$6</f>
        <v>11.16</v>
      </c>
      <c r="D25" s="14">
        <f>[21]Junho!$H$7</f>
        <v>7.2</v>
      </c>
      <c r="E25" s="14">
        <f>[21]Junho!$H$8</f>
        <v>13.68</v>
      </c>
      <c r="F25" s="14">
        <f>[21]Junho!$H$9</f>
        <v>11.16</v>
      </c>
      <c r="G25" s="14">
        <f>[21]Junho!$H$10</f>
        <v>7.5600000000000005</v>
      </c>
      <c r="H25" s="14">
        <f>[21]Junho!$H$11</f>
        <v>10.08</v>
      </c>
      <c r="I25" s="14">
        <f>[21]Junho!$H$12</f>
        <v>17.64</v>
      </c>
      <c r="J25" s="14">
        <f>[21]Junho!$H$13</f>
        <v>15.840000000000002</v>
      </c>
      <c r="K25" s="14">
        <f>[21]Junho!$H$14</f>
        <v>11.520000000000001</v>
      </c>
      <c r="L25" s="14">
        <f>[21]Junho!$H$15</f>
        <v>12.24</v>
      </c>
      <c r="M25" s="14">
        <f>[21]Junho!$H$16</f>
        <v>10.8</v>
      </c>
      <c r="N25" s="14">
        <f>[21]Junho!$H$17</f>
        <v>24.48</v>
      </c>
      <c r="O25" s="14">
        <f>[21]Junho!$H$18</f>
        <v>19.8</v>
      </c>
      <c r="P25" s="14">
        <f>[21]Junho!$H$19</f>
        <v>15.120000000000001</v>
      </c>
      <c r="Q25" s="14">
        <f>[21]Junho!$H$20</f>
        <v>12.24</v>
      </c>
      <c r="R25" s="14">
        <f>[21]Junho!$H$21</f>
        <v>13.68</v>
      </c>
      <c r="S25" s="14">
        <f>[21]Junho!$H$22</f>
        <v>9</v>
      </c>
      <c r="T25" s="14">
        <f>[21]Junho!$H$23</f>
        <v>7.2</v>
      </c>
      <c r="U25" s="14">
        <f>[21]Junho!$H$24</f>
        <v>12.24</v>
      </c>
      <c r="V25" s="14">
        <f>[21]Junho!$H$25</f>
        <v>10.44</v>
      </c>
      <c r="W25" s="14">
        <f>[21]Junho!$H$26</f>
        <v>7.9200000000000008</v>
      </c>
      <c r="X25" s="14">
        <f>[21]Junho!$H$27</f>
        <v>15.48</v>
      </c>
      <c r="Y25" s="14">
        <f>[21]Junho!$H$28</f>
        <v>20.16</v>
      </c>
      <c r="Z25" s="14">
        <f>[21]Junho!$H$29</f>
        <v>25.92</v>
      </c>
      <c r="AA25" s="14">
        <f>[21]Junho!$H$30</f>
        <v>21.240000000000002</v>
      </c>
      <c r="AB25" s="14">
        <f>[21]Junho!$H$31</f>
        <v>17.64</v>
      </c>
      <c r="AC25" s="14">
        <f>[21]Junho!$H$32</f>
        <v>15.48</v>
      </c>
      <c r="AD25" s="14">
        <f>[21]Junho!$H$33</f>
        <v>17.28</v>
      </c>
      <c r="AE25" s="14">
        <f>[21]Junho!$H$34</f>
        <v>15.840000000000002</v>
      </c>
      <c r="AF25" s="114">
        <f t="shared" si="3"/>
        <v>25.92</v>
      </c>
    </row>
    <row r="26" spans="1:32" ht="17.100000000000001" customHeight="1" x14ac:dyDescent="0.2">
      <c r="A26" s="54" t="s">
        <v>16</v>
      </c>
      <c r="B26" s="14">
        <f>[22]Junho!$H$5</f>
        <v>8.2799999999999994</v>
      </c>
      <c r="C26" s="14">
        <f>[22]Junho!$H$6</f>
        <v>13.68</v>
      </c>
      <c r="D26" s="14">
        <f>[22]Junho!$H$7</f>
        <v>10.08</v>
      </c>
      <c r="E26" s="14">
        <f>[22]Junho!$H$8</f>
        <v>5.7600000000000007</v>
      </c>
      <c r="F26" s="14">
        <f>[22]Junho!$H$9</f>
        <v>10.8</v>
      </c>
      <c r="G26" s="14">
        <f>[22]Junho!$H$10</f>
        <v>8.64</v>
      </c>
      <c r="H26" s="14">
        <f>[22]Junho!$H$11</f>
        <v>11.879999999999999</v>
      </c>
      <c r="I26" s="14">
        <f>[22]Junho!$H$12</f>
        <v>13.32</v>
      </c>
      <c r="J26" s="14">
        <f>[22]Junho!$H$13</f>
        <v>9.7200000000000006</v>
      </c>
      <c r="K26" s="14">
        <f>[22]Junho!$H$14</f>
        <v>15.120000000000001</v>
      </c>
      <c r="L26" s="14">
        <f>[22]Junho!$H$15</f>
        <v>15.48</v>
      </c>
      <c r="M26" s="14">
        <f>[22]Junho!$H$16</f>
        <v>11.520000000000001</v>
      </c>
      <c r="N26" s="14">
        <f>[22]Junho!$H$17</f>
        <v>6.48</v>
      </c>
      <c r="O26" s="14">
        <f>[22]Junho!$H$18</f>
        <v>8.2799999999999994</v>
      </c>
      <c r="P26" s="14">
        <f>[22]Junho!$H$19</f>
        <v>9.7200000000000006</v>
      </c>
      <c r="Q26" s="14">
        <f>[22]Junho!$H$20</f>
        <v>12.6</v>
      </c>
      <c r="R26" s="14">
        <f>[22]Junho!$H$21</f>
        <v>12.96</v>
      </c>
      <c r="S26" s="14">
        <f>[22]Junho!$H$22</f>
        <v>8.2799999999999994</v>
      </c>
      <c r="T26" s="14">
        <f>[22]Junho!$H$23</f>
        <v>9</v>
      </c>
      <c r="U26" s="14">
        <f>[22]Junho!$H$24</f>
        <v>9</v>
      </c>
      <c r="V26" s="14">
        <f>[22]Junho!$H$25</f>
        <v>11.520000000000001</v>
      </c>
      <c r="W26" s="14">
        <f>[22]Junho!$H$26</f>
        <v>10.08</v>
      </c>
      <c r="X26" s="14">
        <f>[22]Junho!$H$27</f>
        <v>6.84</v>
      </c>
      <c r="Y26" s="14">
        <f>[22]Junho!$H$28</f>
        <v>14.04</v>
      </c>
      <c r="Z26" s="14">
        <f>[22]Junho!$H$29</f>
        <v>9.7200000000000006</v>
      </c>
      <c r="AA26" s="14">
        <f>[22]Junho!$H$30</f>
        <v>11.520000000000001</v>
      </c>
      <c r="AB26" s="14">
        <f>[22]Junho!$H$31</f>
        <v>10.44</v>
      </c>
      <c r="AC26" s="14">
        <f>[22]Junho!$H$32</f>
        <v>7.2</v>
      </c>
      <c r="AD26" s="14">
        <f>[22]Junho!$H$33</f>
        <v>7.5600000000000005</v>
      </c>
      <c r="AE26" s="14">
        <f>[22]Junho!$H$34</f>
        <v>10.8</v>
      </c>
      <c r="AF26" s="114">
        <f t="shared" si="3"/>
        <v>15.48</v>
      </c>
    </row>
    <row r="27" spans="1:32" ht="17.100000000000001" customHeight="1" x14ac:dyDescent="0.2">
      <c r="A27" s="54" t="s">
        <v>17</v>
      </c>
      <c r="B27" s="14">
        <f>[23]Junho!$H$5</f>
        <v>10.08</v>
      </c>
      <c r="C27" s="14">
        <f>[23]Junho!$H$6</f>
        <v>9.7200000000000006</v>
      </c>
      <c r="D27" s="14">
        <f>[23]Junho!$H$7</f>
        <v>7.2</v>
      </c>
      <c r="E27" s="14">
        <f>[23]Junho!$H$8</f>
        <v>9</v>
      </c>
      <c r="F27" s="14">
        <f>[23]Junho!$H$9</f>
        <v>9</v>
      </c>
      <c r="G27" s="14">
        <f>[23]Junho!$H$10</f>
        <v>12.96</v>
      </c>
      <c r="H27" s="14">
        <f>[23]Junho!$H$11</f>
        <v>10.44</v>
      </c>
      <c r="I27" s="14">
        <f>[23]Junho!$H$12</f>
        <v>7.5600000000000005</v>
      </c>
      <c r="J27" s="14">
        <f>[23]Junho!$H$13</f>
        <v>10.44</v>
      </c>
      <c r="K27" s="14">
        <f>[23]Junho!$H$14</f>
        <v>8.64</v>
      </c>
      <c r="L27" s="14">
        <f>[23]Junho!$H$15</f>
        <v>15.48</v>
      </c>
      <c r="M27" s="14">
        <f>[23]Junho!$H$16</f>
        <v>9</v>
      </c>
      <c r="N27" s="14">
        <f>[23]Junho!$H$17</f>
        <v>11.520000000000001</v>
      </c>
      <c r="O27" s="14">
        <f>[23]Junho!$H$18</f>
        <v>8.64</v>
      </c>
      <c r="P27" s="14">
        <f>[23]Junho!$H$19</f>
        <v>9</v>
      </c>
      <c r="Q27" s="14">
        <f>[23]Junho!$H$20</f>
        <v>10.08</v>
      </c>
      <c r="R27" s="14">
        <f>[23]Junho!$H$21</f>
        <v>8.64</v>
      </c>
      <c r="S27" s="14">
        <f>[23]Junho!$H$22</f>
        <v>13.32</v>
      </c>
      <c r="T27" s="14">
        <f>[23]Junho!$H$23</f>
        <v>10.44</v>
      </c>
      <c r="U27" s="14">
        <f>[23]Junho!$H$24</f>
        <v>7.2</v>
      </c>
      <c r="V27" s="14">
        <f>[23]Junho!$H$25</f>
        <v>9</v>
      </c>
      <c r="W27" s="14">
        <f>[23]Junho!$H$26</f>
        <v>9</v>
      </c>
      <c r="X27" s="14">
        <f>[23]Junho!$H$27</f>
        <v>6.48</v>
      </c>
      <c r="Y27" s="14">
        <f>[23]Junho!$H$28</f>
        <v>14.4</v>
      </c>
      <c r="Z27" s="14">
        <f>[23]Junho!$H$29</f>
        <v>15.840000000000002</v>
      </c>
      <c r="AA27" s="14">
        <f>[23]Junho!$H$30</f>
        <v>19.440000000000001</v>
      </c>
      <c r="AB27" s="14">
        <f>[23]Junho!$H$31</f>
        <v>8.2799999999999994</v>
      </c>
      <c r="AC27" s="14">
        <f>[23]Junho!$H$32</f>
        <v>9</v>
      </c>
      <c r="AD27" s="14">
        <f>[23]Junho!$H$33</f>
        <v>13.32</v>
      </c>
      <c r="AE27" s="14">
        <f>[23]Junho!$H$34</f>
        <v>15.48</v>
      </c>
      <c r="AF27" s="114">
        <f>MAX(B27:AE27)</f>
        <v>19.440000000000001</v>
      </c>
    </row>
    <row r="28" spans="1:32" ht="17.100000000000001" customHeight="1" x14ac:dyDescent="0.2">
      <c r="A28" s="54" t="s">
        <v>18</v>
      </c>
      <c r="B28" s="14">
        <f>[24]Junho!$H$5</f>
        <v>2.52</v>
      </c>
      <c r="C28" s="14">
        <f>[24]Junho!$H$6</f>
        <v>5.7600000000000007</v>
      </c>
      <c r="D28" s="14">
        <f>[24]Junho!$H$7</f>
        <v>13.32</v>
      </c>
      <c r="E28" s="14">
        <f>[24]Junho!$H$8</f>
        <v>23.400000000000002</v>
      </c>
      <c r="F28" s="14">
        <f>[24]Junho!$H$9</f>
        <v>26.64</v>
      </c>
      <c r="G28" s="14">
        <f>[24]Junho!$H$10</f>
        <v>21.6</v>
      </c>
      <c r="H28" s="14">
        <f>[24]Junho!$H$11</f>
        <v>9</v>
      </c>
      <c r="I28" s="14">
        <f>[24]Junho!$H$12</f>
        <v>2.8800000000000003</v>
      </c>
      <c r="J28" s="14">
        <f>[24]Junho!$H$13</f>
        <v>12.24</v>
      </c>
      <c r="K28" s="14">
        <f>[24]Junho!$H$14</f>
        <v>11.879999999999999</v>
      </c>
      <c r="L28" s="14">
        <f>[24]Junho!$H$15</f>
        <v>3.24</v>
      </c>
      <c r="M28" s="14">
        <f>[24]Junho!$H$16</f>
        <v>10.8</v>
      </c>
      <c r="N28" s="14">
        <f>[24]Junho!$H$17</f>
        <v>15.840000000000002</v>
      </c>
      <c r="O28" s="14">
        <f>[24]Junho!$H$18</f>
        <v>0.36000000000000004</v>
      </c>
      <c r="P28" s="14">
        <f>[24]Junho!$H$19</f>
        <v>9.7200000000000006</v>
      </c>
      <c r="Q28" s="14">
        <f>[24]Junho!$H$20</f>
        <v>1.4400000000000002</v>
      </c>
      <c r="R28" s="14">
        <f>[24]Junho!$H$21</f>
        <v>0.36000000000000004</v>
      </c>
      <c r="S28" s="14">
        <f>[24]Junho!$H$22</f>
        <v>6.12</v>
      </c>
      <c r="T28" s="14">
        <f>[24]Junho!$H$23</f>
        <v>4.32</v>
      </c>
      <c r="U28" s="14">
        <f>[24]Junho!$H$24</f>
        <v>4.6800000000000006</v>
      </c>
      <c r="V28" s="14">
        <f>[24]Junho!$H$25</f>
        <v>0.72000000000000008</v>
      </c>
      <c r="W28" s="14">
        <f>[24]Junho!$H$26</f>
        <v>0.36000000000000004</v>
      </c>
      <c r="X28" s="14">
        <f>[24]Junho!$H$27</f>
        <v>7.2</v>
      </c>
      <c r="Y28" s="14">
        <f>[24]Junho!$H$28</f>
        <v>9.7200000000000006</v>
      </c>
      <c r="Z28" s="14">
        <f>[24]Junho!$H$29</f>
        <v>11.16</v>
      </c>
      <c r="AA28" s="14">
        <f>[24]Junho!$H$30</f>
        <v>14.76</v>
      </c>
      <c r="AB28" s="14">
        <f>[24]Junho!$H$31</f>
        <v>6.12</v>
      </c>
      <c r="AC28" s="14">
        <f>[24]Junho!$H$32</f>
        <v>7.2</v>
      </c>
      <c r="AD28" s="14">
        <f>[24]Junho!$H$33</f>
        <v>4.32</v>
      </c>
      <c r="AE28" s="14">
        <f>[24]Junho!$H$34</f>
        <v>11.520000000000001</v>
      </c>
      <c r="AF28" s="114">
        <f t="shared" si="3"/>
        <v>26.64</v>
      </c>
    </row>
    <row r="29" spans="1:32" ht="17.100000000000001" customHeight="1" x14ac:dyDescent="0.2">
      <c r="A29" s="54" t="s">
        <v>19</v>
      </c>
      <c r="B29" s="14">
        <f>[25]Junho!$H$5</f>
        <v>9.7200000000000006</v>
      </c>
      <c r="C29" s="14">
        <f>[25]Junho!$H$6</f>
        <v>9.7200000000000006</v>
      </c>
      <c r="D29" s="14">
        <f>[25]Junho!$H$7</f>
        <v>14.4</v>
      </c>
      <c r="E29" s="14">
        <f>[25]Junho!$H$8</f>
        <v>10.08</v>
      </c>
      <c r="F29" s="14">
        <f>[25]Junho!$H$9</f>
        <v>7.2</v>
      </c>
      <c r="G29" s="14">
        <f>[25]Junho!$H$10</f>
        <v>12.96</v>
      </c>
      <c r="H29" s="14">
        <f>[25]Junho!$H$11</f>
        <v>13.68</v>
      </c>
      <c r="I29" s="14">
        <f>[25]Junho!$H$12</f>
        <v>14.4</v>
      </c>
      <c r="J29" s="14">
        <f>[25]Junho!$H$13</f>
        <v>19.079999999999998</v>
      </c>
      <c r="K29" s="14">
        <f>[25]Junho!$H$14</f>
        <v>16.2</v>
      </c>
      <c r="L29" s="14">
        <f>[25]Junho!$H$15</f>
        <v>15.48</v>
      </c>
      <c r="M29" s="14">
        <f>[25]Junho!$H$16</f>
        <v>13.68</v>
      </c>
      <c r="N29" s="14">
        <f>[25]Junho!$H$17</f>
        <v>23.040000000000003</v>
      </c>
      <c r="O29" s="14">
        <f>[25]Junho!$H$18</f>
        <v>23.040000000000003</v>
      </c>
      <c r="P29" s="14">
        <f>[25]Junho!$H$19</f>
        <v>18</v>
      </c>
      <c r="Q29" s="14">
        <f>[25]Junho!$H$20</f>
        <v>14.4</v>
      </c>
      <c r="R29" s="14">
        <f>[25]Junho!$H$21</f>
        <v>9.3600000000000012</v>
      </c>
      <c r="S29" s="14">
        <f>[25]Junho!$H$22</f>
        <v>13.32</v>
      </c>
      <c r="T29" s="14">
        <f>[25]Junho!$H$23</f>
        <v>9.7200000000000006</v>
      </c>
      <c r="U29" s="14">
        <f>[25]Junho!$H$24</f>
        <v>18.720000000000002</v>
      </c>
      <c r="V29" s="14">
        <f>[25]Junho!$H$25</f>
        <v>14.04</v>
      </c>
      <c r="W29" s="14">
        <f>[25]Junho!$H$26</f>
        <v>10.08</v>
      </c>
      <c r="X29" s="14">
        <f>[25]Junho!$H$27</f>
        <v>9.3600000000000012</v>
      </c>
      <c r="Y29" s="14">
        <f>[25]Junho!$H$28</f>
        <v>16.920000000000002</v>
      </c>
      <c r="Z29" s="14">
        <f>[25]Junho!$H$29</f>
        <v>29.52</v>
      </c>
      <c r="AA29" s="14">
        <f>[25]Junho!$H$30</f>
        <v>21.96</v>
      </c>
      <c r="AB29" s="14">
        <f>[25]Junho!$H$31</f>
        <v>19.440000000000001</v>
      </c>
      <c r="AC29" s="14">
        <f>[25]Junho!$H$32</f>
        <v>11.879999999999999</v>
      </c>
      <c r="AD29" s="14">
        <f>[25]Junho!$H$33</f>
        <v>16.2</v>
      </c>
      <c r="AE29" s="14">
        <f>[25]Junho!$H$34</f>
        <v>14.76</v>
      </c>
      <c r="AF29" s="114">
        <f t="shared" si="3"/>
        <v>29.52</v>
      </c>
    </row>
    <row r="30" spans="1:32" ht="17.100000000000001" customHeight="1" x14ac:dyDescent="0.2">
      <c r="A30" s="54" t="s">
        <v>31</v>
      </c>
      <c r="B30" s="14" t="str">
        <f>[26]Junho!$H$5</f>
        <v>*</v>
      </c>
      <c r="C30" s="14" t="str">
        <f>[26]Junho!$H$6</f>
        <v>*</v>
      </c>
      <c r="D30" s="14" t="str">
        <f>[26]Junho!$H$7</f>
        <v>*</v>
      </c>
      <c r="E30" s="14" t="str">
        <f>[26]Junho!$H$8</f>
        <v>*</v>
      </c>
      <c r="F30" s="14" t="str">
        <f>[26]Junho!$H$9</f>
        <v>*</v>
      </c>
      <c r="G30" s="14" t="str">
        <f>[26]Junho!$H$10</f>
        <v>*</v>
      </c>
      <c r="H30" s="14" t="str">
        <f>[26]Junho!$H$11</f>
        <v>*</v>
      </c>
      <c r="I30" s="14" t="str">
        <f>[26]Junho!$H$12</f>
        <v>*</v>
      </c>
      <c r="J30" s="14" t="str">
        <f>[26]Junho!$H$13</f>
        <v>*</v>
      </c>
      <c r="K30" s="14">
        <f>[26]Junho!$H$14</f>
        <v>6.48</v>
      </c>
      <c r="L30" s="14">
        <f>[26]Junho!$H$15</f>
        <v>18.720000000000002</v>
      </c>
      <c r="M30" s="14">
        <f>[26]Junho!$H$16</f>
        <v>15.120000000000001</v>
      </c>
      <c r="N30" s="14">
        <f>[26]Junho!$H$17</f>
        <v>11.16</v>
      </c>
      <c r="O30" s="14">
        <f>[26]Junho!$H$18</f>
        <v>11.520000000000001</v>
      </c>
      <c r="P30" s="14">
        <f>[26]Junho!$H$19</f>
        <v>9.3600000000000012</v>
      </c>
      <c r="Q30" s="14">
        <f>[26]Junho!$H$20</f>
        <v>8.64</v>
      </c>
      <c r="R30" s="14">
        <f>[26]Junho!$H$21</f>
        <v>9</v>
      </c>
      <c r="S30" s="14">
        <f>[26]Junho!$H$22</f>
        <v>12.96</v>
      </c>
      <c r="T30" s="14">
        <f>[26]Junho!$H$23</f>
        <v>10.8</v>
      </c>
      <c r="U30" s="14">
        <f>[26]Junho!$H$24</f>
        <v>11.879999999999999</v>
      </c>
      <c r="V30" s="14">
        <f>[26]Junho!$H$25</f>
        <v>9.7200000000000006</v>
      </c>
      <c r="W30" s="14">
        <f>[26]Junho!$H$26</f>
        <v>10.8</v>
      </c>
      <c r="X30" s="14">
        <f>[26]Junho!$H$27</f>
        <v>9.7200000000000006</v>
      </c>
      <c r="Y30" s="14">
        <f>[26]Junho!$H$28</f>
        <v>18.36</v>
      </c>
      <c r="Z30" s="14">
        <f>[26]Junho!$H$29</f>
        <v>20.88</v>
      </c>
      <c r="AA30" s="14">
        <f>[26]Junho!$H$30</f>
        <v>21.96</v>
      </c>
      <c r="AB30" s="14">
        <f>[26]Junho!$H$31</f>
        <v>20.52</v>
      </c>
      <c r="AC30" s="14">
        <f>[26]Junho!$H$32</f>
        <v>12.96</v>
      </c>
      <c r="AD30" s="14">
        <f>[26]Junho!$H$33</f>
        <v>16.2</v>
      </c>
      <c r="AE30" s="14">
        <f>[26]Junho!$H$34</f>
        <v>18</v>
      </c>
      <c r="AF30" s="114" t="s">
        <v>137</v>
      </c>
    </row>
    <row r="31" spans="1:32" ht="17.100000000000001" customHeight="1" x14ac:dyDescent="0.2">
      <c r="A31" s="54" t="s">
        <v>51</v>
      </c>
      <c r="B31" s="14">
        <f>[27]Junho!$H$5</f>
        <v>20.52</v>
      </c>
      <c r="C31" s="14">
        <f>[27]Junho!$H$6</f>
        <v>20.88</v>
      </c>
      <c r="D31" s="14">
        <f>[27]Junho!$H$7</f>
        <v>14.04</v>
      </c>
      <c r="E31" s="14">
        <f>[27]Junho!$H$8</f>
        <v>23.759999999999998</v>
      </c>
      <c r="F31" s="14">
        <f>[27]Junho!$H$9</f>
        <v>21.6</v>
      </c>
      <c r="G31" s="14">
        <f>[27]Junho!$H$10</f>
        <v>21.6</v>
      </c>
      <c r="H31" s="14">
        <f>[27]Junho!$H$11</f>
        <v>25.2</v>
      </c>
      <c r="I31" s="14">
        <f>[27]Junho!$H$12</f>
        <v>21.96</v>
      </c>
      <c r="J31" s="14">
        <f>[27]Junho!$H$13</f>
        <v>27.36</v>
      </c>
      <c r="K31" s="14">
        <f>[27]Junho!$H$14</f>
        <v>17.28</v>
      </c>
      <c r="L31" s="14">
        <f>[27]Junho!$H$15</f>
        <v>18.36</v>
      </c>
      <c r="M31" s="14">
        <f>[27]Junho!$H$16</f>
        <v>28.44</v>
      </c>
      <c r="N31" s="14">
        <f>[27]Junho!$H$17</f>
        <v>21.240000000000002</v>
      </c>
      <c r="O31" s="14">
        <f>[27]Junho!$H$18</f>
        <v>19.8</v>
      </c>
      <c r="P31" s="14">
        <f>[27]Junho!$H$19</f>
        <v>16.559999999999999</v>
      </c>
      <c r="Q31" s="14">
        <f>[27]Junho!$H$20</f>
        <v>17.64</v>
      </c>
      <c r="R31" s="14">
        <f>[27]Junho!$H$21</f>
        <v>17.28</v>
      </c>
      <c r="S31" s="14">
        <f>[27]Junho!$H$22</f>
        <v>19.079999999999998</v>
      </c>
      <c r="T31" s="14">
        <f>[27]Junho!$H$23</f>
        <v>12.24</v>
      </c>
      <c r="U31" s="14">
        <f>[27]Junho!$H$24</f>
        <v>16.2</v>
      </c>
      <c r="V31" s="14">
        <f>[27]Junho!$H$25</f>
        <v>14.76</v>
      </c>
      <c r="W31" s="14">
        <f>[27]Junho!$H$26</f>
        <v>14.4</v>
      </c>
      <c r="X31" s="14">
        <f>[27]Junho!$H$27</f>
        <v>12.6</v>
      </c>
      <c r="Y31" s="14">
        <f>[27]Junho!$H$28</f>
        <v>20.16</v>
      </c>
      <c r="Z31" s="14">
        <f>[27]Junho!$H$29</f>
        <v>21.240000000000002</v>
      </c>
      <c r="AA31" s="14">
        <f>[27]Junho!$H$30</f>
        <v>24.48</v>
      </c>
      <c r="AB31" s="14">
        <f>[27]Junho!$H$31</f>
        <v>16.920000000000002</v>
      </c>
      <c r="AC31" s="14">
        <f>[27]Junho!$H$32</f>
        <v>14.4</v>
      </c>
      <c r="AD31" s="14">
        <f>[27]Junho!$H$33</f>
        <v>22.32</v>
      </c>
      <c r="AE31" s="14">
        <f>[27]Junho!$H$34</f>
        <v>21.96</v>
      </c>
      <c r="AF31" s="114">
        <f>MAX(B31:AE31)</f>
        <v>28.44</v>
      </c>
    </row>
    <row r="32" spans="1:32" ht="17.100000000000001" customHeight="1" x14ac:dyDescent="0.2">
      <c r="A32" s="54" t="s">
        <v>20</v>
      </c>
      <c r="B32" s="14">
        <f>[28]Junho!$H$5</f>
        <v>11.16</v>
      </c>
      <c r="C32" s="14">
        <f>[28]Junho!$H$6</f>
        <v>6.48</v>
      </c>
      <c r="D32" s="14">
        <f>[28]Junho!$H$7</f>
        <v>5.04</v>
      </c>
      <c r="E32" s="14">
        <f>[28]Junho!$H$8</f>
        <v>7.9200000000000008</v>
      </c>
      <c r="F32" s="14">
        <f>[28]Junho!$H$9</f>
        <v>10.08</v>
      </c>
      <c r="G32" s="14">
        <f>[28]Junho!$H$10</f>
        <v>10.08</v>
      </c>
      <c r="H32" s="14">
        <f>[28]Junho!$H$11</f>
        <v>12.6</v>
      </c>
      <c r="I32" s="14">
        <f>[28]Junho!$H$12</f>
        <v>8.2799999999999994</v>
      </c>
      <c r="J32" s="14">
        <f>[28]Junho!$H$13</f>
        <v>7.2</v>
      </c>
      <c r="K32" s="14">
        <f>[28]Junho!$H$14</f>
        <v>5.4</v>
      </c>
      <c r="L32" s="14">
        <f>[28]Junho!$H$15</f>
        <v>8.2799999999999994</v>
      </c>
      <c r="M32" s="14">
        <f>[28]Junho!$H$16</f>
        <v>7.2</v>
      </c>
      <c r="N32" s="14">
        <f>[28]Junho!$H$17</f>
        <v>8.2799999999999994</v>
      </c>
      <c r="O32" s="14">
        <f>[28]Junho!$H$18</f>
        <v>5.4</v>
      </c>
      <c r="P32" s="14">
        <f>[28]Junho!$H$19</f>
        <v>5.04</v>
      </c>
      <c r="Q32" s="14">
        <f>[28]Junho!$H$20</f>
        <v>5.7600000000000007</v>
      </c>
      <c r="R32" s="14">
        <f>[28]Junho!$H$21</f>
        <v>11.16</v>
      </c>
      <c r="S32" s="14">
        <f>[28]Junho!$H$22</f>
        <v>11.16</v>
      </c>
      <c r="T32" s="14">
        <f>[28]Junho!$H$23</f>
        <v>2.52</v>
      </c>
      <c r="U32" s="14">
        <f>[28]Junho!$H$24</f>
        <v>4.6800000000000006</v>
      </c>
      <c r="V32" s="14">
        <f>[28]Junho!$H$25</f>
        <v>6.84</v>
      </c>
      <c r="W32" s="14">
        <f>[28]Junho!$H$26</f>
        <v>7.2</v>
      </c>
      <c r="X32" s="14">
        <f>[28]Junho!$H$27</f>
        <v>3.6</v>
      </c>
      <c r="Y32" s="14">
        <f>[28]Junho!$H$28</f>
        <v>9.3600000000000012</v>
      </c>
      <c r="Z32" s="14">
        <f>[28]Junho!$H$29</f>
        <v>9.7200000000000006</v>
      </c>
      <c r="AA32" s="14">
        <f>[28]Junho!$H$30</f>
        <v>12.6</v>
      </c>
      <c r="AB32" s="14">
        <f>[28]Junho!$H$31</f>
        <v>8.64</v>
      </c>
      <c r="AC32" s="14">
        <f>[28]Junho!$H$32</f>
        <v>6.84</v>
      </c>
      <c r="AD32" s="14">
        <f>[28]Junho!$H$33</f>
        <v>6.84</v>
      </c>
      <c r="AE32" s="14">
        <f>[28]Junho!$H$34</f>
        <v>6.12</v>
      </c>
      <c r="AF32" s="114">
        <f>MAX(B32:AE32)</f>
        <v>12.6</v>
      </c>
    </row>
    <row r="33" spans="1:35" s="5" customFormat="1" ht="17.100000000000001" customHeight="1" x14ac:dyDescent="0.2">
      <c r="A33" s="64" t="s">
        <v>33</v>
      </c>
      <c r="B33" s="65">
        <f t="shared" ref="B33:AF33" si="4">MAX(B5:B32)</f>
        <v>24.840000000000003</v>
      </c>
      <c r="C33" s="65">
        <f t="shared" si="4"/>
        <v>24.12</v>
      </c>
      <c r="D33" s="65">
        <f t="shared" si="4"/>
        <v>21.240000000000002</v>
      </c>
      <c r="E33" s="65">
        <f t="shared" si="4"/>
        <v>23.759999999999998</v>
      </c>
      <c r="F33" s="65">
        <f t="shared" si="4"/>
        <v>26.64</v>
      </c>
      <c r="G33" s="65">
        <f t="shared" si="4"/>
        <v>23.759999999999998</v>
      </c>
      <c r="H33" s="65">
        <f t="shared" si="4"/>
        <v>25.2</v>
      </c>
      <c r="I33" s="65">
        <f t="shared" si="4"/>
        <v>23.040000000000003</v>
      </c>
      <c r="J33" s="65">
        <f t="shared" si="4"/>
        <v>27.36</v>
      </c>
      <c r="K33" s="65">
        <f t="shared" si="4"/>
        <v>17.28</v>
      </c>
      <c r="L33" s="65">
        <f t="shared" si="4"/>
        <v>27.36</v>
      </c>
      <c r="M33" s="65">
        <f t="shared" si="4"/>
        <v>28.44</v>
      </c>
      <c r="N33" s="65">
        <f t="shared" si="4"/>
        <v>26.64</v>
      </c>
      <c r="O33" s="65">
        <f t="shared" si="4"/>
        <v>23.040000000000003</v>
      </c>
      <c r="P33" s="65">
        <f t="shared" si="4"/>
        <v>18.720000000000002</v>
      </c>
      <c r="Q33" s="65">
        <f t="shared" si="4"/>
        <v>18.720000000000002</v>
      </c>
      <c r="R33" s="65">
        <f t="shared" si="4"/>
        <v>19.079999999999998</v>
      </c>
      <c r="S33" s="65">
        <f t="shared" si="4"/>
        <v>20.52</v>
      </c>
      <c r="T33" s="65">
        <f t="shared" si="4"/>
        <v>20.52</v>
      </c>
      <c r="U33" s="65">
        <f t="shared" si="4"/>
        <v>23.400000000000002</v>
      </c>
      <c r="V33" s="65">
        <f t="shared" si="4"/>
        <v>19.8</v>
      </c>
      <c r="W33" s="65">
        <f t="shared" si="4"/>
        <v>17.28</v>
      </c>
      <c r="X33" s="65">
        <f t="shared" si="4"/>
        <v>19.8</v>
      </c>
      <c r="Y33" s="65">
        <f t="shared" si="4"/>
        <v>22.68</v>
      </c>
      <c r="Z33" s="65">
        <f t="shared" si="4"/>
        <v>31.680000000000003</v>
      </c>
      <c r="AA33" s="65">
        <f t="shared" si="4"/>
        <v>25.2</v>
      </c>
      <c r="AB33" s="65">
        <f t="shared" si="4"/>
        <v>25.56</v>
      </c>
      <c r="AC33" s="65">
        <f t="shared" si="4"/>
        <v>23.040000000000003</v>
      </c>
      <c r="AD33" s="65">
        <f t="shared" si="4"/>
        <v>22.32</v>
      </c>
      <c r="AE33" s="65">
        <f t="shared" si="4"/>
        <v>21.96</v>
      </c>
      <c r="AF33" s="115">
        <f t="shared" si="4"/>
        <v>31.680000000000003</v>
      </c>
    </row>
    <row r="34" spans="1:35" x14ac:dyDescent="0.2">
      <c r="A34" s="82"/>
      <c r="B34" s="81"/>
      <c r="C34" s="81"/>
      <c r="D34" s="81" t="s">
        <v>135</v>
      </c>
      <c r="E34" s="81"/>
      <c r="F34" s="81"/>
      <c r="G34" s="81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1"/>
    </row>
    <row r="35" spans="1:35" x14ac:dyDescent="0.2">
      <c r="A35" s="68"/>
      <c r="B35" s="59"/>
      <c r="C35" s="59"/>
      <c r="D35" s="59"/>
      <c r="E35" s="59"/>
      <c r="F35" s="59"/>
      <c r="G35" s="59"/>
      <c r="H35" s="97"/>
      <c r="I35" s="97"/>
      <c r="J35" s="97"/>
      <c r="K35" s="97"/>
      <c r="L35" s="97" t="s">
        <v>52</v>
      </c>
      <c r="M35" s="97"/>
      <c r="N35" s="97"/>
      <c r="O35" s="97"/>
      <c r="P35" s="97"/>
      <c r="Q35" s="151" t="s">
        <v>139</v>
      </c>
      <c r="R35" s="151"/>
      <c r="S35" s="151"/>
      <c r="T35" s="151"/>
      <c r="U35" s="151"/>
      <c r="V35" s="97"/>
      <c r="W35" s="97"/>
      <c r="X35" s="97"/>
      <c r="Y35" s="97"/>
      <c r="Z35" s="72"/>
      <c r="AA35" s="72"/>
      <c r="AB35" s="72"/>
      <c r="AC35" s="97"/>
      <c r="AD35" s="98"/>
      <c r="AE35" s="97"/>
      <c r="AF35" s="73"/>
      <c r="AG35" s="9"/>
      <c r="AH35" s="2"/>
    </row>
    <row r="36" spans="1:35" x14ac:dyDescent="0.2">
      <c r="A36" s="57"/>
      <c r="B36" s="97"/>
      <c r="C36" s="97"/>
      <c r="D36" s="97"/>
      <c r="E36" s="97"/>
      <c r="F36" s="97"/>
      <c r="G36" s="97"/>
      <c r="H36" s="97"/>
      <c r="I36" s="96"/>
      <c r="J36" s="96"/>
      <c r="K36" s="96"/>
      <c r="L36" s="96" t="s">
        <v>53</v>
      </c>
      <c r="M36" s="96"/>
      <c r="N36" s="96"/>
      <c r="O36" s="96"/>
      <c r="P36" s="96"/>
      <c r="Q36" s="150" t="s">
        <v>140</v>
      </c>
      <c r="R36" s="150"/>
      <c r="S36" s="150"/>
      <c r="T36" s="150"/>
      <c r="U36" s="150"/>
      <c r="V36" s="96"/>
      <c r="W36" s="96"/>
      <c r="X36" s="96"/>
      <c r="Y36" s="96"/>
      <c r="Z36" s="97"/>
      <c r="AA36" s="97"/>
      <c r="AB36" s="97"/>
      <c r="AC36" s="97"/>
      <c r="AD36" s="98"/>
      <c r="AE36" s="74"/>
      <c r="AF36" s="75"/>
      <c r="AG36" s="2"/>
      <c r="AH36" s="2"/>
      <c r="AI36" s="2"/>
    </row>
    <row r="37" spans="1:35" x14ac:dyDescent="0.2">
      <c r="A37" s="57"/>
      <c r="B37" s="105"/>
      <c r="C37" s="105"/>
      <c r="D37" s="105"/>
      <c r="E37" s="105" t="s">
        <v>141</v>
      </c>
      <c r="F37" s="105"/>
      <c r="G37" s="105"/>
      <c r="H37" s="105"/>
      <c r="I37" s="105"/>
      <c r="J37" s="72"/>
      <c r="K37" s="97"/>
      <c r="L37" s="97"/>
      <c r="M37" s="97"/>
      <c r="N37" s="97"/>
      <c r="O37" s="97"/>
      <c r="P37" s="97"/>
      <c r="Q37" s="67"/>
      <c r="R37" s="67"/>
      <c r="S37" s="6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76"/>
      <c r="AG37" s="1"/>
      <c r="AH37" s="13"/>
    </row>
    <row r="38" spans="1:35" ht="13.5" thickBot="1" x14ac:dyDescent="0.25">
      <c r="A38" s="77"/>
      <c r="B38" s="78"/>
      <c r="C38" s="83"/>
      <c r="D38" s="83"/>
      <c r="E38" s="83"/>
      <c r="F38" s="83"/>
      <c r="G38" s="83"/>
      <c r="H38" s="83"/>
      <c r="I38" s="83"/>
      <c r="J38" s="83"/>
      <c r="K38" s="78"/>
      <c r="L38" s="83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9"/>
    </row>
    <row r="39" spans="1:35" x14ac:dyDescent="0.2">
      <c r="C39" s="3" t="s">
        <v>54</v>
      </c>
      <c r="X39" s="3" t="s">
        <v>54</v>
      </c>
    </row>
    <row r="40" spans="1:35" x14ac:dyDescent="0.2">
      <c r="G40" s="3" t="s">
        <v>54</v>
      </c>
      <c r="L40" s="3" t="s">
        <v>54</v>
      </c>
    </row>
    <row r="43" spans="1:35" x14ac:dyDescent="0.2">
      <c r="Z43" s="3" t="s">
        <v>54</v>
      </c>
    </row>
  </sheetData>
  <sheetProtection password="C6EC" sheet="1" objects="1" scenarios="1"/>
  <mergeCells count="35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Q35:U35"/>
    <mergeCell ref="Q36:U36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topLeftCell="A13" zoomScale="90" zoomScaleNormal="90" workbookViewId="0">
      <selection activeCell="AB46" sqref="AB46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x14ac:dyDescent="0.2">
      <c r="A1" s="166" t="s">
        <v>29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8"/>
    </row>
    <row r="2" spans="1:33" s="4" customFormat="1" ht="14.25" customHeight="1" x14ac:dyDescent="0.2">
      <c r="A2" s="157" t="s">
        <v>21</v>
      </c>
      <c r="B2" s="152" t="s">
        <v>136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3"/>
      <c r="AG2" s="7"/>
    </row>
    <row r="3" spans="1:33" s="5" customFormat="1" ht="11.25" customHeight="1" x14ac:dyDescent="0.2">
      <c r="A3" s="157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20" t="s">
        <v>43</v>
      </c>
      <c r="AG3" s="10"/>
    </row>
    <row r="4" spans="1:33" s="5" customFormat="1" ht="12" customHeight="1" x14ac:dyDescent="0.2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20" t="s">
        <v>39</v>
      </c>
      <c r="AG4" s="10"/>
    </row>
    <row r="5" spans="1:33" s="5" customFormat="1" ht="13.5" customHeight="1" x14ac:dyDescent="0.2">
      <c r="A5" s="54" t="s">
        <v>47</v>
      </c>
      <c r="B5" s="15" t="str">
        <f>[1]Junho!$I$5</f>
        <v>L</v>
      </c>
      <c r="C5" s="15" t="str">
        <f>[1]Junho!$I$6</f>
        <v>O</v>
      </c>
      <c r="D5" s="15" t="str">
        <f>[1]Junho!$I$7</f>
        <v>O</v>
      </c>
      <c r="E5" s="15" t="str">
        <f>[1]Junho!$I$8</f>
        <v>L</v>
      </c>
      <c r="F5" s="15" t="str">
        <f>[1]Junho!$I$9</f>
        <v>NE</v>
      </c>
      <c r="G5" s="15" t="str">
        <f>[1]Junho!$I$10</f>
        <v>NE</v>
      </c>
      <c r="H5" s="15" t="str">
        <f>[1]Junho!$I$11</f>
        <v>O</v>
      </c>
      <c r="I5" s="15" t="str">
        <f>[1]Junho!$I$12</f>
        <v>O</v>
      </c>
      <c r="J5" s="15" t="str">
        <f>[1]Junho!$I$13</f>
        <v>O</v>
      </c>
      <c r="K5" s="15" t="str">
        <f>[1]Junho!$I$14</f>
        <v>NO</v>
      </c>
      <c r="L5" s="15" t="str">
        <f>[1]Junho!$I$15</f>
        <v>O</v>
      </c>
      <c r="M5" s="15" t="str">
        <f>[1]Junho!$I$16</f>
        <v>O</v>
      </c>
      <c r="N5" s="15" t="str">
        <f>[1]Junho!$I$17</f>
        <v>O</v>
      </c>
      <c r="O5" s="15" t="str">
        <f>[1]Junho!$I$18</f>
        <v>O</v>
      </c>
      <c r="P5" s="15" t="str">
        <f>[1]Junho!$I$19</f>
        <v>O</v>
      </c>
      <c r="Q5" s="15" t="str">
        <f>[1]Junho!$I$20</f>
        <v>NO</v>
      </c>
      <c r="R5" s="15" t="str">
        <f>[1]Junho!$I$21</f>
        <v>NO</v>
      </c>
      <c r="S5" s="15" t="str">
        <f>[1]Junho!$I$22</f>
        <v>O</v>
      </c>
      <c r="T5" s="15" t="str">
        <f>[1]Junho!$I$23</f>
        <v>S</v>
      </c>
      <c r="U5" s="15" t="str">
        <f>[1]Junho!$I$24</f>
        <v>SO</v>
      </c>
      <c r="V5" s="15" t="str">
        <f>[1]Junho!$I$25</f>
        <v>O</v>
      </c>
      <c r="W5" s="15" t="str">
        <f>[1]Junho!$I$26</f>
        <v>O</v>
      </c>
      <c r="X5" s="15" t="str">
        <f>[1]Junho!$I$27</f>
        <v>O</v>
      </c>
      <c r="Y5" s="15" t="str">
        <f>[1]Junho!$I$28</f>
        <v>O</v>
      </c>
      <c r="Z5" s="15" t="str">
        <f>[1]Junho!$I$29</f>
        <v>O</v>
      </c>
      <c r="AA5" s="15" t="str">
        <f>[1]Junho!$I$30</f>
        <v>O</v>
      </c>
      <c r="AB5" s="15" t="str">
        <f>[1]Junho!$I$31</f>
        <v>O</v>
      </c>
      <c r="AC5" s="15" t="str">
        <f>[1]Junho!$I$32</f>
        <v>O</v>
      </c>
      <c r="AD5" s="15" t="str">
        <f>[1]Junho!$I$33</f>
        <v>O</v>
      </c>
      <c r="AE5" s="15" t="str">
        <f>[1]Junho!$I$34</f>
        <v>O</v>
      </c>
      <c r="AF5" s="121" t="str">
        <f>[1]Junho!$I$35</f>
        <v>O</v>
      </c>
      <c r="AG5" s="10"/>
    </row>
    <row r="6" spans="1:33" s="1" customFormat="1" ht="11.25" customHeight="1" x14ac:dyDescent="0.2">
      <c r="A6" s="54" t="s">
        <v>0</v>
      </c>
      <c r="B6" s="14" t="str">
        <f>[2]Junho!$I$5</f>
        <v>*</v>
      </c>
      <c r="C6" s="14" t="str">
        <f>[2]Junho!$I$6</f>
        <v>SO</v>
      </c>
      <c r="D6" s="14" t="str">
        <f>[2]Junho!$I$7</f>
        <v>SO</v>
      </c>
      <c r="E6" s="14" t="str">
        <f>[2]Junho!$I$8</f>
        <v>SO</v>
      </c>
      <c r="F6" s="14" t="str">
        <f>[2]Junho!$I$9</f>
        <v>SO</v>
      </c>
      <c r="G6" s="14" t="str">
        <f>[2]Junho!$I$10</f>
        <v>SO</v>
      </c>
      <c r="H6" s="14" t="str">
        <f>[2]Junho!$I$11</f>
        <v>SO</v>
      </c>
      <c r="I6" s="14" t="str">
        <f>[2]Junho!$I$12</f>
        <v>SO</v>
      </c>
      <c r="J6" s="14" t="str">
        <f>[2]Junho!$I$13</f>
        <v>SO</v>
      </c>
      <c r="K6" s="14" t="str">
        <f>[2]Junho!$I$14</f>
        <v>SO</v>
      </c>
      <c r="L6" s="14" t="str">
        <f>[2]Junho!$I$15</f>
        <v>SO</v>
      </c>
      <c r="M6" s="14" t="str">
        <f>[2]Junho!$I$16</f>
        <v>SO</v>
      </c>
      <c r="N6" s="14" t="str">
        <f>[2]Junho!$I$17</f>
        <v>SO</v>
      </c>
      <c r="O6" s="14" t="str">
        <f>[2]Junho!$I$18</f>
        <v>SO</v>
      </c>
      <c r="P6" s="14" t="str">
        <f>[2]Junho!$I$19</f>
        <v>SO</v>
      </c>
      <c r="Q6" s="14" t="str">
        <f>[2]Junho!$I$20</f>
        <v>SO</v>
      </c>
      <c r="R6" s="14" t="str">
        <f>[2]Junho!$I$21</f>
        <v>SO</v>
      </c>
      <c r="S6" s="14" t="str">
        <f>[2]Junho!$I$22</f>
        <v>SO</v>
      </c>
      <c r="T6" s="15" t="str">
        <f>[2]Junho!$I$23</f>
        <v>SO</v>
      </c>
      <c r="U6" s="15" t="str">
        <f>[2]Junho!$I$24</f>
        <v>SO</v>
      </c>
      <c r="V6" s="15" t="str">
        <f>[2]Junho!$I$25</f>
        <v>*</v>
      </c>
      <c r="W6" s="15" t="str">
        <f>[2]Junho!$I$26</f>
        <v>SO</v>
      </c>
      <c r="X6" s="15" t="str">
        <f>[2]Junho!$I$27</f>
        <v>SO</v>
      </c>
      <c r="Y6" s="15" t="str">
        <f>[2]Junho!$I$28</f>
        <v>SO</v>
      </c>
      <c r="Z6" s="15" t="str">
        <f>[2]Junho!$I$29</f>
        <v>SO</v>
      </c>
      <c r="AA6" s="15" t="str">
        <f>[2]Junho!$I$30</f>
        <v>SO</v>
      </c>
      <c r="AB6" s="15" t="str">
        <f>[2]Junho!$I$31</f>
        <v>SO</v>
      </c>
      <c r="AC6" s="15" t="str">
        <f>[2]Junho!$I$32</f>
        <v>SO</v>
      </c>
      <c r="AD6" s="15" t="str">
        <f>[2]Junho!$I$33</f>
        <v>SO</v>
      </c>
      <c r="AE6" s="15" t="str">
        <f>[2]Junho!$I$34</f>
        <v>SO</v>
      </c>
      <c r="AF6" s="122" t="str">
        <f>[2]Junho!$I$35</f>
        <v>SO</v>
      </c>
      <c r="AG6" s="2"/>
    </row>
    <row r="7" spans="1:33" ht="12" customHeight="1" x14ac:dyDescent="0.2">
      <c r="A7" s="54" t="s">
        <v>1</v>
      </c>
      <c r="B7" s="14" t="str">
        <f>[3]Junho!$I$5</f>
        <v>SE</v>
      </c>
      <c r="C7" s="14" t="str">
        <f>[3]Junho!$I$6</f>
        <v>S</v>
      </c>
      <c r="D7" s="14" t="str">
        <f>[3]Junho!$I$7</f>
        <v>S</v>
      </c>
      <c r="E7" s="14" t="str">
        <f>[3]Junho!$I$8</f>
        <v>NO</v>
      </c>
      <c r="F7" s="14" t="str">
        <f>[3]Junho!$I$9</f>
        <v>NO</v>
      </c>
      <c r="G7" s="14" t="str">
        <f>[3]Junho!$I$10</f>
        <v>SO</v>
      </c>
      <c r="H7" s="14" t="str">
        <f>[3]Junho!$I$11</f>
        <v>S</v>
      </c>
      <c r="I7" s="14" t="str">
        <f>[3]Junho!$I$12</f>
        <v>SE</v>
      </c>
      <c r="J7" s="14" t="str">
        <f>[3]Junho!$I$13</f>
        <v>SE</v>
      </c>
      <c r="K7" s="14" t="str">
        <f>[3]Junho!$I$14</f>
        <v>S</v>
      </c>
      <c r="L7" s="14" t="str">
        <f>[3]Junho!$I$15</f>
        <v>S</v>
      </c>
      <c r="M7" s="14" t="str">
        <f>[3]Junho!$I$16</f>
        <v>SE</v>
      </c>
      <c r="N7" s="14" t="str">
        <f>[3]Junho!$I$17</f>
        <v>SE</v>
      </c>
      <c r="O7" s="14" t="str">
        <f>[3]Junho!$I$18</f>
        <v>SE</v>
      </c>
      <c r="P7" s="14" t="str">
        <f>[3]Junho!$I$19</f>
        <v>SE</v>
      </c>
      <c r="Q7" s="14" t="str">
        <f>[3]Junho!$I$20</f>
        <v>SE</v>
      </c>
      <c r="R7" s="14" t="str">
        <f>[3]Junho!$I$21</f>
        <v>S</v>
      </c>
      <c r="S7" s="14" t="str">
        <f>[3]Junho!$I$22</f>
        <v>S</v>
      </c>
      <c r="T7" s="15" t="str">
        <f>[3]Junho!$I$23</f>
        <v>S</v>
      </c>
      <c r="U7" s="15" t="str">
        <f>[3]Junho!$I$24</f>
        <v>S</v>
      </c>
      <c r="V7" s="15" t="str">
        <f>[3]Junho!$I$25</f>
        <v>S</v>
      </c>
      <c r="W7" s="15" t="str">
        <f>[3]Junho!$I$26</f>
        <v>S</v>
      </c>
      <c r="X7" s="15" t="str">
        <f>[3]Junho!$I$27</f>
        <v>SE</v>
      </c>
      <c r="Y7" s="15" t="str">
        <f>[3]Junho!$I$28</f>
        <v>SE</v>
      </c>
      <c r="Z7" s="15" t="str">
        <f>[3]Junho!$I$29</f>
        <v>L</v>
      </c>
      <c r="AA7" s="15" t="str">
        <f>[3]Junho!$I$30</f>
        <v>SE</v>
      </c>
      <c r="AB7" s="15" t="str">
        <f>[3]Junho!$I$31</f>
        <v>S</v>
      </c>
      <c r="AC7" s="15" t="str">
        <f>[3]Junho!$I$32</f>
        <v>S</v>
      </c>
      <c r="AD7" s="15" t="str">
        <f>[3]Junho!$I$33</f>
        <v>SE</v>
      </c>
      <c r="AE7" s="15" t="str">
        <f>[3]Junho!$I$34</f>
        <v>SE</v>
      </c>
      <c r="AF7" s="122" t="str">
        <f>[2]Junho!$I$35</f>
        <v>SO</v>
      </c>
      <c r="AG7" s="2"/>
    </row>
    <row r="8" spans="1:33" ht="12" customHeight="1" x14ac:dyDescent="0.2">
      <c r="A8" s="54" t="s">
        <v>55</v>
      </c>
      <c r="B8" s="14" t="str">
        <f>[4]Junho!$I$5</f>
        <v>NE</v>
      </c>
      <c r="C8" s="14" t="str">
        <f>[4]Junho!$I$6</f>
        <v>SO</v>
      </c>
      <c r="D8" s="14" t="str">
        <f>[4]Junho!$I$7</f>
        <v>SO</v>
      </c>
      <c r="E8" s="14" t="str">
        <f>[4]Junho!$I$8</f>
        <v>NE</v>
      </c>
      <c r="F8" s="14" t="str">
        <f>[4]Junho!$I$9</f>
        <v>O</v>
      </c>
      <c r="G8" s="14" t="str">
        <f>[4]Junho!$I$10</f>
        <v>SO</v>
      </c>
      <c r="H8" s="14" t="str">
        <f>[4]Junho!$I$11</f>
        <v>SO</v>
      </c>
      <c r="I8" s="14" t="str">
        <f>[4]Junho!$I$12</f>
        <v>S</v>
      </c>
      <c r="J8" s="14" t="str">
        <f>[4]Junho!$I$13</f>
        <v>S</v>
      </c>
      <c r="K8" s="14" t="str">
        <f>[4]Junho!$I$14</f>
        <v>S</v>
      </c>
      <c r="L8" s="14" t="str">
        <f>[4]Junho!$I$15</f>
        <v>SO</v>
      </c>
      <c r="M8" s="14" t="str">
        <f>[4]Junho!$I$16</f>
        <v>S</v>
      </c>
      <c r="N8" s="14" t="str">
        <f>[4]Junho!$I$17</f>
        <v>SE</v>
      </c>
      <c r="O8" s="14" t="str">
        <f>[4]Junho!$I$18</f>
        <v>SE</v>
      </c>
      <c r="P8" s="14" t="str">
        <f>[4]Junho!$I$19</f>
        <v>SE</v>
      </c>
      <c r="Q8" s="14" t="str">
        <f>[4]Junho!$I$20</f>
        <v>SE</v>
      </c>
      <c r="R8" s="14" t="str">
        <f>[4]Junho!$I$21</f>
        <v>L</v>
      </c>
      <c r="S8" s="14" t="str">
        <f>[4]Junho!$I$22</f>
        <v>SO</v>
      </c>
      <c r="T8" s="15" t="str">
        <f>[4]Junho!$I$23</f>
        <v>S</v>
      </c>
      <c r="U8" s="15" t="str">
        <f>[4]Junho!$I$24</f>
        <v>SE</v>
      </c>
      <c r="V8" s="15" t="str">
        <f>[4]Junho!$I$25</f>
        <v>SE</v>
      </c>
      <c r="W8" s="15" t="str">
        <f>[4]Junho!$I$26</f>
        <v>SE</v>
      </c>
      <c r="X8" s="15" t="str">
        <f>[4]Junho!$I$27</f>
        <v>SE</v>
      </c>
      <c r="Y8" s="15" t="str">
        <f>[4]Junho!$I$28</f>
        <v>L</v>
      </c>
      <c r="Z8" s="15" t="str">
        <f>[4]Junho!$I$29</f>
        <v>L</v>
      </c>
      <c r="AA8" s="15" t="str">
        <f>[4]Junho!$I$30</f>
        <v>L</v>
      </c>
      <c r="AB8" s="15" t="str">
        <f>[4]Junho!$I$31</f>
        <v>L</v>
      </c>
      <c r="AC8" s="15" t="str">
        <f>[4]Junho!$I$32</f>
        <v>L</v>
      </c>
      <c r="AD8" s="15" t="str">
        <f>[4]Junho!$I$33</f>
        <v>L</v>
      </c>
      <c r="AE8" s="15" t="str">
        <f>[4]Junho!$I$34</f>
        <v>SE</v>
      </c>
      <c r="AF8" s="122" t="str">
        <f>[4]Junho!$I$35</f>
        <v>SE</v>
      </c>
      <c r="AG8" s="2"/>
    </row>
    <row r="9" spans="1:33" ht="11.25" customHeight="1" x14ac:dyDescent="0.2">
      <c r="A9" s="54" t="s">
        <v>48</v>
      </c>
      <c r="B9" s="16" t="str">
        <f>[5]Junho!$I$5</f>
        <v>S</v>
      </c>
      <c r="C9" s="16" t="str">
        <f>[5]Junho!$I$6</f>
        <v>SO</v>
      </c>
      <c r="D9" s="16" t="str">
        <f>[5]Junho!$I$7</f>
        <v>SO</v>
      </c>
      <c r="E9" s="16" t="str">
        <f>[5]Junho!$I$8</f>
        <v>NE</v>
      </c>
      <c r="F9" s="16" t="str">
        <f>[5]Junho!$I$9</f>
        <v>SO</v>
      </c>
      <c r="G9" s="16" t="str">
        <f>[5]Junho!$I$10</f>
        <v>SO</v>
      </c>
      <c r="H9" s="16" t="str">
        <f>[5]Junho!$I$11</f>
        <v>S</v>
      </c>
      <c r="I9" s="16" t="str">
        <f>[5]Junho!$I$12</f>
        <v>SO</v>
      </c>
      <c r="J9" s="16" t="str">
        <f>[5]Junho!$I$13</f>
        <v>SO</v>
      </c>
      <c r="K9" s="16" t="str">
        <f>[5]Junho!$I$14</f>
        <v>SO</v>
      </c>
      <c r="L9" s="16" t="str">
        <f>[5]Junho!$I$15</f>
        <v>S</v>
      </c>
      <c r="M9" s="16" t="str">
        <f>[5]Junho!$I$16</f>
        <v>SO</v>
      </c>
      <c r="N9" s="16" t="str">
        <f>[5]Junho!$I$17</f>
        <v>NE</v>
      </c>
      <c r="O9" s="16" t="str">
        <f>[5]Junho!$I$18</f>
        <v>NE</v>
      </c>
      <c r="P9" s="16" t="str">
        <f>[5]Junho!$I$19</f>
        <v>NE</v>
      </c>
      <c r="Q9" s="16" t="str">
        <f>[5]Junho!$I$20</f>
        <v>NE</v>
      </c>
      <c r="R9" s="16" t="str">
        <f>[5]Junho!$I$21</f>
        <v>S</v>
      </c>
      <c r="S9" s="16" t="str">
        <f>[5]Junho!$I$22</f>
        <v>SO</v>
      </c>
      <c r="T9" s="15" t="str">
        <f>[5]Junho!$I$23</f>
        <v>SO</v>
      </c>
      <c r="U9" s="15" t="str">
        <f>[5]Junho!$I$24</f>
        <v>SO</v>
      </c>
      <c r="V9" s="15" t="str">
        <f>[5]Junho!$I$25</f>
        <v>SO</v>
      </c>
      <c r="W9" s="15" t="str">
        <f>[5]Junho!$I$26</f>
        <v>SO</v>
      </c>
      <c r="X9" s="15" t="str">
        <f>[5]Junho!$I$27</f>
        <v>NE</v>
      </c>
      <c r="Y9" s="15" t="str">
        <f>[5]Junho!$I$28</f>
        <v>NE</v>
      </c>
      <c r="Z9" s="15" t="str">
        <f>[5]Junho!$I$29</f>
        <v>NE</v>
      </c>
      <c r="AA9" s="15" t="str">
        <f>[5]Junho!$I$30</f>
        <v>SO</v>
      </c>
      <c r="AB9" s="15" t="str">
        <f>[5]Junho!$I$31</f>
        <v>SO</v>
      </c>
      <c r="AC9" s="15" t="str">
        <f>[5]Junho!$I$32</f>
        <v>S</v>
      </c>
      <c r="AD9" s="15" t="str">
        <f>[5]Junho!$I$33</f>
        <v>N</v>
      </c>
      <c r="AE9" s="15" t="str">
        <f>[5]Junho!$I$34</f>
        <v>NE</v>
      </c>
      <c r="AF9" s="122" t="str">
        <f>[5]Junho!$I$35</f>
        <v>SO</v>
      </c>
      <c r="AG9" s="2"/>
    </row>
    <row r="10" spans="1:33" ht="12.75" customHeight="1" x14ac:dyDescent="0.2">
      <c r="A10" s="54" t="s">
        <v>2</v>
      </c>
      <c r="B10" s="16" t="str">
        <f>[6]Junho!$I$5</f>
        <v>N</v>
      </c>
      <c r="C10" s="16" t="str">
        <f>[6]Junho!$I$6</f>
        <v>N</v>
      </c>
      <c r="D10" s="16" t="str">
        <f>[6]Junho!$I$7</f>
        <v>N</v>
      </c>
      <c r="E10" s="16" t="str">
        <f>[6]Junho!$I$8</f>
        <v>N</v>
      </c>
      <c r="F10" s="16" t="str">
        <f>[6]Junho!$I$9</f>
        <v>N</v>
      </c>
      <c r="G10" s="16" t="str">
        <f>[6]Junho!$I$10</f>
        <v>N</v>
      </c>
      <c r="H10" s="16" t="str">
        <f>[6]Junho!$I$11</f>
        <v>NE</v>
      </c>
      <c r="I10" s="16" t="str">
        <f>[6]Junho!$I$12</f>
        <v>L</v>
      </c>
      <c r="J10" s="16" t="str">
        <f>[6]Junho!$I$13</f>
        <v>SE</v>
      </c>
      <c r="K10" s="16" t="str">
        <f>[6]Junho!$I$14</f>
        <v>SE</v>
      </c>
      <c r="L10" s="16" t="str">
        <f>[6]Junho!$I$15</f>
        <v>N</v>
      </c>
      <c r="M10" s="16" t="str">
        <f>[6]Junho!$I$16</f>
        <v>SE</v>
      </c>
      <c r="N10" s="16" t="str">
        <f>[6]Junho!$I$17</f>
        <v>L</v>
      </c>
      <c r="O10" s="16" t="str">
        <f>[6]Junho!$I$18</f>
        <v>L</v>
      </c>
      <c r="P10" s="16" t="str">
        <f>[6]Junho!$I$19</f>
        <v>L</v>
      </c>
      <c r="Q10" s="16" t="str">
        <f>[6]Junho!$I$20</f>
        <v>L</v>
      </c>
      <c r="R10" s="16" t="str">
        <f>[6]Junho!$I$21</f>
        <v>N</v>
      </c>
      <c r="S10" s="16" t="str">
        <f>[6]Junho!$I$22</f>
        <v>SE</v>
      </c>
      <c r="T10" s="15" t="str">
        <f>[6]Junho!$I$23</f>
        <v>SE</v>
      </c>
      <c r="U10" s="15" t="str">
        <f>[6]Junho!$I$24</f>
        <v>N</v>
      </c>
      <c r="V10" s="16" t="str">
        <f>[6]Junho!$I$25</f>
        <v>N</v>
      </c>
      <c r="W10" s="15" t="str">
        <f>[6]Junho!$I$26</f>
        <v>N</v>
      </c>
      <c r="X10" s="15" t="str">
        <f>[6]Junho!$I$27</f>
        <v>SE</v>
      </c>
      <c r="Y10" s="15" t="str">
        <f>[6]Junho!$I$28</f>
        <v>L</v>
      </c>
      <c r="Z10" s="15" t="str">
        <f>[6]Junho!$I$29</f>
        <v>L</v>
      </c>
      <c r="AA10" s="15" t="str">
        <f>[6]Junho!$I$30</f>
        <v>L</v>
      </c>
      <c r="AB10" s="15" t="str">
        <f>[6]Junho!$I$31</f>
        <v>L</v>
      </c>
      <c r="AC10" s="15" t="str">
        <f>[6]Junho!$I$32</f>
        <v>L</v>
      </c>
      <c r="AD10" s="15" t="str">
        <f>[6]Junho!$I$33</f>
        <v>L</v>
      </c>
      <c r="AE10" s="15" t="str">
        <f>[6]Junho!$I$34</f>
        <v>L</v>
      </c>
      <c r="AF10" s="122" t="str">
        <f>[6]Junho!$I$35</f>
        <v>L</v>
      </c>
      <c r="AG10" s="2"/>
    </row>
    <row r="11" spans="1:33" ht="11.25" customHeight="1" x14ac:dyDescent="0.2">
      <c r="A11" s="54" t="s">
        <v>3</v>
      </c>
      <c r="B11" s="16" t="str">
        <f>[7]Junho!$I$5</f>
        <v>O</v>
      </c>
      <c r="C11" s="16" t="str">
        <f>[7]Junho!$I$6</f>
        <v>O</v>
      </c>
      <c r="D11" s="16" t="str">
        <f>[7]Junho!$I$7</f>
        <v>SO</v>
      </c>
      <c r="E11" s="16" t="str">
        <f>[7]Junho!$I$8</f>
        <v>SE</v>
      </c>
      <c r="F11" s="16" t="str">
        <f>[7]Junho!$I$9</f>
        <v>O</v>
      </c>
      <c r="G11" s="16" t="str">
        <f>[7]Junho!$I$10</f>
        <v>O</v>
      </c>
      <c r="H11" s="16" t="str">
        <f>[7]Junho!$I$11</f>
        <v>L</v>
      </c>
      <c r="I11" s="16" t="str">
        <f>[7]Junho!$I$12</f>
        <v>S</v>
      </c>
      <c r="J11" s="16" t="str">
        <f>[7]Junho!$I$13</f>
        <v>L</v>
      </c>
      <c r="K11" s="16" t="str">
        <f>[7]Junho!$I$14</f>
        <v>SO</v>
      </c>
      <c r="L11" s="16" t="str">
        <f>[7]Junho!$I$15</f>
        <v>S</v>
      </c>
      <c r="M11" s="16" t="str">
        <f>[7]Junho!$I$16</f>
        <v>NO</v>
      </c>
      <c r="N11" s="16" t="str">
        <f>[7]Junho!$I$17</f>
        <v>O</v>
      </c>
      <c r="O11" s="16" t="str">
        <f>[7]Junho!$I$18</f>
        <v>O</v>
      </c>
      <c r="P11" s="16" t="str">
        <f>[7]Junho!$I$19</f>
        <v>O</v>
      </c>
      <c r="Q11" s="16" t="str">
        <f>[7]Junho!$I$20</f>
        <v>O</v>
      </c>
      <c r="R11" s="16" t="str">
        <f>[7]Junho!$I$21</f>
        <v>O</v>
      </c>
      <c r="S11" s="16" t="str">
        <f>[7]Junho!$I$22</f>
        <v>O</v>
      </c>
      <c r="T11" s="15" t="str">
        <f>[7]Junho!$I$23</f>
        <v>SO</v>
      </c>
      <c r="U11" s="15" t="str">
        <f>[7]Junho!$I$24</f>
        <v>SO</v>
      </c>
      <c r="V11" s="15" t="str">
        <f>[7]Junho!$I$25</f>
        <v>O</v>
      </c>
      <c r="W11" s="15" t="str">
        <f>[7]Junho!$I$26</f>
        <v>SE</v>
      </c>
      <c r="X11" s="15" t="str">
        <f>[7]Junho!$I$27</f>
        <v>SO</v>
      </c>
      <c r="Y11" s="15" t="str">
        <f>[7]Junho!$I$28</f>
        <v>L</v>
      </c>
      <c r="Z11" s="15" t="str">
        <f>[7]Junho!$I$29</f>
        <v>L</v>
      </c>
      <c r="AA11" s="15" t="str">
        <f>[7]Junho!$I$30</f>
        <v>L</v>
      </c>
      <c r="AB11" s="15" t="str">
        <f>[7]Junho!$I$31</f>
        <v>L</v>
      </c>
      <c r="AC11" s="15" t="str">
        <f>[7]Junho!$I$32</f>
        <v>L</v>
      </c>
      <c r="AD11" s="15" t="str">
        <f>[7]Junho!$I$33</f>
        <v>L</v>
      </c>
      <c r="AE11" s="15" t="str">
        <f>[7]Junho!$I$34</f>
        <v>S</v>
      </c>
      <c r="AF11" s="122" t="str">
        <f>[7]Junho!$I$35</f>
        <v>O</v>
      </c>
      <c r="AG11" s="2"/>
    </row>
    <row r="12" spans="1:33" ht="10.5" customHeight="1" x14ac:dyDescent="0.2">
      <c r="A12" s="54" t="s">
        <v>4</v>
      </c>
      <c r="B12" s="16" t="str">
        <f>[8]Junho!$I$5</f>
        <v>O</v>
      </c>
      <c r="C12" s="16" t="str">
        <f>[8]Junho!$I$6</f>
        <v>SE</v>
      </c>
      <c r="D12" s="16" t="str">
        <f>[8]Junho!$I$7</f>
        <v>SE</v>
      </c>
      <c r="E12" s="16" t="str">
        <f>[8]Junho!$I$8</f>
        <v>S</v>
      </c>
      <c r="F12" s="16" t="str">
        <f>[8]Junho!$I$9</f>
        <v>S</v>
      </c>
      <c r="G12" s="16" t="str">
        <f>[8]Junho!$I$10</f>
        <v>SE</v>
      </c>
      <c r="H12" s="16" t="str">
        <f>[8]Junho!$I$11</f>
        <v>N</v>
      </c>
      <c r="I12" s="16" t="str">
        <f>[8]Junho!$I$12</f>
        <v>N</v>
      </c>
      <c r="J12" s="16" t="str">
        <f>[8]Junho!$I$13</f>
        <v>N</v>
      </c>
      <c r="K12" s="16" t="str">
        <f>[8]Junho!$I$14</f>
        <v>NO</v>
      </c>
      <c r="L12" s="16" t="str">
        <f>[8]Junho!$I$15</f>
        <v>NE</v>
      </c>
      <c r="M12" s="16" t="str">
        <f>[8]Junho!$I$16</f>
        <v>N</v>
      </c>
      <c r="N12" s="16" t="str">
        <f>[8]Junho!$I$17</f>
        <v>NO</v>
      </c>
      <c r="O12" s="16" t="str">
        <f>[8]Junho!$I$18</f>
        <v>NO</v>
      </c>
      <c r="P12" s="16" t="str">
        <f>[8]Junho!$I$19</f>
        <v>NO</v>
      </c>
      <c r="Q12" s="16" t="str">
        <f>[8]Junho!$I$20</f>
        <v>NO</v>
      </c>
      <c r="R12" s="16" t="str">
        <f>[8]Junho!$I$21</f>
        <v>O</v>
      </c>
      <c r="S12" s="16" t="str">
        <f>[8]Junho!$I$22</f>
        <v>NO</v>
      </c>
      <c r="T12" s="15" t="str">
        <f>[8]Junho!$I$23</f>
        <v>N</v>
      </c>
      <c r="U12" s="15" t="str">
        <f>[8]Junho!$I$24</f>
        <v>NO</v>
      </c>
      <c r="V12" s="15" t="str">
        <f>[8]Junho!$I$25</f>
        <v>L</v>
      </c>
      <c r="W12" s="15" t="str">
        <f>[8]Junho!$I$26</f>
        <v>NE</v>
      </c>
      <c r="X12" s="15" t="str">
        <f>[8]Junho!$I$27</f>
        <v>N</v>
      </c>
      <c r="Y12" s="15" t="str">
        <f>[8]Junho!$I$28</f>
        <v>O</v>
      </c>
      <c r="Z12" s="15" t="str">
        <f>[8]Junho!$I$29</f>
        <v>NO</v>
      </c>
      <c r="AA12" s="15" t="str">
        <f>[8]Junho!$I$30</f>
        <v>O</v>
      </c>
      <c r="AB12" s="15" t="str">
        <f>[8]Junho!$I$31</f>
        <v>NO</v>
      </c>
      <c r="AC12" s="15" t="str">
        <f>[8]Junho!$I$32</f>
        <v>*</v>
      </c>
      <c r="AD12" s="15" t="str">
        <f>[8]Junho!$I$33</f>
        <v>*</v>
      </c>
      <c r="AE12" s="15" t="str">
        <f>[8]Junho!$I$34</f>
        <v>*</v>
      </c>
      <c r="AF12" s="122" t="str">
        <f>[8]Junho!$I$35</f>
        <v>NO</v>
      </c>
      <c r="AG12" s="2"/>
    </row>
    <row r="13" spans="1:33" ht="10.5" customHeight="1" x14ac:dyDescent="0.2">
      <c r="A13" s="54" t="s">
        <v>5</v>
      </c>
      <c r="B13" s="15" t="str">
        <f>[9]Junho!$I$5</f>
        <v>L</v>
      </c>
      <c r="C13" s="15" t="str">
        <f>[9]Junho!$I$6</f>
        <v>SO</v>
      </c>
      <c r="D13" s="15" t="str">
        <f>[9]Junho!$I$7</f>
        <v>S</v>
      </c>
      <c r="E13" s="15" t="str">
        <f>[9]Junho!$I$8</f>
        <v>L</v>
      </c>
      <c r="F13" s="15" t="str">
        <f>[9]Junho!$I$9</f>
        <v>SO</v>
      </c>
      <c r="G13" s="15" t="str">
        <f>[9]Junho!$I$10</f>
        <v>SO</v>
      </c>
      <c r="H13" s="15" t="str">
        <f>[9]Junho!$I$11</f>
        <v>SO</v>
      </c>
      <c r="I13" s="15" t="str">
        <f>[9]Junho!$I$12</f>
        <v>S</v>
      </c>
      <c r="J13" s="15" t="str">
        <f>[9]Junho!$I$13</f>
        <v>SE</v>
      </c>
      <c r="K13" s="15" t="str">
        <f>[9]Junho!$I$14</f>
        <v>SO</v>
      </c>
      <c r="L13" s="15" t="str">
        <f>[9]Junho!$I$15</f>
        <v>SO</v>
      </c>
      <c r="M13" s="15" t="str">
        <f>[9]Junho!$I$16</f>
        <v>S</v>
      </c>
      <c r="N13" s="15" t="str">
        <f>[9]Junho!$I$17</f>
        <v>L</v>
      </c>
      <c r="O13" s="15" t="str">
        <f>[9]Junho!$I$18</f>
        <v>L</v>
      </c>
      <c r="P13" s="15" t="str">
        <f>[9]Junho!$I$19</f>
        <v>L</v>
      </c>
      <c r="Q13" s="15" t="str">
        <f>[9]Junho!$I$20</f>
        <v>SE</v>
      </c>
      <c r="R13" s="15" t="str">
        <f>[9]Junho!$I$21</f>
        <v>SO</v>
      </c>
      <c r="S13" s="15" t="str">
        <f>[9]Junho!$I$22</f>
        <v>SO</v>
      </c>
      <c r="T13" s="15" t="str">
        <f>[9]Junho!$I$23</f>
        <v>SO</v>
      </c>
      <c r="U13" s="15" t="str">
        <f>[9]Junho!$I$24</f>
        <v>SO</v>
      </c>
      <c r="V13" s="15" t="str">
        <f>[9]Junho!$I$25</f>
        <v>SO</v>
      </c>
      <c r="W13" s="15" t="str">
        <f>[9]Junho!$I$26</f>
        <v>SO</v>
      </c>
      <c r="X13" s="15" t="str">
        <f>[9]Junho!$I$27</f>
        <v>NO</v>
      </c>
      <c r="Y13" s="15" t="str">
        <f>[9]Junho!$I$28</f>
        <v>L</v>
      </c>
      <c r="Z13" s="15" t="str">
        <f>[9]Junho!$I$29</f>
        <v>L</v>
      </c>
      <c r="AA13" s="15" t="str">
        <f>[9]Junho!$I$30</f>
        <v>SO</v>
      </c>
      <c r="AB13" s="15" t="str">
        <f>[9]Junho!$I$31</f>
        <v>SO</v>
      </c>
      <c r="AC13" s="15" t="str">
        <f>[9]Junho!$I$32</f>
        <v>SO</v>
      </c>
      <c r="AD13" s="15" t="str">
        <f>[9]Junho!$I$33</f>
        <v>L</v>
      </c>
      <c r="AE13" s="15" t="str">
        <f>[9]Junho!$I$34</f>
        <v>L</v>
      </c>
      <c r="AF13" s="122" t="str">
        <f>[9]Junho!$I$35</f>
        <v>SO</v>
      </c>
      <c r="AG13" s="2"/>
    </row>
    <row r="14" spans="1:33" ht="12" customHeight="1" x14ac:dyDescent="0.2">
      <c r="A14" s="54" t="s">
        <v>50</v>
      </c>
      <c r="B14" s="15" t="str">
        <f>[10]Junho!$I$5</f>
        <v>NE</v>
      </c>
      <c r="C14" s="15" t="str">
        <f>[10]Junho!$I$6</f>
        <v>NE</v>
      </c>
      <c r="D14" s="15" t="str">
        <f>[10]Junho!$I$7</f>
        <v>O</v>
      </c>
      <c r="E14" s="15" t="str">
        <f>[10]Junho!$I$8</f>
        <v>N</v>
      </c>
      <c r="F14" s="15" t="str">
        <f>[10]Junho!$I$9</f>
        <v>NE</v>
      </c>
      <c r="G14" s="15" t="str">
        <f>[10]Junho!$I$10</f>
        <v>N</v>
      </c>
      <c r="H14" s="15" t="str">
        <f>[10]Junho!$I$11</f>
        <v>O</v>
      </c>
      <c r="I14" s="15" t="str">
        <f>[10]Junho!$I$12</f>
        <v>SE</v>
      </c>
      <c r="J14" s="15" t="str">
        <f>[10]Junho!$I$13</f>
        <v>SE</v>
      </c>
      <c r="K14" s="15" t="str">
        <f>[10]Junho!$I$14</f>
        <v>NE</v>
      </c>
      <c r="L14" s="15" t="str">
        <f>[10]Junho!$I$15</f>
        <v>S</v>
      </c>
      <c r="M14" s="15" t="str">
        <f>[10]Junho!$I$16</f>
        <v>SE</v>
      </c>
      <c r="N14" s="15" t="str">
        <f>[10]Junho!$I$17</f>
        <v>L</v>
      </c>
      <c r="O14" s="15" t="str">
        <f>[10]Junho!$I$18</f>
        <v>NE</v>
      </c>
      <c r="P14" s="15" t="str">
        <f>[10]Junho!$I$19</f>
        <v>NE</v>
      </c>
      <c r="Q14" s="15" t="str">
        <f>[10]Junho!$I$20</f>
        <v>NE</v>
      </c>
      <c r="R14" s="15" t="str">
        <f>[10]Junho!$I$21</f>
        <v>NE</v>
      </c>
      <c r="S14" s="15" t="str">
        <f>[10]Junho!$I$22</f>
        <v>NE</v>
      </c>
      <c r="T14" s="15" t="str">
        <f>[10]Junho!$I$23</f>
        <v>NE</v>
      </c>
      <c r="U14" s="15" t="str">
        <f>[10]Junho!$I$24</f>
        <v>NE</v>
      </c>
      <c r="V14" s="15" t="str">
        <f>[10]Junho!$I$25</f>
        <v>L</v>
      </c>
      <c r="W14" s="15" t="str">
        <f>[10]Junho!$I$26</f>
        <v>O</v>
      </c>
      <c r="X14" s="15" t="str">
        <f>[10]Junho!$I$27</f>
        <v>L</v>
      </c>
      <c r="Y14" s="15" t="str">
        <f>[10]Junho!$I$28</f>
        <v>NE</v>
      </c>
      <c r="Z14" s="15" t="str">
        <f>[10]Junho!$I$29</f>
        <v>L</v>
      </c>
      <c r="AA14" s="15" t="str">
        <f>[10]Junho!$I$30</f>
        <v>L</v>
      </c>
      <c r="AB14" s="15" t="str">
        <f>[10]Junho!$I$31</f>
        <v>L</v>
      </c>
      <c r="AC14" s="15" t="str">
        <f>[10]Junho!$I$32</f>
        <v>L</v>
      </c>
      <c r="AD14" s="15" t="str">
        <f>[10]Junho!$I$33</f>
        <v>NE</v>
      </c>
      <c r="AE14" s="15" t="str">
        <f>[10]Junho!$I$34</f>
        <v>NE</v>
      </c>
      <c r="AF14" s="122" t="str">
        <f>[10]Junho!$I$35</f>
        <v>NE</v>
      </c>
      <c r="AG14" s="2"/>
    </row>
    <row r="15" spans="1:33" ht="9.75" customHeight="1" x14ac:dyDescent="0.2">
      <c r="A15" s="54" t="s">
        <v>6</v>
      </c>
      <c r="B15" s="15" t="str">
        <f>[11]Junho!$I$5</f>
        <v>L</v>
      </c>
      <c r="C15" s="15" t="str">
        <f>[11]Junho!$I$6</f>
        <v>L</v>
      </c>
      <c r="D15" s="15" t="str">
        <f>[11]Junho!$I$7</f>
        <v>NO</v>
      </c>
      <c r="E15" s="15" t="str">
        <f>[11]Junho!$I$8</f>
        <v>L</v>
      </c>
      <c r="F15" s="15" t="str">
        <f>[11]Junho!$I$9</f>
        <v>O</v>
      </c>
      <c r="G15" s="15" t="str">
        <f>[11]Junho!$I$10</f>
        <v>O</v>
      </c>
      <c r="H15" s="15" t="str">
        <f>[11]Junho!$I$11</f>
        <v>SE</v>
      </c>
      <c r="I15" s="15" t="str">
        <f>[11]Junho!$I$12</f>
        <v>SE</v>
      </c>
      <c r="J15" s="15" t="str">
        <f>[11]Junho!$I$13</f>
        <v>SE</v>
      </c>
      <c r="K15" s="15" t="str">
        <f>[11]Junho!$I$14</f>
        <v>SE</v>
      </c>
      <c r="L15" s="15" t="str">
        <f>[11]Junho!$I$15</f>
        <v>SE</v>
      </c>
      <c r="M15" s="15" t="str">
        <f>[11]Junho!$I$16</f>
        <v>SE</v>
      </c>
      <c r="N15" s="15" t="str">
        <f>[11]Junho!$I$17</f>
        <v>SE</v>
      </c>
      <c r="O15" s="15" t="str">
        <f>[11]Junho!$I$18</f>
        <v>SE</v>
      </c>
      <c r="P15" s="15" t="str">
        <f>[11]Junho!$I$19</f>
        <v>L</v>
      </c>
      <c r="Q15" s="15" t="str">
        <f>[11]Junho!$I$20</f>
        <v>SE</v>
      </c>
      <c r="R15" s="15" t="str">
        <f>[11]Junho!$I$21</f>
        <v>SE</v>
      </c>
      <c r="S15" s="15" t="str">
        <f>[11]Junho!$I$22</f>
        <v>L</v>
      </c>
      <c r="T15" s="15" t="str">
        <f>[11]Junho!$I$23</f>
        <v>SE</v>
      </c>
      <c r="U15" s="15" t="str">
        <f>[11]Junho!$I$24</f>
        <v>O</v>
      </c>
      <c r="V15" s="15" t="str">
        <f>[11]Junho!$I$25</f>
        <v>O</v>
      </c>
      <c r="W15" s="15" t="str">
        <f>[11]Junho!$I$26</f>
        <v>NO</v>
      </c>
      <c r="X15" s="15" t="str">
        <f>[11]Junho!$I$27</f>
        <v>SE</v>
      </c>
      <c r="Y15" s="15" t="str">
        <f>[11]Junho!$I$28</f>
        <v>SE</v>
      </c>
      <c r="Z15" s="15" t="str">
        <f>[11]Junho!$I$29</f>
        <v>SE</v>
      </c>
      <c r="AA15" s="15" t="str">
        <f>[11]Junho!$I$30</f>
        <v>SE</v>
      </c>
      <c r="AB15" s="15" t="str">
        <f>[11]Junho!$I$31</f>
        <v>L</v>
      </c>
      <c r="AC15" s="15" t="str">
        <f>[11]Junho!$I$32</f>
        <v>L</v>
      </c>
      <c r="AD15" s="15" t="str">
        <f>[11]Junho!$I$33</f>
        <v>SE</v>
      </c>
      <c r="AE15" s="15" t="str">
        <f>[11]Junho!$I$34</f>
        <v>L</v>
      </c>
      <c r="AF15" s="122" t="str">
        <f>[11]Junho!$I$35</f>
        <v>SE</v>
      </c>
      <c r="AG15" s="2"/>
    </row>
    <row r="16" spans="1:33" ht="10.5" customHeight="1" x14ac:dyDescent="0.2">
      <c r="A16" s="54" t="s">
        <v>7</v>
      </c>
      <c r="B16" s="16" t="str">
        <f>[12]Junho!$I$5</f>
        <v>N</v>
      </c>
      <c r="C16" s="16" t="str">
        <f>[12]Junho!$I$6</f>
        <v>S</v>
      </c>
      <c r="D16" s="16" t="str">
        <f>[12]Junho!$I$7</f>
        <v>S</v>
      </c>
      <c r="E16" s="16" t="str">
        <f>[12]Junho!$I$8</f>
        <v>L</v>
      </c>
      <c r="F16" s="16" t="str">
        <f>[12]Junho!$I$9</f>
        <v>SE</v>
      </c>
      <c r="G16" s="16" t="str">
        <f>[12]Junho!$I$10</f>
        <v>S</v>
      </c>
      <c r="H16" s="16" t="str">
        <f>[12]Junho!$I$11</f>
        <v>S</v>
      </c>
      <c r="I16" s="16" t="str">
        <f>[12]Junho!$I$12</f>
        <v>S</v>
      </c>
      <c r="J16" s="16" t="str">
        <f>[12]Junho!$I$13</f>
        <v>S</v>
      </c>
      <c r="K16" s="16" t="str">
        <f>[12]Junho!$I$14</f>
        <v>S</v>
      </c>
      <c r="L16" s="16" t="str">
        <f>[12]Junho!$I$15</f>
        <v>S</v>
      </c>
      <c r="M16" s="16" t="str">
        <f>[12]Junho!$I$16</f>
        <v>S</v>
      </c>
      <c r="N16" s="16" t="str">
        <f>[12]Junho!$I$17</f>
        <v>SE</v>
      </c>
      <c r="O16" s="16" t="str">
        <f>[12]Junho!$I$18</f>
        <v>L</v>
      </c>
      <c r="P16" s="16" t="str">
        <f>[12]Junho!$I$19</f>
        <v>L</v>
      </c>
      <c r="Q16" s="16" t="str">
        <f>[12]Junho!$I$20</f>
        <v>N</v>
      </c>
      <c r="R16" s="16" t="str">
        <f>[12]Junho!$I$21</f>
        <v>N</v>
      </c>
      <c r="S16" s="16" t="str">
        <f>[12]Junho!$I$22</f>
        <v>N</v>
      </c>
      <c r="T16" s="15" t="str">
        <f>[12]Junho!$I$23</f>
        <v>N</v>
      </c>
      <c r="U16" s="15" t="str">
        <f>[12]Junho!$I$24</f>
        <v>N</v>
      </c>
      <c r="V16" s="15" t="str">
        <f>[12]Junho!$I$25</f>
        <v>N</v>
      </c>
      <c r="W16" s="15" t="str">
        <f>[12]Junho!$I$26</f>
        <v>N</v>
      </c>
      <c r="X16" s="15" t="str">
        <f>[12]Junho!$I$27</f>
        <v>N</v>
      </c>
      <c r="Y16" s="15" t="str">
        <f>[12]Junho!$I$28</f>
        <v>N</v>
      </c>
      <c r="Z16" s="15" t="str">
        <f>[12]Junho!$I$29</f>
        <v>N</v>
      </c>
      <c r="AA16" s="15" t="str">
        <f>[12]Junho!$I$30</f>
        <v>N</v>
      </c>
      <c r="AB16" s="15" t="str">
        <f>[12]Junho!$I$31</f>
        <v>N</v>
      </c>
      <c r="AC16" s="15" t="str">
        <f>[12]Junho!$I$32</f>
        <v>N</v>
      </c>
      <c r="AD16" s="15" t="str">
        <f>[12]Junho!$I$33</f>
        <v>N</v>
      </c>
      <c r="AE16" s="15" t="str">
        <f>[12]Junho!$I$34</f>
        <v>N</v>
      </c>
      <c r="AF16" s="122" t="str">
        <f>[12]Junho!$I$35</f>
        <v>N</v>
      </c>
      <c r="AG16" s="2"/>
    </row>
    <row r="17" spans="1:37" ht="11.25" customHeight="1" x14ac:dyDescent="0.2">
      <c r="A17" s="54" t="s">
        <v>8</v>
      </c>
      <c r="B17" s="16" t="str">
        <f>[13]Junho!$I$5</f>
        <v>O</v>
      </c>
      <c r="C17" s="16" t="str">
        <f>[13]Junho!$I$6</f>
        <v>SE</v>
      </c>
      <c r="D17" s="16" t="str">
        <f>[13]Junho!$I$7</f>
        <v>SE</v>
      </c>
      <c r="E17" s="16" t="str">
        <f>[13]Junho!$I$8</f>
        <v>NE</v>
      </c>
      <c r="F17" s="16" t="str">
        <f>[13]Junho!$I$9</f>
        <v>SE</v>
      </c>
      <c r="G17" s="16" t="str">
        <f>[13]Junho!$I$10</f>
        <v>SO</v>
      </c>
      <c r="H17" s="16" t="str">
        <f>[13]Junho!$I$11</f>
        <v>S</v>
      </c>
      <c r="I17" s="16" t="str">
        <f>[13]Junho!$I$12</f>
        <v>SE</v>
      </c>
      <c r="J17" s="16" t="str">
        <f>[13]Junho!$I$13</f>
        <v>SE</v>
      </c>
      <c r="K17" s="16" t="str">
        <f>[13]Junho!$I$14</f>
        <v>S</v>
      </c>
      <c r="L17" s="16" t="str">
        <f>[13]Junho!$I$15</f>
        <v>S</v>
      </c>
      <c r="M17" s="16" t="str">
        <f>[13]Junho!$I$16</f>
        <v>SE</v>
      </c>
      <c r="N17" s="16" t="str">
        <f>[13]Junho!$I$17</f>
        <v>NE</v>
      </c>
      <c r="O17" s="16" t="str">
        <f>[13]Junho!$I$18</f>
        <v>*</v>
      </c>
      <c r="P17" s="16" t="str">
        <f>[13]Junho!$I$19</f>
        <v>SO</v>
      </c>
      <c r="Q17" s="15" t="str">
        <f>[13]Junho!$I$20</f>
        <v>NO</v>
      </c>
      <c r="R17" s="15" t="str">
        <f>[13]Junho!$I$21</f>
        <v>SO</v>
      </c>
      <c r="S17" s="15" t="str">
        <f>[13]Junho!$I$22</f>
        <v>*</v>
      </c>
      <c r="T17" s="15" t="str">
        <f>[13]Junho!$I$23</f>
        <v>SO</v>
      </c>
      <c r="U17" s="15" t="str">
        <f>[13]Junho!$I$24</f>
        <v>*</v>
      </c>
      <c r="V17" s="15" t="str">
        <f>[13]Junho!$I$25</f>
        <v>*</v>
      </c>
      <c r="W17" s="15" t="str">
        <f>[13]Junho!$I$26</f>
        <v>*</v>
      </c>
      <c r="X17" s="15" t="str">
        <f>[13]Junho!$I$27</f>
        <v>*</v>
      </c>
      <c r="Y17" s="15" t="str">
        <f>[13]Junho!$I$28</f>
        <v>*</v>
      </c>
      <c r="Z17" s="15" t="str">
        <f>[13]Junho!$I$29</f>
        <v>*</v>
      </c>
      <c r="AA17" s="15" t="str">
        <f>[13]Junho!$I$30</f>
        <v>*</v>
      </c>
      <c r="AB17" s="15" t="str">
        <f>[13]Junho!$I$31</f>
        <v>*</v>
      </c>
      <c r="AC17" s="15" t="str">
        <f>[13]Junho!$I$32</f>
        <v>*</v>
      </c>
      <c r="AD17" s="15" t="str">
        <f>[13]Junho!$I$33</f>
        <v>*</v>
      </c>
      <c r="AE17" s="15" t="str">
        <f>[13]Junho!$I$34</f>
        <v>*</v>
      </c>
      <c r="AF17" s="122" t="str">
        <f>[13]Junho!$I$35</f>
        <v>SE</v>
      </c>
      <c r="AG17" s="2"/>
    </row>
    <row r="18" spans="1:37" ht="11.25" customHeight="1" x14ac:dyDescent="0.2">
      <c r="A18" s="54" t="s">
        <v>9</v>
      </c>
      <c r="B18" s="16" t="str">
        <f>[14]Junho!$I$5</f>
        <v>N</v>
      </c>
      <c r="C18" s="16" t="str">
        <f>[14]Junho!$I$6</f>
        <v>S</v>
      </c>
      <c r="D18" s="16" t="str">
        <f>[14]Junho!$I$7</f>
        <v>S</v>
      </c>
      <c r="E18" s="16" t="str">
        <f>[14]Junho!$I$8</f>
        <v>L</v>
      </c>
      <c r="F18" s="16" t="str">
        <f>[14]Junho!$I$9</f>
        <v>SE</v>
      </c>
      <c r="G18" s="16" t="str">
        <f>[14]Junho!$I$10</f>
        <v>S</v>
      </c>
      <c r="H18" s="16" t="str">
        <f>[14]Junho!$I$11</f>
        <v>S</v>
      </c>
      <c r="I18" s="16" t="str">
        <f>[14]Junho!$I$12</f>
        <v>S</v>
      </c>
      <c r="J18" s="16" t="str">
        <f>[14]Junho!$I$13</f>
        <v>S</v>
      </c>
      <c r="K18" s="16" t="str">
        <f>[14]Junho!$I$14</f>
        <v>S</v>
      </c>
      <c r="L18" s="16" t="str">
        <f>[14]Junho!$I$15</f>
        <v>S</v>
      </c>
      <c r="M18" s="16" t="str">
        <f>[14]Junho!$I$16</f>
        <v>S</v>
      </c>
      <c r="N18" s="16" t="str">
        <f>[14]Junho!$I$17</f>
        <v>SE</v>
      </c>
      <c r="O18" s="16" t="str">
        <f>[14]Junho!$I$18</f>
        <v>L</v>
      </c>
      <c r="P18" s="16" t="str">
        <f>[14]Junho!$I$19</f>
        <v>L</v>
      </c>
      <c r="Q18" s="16" t="str">
        <f>[14]Junho!$I$20</f>
        <v>N</v>
      </c>
      <c r="R18" s="16" t="str">
        <f>[14]Junho!$I$21</f>
        <v>S</v>
      </c>
      <c r="S18" s="16" t="str">
        <f>[14]Junho!$I$22</f>
        <v>S</v>
      </c>
      <c r="T18" s="15" t="str">
        <f>[14]Junho!$I$23</f>
        <v>S</v>
      </c>
      <c r="U18" s="15" t="str">
        <f>[14]Junho!$I$24</f>
        <v>S</v>
      </c>
      <c r="V18" s="15" t="str">
        <f>[14]Junho!$I$25</f>
        <v>SE</v>
      </c>
      <c r="W18" s="15" t="str">
        <f>[14]Junho!$I$26</f>
        <v>S</v>
      </c>
      <c r="X18" s="15" t="str">
        <f>[14]Junho!$I$27</f>
        <v>S</v>
      </c>
      <c r="Y18" s="15" t="str">
        <f>[14]Junho!$I$28</f>
        <v>L</v>
      </c>
      <c r="Z18" s="15" t="str">
        <f>[14]Junho!$I$29</f>
        <v>L</v>
      </c>
      <c r="AA18" s="15" t="str">
        <f>[14]Junho!$I$30</f>
        <v>L</v>
      </c>
      <c r="AB18" s="15" t="str">
        <f>[14]Junho!$I$31</f>
        <v>L</v>
      </c>
      <c r="AC18" s="15" t="str">
        <f>[14]Junho!$I$32</f>
        <v>SE</v>
      </c>
      <c r="AD18" s="15" t="str">
        <f>[14]Junho!$I$33</f>
        <v>SE</v>
      </c>
      <c r="AE18" s="15" t="str">
        <f>[14]Junho!$I$34</f>
        <v>SE</v>
      </c>
      <c r="AF18" s="122" t="str">
        <f>[14]Junho!$I$35</f>
        <v>S</v>
      </c>
      <c r="AG18" s="2"/>
      <c r="AH18" s="22" t="s">
        <v>54</v>
      </c>
    </row>
    <row r="19" spans="1:37" ht="12" customHeight="1" x14ac:dyDescent="0.2">
      <c r="A19" s="54" t="s">
        <v>49</v>
      </c>
      <c r="B19" s="16" t="str">
        <f>[15]Junho!$I$5</f>
        <v>N</v>
      </c>
      <c r="C19" s="16" t="str">
        <f>[15]Junho!$I$6</f>
        <v>L</v>
      </c>
      <c r="D19" s="16" t="str">
        <f>[15]Junho!$I$7</f>
        <v>SE</v>
      </c>
      <c r="E19" s="16" t="str">
        <f>[15]Junho!$I$8</f>
        <v>*</v>
      </c>
      <c r="F19" s="16" t="str">
        <f>[15]Junho!$I$9</f>
        <v>NE</v>
      </c>
      <c r="G19" s="16" t="str">
        <f>[15]Junho!$I$10</f>
        <v>*</v>
      </c>
      <c r="H19" s="16" t="str">
        <f>[15]Junho!$I$11</f>
        <v>S</v>
      </c>
      <c r="I19" s="16" t="str">
        <f>[15]Junho!$I$12</f>
        <v>L</v>
      </c>
      <c r="J19" s="16" t="str">
        <f>[15]Junho!$I$13</f>
        <v>NE</v>
      </c>
      <c r="K19" s="16" t="str">
        <f>[15]Junho!$I$14</f>
        <v>L</v>
      </c>
      <c r="L19" s="16" t="str">
        <f>[15]Junho!$I$15</f>
        <v>S</v>
      </c>
      <c r="M19" s="16" t="str">
        <f>[15]Junho!$I$16</f>
        <v>NE</v>
      </c>
      <c r="N19" s="16" t="str">
        <f>[15]Junho!$I$17</f>
        <v>L</v>
      </c>
      <c r="O19" s="16" t="str">
        <f>[15]Junho!$I$18</f>
        <v>NE</v>
      </c>
      <c r="P19" s="16" t="str">
        <f>[15]Junho!$I$19</f>
        <v>N</v>
      </c>
      <c r="Q19" s="16" t="str">
        <f>[15]Junho!$I$20</f>
        <v>N</v>
      </c>
      <c r="R19" s="16" t="str">
        <f>[15]Junho!$I$21</f>
        <v>SO</v>
      </c>
      <c r="S19" s="16" t="str">
        <f>[15]Junho!$I$22</f>
        <v>*</v>
      </c>
      <c r="T19" s="15" t="str">
        <f>[15]Junho!$I$23</f>
        <v>L</v>
      </c>
      <c r="U19" s="15" t="str">
        <f>[15]Junho!$I$24</f>
        <v>SO</v>
      </c>
      <c r="V19" s="15" t="str">
        <f>[15]Junho!$I$25</f>
        <v>*</v>
      </c>
      <c r="W19" s="15" t="str">
        <f>[15]Junho!$I$26</f>
        <v>SO</v>
      </c>
      <c r="X19" s="15" t="str">
        <f>[15]Junho!$I$27</f>
        <v>N</v>
      </c>
      <c r="Y19" s="15" t="str">
        <f>[15]Junho!$I$28</f>
        <v>NE</v>
      </c>
      <c r="Z19" s="15" t="str">
        <f>[15]Junho!$I$29</f>
        <v>NE</v>
      </c>
      <c r="AA19" s="15" t="str">
        <f>[15]Junho!$I$30</f>
        <v>N</v>
      </c>
      <c r="AB19" s="15" t="str">
        <f>[15]Junho!$I$31</f>
        <v>SO</v>
      </c>
      <c r="AC19" s="15" t="str">
        <f>[15]Junho!$I$32</f>
        <v>N</v>
      </c>
      <c r="AD19" s="15" t="str">
        <f>[15]Junho!$I$33</f>
        <v>N</v>
      </c>
      <c r="AE19" s="15" t="str">
        <f>[15]Junho!$I$34</f>
        <v>NE</v>
      </c>
      <c r="AF19" s="122" t="str">
        <f>[15]Junho!$I$35</f>
        <v>N</v>
      </c>
      <c r="AG19" s="2"/>
    </row>
    <row r="20" spans="1:37" ht="11.25" customHeight="1" x14ac:dyDescent="0.2">
      <c r="A20" s="54" t="s">
        <v>10</v>
      </c>
      <c r="B20" s="14" t="str">
        <f>[16]Junho!$I$5</f>
        <v>S</v>
      </c>
      <c r="C20" s="14" t="str">
        <f>[16]Junho!$I$6</f>
        <v>NE</v>
      </c>
      <c r="D20" s="14" t="str">
        <f>[16]Junho!$I$7</f>
        <v>N</v>
      </c>
      <c r="E20" s="14" t="str">
        <f>[16]Junho!$I$8</f>
        <v>N</v>
      </c>
      <c r="F20" s="14" t="str">
        <f>[16]Junho!$I$9</f>
        <v>N</v>
      </c>
      <c r="G20" s="14" t="str">
        <f>[16]Junho!$I$10</f>
        <v>L</v>
      </c>
      <c r="H20" s="14" t="str">
        <f>[16]Junho!$I$11</f>
        <v>NE</v>
      </c>
      <c r="I20" s="14" t="str">
        <f>[16]Junho!$I$12</f>
        <v>N</v>
      </c>
      <c r="J20" s="14" t="str">
        <f>[16]Junho!$I$13</f>
        <v>N</v>
      </c>
      <c r="K20" s="14" t="str">
        <f>[16]Junho!$I$14</f>
        <v>NE</v>
      </c>
      <c r="L20" s="14" t="str">
        <f>[16]Junho!$I$15</f>
        <v>NE</v>
      </c>
      <c r="M20" s="14" t="str">
        <f>[16]Junho!$I$16</f>
        <v>NE</v>
      </c>
      <c r="N20" s="14" t="str">
        <f>[16]Junho!$I$17</f>
        <v>O</v>
      </c>
      <c r="O20" s="14" t="str">
        <f>[16]Junho!$I$18</f>
        <v>O</v>
      </c>
      <c r="P20" s="14" t="str">
        <f>[16]Junho!$I$19</f>
        <v>O</v>
      </c>
      <c r="Q20" s="14" t="str">
        <f>[16]Junho!$I$20</f>
        <v>SO</v>
      </c>
      <c r="R20" s="14" t="str">
        <f>[16]Junho!$I$21</f>
        <v>L</v>
      </c>
      <c r="S20" s="14" t="str">
        <f>[16]Junho!$I$22</f>
        <v>NE</v>
      </c>
      <c r="T20" s="15" t="str">
        <f>[16]Junho!$I$23</f>
        <v>N</v>
      </c>
      <c r="U20" s="15" t="str">
        <f>[16]Junho!$I$24</f>
        <v>N</v>
      </c>
      <c r="V20" s="15" t="str">
        <f>[16]Junho!$I$25</f>
        <v>NE</v>
      </c>
      <c r="W20" s="15" t="str">
        <f>[16]Junho!$I$26</f>
        <v>NE</v>
      </c>
      <c r="X20" s="15" t="str">
        <f>[16]Junho!$I$27</f>
        <v>NO</v>
      </c>
      <c r="Y20" s="15" t="str">
        <f>[16]Junho!$I$28</f>
        <v>NO</v>
      </c>
      <c r="Z20" s="15" t="str">
        <f>[16]Junho!$I$29</f>
        <v>O</v>
      </c>
      <c r="AA20" s="15" t="str">
        <f>[16]Junho!$I$30</f>
        <v>O</v>
      </c>
      <c r="AB20" s="15" t="str">
        <f>[16]Junho!$I$31</f>
        <v>O</v>
      </c>
      <c r="AC20" s="15" t="str">
        <f>[16]Junho!$I$32</f>
        <v>O</v>
      </c>
      <c r="AD20" s="15" t="str">
        <f>[16]Junho!$I$33</f>
        <v>O</v>
      </c>
      <c r="AE20" s="15" t="str">
        <f>[16]Junho!$I$34</f>
        <v>O</v>
      </c>
      <c r="AF20" s="122" t="str">
        <f>[16]Junho!$I$35</f>
        <v>O</v>
      </c>
      <c r="AG20" s="2"/>
    </row>
    <row r="21" spans="1:37" ht="12.75" customHeight="1" x14ac:dyDescent="0.2">
      <c r="A21" s="54" t="s">
        <v>11</v>
      </c>
      <c r="B21" s="16" t="str">
        <f>[17]Junho!$I$5</f>
        <v>NE</v>
      </c>
      <c r="C21" s="16" t="str">
        <f>[17]Junho!$I$6</f>
        <v>SO</v>
      </c>
      <c r="D21" s="16" t="str">
        <f>[17]Junho!$I$7</f>
        <v>O</v>
      </c>
      <c r="E21" s="16" t="str">
        <f>[17]Junho!$I$8</f>
        <v>SO</v>
      </c>
      <c r="F21" s="16" t="str">
        <f>[17]Junho!$I$9</f>
        <v>SO</v>
      </c>
      <c r="G21" s="16" t="str">
        <f>[17]Junho!$I$10</f>
        <v>O</v>
      </c>
      <c r="H21" s="16" t="str">
        <f>[17]Junho!$I$11</f>
        <v>O</v>
      </c>
      <c r="I21" s="16" t="str">
        <f>[17]Junho!$I$12</f>
        <v>SO</v>
      </c>
      <c r="J21" s="16" t="str">
        <f>[17]Junho!$I$13</f>
        <v>SO</v>
      </c>
      <c r="K21" s="16" t="str">
        <f>[17]Junho!$I$14</f>
        <v>NE</v>
      </c>
      <c r="L21" s="16" t="str">
        <f>[17]Junho!$I$15</f>
        <v>O</v>
      </c>
      <c r="M21" s="16" t="str">
        <f>[17]Junho!$I$16</f>
        <v>O</v>
      </c>
      <c r="N21" s="16" t="str">
        <f>[17]Junho!$I$17</f>
        <v>SO</v>
      </c>
      <c r="O21" s="16" t="str">
        <f>[17]Junho!$I$18</f>
        <v>SO</v>
      </c>
      <c r="P21" s="16" t="str">
        <f>[17]Junho!$I$19</f>
        <v>NE</v>
      </c>
      <c r="Q21" s="16" t="str">
        <f>[17]Junho!$I$20</f>
        <v>NE</v>
      </c>
      <c r="R21" s="16" t="str">
        <f>[17]Junho!$I$21</f>
        <v>NE</v>
      </c>
      <c r="S21" s="16" t="str">
        <f>[17]Junho!$I$22</f>
        <v>O</v>
      </c>
      <c r="T21" s="15" t="str">
        <f>[17]Junho!$I$23</f>
        <v>O</v>
      </c>
      <c r="U21" s="15" t="str">
        <f>[17]Junho!$I$24</f>
        <v>O</v>
      </c>
      <c r="V21" s="15" t="str">
        <f>[17]Junho!$I$25</f>
        <v>NO</v>
      </c>
      <c r="W21" s="15" t="str">
        <f>[17]Junho!$I$26</f>
        <v>NO</v>
      </c>
      <c r="X21" s="15" t="str">
        <f>[17]Junho!$I$27</f>
        <v>SO</v>
      </c>
      <c r="Y21" s="15" t="str">
        <f>[17]Junho!$I$28</f>
        <v>SO</v>
      </c>
      <c r="Z21" s="15" t="str">
        <f>[17]Junho!$I$29</f>
        <v>SO</v>
      </c>
      <c r="AA21" s="15" t="str">
        <f>[17]Junho!$I$30</f>
        <v>SO</v>
      </c>
      <c r="AB21" s="15" t="str">
        <f>[17]Junho!$I$31</f>
        <v>SO</v>
      </c>
      <c r="AC21" s="15" t="str">
        <f>[17]Junho!$I$32</f>
        <v>SO</v>
      </c>
      <c r="AD21" s="15" t="str">
        <f>[17]Junho!$I$33</f>
        <v>NE</v>
      </c>
      <c r="AE21" s="15" t="str">
        <f>[17]Junho!$I$34</f>
        <v>NE</v>
      </c>
      <c r="AF21" s="122" t="str">
        <f>[17]Junho!$I$35</f>
        <v>SO</v>
      </c>
      <c r="AG21" s="2"/>
      <c r="AH21" s="22" t="s">
        <v>54</v>
      </c>
    </row>
    <row r="22" spans="1:37" ht="12.75" customHeight="1" x14ac:dyDescent="0.2">
      <c r="A22" s="54" t="s">
        <v>12</v>
      </c>
      <c r="B22" s="16" t="str">
        <f>[18]Junho!$I$5</f>
        <v>SE</v>
      </c>
      <c r="C22" s="16" t="str">
        <f>[18]Junho!$I$6</f>
        <v>S</v>
      </c>
      <c r="D22" s="16" t="str">
        <f>[18]Junho!$I$7</f>
        <v>S</v>
      </c>
      <c r="E22" s="16" t="str">
        <f>[18]Junho!$I$8</f>
        <v>NO</v>
      </c>
      <c r="F22" s="16" t="str">
        <f>[18]Junho!$I$9</f>
        <v>O</v>
      </c>
      <c r="G22" s="16" t="str">
        <f>[18]Junho!$I$10</f>
        <v>SE</v>
      </c>
      <c r="H22" s="16" t="str">
        <f>[18]Junho!$I$11</f>
        <v>S</v>
      </c>
      <c r="I22" s="16" t="str">
        <f>[18]Junho!$I$12</f>
        <v>S</v>
      </c>
      <c r="J22" s="16" t="str">
        <f>[18]Junho!$I$13</f>
        <v>S</v>
      </c>
      <c r="K22" s="16" t="str">
        <f>[18]Junho!$I$14</f>
        <v>S</v>
      </c>
      <c r="L22" s="16" t="str">
        <f>[18]Junho!$I$15</f>
        <v>S</v>
      </c>
      <c r="M22" s="16" t="str">
        <f>[18]Junho!$I$16</f>
        <v>S</v>
      </c>
      <c r="N22" s="16" t="str">
        <f>[18]Junho!$I$17</f>
        <v>S</v>
      </c>
      <c r="O22" s="16" t="str">
        <f>[18]Junho!$I$18</f>
        <v>S</v>
      </c>
      <c r="P22" s="16" t="str">
        <f>[18]Junho!$I$19</f>
        <v>S</v>
      </c>
      <c r="Q22" s="16" t="str">
        <f>[18]Junho!$I$20</f>
        <v>O</v>
      </c>
      <c r="R22" s="16" t="str">
        <f>[18]Junho!$I$21</f>
        <v>S</v>
      </c>
      <c r="S22" s="16" t="str">
        <f>[18]Junho!$I$22</f>
        <v>S</v>
      </c>
      <c r="T22" s="16" t="str">
        <f>[18]Junho!$I$23</f>
        <v>S</v>
      </c>
      <c r="U22" s="16" t="str">
        <f>[18]Junho!$I$24</f>
        <v>S</v>
      </c>
      <c r="V22" s="16" t="str">
        <f>[18]Junho!$I$25</f>
        <v>S</v>
      </c>
      <c r="W22" s="16" t="str">
        <f>[18]Junho!$I$26</f>
        <v>S</v>
      </c>
      <c r="X22" s="16" t="str">
        <f>[18]Junho!$I$27</f>
        <v>S</v>
      </c>
      <c r="Y22" s="16" t="str">
        <f>[18]Junho!$I$28</f>
        <v>SE</v>
      </c>
      <c r="Z22" s="16" t="str">
        <f>[18]Junho!$I$29</f>
        <v>SO</v>
      </c>
      <c r="AA22" s="16" t="str">
        <f>[18]Junho!$I$30</f>
        <v>O</v>
      </c>
      <c r="AB22" s="16" t="str">
        <f>[18]Junho!$I$31</f>
        <v>S</v>
      </c>
      <c r="AC22" s="16" t="str">
        <f>[18]Junho!$I$32</f>
        <v>S</v>
      </c>
      <c r="AD22" s="16" t="str">
        <f>[18]Junho!$I$33</f>
        <v>S</v>
      </c>
      <c r="AE22" s="16" t="str">
        <f>[18]Junho!$I$34</f>
        <v>S</v>
      </c>
      <c r="AF22" s="121" t="str">
        <f>[18]Junho!$I$35</f>
        <v>S</v>
      </c>
      <c r="AG22" s="2"/>
    </row>
    <row r="23" spans="1:37" ht="12" customHeight="1" x14ac:dyDescent="0.2">
      <c r="A23" s="54" t="s">
        <v>13</v>
      </c>
      <c r="B23" s="15" t="str">
        <f>[19]Junho!$I$5</f>
        <v>N</v>
      </c>
      <c r="C23" s="15" t="str">
        <f>[19]Junho!$I$6</f>
        <v>SE</v>
      </c>
      <c r="D23" s="15" t="str">
        <f>[19]Junho!$I$7</f>
        <v>S</v>
      </c>
      <c r="E23" s="15" t="str">
        <f>[19]Junho!$I$8</f>
        <v>N</v>
      </c>
      <c r="F23" s="15" t="str">
        <f>[19]Junho!$I$9</f>
        <v>NO</v>
      </c>
      <c r="G23" s="15" t="str">
        <f>[19]Junho!$I$10</f>
        <v>SO</v>
      </c>
      <c r="H23" s="15" t="str">
        <f>[19]Junho!$I$11</f>
        <v>S</v>
      </c>
      <c r="I23" s="15" t="str">
        <f>[19]Junho!$I$12</f>
        <v>SE</v>
      </c>
      <c r="J23" s="15" t="str">
        <f>[19]Junho!$I$13</f>
        <v>SE</v>
      </c>
      <c r="K23" s="15" t="str">
        <f>[19]Junho!$I$14</f>
        <v>S</v>
      </c>
      <c r="L23" s="15" t="str">
        <f>[19]Junho!$I$15</f>
        <v>S</v>
      </c>
      <c r="M23" s="15" t="str">
        <f>[19]Junho!$I$16</f>
        <v>SE</v>
      </c>
      <c r="N23" s="15" t="str">
        <f>[19]Junho!$I$17</f>
        <v>S</v>
      </c>
      <c r="O23" s="15" t="str">
        <f>[19]Junho!$I$18</f>
        <v>L</v>
      </c>
      <c r="P23" s="15" t="str">
        <f>[19]Junho!$I$19</f>
        <v>L</v>
      </c>
      <c r="Q23" s="15" t="str">
        <f>[19]Junho!$I$20</f>
        <v>NE</v>
      </c>
      <c r="R23" s="15" t="str">
        <f>[19]Junho!$I$21</f>
        <v>S</v>
      </c>
      <c r="S23" s="15" t="str">
        <f>[19]Junho!$I$22</f>
        <v>S</v>
      </c>
      <c r="T23" s="15" t="str">
        <f>[19]Junho!$I$23</f>
        <v>S</v>
      </c>
      <c r="U23" s="15" t="str">
        <f>[19]Junho!$I$24</f>
        <v>S</v>
      </c>
      <c r="V23" s="15" t="str">
        <f>[19]Junho!$I$25</f>
        <v>SO</v>
      </c>
      <c r="W23" s="15" t="str">
        <f>[19]Junho!$I$26</f>
        <v>S</v>
      </c>
      <c r="X23" s="15" t="str">
        <f>[19]Junho!$I$27</f>
        <v>SO</v>
      </c>
      <c r="Y23" s="15" t="str">
        <f>[19]Junho!$I$28</f>
        <v>N</v>
      </c>
      <c r="Z23" s="15" t="str">
        <f>[19]Junho!$I$29</f>
        <v>NE</v>
      </c>
      <c r="AA23" s="15" t="str">
        <f>[19]Junho!$I$30</f>
        <v>S</v>
      </c>
      <c r="AB23" s="15" t="str">
        <f>[19]Junho!$I$31</f>
        <v>S</v>
      </c>
      <c r="AC23" s="15" t="str">
        <f>[19]Junho!$I$32</f>
        <v>SO</v>
      </c>
      <c r="AD23" s="15" t="str">
        <f>[19]Junho!$I$33</f>
        <v>S</v>
      </c>
      <c r="AE23" s="15" t="str">
        <f>[19]Junho!$I$34</f>
        <v>NE</v>
      </c>
      <c r="AF23" s="122" t="str">
        <f>[19]Junho!$I$35</f>
        <v>S</v>
      </c>
      <c r="AG23" s="2"/>
    </row>
    <row r="24" spans="1:37" ht="11.25" customHeight="1" x14ac:dyDescent="0.2">
      <c r="A24" s="54" t="s">
        <v>14</v>
      </c>
      <c r="B24" s="16" t="str">
        <f>[20]Junho!$I$5</f>
        <v>SE</v>
      </c>
      <c r="C24" s="16" t="str">
        <f>[20]Junho!$I$6</f>
        <v>S</v>
      </c>
      <c r="D24" s="16" t="str">
        <f>[20]Junho!$I$7</f>
        <v>N</v>
      </c>
      <c r="E24" s="16" t="str">
        <f>[20]Junho!$I$8</f>
        <v>*</v>
      </c>
      <c r="F24" s="16" t="str">
        <f>[20]Junho!$I$9</f>
        <v>N</v>
      </c>
      <c r="G24" s="16" t="str">
        <f>[20]Junho!$I$10</f>
        <v>NO</v>
      </c>
      <c r="H24" s="16" t="str">
        <f>[20]Junho!$I$11</f>
        <v>SO</v>
      </c>
      <c r="I24" s="16" t="str">
        <f>[20]Junho!$I$12</f>
        <v>SO</v>
      </c>
      <c r="J24" s="16" t="str">
        <f>[20]Junho!$I$13</f>
        <v>SO</v>
      </c>
      <c r="K24" s="16" t="str">
        <f>[20]Junho!$I$14</f>
        <v>O</v>
      </c>
      <c r="L24" s="16" t="str">
        <f>[20]Junho!$I$15</f>
        <v>SO</v>
      </c>
      <c r="M24" s="16" t="str">
        <f>[20]Junho!$I$16</f>
        <v>SO</v>
      </c>
      <c r="N24" s="16" t="str">
        <f>[20]Junho!$I$17</f>
        <v>SO</v>
      </c>
      <c r="O24" s="16" t="str">
        <f>[20]Junho!$I$18</f>
        <v>SO</v>
      </c>
      <c r="P24" s="16" t="str">
        <f>[20]Junho!$I$19</f>
        <v>SO</v>
      </c>
      <c r="Q24" s="16" t="str">
        <f>[20]Junho!$I$20</f>
        <v>O</v>
      </c>
      <c r="R24" s="16" t="str">
        <f>[20]Junho!$I$21</f>
        <v>SO</v>
      </c>
      <c r="S24" s="16" t="str">
        <f>[20]Junho!$I$22</f>
        <v>SO</v>
      </c>
      <c r="T24" s="16" t="str">
        <f>[20]Junho!$I$23</f>
        <v>SO</v>
      </c>
      <c r="U24" s="16" t="str">
        <f>[20]Junho!$I$24</f>
        <v>SO</v>
      </c>
      <c r="V24" s="16" t="str">
        <f>[20]Junho!$I$25</f>
        <v>SE</v>
      </c>
      <c r="W24" s="16" t="str">
        <f>[20]Junho!$I$26</f>
        <v>S</v>
      </c>
      <c r="X24" s="16" t="str">
        <f>[20]Junho!$I$27</f>
        <v>S</v>
      </c>
      <c r="Y24" s="16" t="str">
        <f>[20]Junho!$I$28</f>
        <v>SE</v>
      </c>
      <c r="Z24" s="16" t="str">
        <f>[20]Junho!$I$29</f>
        <v>SE</v>
      </c>
      <c r="AA24" s="16" t="str">
        <f>[20]Junho!$I$30</f>
        <v>NE</v>
      </c>
      <c r="AB24" s="16" t="str">
        <f>[20]Junho!$I$31</f>
        <v>SE</v>
      </c>
      <c r="AC24" s="16" t="str">
        <f>[20]Junho!$I$32</f>
        <v>NE</v>
      </c>
      <c r="AD24" s="16" t="str">
        <f>[20]Junho!$I$33</f>
        <v>L</v>
      </c>
      <c r="AE24" s="16" t="str">
        <f>[20]Junho!$I$34</f>
        <v>NE</v>
      </c>
      <c r="AF24" s="121" t="str">
        <f>[20]Junho!$I$35</f>
        <v>SO</v>
      </c>
      <c r="AG24" s="2"/>
      <c r="AI24" s="22" t="s">
        <v>54</v>
      </c>
    </row>
    <row r="25" spans="1:37" ht="12" customHeight="1" x14ac:dyDescent="0.2">
      <c r="A25" s="54" t="s">
        <v>15</v>
      </c>
      <c r="B25" s="16" t="str">
        <f>[21]Junho!$I$5</f>
        <v>NO</v>
      </c>
      <c r="C25" s="16" t="str">
        <f>[21]Junho!$I$6</f>
        <v>S</v>
      </c>
      <c r="D25" s="16" t="str">
        <f>[21]Junho!$I$7</f>
        <v>S</v>
      </c>
      <c r="E25" s="16" t="str">
        <f>[21]Junho!$I$8</f>
        <v>NO</v>
      </c>
      <c r="F25" s="16" t="str">
        <f>[21]Junho!$I$9</f>
        <v>O</v>
      </c>
      <c r="G25" s="16" t="str">
        <f>[21]Junho!$I$10</f>
        <v>SO</v>
      </c>
      <c r="H25" s="16" t="str">
        <f>[21]Junho!$I$11</f>
        <v>S</v>
      </c>
      <c r="I25" s="16" t="str">
        <f>[21]Junho!$I$12</f>
        <v>SO</v>
      </c>
      <c r="J25" s="16" t="str">
        <f>[21]Junho!$I$13</f>
        <v>SO</v>
      </c>
      <c r="K25" s="16" t="str">
        <f>[21]Junho!$I$14</f>
        <v>SO</v>
      </c>
      <c r="L25" s="16" t="str">
        <f>[21]Junho!$I$15</f>
        <v>S</v>
      </c>
      <c r="M25" s="16" t="str">
        <f>[21]Junho!$I$16</f>
        <v>SO</v>
      </c>
      <c r="N25" s="16" t="str">
        <f>[21]Junho!$I$17</f>
        <v>NO</v>
      </c>
      <c r="O25" s="16" t="str">
        <f>[21]Junho!$I$18</f>
        <v>NO</v>
      </c>
      <c r="P25" s="16" t="str">
        <f>[21]Junho!$I$19</f>
        <v>NO</v>
      </c>
      <c r="Q25" s="16" t="str">
        <f>[21]Junho!$I$20</f>
        <v>NO</v>
      </c>
      <c r="R25" s="16" t="str">
        <f>[21]Junho!$I$21</f>
        <v>SO</v>
      </c>
      <c r="S25" s="16" t="str">
        <f>[21]Junho!$I$22</f>
        <v>SO</v>
      </c>
      <c r="T25" s="16" t="str">
        <f>[21]Junho!$I$23</f>
        <v>SO</v>
      </c>
      <c r="U25" s="16" t="str">
        <f>[21]Junho!$I$24</f>
        <v>SO</v>
      </c>
      <c r="V25" s="16" t="str">
        <f>[21]Junho!$I$25</f>
        <v>SO</v>
      </c>
      <c r="W25" s="16" t="str">
        <f>[21]Junho!$I$26</f>
        <v>S</v>
      </c>
      <c r="X25" s="16" t="str">
        <f>[21]Junho!$I$27</f>
        <v>NO</v>
      </c>
      <c r="Y25" s="16" t="str">
        <f>[21]Junho!$I$28</f>
        <v>NO</v>
      </c>
      <c r="Z25" s="16" t="str">
        <f>[21]Junho!$I$29</f>
        <v>NO</v>
      </c>
      <c r="AA25" s="16" t="str">
        <f>[21]Junho!$I$30</f>
        <v>NO</v>
      </c>
      <c r="AB25" s="16" t="str">
        <f>[21]Junho!$I$31</f>
        <v>NO</v>
      </c>
      <c r="AC25" s="16" t="str">
        <f>[21]Junho!$I$32</f>
        <v>NO</v>
      </c>
      <c r="AD25" s="16" t="str">
        <f>[21]Junho!$I$33</f>
        <v>NO</v>
      </c>
      <c r="AE25" s="16" t="str">
        <f>[21]Junho!$I$34</f>
        <v>NO</v>
      </c>
      <c r="AF25" s="121" t="str">
        <f>[21]Junho!$I$35</f>
        <v>NO</v>
      </c>
      <c r="AG25" s="2"/>
      <c r="AJ25" s="22" t="s">
        <v>54</v>
      </c>
    </row>
    <row r="26" spans="1:37" ht="12.75" customHeight="1" x14ac:dyDescent="0.2">
      <c r="A26" s="54" t="s">
        <v>16</v>
      </c>
      <c r="B26" s="17" t="str">
        <f>[22]Junho!$I$5</f>
        <v>SE</v>
      </c>
      <c r="C26" s="17" t="str">
        <f>[22]Junho!$I$6</f>
        <v>S</v>
      </c>
      <c r="D26" s="17" t="str">
        <f>[22]Junho!$I$7</f>
        <v>S</v>
      </c>
      <c r="E26" s="17" t="str">
        <f>[22]Junho!$I$8</f>
        <v>S</v>
      </c>
      <c r="F26" s="17" t="str">
        <f>[22]Junho!$I$9</f>
        <v>S</v>
      </c>
      <c r="G26" s="17" t="str">
        <f>[22]Junho!$I$10</f>
        <v>S</v>
      </c>
      <c r="H26" s="17" t="str">
        <f>[22]Junho!$I$11</f>
        <v>S</v>
      </c>
      <c r="I26" s="17" t="str">
        <f>[22]Junho!$I$12</f>
        <v>S</v>
      </c>
      <c r="J26" s="17" t="str">
        <f>[22]Junho!$I$13</f>
        <v>SE</v>
      </c>
      <c r="K26" s="17" t="str">
        <f>[22]Junho!$I$14</f>
        <v>S</v>
      </c>
      <c r="L26" s="17" t="str">
        <f>[22]Junho!$I$15</f>
        <v>S</v>
      </c>
      <c r="M26" s="17" t="str">
        <f>[22]Junho!$I$16</f>
        <v>S</v>
      </c>
      <c r="N26" s="17" t="str">
        <f>[22]Junho!$I$17</f>
        <v>SE</v>
      </c>
      <c r="O26" s="17" t="str">
        <f>[22]Junho!$I$18</f>
        <v>NE</v>
      </c>
      <c r="P26" s="17" t="str">
        <f>[22]Junho!$I$19</f>
        <v>NO</v>
      </c>
      <c r="Q26" s="17" t="str">
        <f>[22]Junho!$I$20</f>
        <v>L</v>
      </c>
      <c r="R26" s="17" t="str">
        <f>[22]Junho!$I$21</f>
        <v>S</v>
      </c>
      <c r="S26" s="17" t="str">
        <f>[22]Junho!$I$22</f>
        <v>S</v>
      </c>
      <c r="T26" s="17" t="str">
        <f>[22]Junho!$I$23</f>
        <v>S</v>
      </c>
      <c r="U26" s="17" t="str">
        <f>[22]Junho!$I$24</f>
        <v>S</v>
      </c>
      <c r="V26" s="17" t="str">
        <f>[22]Junho!$I$25</f>
        <v>S</v>
      </c>
      <c r="W26" s="17" t="str">
        <f>[22]Junho!$I$26</f>
        <v>S</v>
      </c>
      <c r="X26" s="17" t="str">
        <f>[22]Junho!$I$27</f>
        <v>S</v>
      </c>
      <c r="Y26" s="17" t="str">
        <f>[22]Junho!$I$28</f>
        <v>N</v>
      </c>
      <c r="Z26" s="17" t="str">
        <f>[22]Junho!$I$29</f>
        <v>NE</v>
      </c>
      <c r="AA26" s="17" t="str">
        <f>[22]Junho!$I$30</f>
        <v>SO</v>
      </c>
      <c r="AB26" s="17" t="str">
        <f>[22]Junho!$I$31</f>
        <v>S</v>
      </c>
      <c r="AC26" s="17" t="str">
        <f>[22]Junho!$I$32</f>
        <v>S</v>
      </c>
      <c r="AD26" s="17" t="str">
        <f>[22]Junho!$I$33</f>
        <v>S</v>
      </c>
      <c r="AE26" s="17" t="str">
        <f>[22]Junho!$I$34</f>
        <v>L</v>
      </c>
      <c r="AF26" s="123" t="str">
        <f>[22]Junho!$I$35</f>
        <v>S</v>
      </c>
      <c r="AG26" s="2"/>
    </row>
    <row r="27" spans="1:37" ht="11.25" customHeight="1" x14ac:dyDescent="0.2">
      <c r="A27" s="54" t="s">
        <v>17</v>
      </c>
      <c r="B27" s="16" t="str">
        <f>[23]Junho!$I$5</f>
        <v>S</v>
      </c>
      <c r="C27" s="16" t="str">
        <f>[23]Junho!$I$6</f>
        <v>SE</v>
      </c>
      <c r="D27" s="16" t="str">
        <f>[23]Junho!$I$7</f>
        <v>SE</v>
      </c>
      <c r="E27" s="16" t="str">
        <f>[23]Junho!$I$8</f>
        <v>SE</v>
      </c>
      <c r="F27" s="16" t="str">
        <f>[23]Junho!$I$9</f>
        <v>L</v>
      </c>
      <c r="G27" s="16" t="str">
        <f>[23]Junho!$I$10</f>
        <v>SE</v>
      </c>
      <c r="H27" s="16" t="str">
        <f>[23]Junho!$I$11</f>
        <v>SE</v>
      </c>
      <c r="I27" s="16" t="str">
        <f>[23]Junho!$I$12</f>
        <v>SE</v>
      </c>
      <c r="J27" s="16" t="str">
        <f>[23]Junho!$I$13</f>
        <v>L</v>
      </c>
      <c r="K27" s="16" t="str">
        <f>[23]Junho!$I$14</f>
        <v>L</v>
      </c>
      <c r="L27" s="16" t="str">
        <f>[23]Junho!$I$15</f>
        <v>SE</v>
      </c>
      <c r="M27" s="16" t="str">
        <f>[23]Junho!$I$16</f>
        <v>L</v>
      </c>
      <c r="N27" s="16" t="str">
        <f>[23]Junho!$I$17</f>
        <v>NE</v>
      </c>
      <c r="O27" s="16" t="str">
        <f>[23]Junho!$I$18</f>
        <v>L</v>
      </c>
      <c r="P27" s="16" t="str">
        <f>[23]Junho!$I$19</f>
        <v>O</v>
      </c>
      <c r="Q27" s="16" t="str">
        <f>[23]Junho!$I$20</f>
        <v>O</v>
      </c>
      <c r="R27" s="16" t="str">
        <f>[23]Junho!$I$21</f>
        <v>S</v>
      </c>
      <c r="S27" s="16" t="str">
        <f>[23]Junho!$I$22</f>
        <v>SE</v>
      </c>
      <c r="T27" s="16" t="str">
        <f>[23]Junho!$I$23</f>
        <v>SE</v>
      </c>
      <c r="U27" s="16" t="str">
        <f>[23]Junho!$I$24</f>
        <v>SE</v>
      </c>
      <c r="V27" s="16" t="str">
        <f>[23]Junho!$I$25</f>
        <v>SE</v>
      </c>
      <c r="W27" s="16" t="str">
        <f>[23]Junho!$I$26</f>
        <v>SE</v>
      </c>
      <c r="X27" s="16" t="str">
        <f>[23]Junho!$I$27</f>
        <v>L</v>
      </c>
      <c r="Y27" s="16" t="str">
        <f>[23]Junho!$I$28</f>
        <v>N</v>
      </c>
      <c r="Z27" s="16" t="str">
        <f>[23]Junho!$I$29</f>
        <v>N</v>
      </c>
      <c r="AA27" s="16" t="str">
        <f>[23]Junho!$I$30</f>
        <v>N</v>
      </c>
      <c r="AB27" s="16" t="str">
        <f>[23]Junho!$I$31</f>
        <v>NE</v>
      </c>
      <c r="AC27" s="16" t="str">
        <f>[23]Junho!$I$32</f>
        <v>NE</v>
      </c>
      <c r="AD27" s="16" t="str">
        <f>[23]Junho!$I$33</f>
        <v>N</v>
      </c>
      <c r="AE27" s="16" t="str">
        <f>[23]Junho!$I$34</f>
        <v>N</v>
      </c>
      <c r="AF27" s="121" t="str">
        <f>[23]Junho!$I$35</f>
        <v>SE</v>
      </c>
      <c r="AG27" s="2"/>
    </row>
    <row r="28" spans="1:37" ht="12" customHeight="1" x14ac:dyDescent="0.2">
      <c r="A28" s="54" t="s">
        <v>18</v>
      </c>
      <c r="B28" s="16" t="str">
        <f>[24]Junho!$I$5</f>
        <v>S</v>
      </c>
      <c r="C28" s="16" t="str">
        <f>[24]Junho!$I$6</f>
        <v>O</v>
      </c>
      <c r="D28" s="16" t="str">
        <f>[24]Junho!$I$7</f>
        <v>O</v>
      </c>
      <c r="E28" s="16" t="str">
        <f>[24]Junho!$I$8</f>
        <v>NO</v>
      </c>
      <c r="F28" s="16" t="str">
        <f>[24]Junho!$I$9</f>
        <v>NO</v>
      </c>
      <c r="G28" s="16" t="str">
        <f>[24]Junho!$I$10</f>
        <v>O</v>
      </c>
      <c r="H28" s="16" t="str">
        <f>[24]Junho!$I$11</f>
        <v>L</v>
      </c>
      <c r="I28" s="16" t="str">
        <f>[24]Junho!$I$12</f>
        <v>SE</v>
      </c>
      <c r="J28" s="16" t="str">
        <f>[24]Junho!$I$13</f>
        <v>L</v>
      </c>
      <c r="K28" s="16" t="str">
        <f>[24]Junho!$I$14</f>
        <v>SE</v>
      </c>
      <c r="L28" s="16" t="str">
        <f>[24]Junho!$I$15</f>
        <v>S</v>
      </c>
      <c r="M28" s="16" t="str">
        <f>[24]Junho!$I$16</f>
        <v>S</v>
      </c>
      <c r="N28" s="16" t="str">
        <f>[24]Junho!$I$17</f>
        <v>L</v>
      </c>
      <c r="O28" s="16" t="str">
        <f>[24]Junho!$I$18</f>
        <v>L</v>
      </c>
      <c r="P28" s="16" t="str">
        <f>[24]Junho!$I$19</f>
        <v>SE</v>
      </c>
      <c r="Q28" s="16" t="str">
        <f>[24]Junho!$I$20</f>
        <v>SE</v>
      </c>
      <c r="R28" s="16" t="str">
        <f>[24]Junho!$I$21</f>
        <v>NE</v>
      </c>
      <c r="S28" s="16" t="str">
        <f>[24]Junho!$I$22</f>
        <v>L</v>
      </c>
      <c r="T28" s="16" t="str">
        <f>[24]Junho!$I$23</f>
        <v>L</v>
      </c>
      <c r="U28" s="16" t="str">
        <f>[24]Junho!$I$24</f>
        <v>L</v>
      </c>
      <c r="V28" s="16" t="str">
        <f>[24]Junho!$I$25</f>
        <v>O</v>
      </c>
      <c r="W28" s="16" t="str">
        <f>[24]Junho!$I$26</f>
        <v>S</v>
      </c>
      <c r="X28" s="16" t="str">
        <f>[24]Junho!$I$27</f>
        <v>L</v>
      </c>
      <c r="Y28" s="16" t="str">
        <f>[24]Junho!$I$28</f>
        <v>L</v>
      </c>
      <c r="Z28" s="16" t="str">
        <f>[24]Junho!$I$29</f>
        <v>L</v>
      </c>
      <c r="AA28" s="16" t="str">
        <f>[24]Junho!$I$30</f>
        <v>L</v>
      </c>
      <c r="AB28" s="16" t="str">
        <f>[24]Junho!$I$31</f>
        <v>L</v>
      </c>
      <c r="AC28" s="16" t="str">
        <f>[24]Junho!$I$32</f>
        <v>L</v>
      </c>
      <c r="AD28" s="16" t="str">
        <f>[24]Junho!$I$33</f>
        <v>L</v>
      </c>
      <c r="AE28" s="16" t="str">
        <f>[24]Junho!$I$34</f>
        <v>L</v>
      </c>
      <c r="AF28" s="121" t="str">
        <f>[24]Junho!$I$35</f>
        <v>L</v>
      </c>
      <c r="AG28" s="2"/>
    </row>
    <row r="29" spans="1:37" ht="12.75" customHeight="1" x14ac:dyDescent="0.2">
      <c r="A29" s="54" t="s">
        <v>19</v>
      </c>
      <c r="B29" s="16" t="str">
        <f>[25]Junho!$I$5</f>
        <v>SE</v>
      </c>
      <c r="C29" s="16" t="str">
        <f>[25]Junho!$I$6</f>
        <v>S</v>
      </c>
      <c r="D29" s="16" t="str">
        <f>[25]Junho!$I$7</f>
        <v>S</v>
      </c>
      <c r="E29" s="16" t="str">
        <f>[25]Junho!$I$8</f>
        <v>SE</v>
      </c>
      <c r="F29" s="16" t="str">
        <f>[25]Junho!$I$9</f>
        <v>S</v>
      </c>
      <c r="G29" s="16" t="str">
        <f>[25]Junho!$I$10</f>
        <v>S</v>
      </c>
      <c r="H29" s="16" t="str">
        <f>[25]Junho!$I$11</f>
        <v>S</v>
      </c>
      <c r="I29" s="16" t="str">
        <f>[25]Junho!$I$12</f>
        <v>S</v>
      </c>
      <c r="J29" s="16" t="str">
        <f>[25]Junho!$I$13</f>
        <v>S</v>
      </c>
      <c r="K29" s="16" t="str">
        <f>[25]Junho!$I$14</f>
        <v>S</v>
      </c>
      <c r="L29" s="16" t="str">
        <f>[25]Junho!$I$15</f>
        <v>S</v>
      </c>
      <c r="M29" s="16" t="str">
        <f>[25]Junho!$I$16</f>
        <v>S</v>
      </c>
      <c r="N29" s="16" t="str">
        <f>[25]Junho!$I$17</f>
        <v>L</v>
      </c>
      <c r="O29" s="16" t="str">
        <f>[25]Junho!$I$18</f>
        <v>NE</v>
      </c>
      <c r="P29" s="16" t="str">
        <f>[25]Junho!$I$19</f>
        <v>NE</v>
      </c>
      <c r="Q29" s="16" t="str">
        <f>[25]Junho!$I$20</f>
        <v>NE</v>
      </c>
      <c r="R29" s="16" t="str">
        <f>[25]Junho!$I$21</f>
        <v>SO</v>
      </c>
      <c r="S29" s="16" t="str">
        <f>[25]Junho!$I$22</f>
        <v>S</v>
      </c>
      <c r="T29" s="16" t="str">
        <f>[25]Junho!$I$23</f>
        <v>S</v>
      </c>
      <c r="U29" s="16" t="str">
        <f>[25]Junho!$I$24</f>
        <v>S</v>
      </c>
      <c r="V29" s="16" t="str">
        <f>[25]Junho!$I$25</f>
        <v>SO</v>
      </c>
      <c r="W29" s="16" t="str">
        <f>[25]Junho!$I$26</f>
        <v>SO</v>
      </c>
      <c r="X29" s="16" t="str">
        <f>[25]Junho!$I$27</f>
        <v>SE</v>
      </c>
      <c r="Y29" s="16" t="str">
        <f>[25]Junho!$I$28</f>
        <v>L</v>
      </c>
      <c r="Z29" s="16" t="str">
        <f>[25]Junho!$I$29</f>
        <v>L</v>
      </c>
      <c r="AA29" s="16" t="str">
        <f>[25]Junho!$I$30</f>
        <v>NE</v>
      </c>
      <c r="AB29" s="16" t="str">
        <f>[25]Junho!$I$31</f>
        <v>NE</v>
      </c>
      <c r="AC29" s="16" t="str">
        <f>[25]Junho!$I$32</f>
        <v>L</v>
      </c>
      <c r="AD29" s="16" t="str">
        <f>[25]Junho!$I$33</f>
        <v>L</v>
      </c>
      <c r="AE29" s="16" t="str">
        <f>[25]Junho!$I$34</f>
        <v>L</v>
      </c>
      <c r="AF29" s="121" t="str">
        <f>[25]Junho!$I$35</f>
        <v>S</v>
      </c>
      <c r="AG29" s="2"/>
      <c r="AK29" s="22" t="s">
        <v>54</v>
      </c>
    </row>
    <row r="30" spans="1:37" ht="11.25" customHeight="1" x14ac:dyDescent="0.2">
      <c r="A30" s="54" t="s">
        <v>31</v>
      </c>
      <c r="B30" s="16" t="str">
        <f>[26]Junho!$I$5</f>
        <v>*</v>
      </c>
      <c r="C30" s="16" t="str">
        <f>[26]Junho!$I$6</f>
        <v>*</v>
      </c>
      <c r="D30" s="16" t="str">
        <f>[26]Junho!$I$7</f>
        <v>*</v>
      </c>
      <c r="E30" s="16" t="str">
        <f>[26]Junho!$I$8</f>
        <v>*</v>
      </c>
      <c r="F30" s="16" t="str">
        <f>[26]Junho!$I$9</f>
        <v>*</v>
      </c>
      <c r="G30" s="16" t="str">
        <f>[26]Junho!$I$10</f>
        <v>*</v>
      </c>
      <c r="H30" s="16" t="str">
        <f>[26]Junho!$I$11</f>
        <v>*</v>
      </c>
      <c r="I30" s="16" t="str">
        <f>[26]Junho!$I$12</f>
        <v>*</v>
      </c>
      <c r="J30" s="16" t="str">
        <f>[26]Junho!$I$13</f>
        <v>*</v>
      </c>
      <c r="K30" s="16" t="str">
        <f>[26]Junho!$I$14</f>
        <v>S</v>
      </c>
      <c r="L30" s="16" t="str">
        <f>[26]Junho!$I$15</f>
        <v>S</v>
      </c>
      <c r="M30" s="16" t="str">
        <f>[26]Junho!$I$16</f>
        <v>SE</v>
      </c>
      <c r="N30" s="16" t="str">
        <f>[26]Junho!$I$17</f>
        <v>SE</v>
      </c>
      <c r="O30" s="16" t="str">
        <f>[26]Junho!$I$18</f>
        <v>SE</v>
      </c>
      <c r="P30" s="16" t="str">
        <f>[26]Junho!$I$19</f>
        <v>SE</v>
      </c>
      <c r="Q30" s="16" t="str">
        <f>[26]Junho!$I$20</f>
        <v>SE</v>
      </c>
      <c r="R30" s="16" t="str">
        <f>[26]Junho!$I$21</f>
        <v>SE</v>
      </c>
      <c r="S30" s="16" t="str">
        <f>[26]Junho!$I$22</f>
        <v>SE</v>
      </c>
      <c r="T30" s="16" t="str">
        <f>[26]Junho!$I$23</f>
        <v>SE</v>
      </c>
      <c r="U30" s="16" t="str">
        <f>[26]Junho!$I$24</f>
        <v>SE</v>
      </c>
      <c r="V30" s="16" t="str">
        <f>[26]Junho!$I$25</f>
        <v>S</v>
      </c>
      <c r="W30" s="16" t="str">
        <f>[26]Junho!$I$26</f>
        <v>S</v>
      </c>
      <c r="X30" s="16" t="str">
        <f>[26]Junho!$I$27</f>
        <v>SE</v>
      </c>
      <c r="Y30" s="16" t="str">
        <f>[26]Junho!$I$28</f>
        <v>NE</v>
      </c>
      <c r="Z30" s="16" t="str">
        <f>[26]Junho!$I$29</f>
        <v>NE</v>
      </c>
      <c r="AA30" s="16" t="str">
        <f>[26]Junho!$I$30</f>
        <v>NE</v>
      </c>
      <c r="AB30" s="16" t="str">
        <f>[26]Junho!$I$31</f>
        <v>NE</v>
      </c>
      <c r="AC30" s="16" t="str">
        <f>[26]Junho!$I$32</f>
        <v>SE</v>
      </c>
      <c r="AD30" s="16" t="str">
        <f>[26]Junho!$I$33</f>
        <v>NE</v>
      </c>
      <c r="AE30" s="16" t="str">
        <f>[26]Junho!$I$34</f>
        <v>NE</v>
      </c>
      <c r="AF30" s="121" t="str">
        <f>[26]Junho!$I$35</f>
        <v>SE</v>
      </c>
      <c r="AG30" s="2"/>
    </row>
    <row r="31" spans="1:37" ht="11.25" customHeight="1" x14ac:dyDescent="0.2">
      <c r="A31" s="54" t="s">
        <v>51</v>
      </c>
      <c r="B31" s="16" t="str">
        <f>[27]Junho!$I$5</f>
        <v>L</v>
      </c>
      <c r="C31" s="16" t="str">
        <f>[27]Junho!$I$6</f>
        <v>S</v>
      </c>
      <c r="D31" s="16" t="str">
        <f>[27]Junho!$I$7</f>
        <v>SO</v>
      </c>
      <c r="E31" s="16" t="str">
        <f>[27]Junho!$I$8</f>
        <v>L</v>
      </c>
      <c r="F31" s="16" t="str">
        <f>[27]Junho!$I$9</f>
        <v>NE</v>
      </c>
      <c r="G31" s="16" t="str">
        <f>[27]Junho!$I$10</f>
        <v>NO</v>
      </c>
      <c r="H31" s="16" t="str">
        <f>[27]Junho!$I$11</f>
        <v>SO</v>
      </c>
      <c r="I31" s="16" t="str">
        <f>[27]Junho!$I$12</f>
        <v>S</v>
      </c>
      <c r="J31" s="16" t="str">
        <f>[27]Junho!$I$13</f>
        <v>SE</v>
      </c>
      <c r="K31" s="16" t="str">
        <f>[27]Junho!$I$14</f>
        <v>SO</v>
      </c>
      <c r="L31" s="16" t="str">
        <f>[27]Junho!$I$15</f>
        <v>S</v>
      </c>
      <c r="M31" s="16" t="str">
        <f>[27]Junho!$I$16</f>
        <v>SE</v>
      </c>
      <c r="N31" s="16" t="str">
        <f>[27]Junho!$I$17</f>
        <v>SE</v>
      </c>
      <c r="O31" s="16" t="str">
        <f>[27]Junho!$I$18</f>
        <v>SE</v>
      </c>
      <c r="P31" s="16" t="str">
        <f>[27]Junho!$I$19</f>
        <v>SE</v>
      </c>
      <c r="Q31" s="16" t="str">
        <f>[27]Junho!$I$20</f>
        <v>SE</v>
      </c>
      <c r="R31" s="16" t="str">
        <f>[27]Junho!$I$21</f>
        <v>SE</v>
      </c>
      <c r="S31" s="16" t="str">
        <f>[27]Junho!$I$22</f>
        <v>O</v>
      </c>
      <c r="T31" s="16" t="str">
        <f>[27]Junho!$I$23</f>
        <v>SO</v>
      </c>
      <c r="U31" s="16" t="str">
        <f>[27]Junho!$I$24</f>
        <v>SO</v>
      </c>
      <c r="V31" s="16" t="str">
        <f>[27]Junho!$I$25</f>
        <v>SO</v>
      </c>
      <c r="W31" s="16" t="str">
        <f>[27]Junho!$I$26</f>
        <v>SO</v>
      </c>
      <c r="X31" s="16" t="str">
        <f>[27]Junho!$I$27</f>
        <v>SO</v>
      </c>
      <c r="Y31" s="16" t="str">
        <f>[27]Junho!$I$28</f>
        <v>SE</v>
      </c>
      <c r="Z31" s="16" t="str">
        <f>[27]Junho!$I$29</f>
        <v>L</v>
      </c>
      <c r="AA31" s="16" t="str">
        <f>[27]Junho!$I$30</f>
        <v>L</v>
      </c>
      <c r="AB31" s="16" t="str">
        <f>[27]Junho!$I$31</f>
        <v>L</v>
      </c>
      <c r="AC31" s="16" t="str">
        <f>[27]Junho!$I$32</f>
        <v>SO</v>
      </c>
      <c r="AD31" s="16" t="str">
        <f>[27]Junho!$I$33</f>
        <v>L</v>
      </c>
      <c r="AE31" s="16" t="str">
        <f>[27]Junho!$I$34</f>
        <v>L</v>
      </c>
      <c r="AF31" s="121" t="str">
        <f>[27]Junho!$I$35</f>
        <v>SO</v>
      </c>
      <c r="AG31" s="2"/>
      <c r="AJ31" s="22" t="s">
        <v>54</v>
      </c>
    </row>
    <row r="32" spans="1:37" ht="11.25" customHeight="1" x14ac:dyDescent="0.2">
      <c r="A32" s="54" t="s">
        <v>20</v>
      </c>
      <c r="B32" s="15" t="str">
        <f>[28]Junho!$I$5</f>
        <v>NE</v>
      </c>
      <c r="C32" s="15" t="str">
        <f>[28]Junho!$I$6</f>
        <v>S</v>
      </c>
      <c r="D32" s="15" t="str">
        <f>[28]Junho!$I$7</f>
        <v>S</v>
      </c>
      <c r="E32" s="15" t="str">
        <f>[28]Junho!$I$8</f>
        <v>N</v>
      </c>
      <c r="F32" s="15" t="str">
        <f>[28]Junho!$I$9</f>
        <v>N</v>
      </c>
      <c r="G32" s="15" t="str">
        <f>[28]Junho!$I$10</f>
        <v>S</v>
      </c>
      <c r="H32" s="15" t="str">
        <f>[28]Junho!$I$11</f>
        <v>SO</v>
      </c>
      <c r="I32" s="15" t="str">
        <f>[28]Junho!$I$12</f>
        <v>SO</v>
      </c>
      <c r="J32" s="15" t="str">
        <f>[28]Junho!$I$13</f>
        <v>SO</v>
      </c>
      <c r="K32" s="15" t="str">
        <f>[28]Junho!$I$14</f>
        <v>S</v>
      </c>
      <c r="L32" s="15" t="str">
        <f>[28]Junho!$I$15</f>
        <v>SO</v>
      </c>
      <c r="M32" s="15" t="str">
        <f>[28]Junho!$I$16</f>
        <v>S</v>
      </c>
      <c r="N32" s="15" t="str">
        <f>[28]Junho!$I$17</f>
        <v>SE</v>
      </c>
      <c r="O32" s="15" t="str">
        <f>[28]Junho!$I$18</f>
        <v>S</v>
      </c>
      <c r="P32" s="15" t="str">
        <f>[28]Junho!$I$19</f>
        <v>S</v>
      </c>
      <c r="Q32" s="15" t="str">
        <f>[28]Junho!$I$20</f>
        <v>N</v>
      </c>
      <c r="R32" s="15" t="str">
        <f>[28]Junho!$I$21</f>
        <v>NO</v>
      </c>
      <c r="S32" s="15" t="str">
        <f>[28]Junho!$I$22</f>
        <v>SO</v>
      </c>
      <c r="T32" s="15" t="str">
        <f>[28]Junho!$I$23</f>
        <v>S</v>
      </c>
      <c r="U32" s="15" t="str">
        <f>[28]Junho!$I$24</f>
        <v>S</v>
      </c>
      <c r="V32" s="15" t="str">
        <f>[28]Junho!$I$25</f>
        <v>SE</v>
      </c>
      <c r="W32" s="15" t="str">
        <f>[28]Junho!$I$26</f>
        <v>S</v>
      </c>
      <c r="X32" s="15" t="str">
        <f>[28]Junho!$I$27</f>
        <v>S</v>
      </c>
      <c r="Y32" s="15" t="str">
        <f>[28]Junho!$I$28</f>
        <v>S</v>
      </c>
      <c r="Z32" s="15" t="str">
        <f>[28]Junho!$I$29</f>
        <v>S</v>
      </c>
      <c r="AA32" s="15" t="str">
        <f>[28]Junho!$I$30</f>
        <v>NE</v>
      </c>
      <c r="AB32" s="15" t="str">
        <f>[28]Junho!$I$31</f>
        <v>L</v>
      </c>
      <c r="AC32" s="15" t="str">
        <f>[28]Junho!$I$32</f>
        <v>NE</v>
      </c>
      <c r="AD32" s="15" t="str">
        <f>[28]Junho!$I$33</f>
        <v>SO</v>
      </c>
      <c r="AE32" s="15" t="str">
        <f>[28]Junho!$I$34</f>
        <v>NE</v>
      </c>
      <c r="AF32" s="122" t="str">
        <f>[28]Junho!$I$35</f>
        <v>S</v>
      </c>
      <c r="AG32" s="2"/>
      <c r="AJ32" s="22" t="s">
        <v>54</v>
      </c>
    </row>
    <row r="33" spans="1:36" s="5" customFormat="1" ht="13.5" customHeight="1" x14ac:dyDescent="0.2">
      <c r="A33" s="64" t="s">
        <v>38</v>
      </c>
      <c r="B33" s="65" t="s">
        <v>59</v>
      </c>
      <c r="C33" s="65" t="s">
        <v>59</v>
      </c>
      <c r="D33" s="65" t="s">
        <v>59</v>
      </c>
      <c r="E33" s="65" t="s">
        <v>57</v>
      </c>
      <c r="F33" s="65" t="s">
        <v>56</v>
      </c>
      <c r="G33" s="65" t="s">
        <v>134</v>
      </c>
      <c r="H33" s="65" t="s">
        <v>59</v>
      </c>
      <c r="I33" s="65" t="s">
        <v>138</v>
      </c>
      <c r="J33" s="65" t="s">
        <v>138</v>
      </c>
      <c r="K33" s="65" t="s">
        <v>59</v>
      </c>
      <c r="L33" s="65" t="s">
        <v>59</v>
      </c>
      <c r="M33" s="65" t="s">
        <v>138</v>
      </c>
      <c r="N33" s="65" t="s">
        <v>138</v>
      </c>
      <c r="O33" s="65" t="s">
        <v>57</v>
      </c>
      <c r="P33" s="94" t="s">
        <v>57</v>
      </c>
      <c r="Q33" s="94" t="s">
        <v>138</v>
      </c>
      <c r="R33" s="94" t="s">
        <v>59</v>
      </c>
      <c r="S33" s="94" t="s">
        <v>134</v>
      </c>
      <c r="T33" s="94" t="s">
        <v>59</v>
      </c>
      <c r="U33" s="94" t="s">
        <v>59</v>
      </c>
      <c r="V33" s="94" t="s">
        <v>138</v>
      </c>
      <c r="W33" s="94" t="s">
        <v>59</v>
      </c>
      <c r="X33" s="94" t="s">
        <v>138</v>
      </c>
      <c r="Y33" s="94" t="s">
        <v>57</v>
      </c>
      <c r="Z33" s="94" t="s">
        <v>57</v>
      </c>
      <c r="AA33" s="94" t="s">
        <v>57</v>
      </c>
      <c r="AB33" s="94" t="s">
        <v>57</v>
      </c>
      <c r="AC33" s="94" t="s">
        <v>57</v>
      </c>
      <c r="AD33" s="94" t="s">
        <v>57</v>
      </c>
      <c r="AE33" s="94" t="s">
        <v>56</v>
      </c>
      <c r="AF33" s="95"/>
      <c r="AG33" s="10"/>
    </row>
    <row r="34" spans="1:36" ht="13.5" thickBot="1" x14ac:dyDescent="0.25">
      <c r="A34" s="169" t="s">
        <v>37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03" t="s">
        <v>134</v>
      </c>
      <c r="AG34" s="2"/>
      <c r="AJ34" s="22" t="s">
        <v>54</v>
      </c>
    </row>
    <row r="35" spans="1:36" x14ac:dyDescent="0.2">
      <c r="A35" s="99"/>
      <c r="B35" s="100"/>
      <c r="C35" s="100"/>
      <c r="D35" s="100" t="s">
        <v>135</v>
      </c>
      <c r="E35" s="100"/>
      <c r="F35" s="100"/>
      <c r="G35" s="100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2"/>
      <c r="AG35" s="9"/>
      <c r="AH35" s="2"/>
    </row>
    <row r="36" spans="1:36" x14ac:dyDescent="0.2">
      <c r="A36" s="68"/>
      <c r="B36" s="59"/>
      <c r="C36" s="59"/>
      <c r="D36" s="59"/>
      <c r="E36" s="59"/>
      <c r="F36" s="59"/>
      <c r="G36" s="59"/>
      <c r="H36" s="97"/>
      <c r="I36" s="97"/>
      <c r="J36" s="97"/>
      <c r="K36" s="97"/>
      <c r="L36" s="97"/>
      <c r="M36" s="97"/>
      <c r="N36" s="97"/>
      <c r="O36" s="97"/>
      <c r="P36" s="97"/>
      <c r="Q36" s="151"/>
      <c r="R36" s="151"/>
      <c r="S36" s="151"/>
      <c r="T36" s="151"/>
      <c r="U36" s="151"/>
      <c r="V36" s="97"/>
      <c r="W36" s="97"/>
      <c r="X36" s="97"/>
      <c r="Y36" s="97"/>
      <c r="Z36" s="72"/>
      <c r="AA36" s="72"/>
      <c r="AB36" s="72"/>
      <c r="AC36" s="97"/>
      <c r="AD36" s="98"/>
      <c r="AE36" s="97"/>
      <c r="AF36" s="73"/>
      <c r="AG36" s="2"/>
      <c r="AH36" s="2"/>
      <c r="AI36" s="2"/>
    </row>
    <row r="37" spans="1:36" x14ac:dyDescent="0.2">
      <c r="A37" s="57"/>
      <c r="B37" s="97"/>
      <c r="C37" s="97"/>
      <c r="D37" s="97"/>
      <c r="E37" s="97"/>
      <c r="F37" s="97" t="s">
        <v>52</v>
      </c>
      <c r="G37" s="97"/>
      <c r="H37" s="97"/>
      <c r="I37" s="97"/>
      <c r="J37" s="97"/>
      <c r="K37" s="96"/>
      <c r="L37" s="151"/>
      <c r="M37" s="151"/>
      <c r="N37" s="151"/>
      <c r="O37" s="151"/>
      <c r="P37" s="151"/>
      <c r="Q37" s="150"/>
      <c r="R37" s="150"/>
      <c r="S37" s="150"/>
      <c r="T37" s="150"/>
      <c r="U37" s="150"/>
      <c r="V37" s="96"/>
      <c r="W37" s="96"/>
      <c r="X37" s="96"/>
      <c r="Y37" s="96"/>
      <c r="Z37" s="97"/>
      <c r="AA37" s="97"/>
      <c r="AB37" s="97"/>
      <c r="AC37" s="97"/>
      <c r="AD37" s="98"/>
      <c r="AE37" s="74"/>
      <c r="AF37" s="75"/>
      <c r="AH37" s="13"/>
    </row>
    <row r="38" spans="1:36" x14ac:dyDescent="0.2">
      <c r="A38" s="57"/>
      <c r="B38" s="97"/>
      <c r="C38" s="96"/>
      <c r="D38" s="96"/>
      <c r="E38" s="96"/>
      <c r="F38" s="96" t="s">
        <v>53</v>
      </c>
      <c r="G38" s="96"/>
      <c r="H38" s="96"/>
      <c r="I38" s="96"/>
      <c r="J38" s="96"/>
      <c r="K38" s="97"/>
      <c r="L38" s="150"/>
      <c r="M38" s="150"/>
      <c r="N38" s="150"/>
      <c r="O38" s="150"/>
      <c r="P38" s="150"/>
      <c r="Q38" s="67"/>
      <c r="R38" s="67"/>
      <c r="S38" s="6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76"/>
      <c r="AG38" s="2"/>
      <c r="AH38" s="22" t="s">
        <v>54</v>
      </c>
    </row>
    <row r="39" spans="1:36" ht="12" customHeight="1" thickBot="1" x14ac:dyDescent="0.25">
      <c r="A39" s="106"/>
      <c r="B39" s="107"/>
      <c r="C39" s="107"/>
      <c r="D39" s="107"/>
      <c r="E39" s="107" t="s">
        <v>141</v>
      </c>
      <c r="F39" s="107"/>
      <c r="G39" s="107"/>
      <c r="H39" s="107"/>
      <c r="I39" s="107"/>
      <c r="J39" s="107"/>
      <c r="K39" s="10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9"/>
    </row>
    <row r="40" spans="1:36" x14ac:dyDescent="0.2">
      <c r="G40" s="2" t="s">
        <v>54</v>
      </c>
    </row>
    <row r="41" spans="1:36" x14ac:dyDescent="0.2">
      <c r="AB41" s="2" t="s">
        <v>54</v>
      </c>
    </row>
    <row r="45" spans="1:36" x14ac:dyDescent="0.2">
      <c r="J45" s="2" t="s">
        <v>54</v>
      </c>
    </row>
  </sheetData>
  <sheetProtection password="C6EC" sheet="1" objects="1" scenarios="1"/>
  <mergeCells count="38">
    <mergeCell ref="V3:V4"/>
    <mergeCell ref="W3:W4"/>
    <mergeCell ref="Y3:Y4"/>
    <mergeCell ref="Z3:Z4"/>
    <mergeCell ref="AE3:AE4"/>
    <mergeCell ref="AA3:AA4"/>
    <mergeCell ref="AB3:AB4"/>
    <mergeCell ref="AC3:AC4"/>
    <mergeCell ref="AD3:AD4"/>
    <mergeCell ref="B2:AF2"/>
    <mergeCell ref="A1:AF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Q36:U36"/>
    <mergeCell ref="Q37:U37"/>
    <mergeCell ref="L37:P37"/>
    <mergeCell ref="L38:P38"/>
    <mergeCell ref="L3:L4"/>
    <mergeCell ref="N3:N4"/>
    <mergeCell ref="O3:O4"/>
    <mergeCell ref="P3:P4"/>
    <mergeCell ref="Q3:Q4"/>
    <mergeCell ref="R3:R4"/>
    <mergeCell ref="S3:S4"/>
    <mergeCell ref="T3:T4"/>
    <mergeCell ref="U3:U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9" zoomScale="90" zoomScaleNormal="90" workbookViewId="0">
      <selection activeCell="O42" sqref="O4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x14ac:dyDescent="0.2">
      <c r="A1" s="154" t="s">
        <v>32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6"/>
    </row>
    <row r="2" spans="1:33" s="4" customFormat="1" ht="20.100000000000001" customHeight="1" x14ac:dyDescent="0.2">
      <c r="A2" s="157" t="s">
        <v>21</v>
      </c>
      <c r="B2" s="152" t="s">
        <v>136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3"/>
      <c r="AG2" s="7"/>
    </row>
    <row r="3" spans="1:33" s="5" customFormat="1" ht="20.100000000000001" customHeight="1" x14ac:dyDescent="0.2">
      <c r="A3" s="157"/>
      <c r="B3" s="158">
        <v>1</v>
      </c>
      <c r="C3" s="158">
        <f>SUM(B3+1)</f>
        <v>2</v>
      </c>
      <c r="D3" s="158">
        <f t="shared" ref="D3:AD3" si="0">SUM(C3+1)</f>
        <v>3</v>
      </c>
      <c r="E3" s="158">
        <f t="shared" si="0"/>
        <v>4</v>
      </c>
      <c r="F3" s="158">
        <f t="shared" si="0"/>
        <v>5</v>
      </c>
      <c r="G3" s="158">
        <f t="shared" si="0"/>
        <v>6</v>
      </c>
      <c r="H3" s="158">
        <f t="shared" si="0"/>
        <v>7</v>
      </c>
      <c r="I3" s="158">
        <f t="shared" si="0"/>
        <v>8</v>
      </c>
      <c r="J3" s="158">
        <f t="shared" si="0"/>
        <v>9</v>
      </c>
      <c r="K3" s="158">
        <f t="shared" si="0"/>
        <v>10</v>
      </c>
      <c r="L3" s="158">
        <f t="shared" si="0"/>
        <v>11</v>
      </c>
      <c r="M3" s="158">
        <f t="shared" si="0"/>
        <v>12</v>
      </c>
      <c r="N3" s="158">
        <f t="shared" si="0"/>
        <v>13</v>
      </c>
      <c r="O3" s="158">
        <f t="shared" si="0"/>
        <v>14</v>
      </c>
      <c r="P3" s="158">
        <f t="shared" si="0"/>
        <v>15</v>
      </c>
      <c r="Q3" s="158">
        <f t="shared" si="0"/>
        <v>16</v>
      </c>
      <c r="R3" s="158">
        <f t="shared" si="0"/>
        <v>17</v>
      </c>
      <c r="S3" s="158">
        <f t="shared" si="0"/>
        <v>18</v>
      </c>
      <c r="T3" s="158">
        <f t="shared" si="0"/>
        <v>19</v>
      </c>
      <c r="U3" s="158">
        <f t="shared" si="0"/>
        <v>20</v>
      </c>
      <c r="V3" s="158">
        <f t="shared" si="0"/>
        <v>21</v>
      </c>
      <c r="W3" s="158">
        <f t="shared" si="0"/>
        <v>22</v>
      </c>
      <c r="X3" s="158">
        <f t="shared" si="0"/>
        <v>23</v>
      </c>
      <c r="Y3" s="158">
        <f t="shared" si="0"/>
        <v>24</v>
      </c>
      <c r="Z3" s="158">
        <f t="shared" si="0"/>
        <v>25</v>
      </c>
      <c r="AA3" s="158">
        <f t="shared" si="0"/>
        <v>26</v>
      </c>
      <c r="AB3" s="158">
        <f t="shared" si="0"/>
        <v>27</v>
      </c>
      <c r="AC3" s="158">
        <f t="shared" si="0"/>
        <v>28</v>
      </c>
      <c r="AD3" s="158">
        <f t="shared" si="0"/>
        <v>29</v>
      </c>
      <c r="AE3" s="158">
        <v>30</v>
      </c>
      <c r="AF3" s="112" t="s">
        <v>41</v>
      </c>
      <c r="AG3" s="10"/>
    </row>
    <row r="4" spans="1:33" s="5" customFormat="1" ht="20.100000000000001" customHeight="1" x14ac:dyDescent="0.2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12" t="s">
        <v>39</v>
      </c>
      <c r="AG4" s="10"/>
    </row>
    <row r="5" spans="1:33" s="5" customFormat="1" ht="20.100000000000001" customHeight="1" x14ac:dyDescent="0.2">
      <c r="A5" s="54" t="s">
        <v>47</v>
      </c>
      <c r="B5" s="14">
        <f>[1]Junho!$J$5</f>
        <v>37.080000000000005</v>
      </c>
      <c r="C5" s="14">
        <f>[1]Junho!$J$6</f>
        <v>21.96</v>
      </c>
      <c r="D5" s="14">
        <f>[1]Junho!$J$7</f>
        <v>26.28</v>
      </c>
      <c r="E5" s="14">
        <f>[1]Junho!$J$8</f>
        <v>30.96</v>
      </c>
      <c r="F5" s="14">
        <f>[1]Junho!$J$9</f>
        <v>41.04</v>
      </c>
      <c r="G5" s="14">
        <f>[1]Junho!$J$10</f>
        <v>39.24</v>
      </c>
      <c r="H5" s="14">
        <f>[1]Junho!$J$11</f>
        <v>37.440000000000005</v>
      </c>
      <c r="I5" s="14">
        <f>[1]Junho!$J$12</f>
        <v>20.88</v>
      </c>
      <c r="J5" s="14">
        <f>[1]Junho!$J$13</f>
        <v>22.68</v>
      </c>
      <c r="K5" s="14">
        <f>[1]Junho!$J$14</f>
        <v>21.240000000000002</v>
      </c>
      <c r="L5" s="14">
        <f>[1]Junho!$J$15</f>
        <v>24.840000000000003</v>
      </c>
      <c r="M5" s="14">
        <f>[1]Junho!$J$16</f>
        <v>21.6</v>
      </c>
      <c r="N5" s="14">
        <f>[1]Junho!$J$17</f>
        <v>22.32</v>
      </c>
      <c r="O5" s="14">
        <f>[1]Junho!$J$18</f>
        <v>15.48</v>
      </c>
      <c r="P5" s="14">
        <f>[1]Junho!$J$19</f>
        <v>21.96</v>
      </c>
      <c r="Q5" s="14">
        <f>[1]Junho!$J$20</f>
        <v>18</v>
      </c>
      <c r="R5" s="14">
        <f>[1]Junho!$J$21</f>
        <v>14.4</v>
      </c>
      <c r="S5" s="14">
        <f>[1]Junho!$J$22</f>
        <v>19.079999999999998</v>
      </c>
      <c r="T5" s="14">
        <f>[1]Junho!$J$23</f>
        <v>12.6</v>
      </c>
      <c r="U5" s="14">
        <f>[1]Junho!$J$24</f>
        <v>22.32</v>
      </c>
      <c r="V5" s="14">
        <f>[1]Junho!$J$25</f>
        <v>20.16</v>
      </c>
      <c r="W5" s="14">
        <f>[1]Junho!$J$26</f>
        <v>20.16</v>
      </c>
      <c r="X5" s="14">
        <f>[1]Junho!$J$27</f>
        <v>19.8</v>
      </c>
      <c r="Y5" s="14">
        <f>[1]Junho!$J$28</f>
        <v>25.56</v>
      </c>
      <c r="Z5" s="14">
        <f>[1]Junho!$J$29</f>
        <v>23.759999999999998</v>
      </c>
      <c r="AA5" s="14">
        <f>[1]Junho!$J$30</f>
        <v>25.56</v>
      </c>
      <c r="AB5" s="14">
        <f>[1]Junho!$J$31</f>
        <v>20.88</v>
      </c>
      <c r="AC5" s="14">
        <f>[1]Junho!$J$32</f>
        <v>21.96</v>
      </c>
      <c r="AD5" s="14">
        <f>[1]Junho!$J$33</f>
        <v>23.400000000000002</v>
      </c>
      <c r="AE5" s="14">
        <f>[1]Junho!$J$34</f>
        <v>22.68</v>
      </c>
      <c r="AF5" s="114">
        <f t="shared" ref="AF5:AF14" si="1">MAX(B5:AE5)</f>
        <v>41.04</v>
      </c>
      <c r="AG5" s="10"/>
    </row>
    <row r="6" spans="1:33" s="1" customFormat="1" ht="17.100000000000001" customHeight="1" x14ac:dyDescent="0.2">
      <c r="A6" s="54" t="s">
        <v>0</v>
      </c>
      <c r="B6" s="14" t="str">
        <f>[2]Junho!$J$5</f>
        <v>*</v>
      </c>
      <c r="C6" s="14">
        <f>[2]Junho!$J$6</f>
        <v>19.8</v>
      </c>
      <c r="D6" s="14">
        <f>[2]Junho!$J$7</f>
        <v>17.64</v>
      </c>
      <c r="E6" s="14">
        <f>[2]Junho!$J$8</f>
        <v>13.32</v>
      </c>
      <c r="F6" s="14">
        <f>[2]Junho!$J$9</f>
        <v>10.8</v>
      </c>
      <c r="G6" s="14">
        <f>[2]Junho!$J$10</f>
        <v>16.2</v>
      </c>
      <c r="H6" s="14">
        <f>[2]Junho!$J$11</f>
        <v>23.759999999999998</v>
      </c>
      <c r="I6" s="14">
        <f>[2]Junho!$J$12</f>
        <v>30.6</v>
      </c>
      <c r="J6" s="14">
        <f>[2]Junho!$J$13</f>
        <v>24.840000000000003</v>
      </c>
      <c r="K6" s="14">
        <f>[2]Junho!$J$14</f>
        <v>22.32</v>
      </c>
      <c r="L6" s="14">
        <f>[2]Junho!$J$15</f>
        <v>20.52</v>
      </c>
      <c r="M6" s="14">
        <f>[2]Junho!$J$16</f>
        <v>20.52</v>
      </c>
      <c r="N6" s="14">
        <f>[2]Junho!$J$17</f>
        <v>38.519999999999996</v>
      </c>
      <c r="O6" s="14">
        <f>[2]Junho!$J$18</f>
        <v>25.2</v>
      </c>
      <c r="P6" s="14">
        <f>[2]Junho!$J$19</f>
        <v>21.96</v>
      </c>
      <c r="Q6" s="14">
        <f>[2]Junho!$J$20</f>
        <v>32.4</v>
      </c>
      <c r="R6" s="14">
        <f>[2]Junho!$J$21</f>
        <v>23.759999999999998</v>
      </c>
      <c r="S6" s="14">
        <f>[2]Junho!$J$22</f>
        <v>17.64</v>
      </c>
      <c r="T6" s="14">
        <f>[2]Junho!$J$23</f>
        <v>13.68</v>
      </c>
      <c r="U6" s="14">
        <f>[2]Junho!$J$24</f>
        <v>12.6</v>
      </c>
      <c r="V6" s="14" t="str">
        <f>[2]Junho!$J$25</f>
        <v>*</v>
      </c>
      <c r="W6" s="14">
        <f>[2]Junho!$J$26</f>
        <v>15.120000000000001</v>
      </c>
      <c r="X6" s="14">
        <f>[2]Junho!$J$27</f>
        <v>18.36</v>
      </c>
      <c r="Y6" s="14">
        <f>[2]Junho!$J$28</f>
        <v>29.16</v>
      </c>
      <c r="Z6" s="14">
        <f>[2]Junho!$J$29</f>
        <v>38.159999999999997</v>
      </c>
      <c r="AA6" s="14">
        <f>[2]Junho!$J$30</f>
        <v>34.200000000000003</v>
      </c>
      <c r="AB6" s="14">
        <f>[2]Junho!$J$31</f>
        <v>29.880000000000003</v>
      </c>
      <c r="AC6" s="14">
        <f>[2]Junho!$J$32</f>
        <v>28.08</v>
      </c>
      <c r="AD6" s="14">
        <f>[2]Junho!$J$33</f>
        <v>28.08</v>
      </c>
      <c r="AE6" s="14">
        <f>[2]Junho!$J$34</f>
        <v>28.8</v>
      </c>
      <c r="AF6" s="114">
        <f t="shared" si="1"/>
        <v>38.519999999999996</v>
      </c>
      <c r="AG6" s="2"/>
    </row>
    <row r="7" spans="1:33" ht="17.100000000000001" customHeight="1" x14ac:dyDescent="0.2">
      <c r="A7" s="54" t="s">
        <v>1</v>
      </c>
      <c r="B7" s="14">
        <f>[3]Junho!$J$5</f>
        <v>18.720000000000002</v>
      </c>
      <c r="C7" s="14">
        <f>[3]Junho!$J$6</f>
        <v>26.64</v>
      </c>
      <c r="D7" s="14">
        <f>[3]Junho!$J$7</f>
        <v>19.079999999999998</v>
      </c>
      <c r="E7" s="14">
        <f>[3]Junho!$J$8</f>
        <v>30.240000000000002</v>
      </c>
      <c r="F7" s="14">
        <f>[3]Junho!$J$9</f>
        <v>18</v>
      </c>
      <c r="G7" s="14">
        <f>[3]Junho!$J$10</f>
        <v>14.04</v>
      </c>
      <c r="H7" s="14">
        <f>[3]Junho!$J$11</f>
        <v>24.12</v>
      </c>
      <c r="I7" s="14">
        <f>[3]Junho!$J$12</f>
        <v>25.56</v>
      </c>
      <c r="J7" s="14">
        <f>[3]Junho!$J$13</f>
        <v>24.48</v>
      </c>
      <c r="K7" s="14">
        <f>[3]Junho!$J$14</f>
        <v>17.28</v>
      </c>
      <c r="L7" s="14">
        <f>[3]Junho!$J$15</f>
        <v>29.16</v>
      </c>
      <c r="M7" s="14">
        <f>[3]Junho!$J$16</f>
        <v>24.12</v>
      </c>
      <c r="N7" s="14">
        <f>[3]Junho!$J$17</f>
        <v>19.079999999999998</v>
      </c>
      <c r="O7" s="14">
        <f>[3]Junho!$J$18</f>
        <v>19.079999999999998</v>
      </c>
      <c r="P7" s="14">
        <f>[3]Junho!$J$19</f>
        <v>13.32</v>
      </c>
      <c r="Q7" s="14">
        <f>[3]Junho!$J$20</f>
        <v>9.7200000000000006</v>
      </c>
      <c r="R7" s="14">
        <f>[3]Junho!$J$21</f>
        <v>19.079999999999998</v>
      </c>
      <c r="S7" s="14">
        <f>[3]Junho!$J$22</f>
        <v>21.96</v>
      </c>
      <c r="T7" s="14">
        <f>[3]Junho!$J$23</f>
        <v>18</v>
      </c>
      <c r="U7" s="14">
        <f>[3]Junho!$J$24</f>
        <v>21.6</v>
      </c>
      <c r="V7" s="14">
        <f>[3]Junho!$J$25</f>
        <v>16.920000000000002</v>
      </c>
      <c r="W7" s="14">
        <f>[3]Junho!$J$26</f>
        <v>18</v>
      </c>
      <c r="X7" s="14">
        <f>[3]Junho!$J$27</f>
        <v>12.6</v>
      </c>
      <c r="Y7" s="14">
        <f>[3]Junho!$J$28</f>
        <v>28.8</v>
      </c>
      <c r="Z7" s="14">
        <f>[3]Junho!$J$29</f>
        <v>25.92</v>
      </c>
      <c r="AA7" s="14">
        <f>[3]Junho!$J$30</f>
        <v>27</v>
      </c>
      <c r="AB7" s="14">
        <f>[3]Junho!$J$31</f>
        <v>23.400000000000002</v>
      </c>
      <c r="AC7" s="14">
        <f>[3]Junho!$J$32</f>
        <v>15.48</v>
      </c>
      <c r="AD7" s="14">
        <f>[3]Junho!$J$33</f>
        <v>17.64</v>
      </c>
      <c r="AE7" s="14">
        <f>[3]Junho!$J$34</f>
        <v>27.36</v>
      </c>
      <c r="AF7" s="114">
        <f t="shared" si="1"/>
        <v>30.240000000000002</v>
      </c>
      <c r="AG7" s="2"/>
    </row>
    <row r="8" spans="1:33" ht="17.100000000000001" customHeight="1" x14ac:dyDescent="0.2">
      <c r="A8" s="54" t="s">
        <v>55</v>
      </c>
      <c r="B8" s="14">
        <f>[4]Junho!$J$5</f>
        <v>24.12</v>
      </c>
      <c r="C8" s="14">
        <f>[4]Junho!$J$6</f>
        <v>29.16</v>
      </c>
      <c r="D8" s="14">
        <f>[4]Junho!$J$7</f>
        <v>19.079999999999998</v>
      </c>
      <c r="E8" s="14">
        <f>[4]Junho!$J$8</f>
        <v>23.759999999999998</v>
      </c>
      <c r="F8" s="14">
        <f>[4]Junho!$J$9</f>
        <v>38.159999999999997</v>
      </c>
      <c r="G8" s="14">
        <f>[4]Junho!$J$10</f>
        <v>45.72</v>
      </c>
      <c r="H8" s="14">
        <f>[4]Junho!$J$11</f>
        <v>32.4</v>
      </c>
      <c r="I8" s="14">
        <f>[4]Junho!$J$12</f>
        <v>26.64</v>
      </c>
      <c r="J8" s="14">
        <f>[4]Junho!$J$13</f>
        <v>26.64</v>
      </c>
      <c r="K8" s="14">
        <f>[4]Junho!$J$14</f>
        <v>25.92</v>
      </c>
      <c r="L8" s="14">
        <f>[4]Junho!$J$15</f>
        <v>30.240000000000002</v>
      </c>
      <c r="M8" s="14">
        <f>[4]Junho!$J$16</f>
        <v>28.08</v>
      </c>
      <c r="N8" s="14">
        <f>[4]Junho!$J$17</f>
        <v>35.28</v>
      </c>
      <c r="O8" s="14">
        <f>[4]Junho!$J$18</f>
        <v>30.6</v>
      </c>
      <c r="P8" s="14">
        <f>[4]Junho!$J$19</f>
        <v>27.36</v>
      </c>
      <c r="Q8" s="14">
        <f>[4]Junho!$J$20</f>
        <v>22.32</v>
      </c>
      <c r="R8" s="14">
        <f>[4]Junho!$J$21</f>
        <v>20.52</v>
      </c>
      <c r="S8" s="14">
        <f>[4]Junho!$J$22</f>
        <v>25.56</v>
      </c>
      <c r="T8" s="14">
        <f>[4]Junho!$J$23</f>
        <v>24.12</v>
      </c>
      <c r="U8" s="14">
        <f>[4]Junho!$J$24</f>
        <v>23.400000000000002</v>
      </c>
      <c r="V8" s="14">
        <f>[4]Junho!$J$25</f>
        <v>31.319999999999997</v>
      </c>
      <c r="W8" s="14">
        <f>[4]Junho!$J$26</f>
        <v>24.840000000000003</v>
      </c>
      <c r="X8" s="14">
        <f>[4]Junho!$J$27</f>
        <v>24.12</v>
      </c>
      <c r="Y8" s="14">
        <f>[4]Junho!$J$28</f>
        <v>33.119999999999997</v>
      </c>
      <c r="Z8" s="14">
        <f>[4]Junho!$J$29</f>
        <v>37.080000000000005</v>
      </c>
      <c r="AA8" s="14">
        <f>[4]Junho!$J$30</f>
        <v>32.04</v>
      </c>
      <c r="AB8" s="14">
        <f>[4]Junho!$J$31</f>
        <v>30.240000000000002</v>
      </c>
      <c r="AC8" s="14">
        <f>[4]Junho!$J$32</f>
        <v>25.92</v>
      </c>
      <c r="AD8" s="14">
        <f>[4]Junho!$J$33</f>
        <v>28.08</v>
      </c>
      <c r="AE8" s="14">
        <f>[4]Junho!$J$34</f>
        <v>27.720000000000002</v>
      </c>
      <c r="AF8" s="114">
        <f t="shared" ref="AF8" si="2">MAX(B8:AE8)</f>
        <v>45.72</v>
      </c>
      <c r="AG8" s="2"/>
    </row>
    <row r="9" spans="1:33" ht="17.100000000000001" customHeight="1" x14ac:dyDescent="0.2">
      <c r="A9" s="54" t="s">
        <v>48</v>
      </c>
      <c r="B9" s="14">
        <f>[5]Junho!$J$5</f>
        <v>18.720000000000002</v>
      </c>
      <c r="C9" s="14">
        <f>[5]Junho!$J$6</f>
        <v>20.16</v>
      </c>
      <c r="D9" s="14">
        <f>[5]Junho!$J$7</f>
        <v>15.840000000000002</v>
      </c>
      <c r="E9" s="14">
        <f>[5]Junho!$J$8</f>
        <v>19.079999999999998</v>
      </c>
      <c r="F9" s="14">
        <f>[5]Junho!$J$9</f>
        <v>24.12</v>
      </c>
      <c r="G9" s="14">
        <f>[5]Junho!$J$10</f>
        <v>21.240000000000002</v>
      </c>
      <c r="H9" s="14">
        <f>[5]Junho!$J$11</f>
        <v>23.759999999999998</v>
      </c>
      <c r="I9" s="14">
        <f>[5]Junho!$J$12</f>
        <v>21.240000000000002</v>
      </c>
      <c r="J9" s="14">
        <f>[5]Junho!$J$13</f>
        <v>17.64</v>
      </c>
      <c r="K9" s="14">
        <f>[5]Junho!$J$14</f>
        <v>27.36</v>
      </c>
      <c r="L9" s="14">
        <f>[5]Junho!$J$15</f>
        <v>33.119999999999997</v>
      </c>
      <c r="M9" s="14">
        <f>[5]Junho!$J$16</f>
        <v>19.8</v>
      </c>
      <c r="N9" s="14">
        <f>[5]Junho!$J$17</f>
        <v>27.720000000000002</v>
      </c>
      <c r="O9" s="14">
        <f>[5]Junho!$J$18</f>
        <v>21.96</v>
      </c>
      <c r="P9" s="14">
        <f>[5]Junho!$J$19</f>
        <v>23.040000000000003</v>
      </c>
      <c r="Q9" s="14">
        <f>[5]Junho!$J$20</f>
        <v>26.64</v>
      </c>
      <c r="R9" s="14">
        <f>[5]Junho!$J$21</f>
        <v>26.28</v>
      </c>
      <c r="S9" s="14">
        <f>[5]Junho!$J$22</f>
        <v>18</v>
      </c>
      <c r="T9" s="14">
        <f>[5]Junho!$J$23</f>
        <v>17.64</v>
      </c>
      <c r="U9" s="14">
        <f>[5]Junho!$J$24</f>
        <v>25.92</v>
      </c>
      <c r="V9" s="14">
        <f>[5]Junho!$J$25</f>
        <v>27.36</v>
      </c>
      <c r="W9" s="14">
        <f>[5]Junho!$J$26</f>
        <v>19.079999999999998</v>
      </c>
      <c r="X9" s="14">
        <f>[5]Junho!$J$27</f>
        <v>16.559999999999999</v>
      </c>
      <c r="Y9" s="14">
        <f>[5]Junho!$J$28</f>
        <v>33.840000000000003</v>
      </c>
      <c r="Z9" s="14">
        <f>[5]Junho!$J$29</f>
        <v>33.840000000000003</v>
      </c>
      <c r="AA9" s="14">
        <f>[5]Junho!$J$30</f>
        <v>25.56</v>
      </c>
      <c r="AB9" s="14">
        <f>[5]Junho!$J$31</f>
        <v>22.68</v>
      </c>
      <c r="AC9" s="14">
        <f>[5]Junho!$J$32</f>
        <v>20.52</v>
      </c>
      <c r="AD9" s="14">
        <f>[5]Junho!$J$33</f>
        <v>28.08</v>
      </c>
      <c r="AE9" s="14">
        <f>[5]Junho!$J$34</f>
        <v>25.56</v>
      </c>
      <c r="AF9" s="114">
        <f t="shared" si="1"/>
        <v>33.840000000000003</v>
      </c>
      <c r="AG9" s="2"/>
    </row>
    <row r="10" spans="1:33" ht="17.100000000000001" customHeight="1" x14ac:dyDescent="0.2">
      <c r="A10" s="54" t="s">
        <v>2</v>
      </c>
      <c r="B10" s="14">
        <f>[6]Junho!$J$5</f>
        <v>36.36</v>
      </c>
      <c r="C10" s="14">
        <f>[6]Junho!$J$6</f>
        <v>35.28</v>
      </c>
      <c r="D10" s="14">
        <f>[6]Junho!$J$7</f>
        <v>22.68</v>
      </c>
      <c r="E10" s="14">
        <f>[6]Junho!$J$8</f>
        <v>43.92</v>
      </c>
      <c r="F10" s="14">
        <f>[6]Junho!$J$9</f>
        <v>46.080000000000005</v>
      </c>
      <c r="G10" s="14">
        <f>[6]Junho!$J$10</f>
        <v>32.76</v>
      </c>
      <c r="H10" s="14">
        <f>[6]Junho!$J$11</f>
        <v>38.880000000000003</v>
      </c>
      <c r="I10" s="14">
        <f>[6]Junho!$J$12</f>
        <v>38.880000000000003</v>
      </c>
      <c r="J10" s="14">
        <f>[6]Junho!$J$13</f>
        <v>35.64</v>
      </c>
      <c r="K10" s="14">
        <f>[6]Junho!$J$14</f>
        <v>23.400000000000002</v>
      </c>
      <c r="L10" s="14">
        <f>[6]Junho!$J$15</f>
        <v>42.480000000000004</v>
      </c>
      <c r="M10" s="14">
        <f>[6]Junho!$J$16</f>
        <v>41.4</v>
      </c>
      <c r="N10" s="14">
        <f>[6]Junho!$J$17</f>
        <v>45.36</v>
      </c>
      <c r="O10" s="14">
        <f>[6]Junho!$J$18</f>
        <v>39.24</v>
      </c>
      <c r="P10" s="14">
        <f>[6]Junho!$J$19</f>
        <v>28.08</v>
      </c>
      <c r="Q10" s="14">
        <f>[6]Junho!$J$20</f>
        <v>27.36</v>
      </c>
      <c r="R10" s="14">
        <f>[6]Junho!$J$21</f>
        <v>18</v>
      </c>
      <c r="S10" s="14">
        <f>[6]Junho!$J$22</f>
        <v>28.08</v>
      </c>
      <c r="T10" s="14">
        <f>[6]Junho!$J$23</f>
        <v>25.56</v>
      </c>
      <c r="U10" s="14">
        <f>[6]Junho!$J$24</f>
        <v>29.52</v>
      </c>
      <c r="V10" s="14">
        <f>[6]Junho!$J$25</f>
        <v>24.48</v>
      </c>
      <c r="W10" s="14">
        <f>[6]Junho!$J$26</f>
        <v>24.12</v>
      </c>
      <c r="X10" s="14">
        <f>[6]Junho!$J$27</f>
        <v>33.119999999999997</v>
      </c>
      <c r="Y10" s="14">
        <f>[6]Junho!$J$28</f>
        <v>35.28</v>
      </c>
      <c r="Z10" s="14">
        <f>[6]Junho!$J$29</f>
        <v>52.56</v>
      </c>
      <c r="AA10" s="14">
        <f>[6]Junho!$J$30</f>
        <v>41.76</v>
      </c>
      <c r="AB10" s="14">
        <f>[6]Junho!$J$31</f>
        <v>43.92</v>
      </c>
      <c r="AC10" s="14">
        <f>[6]Junho!$J$32</f>
        <v>37.440000000000005</v>
      </c>
      <c r="AD10" s="14">
        <f>[6]Junho!$J$33</f>
        <v>34.200000000000003</v>
      </c>
      <c r="AE10" s="14">
        <f>[6]Junho!$J$34</f>
        <v>35.28</v>
      </c>
      <c r="AF10" s="114">
        <f t="shared" si="1"/>
        <v>52.56</v>
      </c>
      <c r="AG10" s="2"/>
    </row>
    <row r="11" spans="1:33" ht="17.100000000000001" customHeight="1" x14ac:dyDescent="0.2">
      <c r="A11" s="54" t="s">
        <v>3</v>
      </c>
      <c r="B11" s="14">
        <f>[7]Junho!$J$5</f>
        <v>14.4</v>
      </c>
      <c r="C11" s="14">
        <f>[7]Junho!$J$6</f>
        <v>22.68</v>
      </c>
      <c r="D11" s="14">
        <f>[7]Junho!$J$7</f>
        <v>24.840000000000003</v>
      </c>
      <c r="E11" s="14">
        <f>[7]Junho!$J$8</f>
        <v>22.68</v>
      </c>
      <c r="F11" s="14">
        <f>[7]Junho!$J$9</f>
        <v>32.76</v>
      </c>
      <c r="G11" s="14">
        <f>[7]Junho!$J$10</f>
        <v>23.759999999999998</v>
      </c>
      <c r="H11" s="14">
        <f>[7]Junho!$J$11</f>
        <v>21.240000000000002</v>
      </c>
      <c r="I11" s="14">
        <f>[7]Junho!$J$12</f>
        <v>18</v>
      </c>
      <c r="J11" s="14">
        <f>[7]Junho!$J$13</f>
        <v>19.8</v>
      </c>
      <c r="K11" s="14">
        <f>[7]Junho!$J$14</f>
        <v>18.36</v>
      </c>
      <c r="L11" s="14">
        <f>[7]Junho!$J$15</f>
        <v>21.6</v>
      </c>
      <c r="M11" s="14">
        <f>[7]Junho!$J$16</f>
        <v>19.440000000000001</v>
      </c>
      <c r="N11" s="14">
        <f>[7]Junho!$J$17</f>
        <v>21.6</v>
      </c>
      <c r="O11" s="14">
        <f>[7]Junho!$J$18</f>
        <v>6.12</v>
      </c>
      <c r="P11" s="14">
        <f>[7]Junho!$J$19</f>
        <v>0</v>
      </c>
      <c r="Q11" s="14">
        <f>[7]Junho!$J$20</f>
        <v>7.5600000000000005</v>
      </c>
      <c r="R11" s="14">
        <f>[7]Junho!$J$21</f>
        <v>12.96</v>
      </c>
      <c r="S11" s="14">
        <f>[7]Junho!$J$22</f>
        <v>12.24</v>
      </c>
      <c r="T11" s="14">
        <f>[7]Junho!$J$23</f>
        <v>17.28</v>
      </c>
      <c r="U11" s="14">
        <f>[7]Junho!$J$24</f>
        <v>16.2</v>
      </c>
      <c r="V11" s="14">
        <f>[7]Junho!$J$25</f>
        <v>18.36</v>
      </c>
      <c r="W11" s="14">
        <f>[7]Junho!$J$26</f>
        <v>18</v>
      </c>
      <c r="X11" s="14">
        <f>[7]Junho!$J$27</f>
        <v>18.36</v>
      </c>
      <c r="Y11" s="14">
        <f>[7]Junho!$J$28</f>
        <v>30.96</v>
      </c>
      <c r="Z11" s="14">
        <f>[7]Junho!$J$29</f>
        <v>23.400000000000002</v>
      </c>
      <c r="AA11" s="14">
        <f>[7]Junho!$J$30</f>
        <v>25.92</v>
      </c>
      <c r="AB11" s="14">
        <f>[7]Junho!$J$31</f>
        <v>25.92</v>
      </c>
      <c r="AC11" s="14">
        <f>[7]Junho!$J$32</f>
        <v>21.96</v>
      </c>
      <c r="AD11" s="14">
        <f>[7]Junho!$J$33</f>
        <v>23.040000000000003</v>
      </c>
      <c r="AE11" s="14">
        <f>[7]Junho!$J$34</f>
        <v>20.16</v>
      </c>
      <c r="AF11" s="114">
        <f t="shared" si="1"/>
        <v>32.76</v>
      </c>
      <c r="AG11" s="2"/>
    </row>
    <row r="12" spans="1:33" ht="17.100000000000001" customHeight="1" x14ac:dyDescent="0.2">
      <c r="A12" s="54" t="s">
        <v>4</v>
      </c>
      <c r="B12" s="14">
        <f>[8]Junho!$J$5</f>
        <v>65.160000000000011</v>
      </c>
      <c r="C12" s="14">
        <f>[8]Junho!$J$6</f>
        <v>20.16</v>
      </c>
      <c r="D12" s="14">
        <f>[8]Junho!$J$7</f>
        <v>33.480000000000004</v>
      </c>
      <c r="E12" s="14">
        <f>[8]Junho!$J$8</f>
        <v>38.159999999999997</v>
      </c>
      <c r="F12" s="14">
        <f>[8]Junho!$J$9</f>
        <v>46.800000000000004</v>
      </c>
      <c r="G12" s="14">
        <f>[8]Junho!$J$10</f>
        <v>36.36</v>
      </c>
      <c r="H12" s="14">
        <f>[8]Junho!$J$11</f>
        <v>31.680000000000003</v>
      </c>
      <c r="I12" s="14">
        <f>[8]Junho!$J$12</f>
        <v>23.759999999999998</v>
      </c>
      <c r="J12" s="14">
        <f>[8]Junho!$J$13</f>
        <v>24.840000000000003</v>
      </c>
      <c r="K12" s="14">
        <f>[8]Junho!$J$14</f>
        <v>29.52</v>
      </c>
      <c r="L12" s="14">
        <f>[8]Junho!$J$15</f>
        <v>25.92</v>
      </c>
      <c r="M12" s="14">
        <f>[8]Junho!$J$16</f>
        <v>32.04</v>
      </c>
      <c r="N12" s="14">
        <f>[8]Junho!$J$17</f>
        <v>33.480000000000004</v>
      </c>
      <c r="O12" s="14">
        <f>[8]Junho!$J$18</f>
        <v>27</v>
      </c>
      <c r="P12" s="14">
        <f>[8]Junho!$J$19</f>
        <v>20.52</v>
      </c>
      <c r="Q12" s="14">
        <f>[8]Junho!$J$20</f>
        <v>21.96</v>
      </c>
      <c r="R12" s="14">
        <f>[8]Junho!$J$21</f>
        <v>18.36</v>
      </c>
      <c r="S12" s="14">
        <f>[8]Junho!$J$22</f>
        <v>22.32</v>
      </c>
      <c r="T12" s="14">
        <f>[8]Junho!$J$23</f>
        <v>25.56</v>
      </c>
      <c r="U12" s="14">
        <f>[8]Junho!$J$24</f>
        <v>26.28</v>
      </c>
      <c r="V12" s="14">
        <f>[8]Junho!$J$25</f>
        <v>21.240000000000002</v>
      </c>
      <c r="W12" s="14">
        <f>[8]Junho!$J$26</f>
        <v>20.16</v>
      </c>
      <c r="X12" s="14">
        <f>[8]Junho!$J$27</f>
        <v>22.32</v>
      </c>
      <c r="Y12" s="14">
        <f>[8]Junho!$J$28</f>
        <v>32.76</v>
      </c>
      <c r="Z12" s="14">
        <f>[8]Junho!$J$29</f>
        <v>35.28</v>
      </c>
      <c r="AA12" s="14">
        <f>[8]Junho!$J$30</f>
        <v>33.119999999999997</v>
      </c>
      <c r="AB12" s="14">
        <f>[8]Junho!$J$31</f>
        <v>16.2</v>
      </c>
      <c r="AC12" s="14" t="str">
        <f>[8]Junho!$J$32</f>
        <v>*</v>
      </c>
      <c r="AD12" s="14" t="str">
        <f>[8]Junho!$J$33</f>
        <v>*</v>
      </c>
      <c r="AE12" s="14" t="str">
        <f>[8]Junho!$J$34</f>
        <v>*</v>
      </c>
      <c r="AF12" s="114">
        <f t="shared" si="1"/>
        <v>65.160000000000011</v>
      </c>
      <c r="AG12" s="2" t="s">
        <v>54</v>
      </c>
    </row>
    <row r="13" spans="1:33" ht="17.100000000000001" customHeight="1" x14ac:dyDescent="0.2">
      <c r="A13" s="54" t="s">
        <v>5</v>
      </c>
      <c r="B13" s="14">
        <f>[9]Junho!$J$5</f>
        <v>16.559999999999999</v>
      </c>
      <c r="C13" s="14">
        <f>[9]Junho!$J$6</f>
        <v>29.880000000000003</v>
      </c>
      <c r="D13" s="14">
        <f>[9]Junho!$J$7</f>
        <v>26.28</v>
      </c>
      <c r="E13" s="14">
        <f>[9]Junho!$J$8</f>
        <v>28.44</v>
      </c>
      <c r="F13" s="14">
        <f>[9]Junho!$J$9</f>
        <v>36</v>
      </c>
      <c r="G13" s="14">
        <f>[9]Junho!$J$10</f>
        <v>30.240000000000002</v>
      </c>
      <c r="H13" s="14">
        <f>[9]Junho!$J$11</f>
        <v>48.96</v>
      </c>
      <c r="I13" s="14">
        <f>[9]Junho!$J$12</f>
        <v>33.119999999999997</v>
      </c>
      <c r="J13" s="14">
        <f>[9]Junho!$J$13</f>
        <v>22.68</v>
      </c>
      <c r="K13" s="14">
        <f>[9]Junho!$J$14</f>
        <v>36</v>
      </c>
      <c r="L13" s="14">
        <f>[9]Junho!$J$15</f>
        <v>36.36</v>
      </c>
      <c r="M13" s="14">
        <f>[9]Junho!$J$16</f>
        <v>37.080000000000005</v>
      </c>
      <c r="N13" s="14">
        <f>[9]Junho!$J$17</f>
        <v>30.240000000000002</v>
      </c>
      <c r="O13" s="14">
        <f>[9]Junho!$J$18</f>
        <v>29.16</v>
      </c>
      <c r="P13" s="14">
        <f>[9]Junho!$J$19</f>
        <v>23.759999999999998</v>
      </c>
      <c r="Q13" s="14">
        <f>[9]Junho!$J$20</f>
        <v>15.840000000000002</v>
      </c>
      <c r="R13" s="14">
        <f>[9]Junho!$J$21</f>
        <v>39.24</v>
      </c>
      <c r="S13" s="14">
        <f>[9]Junho!$J$22</f>
        <v>39.96</v>
      </c>
      <c r="T13" s="14">
        <f>[9]Junho!$J$23</f>
        <v>31.319999999999997</v>
      </c>
      <c r="U13" s="14">
        <f>[9]Junho!$J$24</f>
        <v>31.680000000000003</v>
      </c>
      <c r="V13" s="14">
        <f>[9]Junho!$J$25</f>
        <v>38.519999999999996</v>
      </c>
      <c r="W13" s="14">
        <f>[9]Junho!$J$26</f>
        <v>34.92</v>
      </c>
      <c r="X13" s="14">
        <f>[9]Junho!$J$27</f>
        <v>24.12</v>
      </c>
      <c r="Y13" s="14">
        <f>[9]Junho!$J$28</f>
        <v>26.28</v>
      </c>
      <c r="Z13" s="14">
        <f>[9]Junho!$J$29</f>
        <v>24.12</v>
      </c>
      <c r="AA13" s="14">
        <f>[9]Junho!$J$30</f>
        <v>48.6</v>
      </c>
      <c r="AB13" s="14">
        <f>[9]Junho!$J$31</f>
        <v>38.880000000000003</v>
      </c>
      <c r="AC13" s="14">
        <f>[9]Junho!$J$32</f>
        <v>32.4</v>
      </c>
      <c r="AD13" s="14">
        <f>[9]Junho!$J$33</f>
        <v>19.079999999999998</v>
      </c>
      <c r="AE13" s="14">
        <f>[9]Junho!$J$34</f>
        <v>21.6</v>
      </c>
      <c r="AF13" s="114">
        <f t="shared" si="1"/>
        <v>48.96</v>
      </c>
      <c r="AG13" s="2"/>
    </row>
    <row r="14" spans="1:33" ht="17.100000000000001" customHeight="1" x14ac:dyDescent="0.2">
      <c r="A14" s="54" t="s">
        <v>50</v>
      </c>
      <c r="B14" s="14">
        <f>[10]Junho!$J$5</f>
        <v>41.04</v>
      </c>
      <c r="C14" s="14">
        <f>[10]Junho!$J$6</f>
        <v>47.16</v>
      </c>
      <c r="D14" s="14">
        <f>[10]Junho!$J$7</f>
        <v>33.119999999999997</v>
      </c>
      <c r="E14" s="14">
        <f>[10]Junho!$J$8</f>
        <v>34.56</v>
      </c>
      <c r="F14" s="14">
        <f>[10]Junho!$J$9</f>
        <v>49.32</v>
      </c>
      <c r="G14" s="14">
        <f>[10]Junho!$J$10</f>
        <v>44.28</v>
      </c>
      <c r="H14" s="14">
        <f>[10]Junho!$J$11</f>
        <v>36.36</v>
      </c>
      <c r="I14" s="14">
        <f>[10]Junho!$J$12</f>
        <v>27.36</v>
      </c>
      <c r="J14" s="14">
        <f>[10]Junho!$J$13</f>
        <v>29.16</v>
      </c>
      <c r="K14" s="14">
        <f>[10]Junho!$J$14</f>
        <v>30.6</v>
      </c>
      <c r="L14" s="14">
        <f>[10]Junho!$J$15</f>
        <v>27</v>
      </c>
      <c r="M14" s="14">
        <f>[10]Junho!$J$16</f>
        <v>28.8</v>
      </c>
      <c r="N14" s="14">
        <f>[10]Junho!$J$17</f>
        <v>29.880000000000003</v>
      </c>
      <c r="O14" s="14">
        <f>[10]Junho!$J$18</f>
        <v>32.04</v>
      </c>
      <c r="P14" s="14">
        <f>[10]Junho!$J$19</f>
        <v>20.88</v>
      </c>
      <c r="Q14" s="14">
        <f>[10]Junho!$J$20</f>
        <v>27</v>
      </c>
      <c r="R14" s="14">
        <f>[10]Junho!$J$21</f>
        <v>21.96</v>
      </c>
      <c r="S14" s="14">
        <f>[10]Junho!$J$22</f>
        <v>24.840000000000003</v>
      </c>
      <c r="T14" s="14">
        <f>[10]Junho!$J$23</f>
        <v>28.08</v>
      </c>
      <c r="U14" s="14">
        <f>[10]Junho!$J$24</f>
        <v>34.56</v>
      </c>
      <c r="V14" s="14">
        <f>[10]Junho!$J$25</f>
        <v>24.12</v>
      </c>
      <c r="W14" s="14">
        <f>[10]Junho!$J$26</f>
        <v>25.2</v>
      </c>
      <c r="X14" s="14">
        <f>[10]Junho!$J$27</f>
        <v>25.56</v>
      </c>
      <c r="Y14" s="14">
        <f>[10]Junho!$J$28</f>
        <v>38.880000000000003</v>
      </c>
      <c r="Z14" s="14">
        <f>[10]Junho!$J$29</f>
        <v>36.36</v>
      </c>
      <c r="AA14" s="14">
        <f>[10]Junho!$J$30</f>
        <v>36.72</v>
      </c>
      <c r="AB14" s="14">
        <f>[10]Junho!$J$31</f>
        <v>33.119999999999997</v>
      </c>
      <c r="AC14" s="14">
        <f>[10]Junho!$J$32</f>
        <v>35.64</v>
      </c>
      <c r="AD14" s="14">
        <f>[10]Junho!$J$33</f>
        <v>35.28</v>
      </c>
      <c r="AE14" s="14">
        <f>[10]Junho!$J$34</f>
        <v>30.240000000000002</v>
      </c>
      <c r="AF14" s="114">
        <f t="shared" si="1"/>
        <v>49.32</v>
      </c>
      <c r="AG14" s="2"/>
    </row>
    <row r="15" spans="1:33" ht="17.100000000000001" customHeight="1" x14ac:dyDescent="0.2">
      <c r="A15" s="54" t="s">
        <v>6</v>
      </c>
      <c r="B15" s="14">
        <f>[11]Junho!$J$5</f>
        <v>20.52</v>
      </c>
      <c r="C15" s="14">
        <f>[11]Junho!$J$6</f>
        <v>20.16</v>
      </c>
      <c r="D15" s="14">
        <f>[11]Junho!$J$7</f>
        <v>24.12</v>
      </c>
      <c r="E15" s="14">
        <f>[11]Junho!$J$8</f>
        <v>29.880000000000003</v>
      </c>
      <c r="F15" s="14">
        <f>[11]Junho!$J$9</f>
        <v>32.04</v>
      </c>
      <c r="G15" s="14">
        <f>[11]Junho!$J$10</f>
        <v>33.840000000000003</v>
      </c>
      <c r="H15" s="14">
        <f>[11]Junho!$J$11</f>
        <v>33.119999999999997</v>
      </c>
      <c r="I15" s="14">
        <f>[11]Junho!$J$12</f>
        <v>25.56</v>
      </c>
      <c r="J15" s="14">
        <f>[11]Junho!$J$13</f>
        <v>27.36</v>
      </c>
      <c r="K15" s="14">
        <f>[11]Junho!$J$14</f>
        <v>26.64</v>
      </c>
      <c r="L15" s="14">
        <f>[11]Junho!$J$15</f>
        <v>25.92</v>
      </c>
      <c r="M15" s="14">
        <f>[11]Junho!$J$16</f>
        <v>28.44</v>
      </c>
      <c r="N15" s="14">
        <f>[11]Junho!$J$17</f>
        <v>22.32</v>
      </c>
      <c r="O15" s="14">
        <f>[11]Junho!$J$18</f>
        <v>15.120000000000001</v>
      </c>
      <c r="P15" s="14">
        <f>[11]Junho!$J$19</f>
        <v>14.4</v>
      </c>
      <c r="Q15" s="14">
        <f>[11]Junho!$J$20</f>
        <v>14.76</v>
      </c>
      <c r="R15" s="14">
        <f>[11]Junho!$J$21</f>
        <v>15.120000000000001</v>
      </c>
      <c r="S15" s="14">
        <f>[11]Junho!$J$22</f>
        <v>23.400000000000002</v>
      </c>
      <c r="T15" s="14">
        <f>[11]Junho!$J$23</f>
        <v>18.720000000000002</v>
      </c>
      <c r="U15" s="14">
        <f>[11]Junho!$J$24</f>
        <v>27</v>
      </c>
      <c r="V15" s="14">
        <f>[11]Junho!$J$25</f>
        <v>24.48</v>
      </c>
      <c r="W15" s="14">
        <f>[11]Junho!$J$26</f>
        <v>22.32</v>
      </c>
      <c r="X15" s="14">
        <f>[11]Junho!$J$27</f>
        <v>24.48</v>
      </c>
      <c r="Y15" s="14">
        <f>[11]Junho!$J$28</f>
        <v>21.96</v>
      </c>
      <c r="Z15" s="14">
        <f>[11]Junho!$J$29</f>
        <v>24.12</v>
      </c>
      <c r="AA15" s="14">
        <f>[11]Junho!$J$30</f>
        <v>23.040000000000003</v>
      </c>
      <c r="AB15" s="14">
        <f>[11]Junho!$J$31</f>
        <v>15.840000000000002</v>
      </c>
      <c r="AC15" s="14">
        <f>[11]Junho!$J$32</f>
        <v>18.720000000000002</v>
      </c>
      <c r="AD15" s="14">
        <f>[11]Junho!$J$33</f>
        <v>17.64</v>
      </c>
      <c r="AE15" s="14">
        <f>[11]Junho!$J$34</f>
        <v>25.92</v>
      </c>
      <c r="AF15" s="114">
        <f t="shared" ref="AF15:AF29" si="3">MAX(B15:AE15)</f>
        <v>33.840000000000003</v>
      </c>
      <c r="AG15" s="2"/>
    </row>
    <row r="16" spans="1:33" ht="17.100000000000001" customHeight="1" x14ac:dyDescent="0.2">
      <c r="A16" s="54" t="s">
        <v>7</v>
      </c>
      <c r="B16" s="14">
        <f>[12]Junho!$J$5</f>
        <v>24.48</v>
      </c>
      <c r="C16" s="14">
        <f>[12]Junho!$J$6</f>
        <v>24.840000000000003</v>
      </c>
      <c r="D16" s="14">
        <f>[12]Junho!$J$7</f>
        <v>22.68</v>
      </c>
      <c r="E16" s="14">
        <f>[12]Junho!$J$8</f>
        <v>23.759999999999998</v>
      </c>
      <c r="F16" s="14">
        <f>[12]Junho!$J$9</f>
        <v>23.400000000000002</v>
      </c>
      <c r="G16" s="14">
        <f>[12]Junho!$J$10</f>
        <v>30.240000000000002</v>
      </c>
      <c r="H16" s="14">
        <f>[12]Junho!$J$11</f>
        <v>25.2</v>
      </c>
      <c r="I16" s="14">
        <f>[12]Junho!$J$12</f>
        <v>32.4</v>
      </c>
      <c r="J16" s="14">
        <f>[12]Junho!$J$13</f>
        <v>24.840000000000003</v>
      </c>
      <c r="K16" s="14">
        <f>[12]Junho!$J$14</f>
        <v>23.759999999999998</v>
      </c>
      <c r="L16" s="14">
        <f>[12]Junho!$J$15</f>
        <v>29.880000000000003</v>
      </c>
      <c r="M16" s="14">
        <f>[12]Junho!$J$16</f>
        <v>23.400000000000002</v>
      </c>
      <c r="N16" s="14">
        <f>[12]Junho!$J$17</f>
        <v>41.4</v>
      </c>
      <c r="O16" s="14">
        <f>[12]Junho!$J$18</f>
        <v>28.8</v>
      </c>
      <c r="P16" s="14">
        <f>[12]Junho!$J$19</f>
        <v>21.6</v>
      </c>
      <c r="Q16" s="14">
        <f>[12]Junho!$J$20</f>
        <v>28.08</v>
      </c>
      <c r="R16" s="14">
        <f>[12]Junho!$J$21</f>
        <v>33.119999999999997</v>
      </c>
      <c r="S16" s="14">
        <f>[12]Junho!$J$22</f>
        <v>29.52</v>
      </c>
      <c r="T16" s="14">
        <f>[12]Junho!$J$23</f>
        <v>23.040000000000003</v>
      </c>
      <c r="U16" s="14">
        <f>[12]Junho!$J$24</f>
        <v>21.96</v>
      </c>
      <c r="V16" s="14">
        <f>[12]Junho!$J$25</f>
        <v>34.92</v>
      </c>
      <c r="W16" s="14">
        <f>[12]Junho!$J$26</f>
        <v>34.200000000000003</v>
      </c>
      <c r="X16" s="14">
        <f>[12]Junho!$J$27</f>
        <v>22.32</v>
      </c>
      <c r="Y16" s="14">
        <f>[12]Junho!$J$28</f>
        <v>31.319999999999997</v>
      </c>
      <c r="Z16" s="14">
        <f>[12]Junho!$J$29</f>
        <v>34.92</v>
      </c>
      <c r="AA16" s="14">
        <f>[12]Junho!$J$30</f>
        <v>34.200000000000003</v>
      </c>
      <c r="AB16" s="14">
        <f>[12]Junho!$J$31</f>
        <v>30.6</v>
      </c>
      <c r="AC16" s="14">
        <f>[12]Junho!$J$32</f>
        <v>27.36</v>
      </c>
      <c r="AD16" s="14">
        <f>[12]Junho!$J$33</f>
        <v>27.36</v>
      </c>
      <c r="AE16" s="14">
        <f>[12]Junho!$J$34</f>
        <v>29.16</v>
      </c>
      <c r="AF16" s="114">
        <f t="shared" si="3"/>
        <v>41.4</v>
      </c>
      <c r="AG16" s="2"/>
    </row>
    <row r="17" spans="1:33" ht="17.100000000000001" customHeight="1" x14ac:dyDescent="0.2">
      <c r="A17" s="54" t="s">
        <v>8</v>
      </c>
      <c r="B17" s="14">
        <f>[13]Junho!$J$5</f>
        <v>0</v>
      </c>
      <c r="C17" s="14">
        <f>[13]Junho!$J$6</f>
        <v>20.88</v>
      </c>
      <c r="D17" s="14">
        <f>[13]Junho!$J$7</f>
        <v>20.16</v>
      </c>
      <c r="E17" s="14">
        <f>[13]Junho!$J$8</f>
        <v>9.7200000000000006</v>
      </c>
      <c r="F17" s="14">
        <f>[13]Junho!$J$9</f>
        <v>9.3600000000000012</v>
      </c>
      <c r="G17" s="14">
        <f>[13]Junho!$J$10</f>
        <v>11.520000000000001</v>
      </c>
      <c r="H17" s="14">
        <f>[13]Junho!$J$11</f>
        <v>32.4</v>
      </c>
      <c r="I17" s="14">
        <f>[13]Junho!$J$12</f>
        <v>34.200000000000003</v>
      </c>
      <c r="J17" s="14">
        <f>[13]Junho!$J$13</f>
        <v>29.52</v>
      </c>
      <c r="K17" s="14">
        <f>[13]Junho!$J$14</f>
        <v>29.880000000000003</v>
      </c>
      <c r="L17" s="14">
        <f>[13]Junho!$J$15</f>
        <v>17.28</v>
      </c>
      <c r="M17" s="14">
        <f>[13]Junho!$J$16</f>
        <v>21.96</v>
      </c>
      <c r="N17" s="14">
        <f>[13]Junho!$J$17</f>
        <v>32.76</v>
      </c>
      <c r="O17" s="14" t="str">
        <f>[13]Junho!$J$18</f>
        <v>*</v>
      </c>
      <c r="P17" s="14">
        <f>[13]Junho!$J$19</f>
        <v>20.52</v>
      </c>
      <c r="Q17" s="14">
        <f>[13]Junho!$J$20</f>
        <v>34.200000000000003</v>
      </c>
      <c r="R17" s="14">
        <f>[13]Junho!$J$21</f>
        <v>13.68</v>
      </c>
      <c r="S17" s="14" t="str">
        <f>[13]Junho!$J$22</f>
        <v>*</v>
      </c>
      <c r="T17" s="14">
        <f>[13]Junho!$J$23</f>
        <v>0</v>
      </c>
      <c r="U17" s="14" t="str">
        <f>[13]Junho!$J$24</f>
        <v>*</v>
      </c>
      <c r="V17" s="14" t="str">
        <f>[13]Junho!$J$25</f>
        <v>*</v>
      </c>
      <c r="W17" s="14" t="str">
        <f>[13]Junho!$J$26</f>
        <v>*</v>
      </c>
      <c r="X17" s="14" t="str">
        <f>[13]Junho!$J$27</f>
        <v>*</v>
      </c>
      <c r="Y17" s="14" t="str">
        <f>[13]Junho!$J$28</f>
        <v>*</v>
      </c>
      <c r="Z17" s="14" t="str">
        <f>[13]Junho!$J$29</f>
        <v>*</v>
      </c>
      <c r="AA17" s="14" t="str">
        <f>[13]Junho!$J$30</f>
        <v>*</v>
      </c>
      <c r="AB17" s="14" t="str">
        <f>[13]Junho!$J$31</f>
        <v>*</v>
      </c>
      <c r="AC17" s="14" t="str">
        <f>[13]Junho!$J$32</f>
        <v>*</v>
      </c>
      <c r="AD17" s="14" t="str">
        <f>[13]Junho!$J$33</f>
        <v>*</v>
      </c>
      <c r="AE17" s="14" t="str">
        <f>[13]Junho!$J$34</f>
        <v>*</v>
      </c>
      <c r="AF17" s="114">
        <f t="shared" si="3"/>
        <v>34.200000000000003</v>
      </c>
      <c r="AG17" s="2"/>
    </row>
    <row r="18" spans="1:33" ht="17.100000000000001" customHeight="1" x14ac:dyDescent="0.2">
      <c r="A18" s="54" t="s">
        <v>9</v>
      </c>
      <c r="B18" s="14">
        <f>[14]Junho!$J$5</f>
        <v>24.12</v>
      </c>
      <c r="C18" s="14">
        <f>[14]Junho!$J$6</f>
        <v>18.36</v>
      </c>
      <c r="D18" s="14">
        <f>[14]Junho!$J$7</f>
        <v>20.52</v>
      </c>
      <c r="E18" s="14">
        <f>[14]Junho!$J$8</f>
        <v>16.920000000000002</v>
      </c>
      <c r="F18" s="14">
        <f>[14]Junho!$J$9</f>
        <v>16.559999999999999</v>
      </c>
      <c r="G18" s="14">
        <f>[14]Junho!$J$10</f>
        <v>25.2</v>
      </c>
      <c r="H18" s="14">
        <f>[14]Junho!$J$11</f>
        <v>28.8</v>
      </c>
      <c r="I18" s="14">
        <f>[14]Junho!$J$12</f>
        <v>39.24</v>
      </c>
      <c r="J18" s="14">
        <f>[14]Junho!$J$13</f>
        <v>23.759999999999998</v>
      </c>
      <c r="K18" s="14">
        <f>[14]Junho!$J$14</f>
        <v>23.759999999999998</v>
      </c>
      <c r="L18" s="14">
        <f>[14]Junho!$J$15</f>
        <v>33.840000000000003</v>
      </c>
      <c r="M18" s="14">
        <f>[14]Junho!$J$16</f>
        <v>24.48</v>
      </c>
      <c r="N18" s="14">
        <f>[14]Junho!$J$17</f>
        <v>30.96</v>
      </c>
      <c r="O18" s="14">
        <f>[14]Junho!$J$18</f>
        <v>23.759999999999998</v>
      </c>
      <c r="P18" s="14">
        <f>[14]Junho!$J$19</f>
        <v>20.52</v>
      </c>
      <c r="Q18" s="14">
        <f>[14]Junho!$J$20</f>
        <v>28.44</v>
      </c>
      <c r="R18" s="14">
        <f>[14]Junho!$J$21</f>
        <v>22.68</v>
      </c>
      <c r="S18" s="14">
        <f>[14]Junho!$J$22</f>
        <v>36</v>
      </c>
      <c r="T18" s="14">
        <f>[14]Junho!$J$23</f>
        <v>23.759999999999998</v>
      </c>
      <c r="U18" s="14">
        <f>[14]Junho!$J$24</f>
        <v>28.8</v>
      </c>
      <c r="V18" s="14">
        <f>[14]Junho!$J$25</f>
        <v>30.240000000000002</v>
      </c>
      <c r="W18" s="14">
        <f>[14]Junho!$J$26</f>
        <v>25.56</v>
      </c>
      <c r="X18" s="14">
        <f>[14]Junho!$J$27</f>
        <v>27.720000000000002</v>
      </c>
      <c r="Y18" s="14">
        <f>[14]Junho!$J$28</f>
        <v>29.16</v>
      </c>
      <c r="Z18" s="14">
        <f>[14]Junho!$J$29</f>
        <v>34.92</v>
      </c>
      <c r="AA18" s="14">
        <f>[14]Junho!$J$30</f>
        <v>33.119999999999997</v>
      </c>
      <c r="AB18" s="14">
        <f>[14]Junho!$J$31</f>
        <v>27.36</v>
      </c>
      <c r="AC18" s="14">
        <f>[14]Junho!$J$32</f>
        <v>23.759999999999998</v>
      </c>
      <c r="AD18" s="14">
        <f>[14]Junho!$J$33</f>
        <v>25.2</v>
      </c>
      <c r="AE18" s="14">
        <f>[14]Junho!$J$34</f>
        <v>28.44</v>
      </c>
      <c r="AF18" s="114">
        <f t="shared" si="3"/>
        <v>39.24</v>
      </c>
      <c r="AG18" s="2"/>
    </row>
    <row r="19" spans="1:33" ht="17.100000000000001" customHeight="1" x14ac:dyDescent="0.2">
      <c r="A19" s="54" t="s">
        <v>49</v>
      </c>
      <c r="B19" s="14">
        <f>[15]Junho!$J$5</f>
        <v>16.2</v>
      </c>
      <c r="C19" s="14">
        <f>[15]Junho!$J$6</f>
        <v>14.76</v>
      </c>
      <c r="D19" s="14">
        <f>[15]Junho!$J$7</f>
        <v>11.520000000000001</v>
      </c>
      <c r="E19" s="14" t="str">
        <f>[15]Junho!$J$8</f>
        <v>*</v>
      </c>
      <c r="F19" s="14">
        <f>[15]Junho!$J$9</f>
        <v>7.2</v>
      </c>
      <c r="G19" s="14" t="str">
        <f>[15]Junho!$J$10</f>
        <v>*</v>
      </c>
      <c r="H19" s="14">
        <f>[15]Junho!$J$11</f>
        <v>16.559999999999999</v>
      </c>
      <c r="I19" s="14">
        <f>[15]Junho!$J$12</f>
        <v>21.96</v>
      </c>
      <c r="J19" s="14">
        <f>[15]Junho!$J$13</f>
        <v>19.440000000000001</v>
      </c>
      <c r="K19" s="14">
        <f>[15]Junho!$J$14</f>
        <v>0</v>
      </c>
      <c r="L19" s="14">
        <f>[15]Junho!$J$15</f>
        <v>23.040000000000003</v>
      </c>
      <c r="M19" s="14">
        <f>[15]Junho!$J$16</f>
        <v>18.720000000000002</v>
      </c>
      <c r="N19" s="14">
        <f>[15]Junho!$J$17</f>
        <v>24.12</v>
      </c>
      <c r="O19" s="14">
        <f>[15]Junho!$J$18</f>
        <v>20.16</v>
      </c>
      <c r="P19" s="14">
        <f>[15]Junho!$J$19</f>
        <v>11.16</v>
      </c>
      <c r="Q19" s="14">
        <f>[15]Junho!$J$20</f>
        <v>17.64</v>
      </c>
      <c r="R19" s="14">
        <f>[15]Junho!$J$21</f>
        <v>24.12</v>
      </c>
      <c r="S19" s="14" t="str">
        <f>[15]Junho!$J$22</f>
        <v>*</v>
      </c>
      <c r="T19" s="14">
        <f>[15]Junho!$J$23</f>
        <v>18</v>
      </c>
      <c r="U19" s="14">
        <f>[15]Junho!$J$24</f>
        <v>11.16</v>
      </c>
      <c r="V19" s="14" t="str">
        <f>[15]Junho!$J$25</f>
        <v>*</v>
      </c>
      <c r="W19" s="14">
        <f>[15]Junho!$J$26</f>
        <v>14.04</v>
      </c>
      <c r="X19" s="14">
        <f>[15]Junho!$J$27</f>
        <v>19.079999999999998</v>
      </c>
      <c r="Y19" s="14">
        <f>[15]Junho!$J$28</f>
        <v>33.119999999999997</v>
      </c>
      <c r="Z19" s="14">
        <f>[15]Junho!$J$29</f>
        <v>32.04</v>
      </c>
      <c r="AA19" s="14">
        <f>[15]Junho!$J$30</f>
        <v>28.44</v>
      </c>
      <c r="AB19" s="14">
        <f>[15]Junho!$J$31</f>
        <v>11.879999999999999</v>
      </c>
      <c r="AC19" s="14">
        <f>[15]Junho!$J$32</f>
        <v>22.68</v>
      </c>
      <c r="AD19" s="14">
        <f>[15]Junho!$J$33</f>
        <v>25.2</v>
      </c>
      <c r="AE19" s="14">
        <f>[15]Junho!$J$34</f>
        <v>24.840000000000003</v>
      </c>
      <c r="AF19" s="114">
        <f t="shared" si="3"/>
        <v>33.119999999999997</v>
      </c>
      <c r="AG19" s="2"/>
    </row>
    <row r="20" spans="1:33" ht="17.100000000000001" customHeight="1" x14ac:dyDescent="0.2">
      <c r="A20" s="54" t="s">
        <v>10</v>
      </c>
      <c r="B20" s="14">
        <f>[16]Junho!$J$5</f>
        <v>21.240000000000002</v>
      </c>
      <c r="C20" s="14">
        <f>[16]Junho!$J$6</f>
        <v>18.720000000000002</v>
      </c>
      <c r="D20" s="14">
        <f>[16]Junho!$J$7</f>
        <v>15.840000000000002</v>
      </c>
      <c r="E20" s="14">
        <f>[16]Junho!$J$8</f>
        <v>18.36</v>
      </c>
      <c r="F20" s="14">
        <f>[16]Junho!$J$9</f>
        <v>19.079999999999998</v>
      </c>
      <c r="G20" s="14">
        <f>[16]Junho!$J$10</f>
        <v>24.840000000000003</v>
      </c>
      <c r="H20" s="14">
        <f>[16]Junho!$J$11</f>
        <v>22.32</v>
      </c>
      <c r="I20" s="14">
        <f>[16]Junho!$J$12</f>
        <v>35.28</v>
      </c>
      <c r="J20" s="14">
        <f>[16]Junho!$J$13</f>
        <v>24.840000000000003</v>
      </c>
      <c r="K20" s="14">
        <f>[16]Junho!$J$14</f>
        <v>20.16</v>
      </c>
      <c r="L20" s="14">
        <f>[16]Junho!$J$15</f>
        <v>21.240000000000002</v>
      </c>
      <c r="M20" s="14">
        <f>[16]Junho!$J$16</f>
        <v>18</v>
      </c>
      <c r="N20" s="14">
        <f>[16]Junho!$J$17</f>
        <v>30.240000000000002</v>
      </c>
      <c r="O20" s="14">
        <f>[16]Junho!$J$18</f>
        <v>28.08</v>
      </c>
      <c r="P20" s="14">
        <f>[16]Junho!$J$19</f>
        <v>20.88</v>
      </c>
      <c r="Q20" s="14">
        <f>[16]Junho!$J$20</f>
        <v>29.880000000000003</v>
      </c>
      <c r="R20" s="14">
        <f>[16]Junho!$J$21</f>
        <v>35.28</v>
      </c>
      <c r="S20" s="14">
        <f>[16]Junho!$J$22</f>
        <v>20.88</v>
      </c>
      <c r="T20" s="14">
        <f>[16]Junho!$J$23</f>
        <v>16.2</v>
      </c>
      <c r="U20" s="14">
        <f>[16]Junho!$J$24</f>
        <v>17.28</v>
      </c>
      <c r="V20" s="14">
        <f>[16]Junho!$J$25</f>
        <v>22.32</v>
      </c>
      <c r="W20" s="14">
        <f>[16]Junho!$J$26</f>
        <v>15.48</v>
      </c>
      <c r="X20" s="14">
        <f>[16]Junho!$J$27</f>
        <v>16.559999999999999</v>
      </c>
      <c r="Y20" s="14">
        <f>[16]Junho!$J$28</f>
        <v>30.6</v>
      </c>
      <c r="Z20" s="14">
        <f>[16]Junho!$J$29</f>
        <v>39.24</v>
      </c>
      <c r="AA20" s="14">
        <f>[16]Junho!$J$30</f>
        <v>47.519999999999996</v>
      </c>
      <c r="AB20" s="14">
        <f>[16]Junho!$J$31</f>
        <v>29.52</v>
      </c>
      <c r="AC20" s="14">
        <f>[16]Junho!$J$32</f>
        <v>19.8</v>
      </c>
      <c r="AD20" s="14">
        <f>[16]Junho!$J$33</f>
        <v>24.12</v>
      </c>
      <c r="AE20" s="14">
        <f>[16]Junho!$J$34</f>
        <v>30.240000000000002</v>
      </c>
      <c r="AF20" s="114">
        <f t="shared" si="3"/>
        <v>47.519999999999996</v>
      </c>
      <c r="AG20" s="2"/>
    </row>
    <row r="21" spans="1:33" ht="17.100000000000001" customHeight="1" x14ac:dyDescent="0.2">
      <c r="A21" s="54" t="s">
        <v>11</v>
      </c>
      <c r="B21" s="14">
        <f>[17]Junho!$J$5</f>
        <v>20.88</v>
      </c>
      <c r="C21" s="14">
        <f>[17]Junho!$J$6</f>
        <v>18.36</v>
      </c>
      <c r="D21" s="14">
        <f>[17]Junho!$J$7</f>
        <v>18.36</v>
      </c>
      <c r="E21" s="14">
        <f>[17]Junho!$J$8</f>
        <v>11.16</v>
      </c>
      <c r="F21" s="14">
        <f>[17]Junho!$J$9</f>
        <v>18</v>
      </c>
      <c r="G21" s="14">
        <f>[17]Junho!$J$10</f>
        <v>23.040000000000003</v>
      </c>
      <c r="H21" s="14">
        <f>[17]Junho!$J$11</f>
        <v>19.8</v>
      </c>
      <c r="I21" s="14">
        <f>[17]Junho!$J$12</f>
        <v>28.44</v>
      </c>
      <c r="J21" s="14">
        <f>[17]Junho!$J$13</f>
        <v>27</v>
      </c>
      <c r="K21" s="14">
        <f>[17]Junho!$J$14</f>
        <v>19.440000000000001</v>
      </c>
      <c r="L21" s="14">
        <f>[17]Junho!$J$15</f>
        <v>25.56</v>
      </c>
      <c r="M21" s="14">
        <f>[17]Junho!$J$16</f>
        <v>23.400000000000002</v>
      </c>
      <c r="N21" s="14">
        <f>[17]Junho!$J$17</f>
        <v>27</v>
      </c>
      <c r="O21" s="14">
        <f>[17]Junho!$J$18</f>
        <v>21.240000000000002</v>
      </c>
      <c r="P21" s="14">
        <f>[17]Junho!$J$19</f>
        <v>15.120000000000001</v>
      </c>
      <c r="Q21" s="14">
        <f>[17]Junho!$J$20</f>
        <v>14.04</v>
      </c>
      <c r="R21" s="14">
        <f>[17]Junho!$J$21</f>
        <v>16.920000000000002</v>
      </c>
      <c r="S21" s="14">
        <f>[17]Junho!$J$22</f>
        <v>23.400000000000002</v>
      </c>
      <c r="T21" s="14">
        <f>[17]Junho!$J$23</f>
        <v>17.64</v>
      </c>
      <c r="U21" s="14">
        <f>[17]Junho!$J$24</f>
        <v>20.16</v>
      </c>
      <c r="V21" s="14">
        <f>[17]Junho!$J$25</f>
        <v>14.76</v>
      </c>
      <c r="W21" s="14">
        <f>[17]Junho!$J$26</f>
        <v>15.120000000000001</v>
      </c>
      <c r="X21" s="14">
        <f>[17]Junho!$J$27</f>
        <v>15.120000000000001</v>
      </c>
      <c r="Y21" s="14">
        <f>[17]Junho!$J$28</f>
        <v>22.68</v>
      </c>
      <c r="Z21" s="14">
        <f>[17]Junho!$J$29</f>
        <v>23.400000000000002</v>
      </c>
      <c r="AA21" s="14">
        <f>[17]Junho!$J$30</f>
        <v>20.52</v>
      </c>
      <c r="AB21" s="14">
        <f>[17]Junho!$J$31</f>
        <v>25.92</v>
      </c>
      <c r="AC21" s="14">
        <f>[17]Junho!$J$32</f>
        <v>19.079999999999998</v>
      </c>
      <c r="AD21" s="14">
        <f>[17]Junho!$J$33</f>
        <v>21.240000000000002</v>
      </c>
      <c r="AE21" s="14">
        <f>[17]Junho!$J$34</f>
        <v>22.68</v>
      </c>
      <c r="AF21" s="114">
        <f t="shared" si="3"/>
        <v>28.44</v>
      </c>
      <c r="AG21" s="2"/>
    </row>
    <row r="22" spans="1:33" ht="17.100000000000001" customHeight="1" x14ac:dyDescent="0.2">
      <c r="A22" s="54" t="s">
        <v>12</v>
      </c>
      <c r="B22" s="14">
        <f>[18]Junho!$J$5</f>
        <v>14.76</v>
      </c>
      <c r="C22" s="14">
        <f>[18]Junho!$J$6</f>
        <v>19.8</v>
      </c>
      <c r="D22" s="14">
        <f>[18]Junho!$J$7</f>
        <v>17.28</v>
      </c>
      <c r="E22" s="14">
        <f>[18]Junho!$J$8</f>
        <v>24.12</v>
      </c>
      <c r="F22" s="14">
        <f>[18]Junho!$J$9</f>
        <v>20.16</v>
      </c>
      <c r="G22" s="14">
        <f>[18]Junho!$J$10</f>
        <v>7.5600000000000005</v>
      </c>
      <c r="H22" s="14">
        <f>[18]Junho!$J$11</f>
        <v>17.28</v>
      </c>
      <c r="I22" s="14">
        <f>[18]Junho!$J$12</f>
        <v>22.32</v>
      </c>
      <c r="J22" s="14">
        <f>[18]Junho!$J$13</f>
        <v>19.079999999999998</v>
      </c>
      <c r="K22" s="14">
        <f>[18]Junho!$J$14</f>
        <v>11.879999999999999</v>
      </c>
      <c r="L22" s="14">
        <f>[18]Junho!$J$15</f>
        <v>28.44</v>
      </c>
      <c r="M22" s="14">
        <f>[18]Junho!$J$16</f>
        <v>20.52</v>
      </c>
      <c r="N22" s="14">
        <f>[18]Junho!$J$17</f>
        <v>15.48</v>
      </c>
      <c r="O22" s="14">
        <f>[18]Junho!$J$18</f>
        <v>13.32</v>
      </c>
      <c r="P22" s="14">
        <f>[18]Junho!$J$19</f>
        <v>14.76</v>
      </c>
      <c r="Q22" s="14">
        <f>[18]Junho!$J$20</f>
        <v>10.08</v>
      </c>
      <c r="R22" s="14">
        <f>[18]Junho!$J$21</f>
        <v>18.720000000000002</v>
      </c>
      <c r="S22" s="14">
        <f>[18]Junho!$J$22</f>
        <v>18</v>
      </c>
      <c r="T22" s="14">
        <f>[18]Junho!$J$23</f>
        <v>14.04</v>
      </c>
      <c r="U22" s="14">
        <f>[18]Junho!$J$24</f>
        <v>18.720000000000002</v>
      </c>
      <c r="V22" s="14">
        <f>[18]Junho!$J$25</f>
        <v>14.76</v>
      </c>
      <c r="W22" s="14">
        <f>[18]Junho!$J$26</f>
        <v>12.96</v>
      </c>
      <c r="X22" s="14">
        <f>[18]Junho!$J$27</f>
        <v>13.32</v>
      </c>
      <c r="Y22" s="14">
        <f>[18]Junho!$J$28</f>
        <v>23.040000000000003</v>
      </c>
      <c r="Z22" s="14">
        <f>[18]Junho!$J$29</f>
        <v>17.64</v>
      </c>
      <c r="AA22" s="14">
        <f>[18]Junho!$J$30</f>
        <v>20.88</v>
      </c>
      <c r="AB22" s="14">
        <f>[18]Junho!$J$31</f>
        <v>19.079999999999998</v>
      </c>
      <c r="AC22" s="14">
        <f>[18]Junho!$J$32</f>
        <v>15.48</v>
      </c>
      <c r="AD22" s="14">
        <f>[18]Junho!$J$33</f>
        <v>18</v>
      </c>
      <c r="AE22" s="14">
        <f>[18]Junho!$J$34</f>
        <v>14.76</v>
      </c>
      <c r="AF22" s="114">
        <f t="shared" si="3"/>
        <v>28.44</v>
      </c>
      <c r="AG22" s="2"/>
    </row>
    <row r="23" spans="1:33" ht="17.100000000000001" customHeight="1" x14ac:dyDescent="0.2">
      <c r="A23" s="54" t="s">
        <v>13</v>
      </c>
      <c r="B23" s="14">
        <f>[19]Junho!$J$5</f>
        <v>27.36</v>
      </c>
      <c r="C23" s="14">
        <f>[19]Junho!$J$6</f>
        <v>22.32</v>
      </c>
      <c r="D23" s="14">
        <f>[19]Junho!$J$7</f>
        <v>22.32</v>
      </c>
      <c r="E23" s="14">
        <f>[19]Junho!$J$8</f>
        <v>31.680000000000003</v>
      </c>
      <c r="F23" s="14">
        <f>[19]Junho!$J$9</f>
        <v>31.319999999999997</v>
      </c>
      <c r="G23" s="14">
        <f>[19]Junho!$J$10</f>
        <v>28.44</v>
      </c>
      <c r="H23" s="14">
        <f>[19]Junho!$J$11</f>
        <v>34.200000000000003</v>
      </c>
      <c r="I23" s="14">
        <f>[19]Junho!$J$12</f>
        <v>29.52</v>
      </c>
      <c r="J23" s="14">
        <f>[19]Junho!$J$13</f>
        <v>21.240000000000002</v>
      </c>
      <c r="K23" s="14">
        <f>[19]Junho!$J$14</f>
        <v>23.040000000000003</v>
      </c>
      <c r="L23" s="14">
        <f>[19]Junho!$J$15</f>
        <v>29.16</v>
      </c>
      <c r="M23" s="14">
        <f>[19]Junho!$J$16</f>
        <v>34.200000000000003</v>
      </c>
      <c r="N23" s="14">
        <f>[19]Junho!$J$17</f>
        <v>21.6</v>
      </c>
      <c r="O23" s="14">
        <f>[19]Junho!$J$18</f>
        <v>15.840000000000002</v>
      </c>
      <c r="P23" s="14">
        <f>[19]Junho!$J$19</f>
        <v>16.920000000000002</v>
      </c>
      <c r="Q23" s="14">
        <f>[19]Junho!$J$20</f>
        <v>14.04</v>
      </c>
      <c r="R23" s="14">
        <f>[19]Junho!$J$21</f>
        <v>27</v>
      </c>
      <c r="S23" s="14">
        <f>[19]Junho!$J$22</f>
        <v>23.040000000000003</v>
      </c>
      <c r="T23" s="14">
        <f>[19]Junho!$J$23</f>
        <v>25.2</v>
      </c>
      <c r="U23" s="14">
        <f>[19]Junho!$J$24</f>
        <v>21.6</v>
      </c>
      <c r="V23" s="14">
        <f>[19]Junho!$J$25</f>
        <v>22.68</v>
      </c>
      <c r="W23" s="14">
        <f>[19]Junho!$J$26</f>
        <v>24.12</v>
      </c>
      <c r="X23" s="14">
        <f>[19]Junho!$J$27</f>
        <v>20.16</v>
      </c>
      <c r="Y23" s="14">
        <f>[19]Junho!$J$28</f>
        <v>33.840000000000003</v>
      </c>
      <c r="Z23" s="14">
        <f>[19]Junho!$J$29</f>
        <v>32.04</v>
      </c>
      <c r="AA23" s="14">
        <f>[19]Junho!$J$30</f>
        <v>29.880000000000003</v>
      </c>
      <c r="AB23" s="14">
        <f>[19]Junho!$J$31</f>
        <v>29.52</v>
      </c>
      <c r="AC23" s="14">
        <f>[19]Junho!$J$32</f>
        <v>28.44</v>
      </c>
      <c r="AD23" s="14">
        <f>[19]Junho!$J$33</f>
        <v>25.2</v>
      </c>
      <c r="AE23" s="14">
        <f>[19]Junho!$J$34</f>
        <v>34.92</v>
      </c>
      <c r="AF23" s="114">
        <f t="shared" si="3"/>
        <v>34.92</v>
      </c>
      <c r="AG23" s="2"/>
    </row>
    <row r="24" spans="1:33" ht="17.100000000000001" customHeight="1" x14ac:dyDescent="0.2">
      <c r="A24" s="54" t="s">
        <v>14</v>
      </c>
      <c r="B24" s="14">
        <f>[20]Junho!$J$5</f>
        <v>41.04</v>
      </c>
      <c r="C24" s="14">
        <f>[20]Junho!$J$6</f>
        <v>24.48</v>
      </c>
      <c r="D24" s="14">
        <f>[20]Junho!$J$7</f>
        <v>7.5600000000000005</v>
      </c>
      <c r="E24" s="14" t="str">
        <f>[20]Junho!$J$8</f>
        <v>*</v>
      </c>
      <c r="F24" s="14">
        <f>[20]Junho!$J$9</f>
        <v>11.16</v>
      </c>
      <c r="G24" s="14">
        <f>[20]Junho!$J$10</f>
        <v>25.2</v>
      </c>
      <c r="H24" s="14">
        <f>[20]Junho!$J$11</f>
        <v>28.44</v>
      </c>
      <c r="I24" s="14">
        <f>[20]Junho!$J$12</f>
        <v>9.7200000000000006</v>
      </c>
      <c r="J24" s="14">
        <f>[20]Junho!$J$13</f>
        <v>17.64</v>
      </c>
      <c r="K24" s="14">
        <f>[20]Junho!$J$14</f>
        <v>14.04</v>
      </c>
      <c r="L24" s="14">
        <f>[20]Junho!$J$15</f>
        <v>25.2</v>
      </c>
      <c r="M24" s="14">
        <f>[20]Junho!$J$16</f>
        <v>27</v>
      </c>
      <c r="N24" s="14">
        <f>[20]Junho!$J$17</f>
        <v>27.36</v>
      </c>
      <c r="O24" s="14">
        <f>[20]Junho!$J$18</f>
        <v>21.96</v>
      </c>
      <c r="P24" s="14">
        <f>[20]Junho!$J$19</f>
        <v>16.920000000000002</v>
      </c>
      <c r="Q24" s="14">
        <f>[20]Junho!$J$20</f>
        <v>19.440000000000001</v>
      </c>
      <c r="R24" s="14">
        <f>[20]Junho!$J$21</f>
        <v>15.48</v>
      </c>
      <c r="S24" s="14">
        <f>[20]Junho!$J$22</f>
        <v>21.96</v>
      </c>
      <c r="T24" s="14">
        <f>[20]Junho!$J$23</f>
        <v>15.48</v>
      </c>
      <c r="U24" s="14">
        <f>[20]Junho!$J$24</f>
        <v>15.840000000000002</v>
      </c>
      <c r="V24" s="14">
        <f>[20]Junho!$J$25</f>
        <v>18.720000000000002</v>
      </c>
      <c r="W24" s="14">
        <f>[20]Junho!$J$26</f>
        <v>21.96</v>
      </c>
      <c r="X24" s="14">
        <f>[20]Junho!$J$27</f>
        <v>17.64</v>
      </c>
      <c r="Y24" s="14">
        <f>[20]Junho!$J$28</f>
        <v>24.48</v>
      </c>
      <c r="Z24" s="14">
        <f>[20]Junho!$J$29</f>
        <v>28.44</v>
      </c>
      <c r="AA24" s="14">
        <f>[20]Junho!$J$30</f>
        <v>33.840000000000003</v>
      </c>
      <c r="AB24" s="14">
        <f>[20]Junho!$J$31</f>
        <v>30.96</v>
      </c>
      <c r="AC24" s="14">
        <f>[20]Junho!$J$32</f>
        <v>24.12</v>
      </c>
      <c r="AD24" s="14">
        <f>[20]Junho!$J$33</f>
        <v>24.12</v>
      </c>
      <c r="AE24" s="14">
        <f>[20]Junho!$J$34</f>
        <v>25.56</v>
      </c>
      <c r="AF24" s="114">
        <f t="shared" si="3"/>
        <v>41.04</v>
      </c>
      <c r="AG24" s="2"/>
    </row>
    <row r="25" spans="1:33" ht="17.100000000000001" customHeight="1" x14ac:dyDescent="0.2">
      <c r="A25" s="54" t="s">
        <v>15</v>
      </c>
      <c r="B25" s="14">
        <f>[21]Junho!$J$5</f>
        <v>28.08</v>
      </c>
      <c r="C25" s="14">
        <f>[21]Junho!$J$6</f>
        <v>23.400000000000002</v>
      </c>
      <c r="D25" s="14">
        <f>[21]Junho!$J$7</f>
        <v>18</v>
      </c>
      <c r="E25" s="14">
        <f>[21]Junho!$J$8</f>
        <v>27.36</v>
      </c>
      <c r="F25" s="14">
        <f>[21]Junho!$J$9</f>
        <v>20.88</v>
      </c>
      <c r="G25" s="14">
        <f>[21]Junho!$J$10</f>
        <v>20.16</v>
      </c>
      <c r="H25" s="14">
        <f>[21]Junho!$J$11</f>
        <v>25.2</v>
      </c>
      <c r="I25" s="14">
        <f>[21]Junho!$J$12</f>
        <v>40.680000000000007</v>
      </c>
      <c r="J25" s="14">
        <f>[21]Junho!$J$13</f>
        <v>33.119999999999997</v>
      </c>
      <c r="K25" s="14">
        <f>[21]Junho!$J$14</f>
        <v>23.400000000000002</v>
      </c>
      <c r="L25" s="14">
        <f>[21]Junho!$J$15</f>
        <v>25.56</v>
      </c>
      <c r="M25" s="14">
        <f>[21]Junho!$J$16</f>
        <v>22.68</v>
      </c>
      <c r="N25" s="14">
        <f>[21]Junho!$J$17</f>
        <v>47.519999999999996</v>
      </c>
      <c r="O25" s="14">
        <f>[21]Junho!$J$18</f>
        <v>37.440000000000005</v>
      </c>
      <c r="P25" s="14">
        <f>[21]Junho!$J$19</f>
        <v>25.56</v>
      </c>
      <c r="Q25" s="14">
        <f>[21]Junho!$J$20</f>
        <v>27.720000000000002</v>
      </c>
      <c r="R25" s="14">
        <f>[21]Junho!$J$21</f>
        <v>29.52</v>
      </c>
      <c r="S25" s="14">
        <f>[21]Junho!$J$22</f>
        <v>23.400000000000002</v>
      </c>
      <c r="T25" s="14">
        <f>[21]Junho!$J$23</f>
        <v>15.48</v>
      </c>
      <c r="U25" s="14">
        <f>[21]Junho!$J$24</f>
        <v>24.840000000000003</v>
      </c>
      <c r="V25" s="14">
        <f>[21]Junho!$J$25</f>
        <v>26.28</v>
      </c>
      <c r="W25" s="14">
        <f>[21]Junho!$J$26</f>
        <v>19.440000000000001</v>
      </c>
      <c r="X25" s="14">
        <f>[21]Junho!$J$27</f>
        <v>27.36</v>
      </c>
      <c r="Y25" s="14">
        <f>[21]Junho!$J$28</f>
        <v>37.440000000000005</v>
      </c>
      <c r="Z25" s="14">
        <f>[21]Junho!$J$29</f>
        <v>43.56</v>
      </c>
      <c r="AA25" s="14">
        <f>[21]Junho!$J$30</f>
        <v>37.800000000000004</v>
      </c>
      <c r="AB25" s="14">
        <f>[21]Junho!$J$31</f>
        <v>34.92</v>
      </c>
      <c r="AC25" s="14">
        <f>[21]Junho!$J$32</f>
        <v>28.08</v>
      </c>
      <c r="AD25" s="14">
        <f>[21]Junho!$J$33</f>
        <v>36.36</v>
      </c>
      <c r="AE25" s="14">
        <f>[21]Junho!$J$34</f>
        <v>34.200000000000003</v>
      </c>
      <c r="AF25" s="114">
        <f t="shared" si="3"/>
        <v>47.519999999999996</v>
      </c>
      <c r="AG25" s="2"/>
    </row>
    <row r="26" spans="1:33" ht="17.100000000000001" customHeight="1" x14ac:dyDescent="0.2">
      <c r="A26" s="54" t="s">
        <v>16</v>
      </c>
      <c r="B26" s="14">
        <f>[22]Junho!$J$5</f>
        <v>16.2</v>
      </c>
      <c r="C26" s="14">
        <f>[22]Junho!$J$6</f>
        <v>24.12</v>
      </c>
      <c r="D26" s="14">
        <f>[22]Junho!$J$7</f>
        <v>23.040000000000003</v>
      </c>
      <c r="E26" s="14">
        <f>[22]Junho!$J$8</f>
        <v>15.48</v>
      </c>
      <c r="F26" s="14">
        <f>[22]Junho!$J$9</f>
        <v>21.6</v>
      </c>
      <c r="G26" s="14">
        <f>[22]Junho!$J$10</f>
        <v>17.64</v>
      </c>
      <c r="H26" s="14">
        <f>[22]Junho!$J$11</f>
        <v>25.2</v>
      </c>
      <c r="I26" s="14">
        <f>[22]Junho!$J$12</f>
        <v>30.6</v>
      </c>
      <c r="J26" s="14">
        <f>[22]Junho!$J$13</f>
        <v>23.759999999999998</v>
      </c>
      <c r="K26" s="14">
        <f>[22]Junho!$J$14</f>
        <v>28.8</v>
      </c>
      <c r="L26" s="14">
        <f>[22]Junho!$J$15</f>
        <v>31.680000000000003</v>
      </c>
      <c r="M26" s="14">
        <f>[22]Junho!$J$16</f>
        <v>24.12</v>
      </c>
      <c r="N26" s="14">
        <f>[22]Junho!$J$17</f>
        <v>17.64</v>
      </c>
      <c r="O26" s="14">
        <f>[22]Junho!$J$18</f>
        <v>16.559999999999999</v>
      </c>
      <c r="P26" s="14">
        <f>[22]Junho!$J$19</f>
        <v>20.52</v>
      </c>
      <c r="Q26" s="14">
        <f>[22]Junho!$J$20</f>
        <v>24.48</v>
      </c>
      <c r="R26" s="14">
        <f>[22]Junho!$J$21</f>
        <v>30.6</v>
      </c>
      <c r="S26" s="14">
        <f>[22]Junho!$J$22</f>
        <v>18.36</v>
      </c>
      <c r="T26" s="14">
        <f>[22]Junho!$J$23</f>
        <v>17.28</v>
      </c>
      <c r="U26" s="14">
        <f>[22]Junho!$J$24</f>
        <v>19.079999999999998</v>
      </c>
      <c r="V26" s="14">
        <f>[22]Junho!$J$25</f>
        <v>22.32</v>
      </c>
      <c r="W26" s="14">
        <f>[22]Junho!$J$26</f>
        <v>20.16</v>
      </c>
      <c r="X26" s="14">
        <f>[22]Junho!$J$27</f>
        <v>12.96</v>
      </c>
      <c r="Y26" s="14">
        <f>[22]Junho!$J$28</f>
        <v>30.96</v>
      </c>
      <c r="Z26" s="14">
        <f>[22]Junho!$J$29</f>
        <v>28.8</v>
      </c>
      <c r="AA26" s="14">
        <f>[22]Junho!$J$30</f>
        <v>27</v>
      </c>
      <c r="AB26" s="14">
        <f>[22]Junho!$J$31</f>
        <v>19.8</v>
      </c>
      <c r="AC26" s="14">
        <f>[22]Junho!$J$32</f>
        <v>15.840000000000002</v>
      </c>
      <c r="AD26" s="14">
        <f>[22]Junho!$J$33</f>
        <v>17.64</v>
      </c>
      <c r="AE26" s="14">
        <f>[22]Junho!$J$34</f>
        <v>24.48</v>
      </c>
      <c r="AF26" s="114">
        <f t="shared" si="3"/>
        <v>31.680000000000003</v>
      </c>
      <c r="AG26" s="2"/>
    </row>
    <row r="27" spans="1:33" ht="17.100000000000001" customHeight="1" x14ac:dyDescent="0.2">
      <c r="A27" s="54" t="s">
        <v>17</v>
      </c>
      <c r="B27" s="14">
        <f>[23]Junho!$J$5</f>
        <v>21.96</v>
      </c>
      <c r="C27" s="14">
        <f>[23]Junho!$J$6</f>
        <v>30.6</v>
      </c>
      <c r="D27" s="14">
        <f>[23]Junho!$J$7</f>
        <v>14.76</v>
      </c>
      <c r="E27" s="14">
        <f>[23]Junho!$J$8</f>
        <v>22.32</v>
      </c>
      <c r="F27" s="14">
        <f>[23]Junho!$J$9</f>
        <v>22.68</v>
      </c>
      <c r="G27" s="14">
        <f>[23]Junho!$J$10</f>
        <v>29.880000000000003</v>
      </c>
      <c r="H27" s="14">
        <f>[23]Junho!$J$11</f>
        <v>23.759999999999998</v>
      </c>
      <c r="I27" s="14">
        <f>[23]Junho!$J$12</f>
        <v>19.8</v>
      </c>
      <c r="J27" s="14">
        <f>[23]Junho!$J$13</f>
        <v>21.96</v>
      </c>
      <c r="K27" s="14">
        <f>[23]Junho!$J$14</f>
        <v>19.079999999999998</v>
      </c>
      <c r="L27" s="14">
        <f>[23]Junho!$J$15</f>
        <v>30.240000000000002</v>
      </c>
      <c r="M27" s="14">
        <f>[23]Junho!$J$16</f>
        <v>21.240000000000002</v>
      </c>
      <c r="N27" s="14">
        <f>[23]Junho!$J$17</f>
        <v>25.56</v>
      </c>
      <c r="O27" s="14">
        <f>[23]Junho!$J$18</f>
        <v>20.52</v>
      </c>
      <c r="P27" s="14">
        <f>[23]Junho!$J$19</f>
        <v>19.8</v>
      </c>
      <c r="Q27" s="14">
        <f>[23]Junho!$J$20</f>
        <v>21.240000000000002</v>
      </c>
      <c r="R27" s="14">
        <f>[23]Junho!$J$21</f>
        <v>18.36</v>
      </c>
      <c r="S27" s="14">
        <f>[23]Junho!$J$22</f>
        <v>33.840000000000003</v>
      </c>
      <c r="T27" s="14">
        <f>[23]Junho!$J$23</f>
        <v>24.12</v>
      </c>
      <c r="U27" s="14">
        <f>[23]Junho!$J$24</f>
        <v>20.52</v>
      </c>
      <c r="V27" s="14">
        <f>[23]Junho!$J$25</f>
        <v>17.28</v>
      </c>
      <c r="W27" s="14">
        <f>[23]Junho!$J$26</f>
        <v>19.8</v>
      </c>
      <c r="X27" s="14">
        <f>[23]Junho!$J$27</f>
        <v>16.559999999999999</v>
      </c>
      <c r="Y27" s="14">
        <f>[23]Junho!$J$28</f>
        <v>34.92</v>
      </c>
      <c r="Z27" s="14">
        <f>[23]Junho!$J$29</f>
        <v>33.119999999999997</v>
      </c>
      <c r="AA27" s="14">
        <f>[23]Junho!$J$30</f>
        <v>35.28</v>
      </c>
      <c r="AB27" s="14">
        <f>[23]Junho!$J$31</f>
        <v>25.2</v>
      </c>
      <c r="AC27" s="14">
        <f>[23]Junho!$J$32</f>
        <v>22.68</v>
      </c>
      <c r="AD27" s="14">
        <f>[23]Junho!$J$33</f>
        <v>25.56</v>
      </c>
      <c r="AE27" s="14">
        <f>[23]Junho!$J$34</f>
        <v>30.96</v>
      </c>
      <c r="AF27" s="114">
        <f>MAX(B27:AE27)</f>
        <v>35.28</v>
      </c>
      <c r="AG27" s="2"/>
    </row>
    <row r="28" spans="1:33" ht="17.100000000000001" customHeight="1" x14ac:dyDescent="0.2">
      <c r="A28" s="54" t="s">
        <v>18</v>
      </c>
      <c r="B28" s="14">
        <f>[24]Junho!$J$5</f>
        <v>24.840000000000003</v>
      </c>
      <c r="C28" s="14">
        <f>[24]Junho!$J$6</f>
        <v>22.68</v>
      </c>
      <c r="D28" s="14">
        <f>[24]Junho!$J$7</f>
        <v>29.52</v>
      </c>
      <c r="E28" s="14">
        <f>[24]Junho!$J$8</f>
        <v>41.04</v>
      </c>
      <c r="F28" s="14">
        <f>[24]Junho!$J$9</f>
        <v>48.96</v>
      </c>
      <c r="G28" s="14">
        <f>[24]Junho!$J$10</f>
        <v>41.04</v>
      </c>
      <c r="H28" s="14">
        <f>[24]Junho!$J$11</f>
        <v>26.28</v>
      </c>
      <c r="I28" s="14">
        <f>[24]Junho!$J$12</f>
        <v>20.88</v>
      </c>
      <c r="J28" s="14">
        <f>[24]Junho!$J$13</f>
        <v>30.96</v>
      </c>
      <c r="K28" s="14">
        <f>[24]Junho!$J$14</f>
        <v>25.56</v>
      </c>
      <c r="L28" s="14">
        <f>[24]Junho!$J$15</f>
        <v>25.2</v>
      </c>
      <c r="M28" s="14">
        <f>[24]Junho!$J$16</f>
        <v>24.48</v>
      </c>
      <c r="N28" s="14">
        <f>[24]Junho!$J$17</f>
        <v>35.28</v>
      </c>
      <c r="O28" s="14">
        <f>[24]Junho!$J$18</f>
        <v>21.240000000000002</v>
      </c>
      <c r="P28" s="14">
        <f>[24]Junho!$J$19</f>
        <v>27.36</v>
      </c>
      <c r="Q28" s="14">
        <f>[24]Junho!$J$20</f>
        <v>24.840000000000003</v>
      </c>
      <c r="R28" s="14">
        <f>[24]Junho!$J$21</f>
        <v>23.040000000000003</v>
      </c>
      <c r="S28" s="14">
        <f>[24]Junho!$J$22</f>
        <v>27</v>
      </c>
      <c r="T28" s="14">
        <f>[24]Junho!$J$23</f>
        <v>23.040000000000003</v>
      </c>
      <c r="U28" s="14">
        <f>[24]Junho!$J$24</f>
        <v>25.92</v>
      </c>
      <c r="V28" s="14">
        <f>[24]Junho!$J$25</f>
        <v>17.64</v>
      </c>
      <c r="W28" s="14">
        <f>[24]Junho!$J$26</f>
        <v>19.440000000000001</v>
      </c>
      <c r="X28" s="14">
        <f>[24]Junho!$J$27</f>
        <v>25.2</v>
      </c>
      <c r="Y28" s="14">
        <f>[24]Junho!$J$28</f>
        <v>32.76</v>
      </c>
      <c r="Z28" s="14">
        <f>[24]Junho!$J$29</f>
        <v>38.159999999999997</v>
      </c>
      <c r="AA28" s="14">
        <f>[24]Junho!$J$30</f>
        <v>34.56</v>
      </c>
      <c r="AB28" s="14">
        <f>[24]Junho!$J$31</f>
        <v>26.28</v>
      </c>
      <c r="AC28" s="14">
        <f>[24]Junho!$J$32</f>
        <v>31.680000000000003</v>
      </c>
      <c r="AD28" s="14">
        <f>[24]Junho!$J$33</f>
        <v>28.44</v>
      </c>
      <c r="AE28" s="14">
        <f>[24]Junho!$J$34</f>
        <v>32.04</v>
      </c>
      <c r="AF28" s="114">
        <f t="shared" si="3"/>
        <v>48.96</v>
      </c>
      <c r="AG28" s="2"/>
    </row>
    <row r="29" spans="1:33" ht="17.100000000000001" customHeight="1" x14ac:dyDescent="0.2">
      <c r="A29" s="54" t="s">
        <v>19</v>
      </c>
      <c r="B29" s="14">
        <f>[25]Junho!$J$5</f>
        <v>19.440000000000001</v>
      </c>
      <c r="C29" s="14">
        <f>[25]Junho!$J$6</f>
        <v>22.32</v>
      </c>
      <c r="D29" s="14">
        <f>[25]Junho!$J$7</f>
        <v>28.44</v>
      </c>
      <c r="E29" s="14">
        <f>[25]Junho!$J$8</f>
        <v>18.36</v>
      </c>
      <c r="F29" s="14">
        <f>[25]Junho!$J$9</f>
        <v>16.2</v>
      </c>
      <c r="G29" s="14">
        <f>[25]Junho!$J$10</f>
        <v>20.52</v>
      </c>
      <c r="H29" s="14">
        <f>[25]Junho!$J$11</f>
        <v>24.48</v>
      </c>
      <c r="I29" s="14">
        <f>[25]Junho!$J$12</f>
        <v>30.6</v>
      </c>
      <c r="J29" s="14">
        <f>[25]Junho!$J$13</f>
        <v>36</v>
      </c>
      <c r="K29" s="14">
        <f>[25]Junho!$J$14</f>
        <v>31.319999999999997</v>
      </c>
      <c r="L29" s="14">
        <f>[25]Junho!$J$15</f>
        <v>26.28</v>
      </c>
      <c r="M29" s="14">
        <f>[25]Junho!$J$16</f>
        <v>23.040000000000003</v>
      </c>
      <c r="N29" s="14">
        <f>[25]Junho!$J$17</f>
        <v>41.4</v>
      </c>
      <c r="O29" s="14">
        <f>[25]Junho!$J$18</f>
        <v>35.28</v>
      </c>
      <c r="P29" s="14">
        <f>[25]Junho!$J$19</f>
        <v>30.6</v>
      </c>
      <c r="Q29" s="14">
        <f>[25]Junho!$J$20</f>
        <v>32.04</v>
      </c>
      <c r="R29" s="14">
        <f>[25]Junho!$J$21</f>
        <v>27.36</v>
      </c>
      <c r="S29" s="14">
        <f>[25]Junho!$J$22</f>
        <v>23.040000000000003</v>
      </c>
      <c r="T29" s="14">
        <f>[25]Junho!$J$23</f>
        <v>19.079999999999998</v>
      </c>
      <c r="U29" s="14">
        <f>[25]Junho!$J$24</f>
        <v>28.08</v>
      </c>
      <c r="V29" s="14">
        <f>[25]Junho!$J$25</f>
        <v>27</v>
      </c>
      <c r="W29" s="14">
        <f>[25]Junho!$J$26</f>
        <v>18.720000000000002</v>
      </c>
      <c r="X29" s="14">
        <f>[25]Junho!$J$27</f>
        <v>19.440000000000001</v>
      </c>
      <c r="Y29" s="14">
        <f>[25]Junho!$J$28</f>
        <v>32.76</v>
      </c>
      <c r="Z29" s="14">
        <f>[25]Junho!$J$29</f>
        <v>47.16</v>
      </c>
      <c r="AA29" s="14">
        <f>[25]Junho!$J$30</f>
        <v>37.080000000000005</v>
      </c>
      <c r="AB29" s="14">
        <f>[25]Junho!$J$31</f>
        <v>30.6</v>
      </c>
      <c r="AC29" s="14">
        <f>[25]Junho!$J$32</f>
        <v>24.840000000000003</v>
      </c>
      <c r="AD29" s="14">
        <f>[25]Junho!$J$33</f>
        <v>27</v>
      </c>
      <c r="AE29" s="14">
        <f>[25]Junho!$J$34</f>
        <v>27.36</v>
      </c>
      <c r="AF29" s="114">
        <f t="shared" si="3"/>
        <v>47.16</v>
      </c>
      <c r="AG29" s="2"/>
    </row>
    <row r="30" spans="1:33" ht="17.100000000000001" customHeight="1" x14ac:dyDescent="0.2">
      <c r="A30" s="54" t="s">
        <v>31</v>
      </c>
      <c r="B30" s="14" t="str">
        <f>[26]Junho!$J$5</f>
        <v>*</v>
      </c>
      <c r="C30" s="14" t="str">
        <f>[26]Junho!$J$6</f>
        <v>*</v>
      </c>
      <c r="D30" s="14" t="str">
        <f>[26]Junho!$J$7</f>
        <v>*</v>
      </c>
      <c r="E30" s="14" t="str">
        <f>[26]Junho!$J$8</f>
        <v>*</v>
      </c>
      <c r="F30" s="14" t="str">
        <f>[26]Junho!$J$9</f>
        <v>*</v>
      </c>
      <c r="G30" s="14" t="str">
        <f>[26]Junho!$J$10</f>
        <v>*</v>
      </c>
      <c r="H30" s="14" t="str">
        <f>[26]Junho!$J$11</f>
        <v>*</v>
      </c>
      <c r="I30" s="14" t="str">
        <f>[26]Junho!$J$12</f>
        <v>*</v>
      </c>
      <c r="J30" s="14" t="str">
        <f>[26]Junho!$J$13</f>
        <v>*</v>
      </c>
      <c r="K30" s="14">
        <f>[26]Junho!$J$14</f>
        <v>5.04</v>
      </c>
      <c r="L30" s="14">
        <f>[26]Junho!$J$15</f>
        <v>33.840000000000003</v>
      </c>
      <c r="M30" s="14">
        <f>[26]Junho!$J$16</f>
        <v>28.8</v>
      </c>
      <c r="N30" s="14">
        <f>[26]Junho!$J$17</f>
        <v>28.08</v>
      </c>
      <c r="O30" s="14">
        <f>[26]Junho!$J$18</f>
        <v>29.16</v>
      </c>
      <c r="P30" s="14">
        <f>[26]Junho!$J$19</f>
        <v>19.8</v>
      </c>
      <c r="Q30" s="14">
        <f>[26]Junho!$J$20</f>
        <v>20.52</v>
      </c>
      <c r="R30" s="14">
        <f>[26]Junho!$J$21</f>
        <v>19.440000000000001</v>
      </c>
      <c r="S30" s="14">
        <f>[26]Junho!$J$22</f>
        <v>25.56</v>
      </c>
      <c r="T30" s="14">
        <f>[26]Junho!$J$23</f>
        <v>22.68</v>
      </c>
      <c r="U30" s="14">
        <f>[26]Junho!$J$24</f>
        <v>24.48</v>
      </c>
      <c r="V30" s="14">
        <f>[26]Junho!$J$25</f>
        <v>20.88</v>
      </c>
      <c r="W30" s="14">
        <f>[26]Junho!$J$26</f>
        <v>20.88</v>
      </c>
      <c r="X30" s="14">
        <f>[26]Junho!$J$27</f>
        <v>18</v>
      </c>
      <c r="Y30" s="14">
        <f>[26]Junho!$J$28</f>
        <v>33.840000000000003</v>
      </c>
      <c r="Z30" s="14">
        <f>[26]Junho!$J$29</f>
        <v>41.76</v>
      </c>
      <c r="AA30" s="14">
        <f>[26]Junho!$J$30</f>
        <v>41.76</v>
      </c>
      <c r="AB30" s="14">
        <f>[26]Junho!$J$31</f>
        <v>33.840000000000003</v>
      </c>
      <c r="AC30" s="14">
        <f>[26]Junho!$J$32</f>
        <v>28.8</v>
      </c>
      <c r="AD30" s="14">
        <f>[26]Junho!$J$33</f>
        <v>25.56</v>
      </c>
      <c r="AE30" s="14">
        <f>[26]Junho!$J$34</f>
        <v>35.28</v>
      </c>
      <c r="AF30" s="114" t="s">
        <v>137</v>
      </c>
      <c r="AG30" s="2"/>
    </row>
    <row r="31" spans="1:33" ht="17.100000000000001" customHeight="1" x14ac:dyDescent="0.2">
      <c r="A31" s="54" t="s">
        <v>51</v>
      </c>
      <c r="B31" s="14">
        <f>[27]Junho!$J$5</f>
        <v>32.4</v>
      </c>
      <c r="C31" s="14">
        <f>[27]Junho!$J$6</f>
        <v>57.24</v>
      </c>
      <c r="D31" s="14">
        <f>[27]Junho!$J$7</f>
        <v>23.759999999999998</v>
      </c>
      <c r="E31" s="14">
        <f>[27]Junho!$J$8</f>
        <v>36.72</v>
      </c>
      <c r="F31" s="14">
        <f>[27]Junho!$J$9</f>
        <v>37.440000000000005</v>
      </c>
      <c r="G31" s="14">
        <f>[27]Junho!$J$10</f>
        <v>38.880000000000003</v>
      </c>
      <c r="H31" s="14">
        <f>[27]Junho!$J$11</f>
        <v>35.64</v>
      </c>
      <c r="I31" s="14">
        <f>[27]Junho!$J$12</f>
        <v>34.200000000000003</v>
      </c>
      <c r="J31" s="14">
        <f>[27]Junho!$J$13</f>
        <v>42.480000000000004</v>
      </c>
      <c r="K31" s="14">
        <f>[27]Junho!$J$14</f>
        <v>29.16</v>
      </c>
      <c r="L31" s="14">
        <f>[27]Junho!$J$15</f>
        <v>32.76</v>
      </c>
      <c r="M31" s="14">
        <f>[27]Junho!$J$16</f>
        <v>45.72</v>
      </c>
      <c r="N31" s="14">
        <f>[27]Junho!$J$17</f>
        <v>33.840000000000003</v>
      </c>
      <c r="O31" s="14">
        <f>[27]Junho!$J$18</f>
        <v>24.840000000000003</v>
      </c>
      <c r="P31" s="14">
        <f>[27]Junho!$J$19</f>
        <v>22.68</v>
      </c>
      <c r="Q31" s="14">
        <f>[27]Junho!$J$20</f>
        <v>31.319999999999997</v>
      </c>
      <c r="R31" s="14">
        <f>[27]Junho!$J$21</f>
        <v>28.44</v>
      </c>
      <c r="S31" s="14">
        <f>[27]Junho!$J$22</f>
        <v>28.8</v>
      </c>
      <c r="T31" s="14">
        <f>[27]Junho!$J$23</f>
        <v>24.840000000000003</v>
      </c>
      <c r="U31" s="14">
        <f>[27]Junho!$J$24</f>
        <v>30.96</v>
      </c>
      <c r="V31" s="14">
        <f>[27]Junho!$J$25</f>
        <v>28.44</v>
      </c>
      <c r="W31" s="14">
        <f>[27]Junho!$J$26</f>
        <v>23.759999999999998</v>
      </c>
      <c r="X31" s="14">
        <f>[27]Junho!$J$27</f>
        <v>21.6</v>
      </c>
      <c r="Y31" s="14">
        <f>[27]Junho!$J$28</f>
        <v>37.440000000000005</v>
      </c>
      <c r="Z31" s="14">
        <f>[27]Junho!$J$29</f>
        <v>34.200000000000003</v>
      </c>
      <c r="AA31" s="14">
        <f>[27]Junho!$J$30</f>
        <v>38.159999999999997</v>
      </c>
      <c r="AB31" s="14">
        <f>[27]Junho!$J$31</f>
        <v>28.44</v>
      </c>
      <c r="AC31" s="14">
        <f>[27]Junho!$J$32</f>
        <v>27</v>
      </c>
      <c r="AD31" s="14">
        <f>[27]Junho!$J$33</f>
        <v>35.64</v>
      </c>
      <c r="AE31" s="14">
        <f>[27]Junho!$J$34</f>
        <v>39.6</v>
      </c>
      <c r="AF31" s="114">
        <f>MAX(B31:AE31)</f>
        <v>57.24</v>
      </c>
      <c r="AG31" s="2"/>
    </row>
    <row r="32" spans="1:33" ht="17.100000000000001" customHeight="1" x14ac:dyDescent="0.2">
      <c r="A32" s="54" t="s">
        <v>20</v>
      </c>
      <c r="B32" s="14">
        <f>[28]Junho!$J$5</f>
        <v>46.800000000000004</v>
      </c>
      <c r="C32" s="14">
        <f>[28]Junho!$J$6</f>
        <v>19.079999999999998</v>
      </c>
      <c r="D32" s="14">
        <f>[28]Junho!$J$7</f>
        <v>14.4</v>
      </c>
      <c r="E32" s="14">
        <f>[28]Junho!$J$8</f>
        <v>21.96</v>
      </c>
      <c r="F32" s="14">
        <f>[28]Junho!$J$9</f>
        <v>27.36</v>
      </c>
      <c r="G32" s="14">
        <f>[28]Junho!$J$10</f>
        <v>33.840000000000003</v>
      </c>
      <c r="H32" s="14">
        <f>[28]Junho!$J$11</f>
        <v>32.4</v>
      </c>
      <c r="I32" s="14">
        <f>[28]Junho!$J$12</f>
        <v>20.52</v>
      </c>
      <c r="J32" s="14">
        <f>[28]Junho!$J$13</f>
        <v>23.759999999999998</v>
      </c>
      <c r="K32" s="14">
        <f>[28]Junho!$J$14</f>
        <v>18.36</v>
      </c>
      <c r="L32" s="14">
        <f>[28]Junho!$J$15</f>
        <v>24.840000000000003</v>
      </c>
      <c r="M32" s="14">
        <f>[28]Junho!$J$16</f>
        <v>23.040000000000003</v>
      </c>
      <c r="N32" s="14">
        <f>[28]Junho!$J$17</f>
        <v>20.52</v>
      </c>
      <c r="O32" s="14">
        <f>[28]Junho!$J$18</f>
        <v>19.440000000000001</v>
      </c>
      <c r="P32" s="14">
        <f>[28]Junho!$J$19</f>
        <v>15.48</v>
      </c>
      <c r="Q32" s="14">
        <f>[28]Junho!$J$20</f>
        <v>17.64</v>
      </c>
      <c r="R32" s="14">
        <f>[28]Junho!$J$21</f>
        <v>19.440000000000001</v>
      </c>
      <c r="S32" s="14">
        <f>[28]Junho!$J$22</f>
        <v>24.12</v>
      </c>
      <c r="T32" s="14">
        <f>[28]Junho!$J$23</f>
        <v>17.28</v>
      </c>
      <c r="U32" s="14">
        <f>[28]Junho!$J$24</f>
        <v>13.68</v>
      </c>
      <c r="V32" s="14">
        <f>[28]Junho!$J$25</f>
        <v>20.16</v>
      </c>
      <c r="W32" s="14">
        <f>[28]Junho!$J$26</f>
        <v>18.720000000000002</v>
      </c>
      <c r="X32" s="14">
        <f>[28]Junho!$J$27</f>
        <v>13.32</v>
      </c>
      <c r="Y32" s="14">
        <f>[28]Junho!$J$28</f>
        <v>25.92</v>
      </c>
      <c r="Z32" s="14">
        <f>[28]Junho!$J$29</f>
        <v>23.759999999999998</v>
      </c>
      <c r="AA32" s="14">
        <f>[28]Junho!$J$30</f>
        <v>32.04</v>
      </c>
      <c r="AB32" s="14">
        <f>[28]Junho!$J$31</f>
        <v>23.040000000000003</v>
      </c>
      <c r="AC32" s="14">
        <f>[28]Junho!$J$32</f>
        <v>21.96</v>
      </c>
      <c r="AD32" s="14">
        <f>[28]Junho!$J$33</f>
        <v>21.6</v>
      </c>
      <c r="AE32" s="14">
        <f>[28]Junho!$J$34</f>
        <v>17.28</v>
      </c>
      <c r="AF32" s="114">
        <f>MAX(B32:AE32)</f>
        <v>46.800000000000004</v>
      </c>
      <c r="AG32" s="2"/>
    </row>
    <row r="33" spans="1:35" s="5" customFormat="1" ht="17.100000000000001" customHeight="1" x14ac:dyDescent="0.2">
      <c r="A33" s="64" t="s">
        <v>33</v>
      </c>
      <c r="B33" s="65">
        <f t="shared" ref="B33:AF33" si="4">MAX(B5:B32)</f>
        <v>65.160000000000011</v>
      </c>
      <c r="C33" s="65">
        <f t="shared" si="4"/>
        <v>57.24</v>
      </c>
      <c r="D33" s="65">
        <f t="shared" si="4"/>
        <v>33.480000000000004</v>
      </c>
      <c r="E33" s="65">
        <f t="shared" si="4"/>
        <v>43.92</v>
      </c>
      <c r="F33" s="65">
        <f t="shared" si="4"/>
        <v>49.32</v>
      </c>
      <c r="G33" s="65">
        <f t="shared" si="4"/>
        <v>45.72</v>
      </c>
      <c r="H33" s="65">
        <f t="shared" si="4"/>
        <v>48.96</v>
      </c>
      <c r="I33" s="65">
        <f t="shared" si="4"/>
        <v>40.680000000000007</v>
      </c>
      <c r="J33" s="65">
        <f t="shared" si="4"/>
        <v>42.480000000000004</v>
      </c>
      <c r="K33" s="65">
        <f t="shared" si="4"/>
        <v>36</v>
      </c>
      <c r="L33" s="65">
        <f t="shared" si="4"/>
        <v>42.480000000000004</v>
      </c>
      <c r="M33" s="65">
        <f t="shared" si="4"/>
        <v>45.72</v>
      </c>
      <c r="N33" s="65">
        <f t="shared" si="4"/>
        <v>47.519999999999996</v>
      </c>
      <c r="O33" s="65">
        <f t="shared" si="4"/>
        <v>39.24</v>
      </c>
      <c r="P33" s="65">
        <f t="shared" si="4"/>
        <v>30.6</v>
      </c>
      <c r="Q33" s="65">
        <f t="shared" si="4"/>
        <v>34.200000000000003</v>
      </c>
      <c r="R33" s="65">
        <f t="shared" si="4"/>
        <v>39.24</v>
      </c>
      <c r="S33" s="65">
        <f t="shared" si="4"/>
        <v>39.96</v>
      </c>
      <c r="T33" s="65">
        <f t="shared" si="4"/>
        <v>31.319999999999997</v>
      </c>
      <c r="U33" s="65">
        <f t="shared" si="4"/>
        <v>34.56</v>
      </c>
      <c r="V33" s="65">
        <f t="shared" si="4"/>
        <v>38.519999999999996</v>
      </c>
      <c r="W33" s="65">
        <f t="shared" si="4"/>
        <v>34.92</v>
      </c>
      <c r="X33" s="65">
        <f t="shared" si="4"/>
        <v>33.119999999999997</v>
      </c>
      <c r="Y33" s="65">
        <f t="shared" si="4"/>
        <v>38.880000000000003</v>
      </c>
      <c r="Z33" s="65">
        <f t="shared" si="4"/>
        <v>52.56</v>
      </c>
      <c r="AA33" s="65">
        <f t="shared" si="4"/>
        <v>48.6</v>
      </c>
      <c r="AB33" s="65">
        <f t="shared" si="4"/>
        <v>43.92</v>
      </c>
      <c r="AC33" s="65">
        <f t="shared" si="4"/>
        <v>37.440000000000005</v>
      </c>
      <c r="AD33" s="65">
        <f t="shared" si="4"/>
        <v>36.36</v>
      </c>
      <c r="AE33" s="65">
        <f t="shared" si="4"/>
        <v>39.6</v>
      </c>
      <c r="AF33" s="124">
        <f t="shared" si="4"/>
        <v>65.160000000000011</v>
      </c>
      <c r="AG33" s="10"/>
    </row>
    <row r="34" spans="1:35" x14ac:dyDescent="0.2">
      <c r="A34" s="82"/>
      <c r="B34" s="81"/>
      <c r="C34" s="81"/>
      <c r="D34" s="81" t="s">
        <v>135</v>
      </c>
      <c r="E34" s="81"/>
      <c r="F34" s="81"/>
      <c r="G34" s="81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1"/>
      <c r="AG34" s="2"/>
    </row>
    <row r="35" spans="1:35" x14ac:dyDescent="0.2">
      <c r="A35" s="68"/>
      <c r="B35" s="59"/>
      <c r="C35" s="59"/>
      <c r="D35" s="59"/>
      <c r="E35" s="59"/>
      <c r="F35" s="59"/>
      <c r="G35" s="59"/>
      <c r="H35" s="97"/>
      <c r="I35" s="97"/>
      <c r="J35" s="97"/>
      <c r="K35" s="97"/>
      <c r="L35" s="97" t="s">
        <v>52</v>
      </c>
      <c r="M35" s="97"/>
      <c r="N35" s="97"/>
      <c r="O35" s="97"/>
      <c r="P35" s="97"/>
      <c r="Q35" s="151" t="s">
        <v>139</v>
      </c>
      <c r="R35" s="151"/>
      <c r="S35" s="151"/>
      <c r="T35" s="151"/>
      <c r="U35" s="151"/>
      <c r="V35" s="97"/>
      <c r="W35" s="97"/>
      <c r="X35" s="97"/>
      <c r="Y35" s="97"/>
      <c r="Z35" s="72"/>
      <c r="AA35" s="72"/>
      <c r="AB35" s="72"/>
      <c r="AC35" s="97"/>
      <c r="AD35" s="98"/>
      <c r="AE35" s="97"/>
      <c r="AF35" s="73"/>
      <c r="AG35" s="9"/>
      <c r="AH35" s="2"/>
    </row>
    <row r="36" spans="1:35" x14ac:dyDescent="0.2">
      <c r="A36" s="57"/>
      <c r="B36" s="97"/>
      <c r="C36" s="97"/>
      <c r="D36" s="97"/>
      <c r="E36" s="97"/>
      <c r="F36" s="97"/>
      <c r="G36" s="97"/>
      <c r="H36" s="97"/>
      <c r="I36" s="96"/>
      <c r="J36" s="96"/>
      <c r="K36" s="96"/>
      <c r="L36" s="96" t="s">
        <v>53</v>
      </c>
      <c r="M36" s="96"/>
      <c r="N36" s="96"/>
      <c r="O36" s="96"/>
      <c r="P36" s="96"/>
      <c r="Q36" s="150" t="s">
        <v>140</v>
      </c>
      <c r="R36" s="150"/>
      <c r="S36" s="150"/>
      <c r="T36" s="150"/>
      <c r="U36" s="150"/>
      <c r="V36" s="96"/>
      <c r="W36" s="96"/>
      <c r="X36" s="96"/>
      <c r="Y36" s="96"/>
      <c r="Z36" s="97"/>
      <c r="AA36" s="97"/>
      <c r="AB36" s="97"/>
      <c r="AC36" s="97"/>
      <c r="AD36" s="98"/>
      <c r="AE36" s="74"/>
      <c r="AF36" s="75"/>
      <c r="AG36" s="2"/>
      <c r="AH36" s="2"/>
      <c r="AI36" s="2"/>
    </row>
    <row r="37" spans="1:35" x14ac:dyDescent="0.2">
      <c r="A37" s="57"/>
      <c r="B37" s="105"/>
      <c r="C37" s="105"/>
      <c r="D37" s="105"/>
      <c r="E37" s="105" t="s">
        <v>141</v>
      </c>
      <c r="F37" s="105"/>
      <c r="G37" s="105"/>
      <c r="H37" s="105"/>
      <c r="I37" s="105"/>
      <c r="J37" s="72"/>
      <c r="K37" s="97"/>
      <c r="L37" s="97"/>
      <c r="M37" s="97"/>
      <c r="N37" s="97"/>
      <c r="O37" s="97"/>
      <c r="P37" s="97"/>
      <c r="Q37" s="67"/>
      <c r="R37" s="67"/>
      <c r="S37" s="6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76"/>
      <c r="AH37" s="13"/>
    </row>
    <row r="38" spans="1:35" ht="13.5" thickBot="1" x14ac:dyDescent="0.25">
      <c r="A38" s="77"/>
      <c r="B38" s="78"/>
      <c r="C38" s="83"/>
      <c r="D38" s="83"/>
      <c r="E38" s="83"/>
      <c r="F38" s="83"/>
      <c r="G38" s="83"/>
      <c r="H38" s="83"/>
      <c r="I38" s="83"/>
      <c r="J38" s="83"/>
      <c r="K38" s="78"/>
      <c r="L38" s="83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9"/>
      <c r="AG38" s="2"/>
    </row>
    <row r="41" spans="1:35" x14ac:dyDescent="0.2">
      <c r="F41" s="2" t="s">
        <v>54</v>
      </c>
      <c r="X41" s="2" t="s">
        <v>54</v>
      </c>
    </row>
    <row r="42" spans="1:35" x14ac:dyDescent="0.2">
      <c r="H42" s="2" t="s">
        <v>54</v>
      </c>
      <c r="K42" s="2" t="s">
        <v>54</v>
      </c>
      <c r="X42" s="2" t="s">
        <v>54</v>
      </c>
    </row>
  </sheetData>
  <sheetProtection password="C6EC" sheet="1" objects="1" scenarios="1"/>
  <mergeCells count="35">
    <mergeCell ref="Q35:U35"/>
    <mergeCell ref="Q36:U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ESTAÇÕES METEOROLÓGICAS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2016-07-06T13:08:34Z</cp:lastPrinted>
  <dcterms:created xsi:type="dcterms:W3CDTF">2008-08-15T13:32:29Z</dcterms:created>
  <dcterms:modified xsi:type="dcterms:W3CDTF">2022-03-10T19:25:51Z</dcterms:modified>
</cp:coreProperties>
</file>