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6\"/>
    </mc:Choice>
  </mc:AlternateContent>
  <bookViews>
    <workbookView xWindow="120" yWindow="180" windowWidth="15180" windowHeight="877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Chuva!$A$1:$AI$42</definedName>
    <definedName name="_xlnm.Print_Area" localSheetId="7">DirVento!$A$1:$AG$37</definedName>
    <definedName name="_xlnm.Print_Area" localSheetId="8">RajadaVento!$A$1:$AG$36</definedName>
    <definedName name="_xlnm.Print_Area" localSheetId="0">TempInst!$A$1:$AG$38</definedName>
    <definedName name="_xlnm.Print_Area" localSheetId="1">TempMax!$A$1:$AH$36</definedName>
    <definedName name="_xlnm.Print_Area" localSheetId="2">TempMin!$A$1:$AH$36</definedName>
    <definedName name="_xlnm.Print_Area" localSheetId="3">UmidInst!$A$1:$AG$36</definedName>
    <definedName name="_xlnm.Print_Area" localSheetId="4">UmidMax!$A$1:$AH$36</definedName>
    <definedName name="_xlnm.Print_Area" localSheetId="5">UmidMin!$A$1:$AH$36</definedName>
    <definedName name="_xlnm.Print_Area" localSheetId="6">VelVentoMax!$A$1:$AG$36</definedName>
  </definedNames>
  <calcPr calcId="162913"/>
</workbook>
</file>

<file path=xl/calcChain.xml><?xml version="1.0" encoding="utf-8"?>
<calcChain xmlns="http://schemas.openxmlformats.org/spreadsheetml/2006/main">
  <c r="AF32" i="14" l="1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13" i="4" l="1"/>
  <c r="AI8" i="14"/>
  <c r="AG8" i="5"/>
  <c r="AG8" i="7"/>
  <c r="AG8" i="14"/>
  <c r="AG8" i="12"/>
  <c r="AG8" i="8"/>
  <c r="AG8" i="15"/>
  <c r="AG8" i="6"/>
  <c r="AG8" i="9"/>
  <c r="AH8" i="14"/>
  <c r="AH8" i="9"/>
  <c r="AH8" i="8"/>
  <c r="AG8" i="4"/>
  <c r="AH8" i="6"/>
  <c r="AH8" i="5"/>
  <c r="H30" i="16"/>
  <c r="AI31" i="14" l="1"/>
  <c r="AI27" i="14"/>
  <c r="AI23" i="14"/>
  <c r="AI19" i="14"/>
  <c r="AI6" i="14"/>
  <c r="AI10" i="14" l="1"/>
  <c r="AI18" i="14"/>
  <c r="AI26" i="14"/>
  <c r="AI7" i="14"/>
  <c r="AI13" i="14"/>
  <c r="AI21" i="14"/>
  <c r="AI29" i="14"/>
  <c r="AI32" i="14"/>
  <c r="AI30" i="14"/>
  <c r="AI28" i="14"/>
  <c r="AI25" i="14"/>
  <c r="AI24" i="14"/>
  <c r="AI22" i="14"/>
  <c r="AI20" i="14"/>
  <c r="AI17" i="14"/>
  <c r="AI16" i="14"/>
  <c r="AI15" i="14"/>
  <c r="AI14" i="14"/>
  <c r="AI11" i="14"/>
  <c r="AI9" i="14"/>
  <c r="AI5" i="14"/>
  <c r="AG31" i="15" l="1"/>
  <c r="C33" i="7" l="1"/>
  <c r="E33" i="7"/>
  <c r="G33" i="7"/>
  <c r="I33" i="7"/>
  <c r="K33" i="7"/>
  <c r="M33" i="7"/>
  <c r="O33" i="7"/>
  <c r="Q33" i="7"/>
  <c r="S33" i="7"/>
  <c r="U33" i="7"/>
  <c r="W33" i="7"/>
  <c r="Y33" i="7"/>
  <c r="AA33" i="7"/>
  <c r="AC33" i="7"/>
  <c r="B33" i="8"/>
  <c r="D33" i="8"/>
  <c r="F33" i="8"/>
  <c r="H33" i="8"/>
  <c r="J33" i="8"/>
  <c r="L33" i="8"/>
  <c r="N33" i="8"/>
  <c r="P33" i="8"/>
  <c r="R33" i="8"/>
  <c r="T33" i="8"/>
  <c r="V33" i="8"/>
  <c r="X33" i="8"/>
  <c r="Z33" i="8"/>
  <c r="AB33" i="8"/>
  <c r="AD33" i="8"/>
  <c r="AF33" i="8"/>
  <c r="C33" i="9"/>
  <c r="E33" i="9"/>
  <c r="G33" i="9"/>
  <c r="I33" i="9"/>
  <c r="K33" i="9"/>
  <c r="M33" i="9"/>
  <c r="O33" i="9"/>
  <c r="Q33" i="9"/>
  <c r="S33" i="9"/>
  <c r="U33" i="9"/>
  <c r="W33" i="9"/>
  <c r="Y33" i="9"/>
  <c r="AA33" i="9"/>
  <c r="AC33" i="9"/>
  <c r="B33" i="12"/>
  <c r="D33" i="12"/>
  <c r="F33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B33" i="15"/>
  <c r="D33" i="15"/>
  <c r="F33" i="15"/>
  <c r="H33" i="15"/>
  <c r="J33" i="15"/>
  <c r="L33" i="15"/>
  <c r="N33" i="15"/>
  <c r="P33" i="15"/>
  <c r="R33" i="15"/>
  <c r="T33" i="15"/>
  <c r="V33" i="15"/>
  <c r="X33" i="15"/>
  <c r="Z33" i="15"/>
  <c r="AB33" i="15"/>
  <c r="AF33" i="15"/>
  <c r="AE33" i="7"/>
  <c r="AE33" i="9"/>
  <c r="AG31" i="12"/>
  <c r="C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C33" i="15"/>
  <c r="E33" i="15"/>
  <c r="G33" i="15"/>
  <c r="I33" i="15"/>
  <c r="K33" i="15"/>
  <c r="M33" i="15"/>
  <c r="O33" i="15"/>
  <c r="Q33" i="15"/>
  <c r="S33" i="15"/>
  <c r="U33" i="15"/>
  <c r="W33" i="15"/>
  <c r="Y33" i="15"/>
  <c r="AA33" i="15"/>
  <c r="AC33" i="15"/>
  <c r="AE33" i="15"/>
  <c r="AG14" i="15"/>
  <c r="AD33" i="15"/>
  <c r="AG11" i="15"/>
  <c r="B33" i="4"/>
  <c r="D33" i="4"/>
  <c r="F33" i="4"/>
  <c r="H33" i="4"/>
  <c r="J33" i="4"/>
  <c r="L33" i="4"/>
  <c r="N33" i="4"/>
  <c r="P33" i="4"/>
  <c r="R33" i="4"/>
  <c r="T33" i="4"/>
  <c r="V33" i="4"/>
  <c r="X33" i="4"/>
  <c r="Z33" i="4"/>
  <c r="AB33" i="4"/>
  <c r="AD33" i="4"/>
  <c r="AF33" i="4"/>
  <c r="AG28" i="4"/>
  <c r="AG32" i="4"/>
  <c r="C33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B33" i="7"/>
  <c r="D33" i="7"/>
  <c r="F33" i="7"/>
  <c r="H33" i="7"/>
  <c r="J33" i="7"/>
  <c r="L33" i="7"/>
  <c r="N33" i="7"/>
  <c r="P33" i="7"/>
  <c r="R33" i="7"/>
  <c r="T33" i="7"/>
  <c r="AD33" i="7"/>
  <c r="AF33" i="7"/>
  <c r="AG14" i="7"/>
  <c r="C33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B33" i="9"/>
  <c r="D33" i="9"/>
  <c r="F33" i="9"/>
  <c r="H33" i="9"/>
  <c r="J33" i="9"/>
  <c r="L33" i="9"/>
  <c r="N33" i="9"/>
  <c r="P33" i="9"/>
  <c r="R33" i="9"/>
  <c r="T33" i="9"/>
  <c r="V33" i="9"/>
  <c r="X33" i="9"/>
  <c r="Z33" i="9"/>
  <c r="AB33" i="9"/>
  <c r="AD33" i="9"/>
  <c r="AF33" i="9"/>
  <c r="AG11" i="12"/>
  <c r="V33" i="7"/>
  <c r="X33" i="7"/>
  <c r="Z33" i="7"/>
  <c r="AB33" i="7"/>
  <c r="AH31" i="14"/>
  <c r="AG26" i="4"/>
  <c r="C33" i="5"/>
  <c r="E33" i="5"/>
  <c r="G33" i="5"/>
  <c r="I33" i="5"/>
  <c r="K33" i="5"/>
  <c r="M33" i="5"/>
  <c r="O33" i="5"/>
  <c r="Q33" i="5"/>
  <c r="S33" i="5"/>
  <c r="U33" i="5"/>
  <c r="W33" i="5"/>
  <c r="Y33" i="5"/>
  <c r="AA33" i="5"/>
  <c r="AC33" i="5"/>
  <c r="AE33" i="5"/>
  <c r="C33" i="4"/>
  <c r="E33" i="4"/>
  <c r="G33" i="4"/>
  <c r="I33" i="4"/>
  <c r="K33" i="4"/>
  <c r="M33" i="4"/>
  <c r="O33" i="4"/>
  <c r="Q33" i="4"/>
  <c r="S33" i="4"/>
  <c r="U33" i="4"/>
  <c r="W33" i="4"/>
  <c r="Y33" i="4"/>
  <c r="AA33" i="4"/>
  <c r="AC33" i="4"/>
  <c r="AE33" i="4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B33" i="6"/>
  <c r="D33" i="6"/>
  <c r="F33" i="6"/>
  <c r="H33" i="6"/>
  <c r="J33" i="6"/>
  <c r="L33" i="6"/>
  <c r="N33" i="6"/>
  <c r="P33" i="6"/>
  <c r="R33" i="6"/>
  <c r="T33" i="6"/>
  <c r="V33" i="6"/>
  <c r="X33" i="6"/>
  <c r="Z33" i="6"/>
  <c r="AB33" i="6"/>
  <c r="AD33" i="6"/>
  <c r="AF33" i="6"/>
  <c r="C34" i="14"/>
  <c r="C33" i="14"/>
  <c r="E34" i="14"/>
  <c r="E33" i="14"/>
  <c r="I34" i="14"/>
  <c r="I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D34" i="14"/>
  <c r="AD33" i="14"/>
  <c r="AF34" i="14"/>
  <c r="AF33" i="14"/>
  <c r="AG14" i="14"/>
  <c r="AH14" i="14"/>
  <c r="AH14" i="5"/>
  <c r="AG14" i="5"/>
  <c r="AH14" i="6"/>
  <c r="AG14" i="6"/>
  <c r="AG30" i="14"/>
  <c r="AG14" i="12"/>
  <c r="G34" i="14"/>
  <c r="G33" i="14"/>
  <c r="M34" i="14"/>
  <c r="M33" i="14"/>
  <c r="Q34" i="14"/>
  <c r="Q33" i="14"/>
  <c r="U34" i="14"/>
  <c r="U33" i="14"/>
  <c r="Y34" i="14"/>
  <c r="Y33" i="14"/>
  <c r="AC34" i="14"/>
  <c r="AC33" i="14"/>
  <c r="AG14" i="9"/>
  <c r="AH14" i="9"/>
  <c r="AG14" i="4"/>
  <c r="AG30" i="4"/>
  <c r="AH32" i="5"/>
  <c r="AG32" i="5"/>
  <c r="AG32" i="6"/>
  <c r="AH32" i="6"/>
  <c r="AG31" i="6"/>
  <c r="AH31" i="6"/>
  <c r="AG31" i="8"/>
  <c r="AH31" i="8"/>
  <c r="AG31" i="5"/>
  <c r="AH31" i="5"/>
  <c r="AG31" i="9"/>
  <c r="AH31" i="9"/>
  <c r="AG31" i="4"/>
  <c r="AH30" i="5"/>
  <c r="AG30" i="5"/>
  <c r="AH30" i="6"/>
  <c r="AG30" i="6"/>
  <c r="AG29" i="6"/>
  <c r="AH29" i="6"/>
  <c r="AH29" i="5"/>
  <c r="AG29" i="5"/>
  <c r="AG29" i="4"/>
  <c r="AH28" i="5"/>
  <c r="AG28" i="5"/>
  <c r="AH28" i="6"/>
  <c r="AG28" i="6"/>
  <c r="AG27" i="6"/>
  <c r="AH27" i="6"/>
  <c r="AH27" i="5"/>
  <c r="AG27" i="5"/>
  <c r="AG27" i="4"/>
  <c r="AH26" i="5"/>
  <c r="AG26" i="5"/>
  <c r="AH26" i="6"/>
  <c r="AG26" i="6"/>
  <c r="AG25" i="6"/>
  <c r="AH25" i="6"/>
  <c r="AH25" i="5"/>
  <c r="AG25" i="5"/>
  <c r="AG25" i="4"/>
  <c r="AG21" i="4"/>
  <c r="AG24" i="4"/>
  <c r="AH24" i="5"/>
  <c r="AG24" i="5"/>
  <c r="AH24" i="6"/>
  <c r="AG24" i="6"/>
  <c r="AH23" i="5"/>
  <c r="AG23" i="5"/>
  <c r="AG23" i="6"/>
  <c r="AH23" i="6"/>
  <c r="AG23" i="4"/>
  <c r="AG22" i="4"/>
  <c r="AH22" i="5"/>
  <c r="AG22" i="5"/>
  <c r="AH22" i="6"/>
  <c r="AG22" i="6"/>
  <c r="AH21" i="5"/>
  <c r="AG21" i="5"/>
  <c r="AG21" i="6"/>
  <c r="AH21" i="6"/>
  <c r="AG20" i="4"/>
  <c r="AH20" i="5"/>
  <c r="AG20" i="5"/>
  <c r="AH20" i="6"/>
  <c r="AG20" i="6"/>
  <c r="AH19" i="5"/>
  <c r="AG19" i="5"/>
  <c r="AH19" i="6"/>
  <c r="AG19" i="6"/>
  <c r="AG19" i="4"/>
  <c r="AG18" i="4"/>
  <c r="AH18" i="5"/>
  <c r="AG18" i="5"/>
  <c r="AH18" i="6"/>
  <c r="AG18" i="6"/>
  <c r="AG17" i="4"/>
  <c r="AG10" i="4"/>
  <c r="AG9" i="4"/>
  <c r="AG7" i="4"/>
  <c r="AH17" i="5"/>
  <c r="AG17" i="5"/>
  <c r="AG17" i="6"/>
  <c r="AH17" i="6"/>
  <c r="AG16" i="4"/>
  <c r="AH16" i="5"/>
  <c r="AG16" i="5"/>
  <c r="AH16" i="6"/>
  <c r="AG16" i="6"/>
  <c r="AG15" i="4"/>
  <c r="AH15" i="5"/>
  <c r="AG15" i="5"/>
  <c r="AG15" i="6"/>
  <c r="AH15" i="6"/>
  <c r="AH13" i="5"/>
  <c r="AG13" i="5"/>
  <c r="AH13" i="6"/>
  <c r="AG13" i="6"/>
  <c r="AG11" i="4"/>
  <c r="AH11" i="5"/>
  <c r="AG11" i="5"/>
  <c r="AH11" i="6"/>
  <c r="AG11" i="6"/>
  <c r="AH10" i="5"/>
  <c r="AG10" i="5"/>
  <c r="AG10" i="6"/>
  <c r="AH10" i="6"/>
  <c r="AH9" i="5"/>
  <c r="AG9" i="5"/>
  <c r="AH9" i="6"/>
  <c r="AG9" i="6"/>
  <c r="AH7" i="5"/>
  <c r="AG7" i="5"/>
  <c r="AG7" i="6"/>
  <c r="AH7" i="6"/>
  <c r="AG6" i="5"/>
  <c r="AH6" i="5"/>
  <c r="AH6" i="6"/>
  <c r="AG6" i="6"/>
  <c r="AG6" i="4"/>
  <c r="AG5" i="4"/>
  <c r="AG5" i="5"/>
  <c r="AH5" i="5"/>
  <c r="AG5" i="6"/>
  <c r="AH5" i="6"/>
  <c r="AG31" i="14"/>
  <c r="AG31" i="7"/>
  <c r="AH14" i="8"/>
  <c r="AG14" i="8"/>
  <c r="AH33" i="5" l="1"/>
  <c r="AG33" i="6"/>
  <c r="AG33" i="5"/>
  <c r="AH33" i="6"/>
  <c r="AG33" i="4"/>
  <c r="AH9" i="8"/>
  <c r="AH19" i="9"/>
  <c r="AH19" i="14"/>
  <c r="AG19" i="14"/>
  <c r="AH19" i="8"/>
  <c r="AH9" i="14"/>
  <c r="AG9" i="14"/>
  <c r="AH9" i="9"/>
  <c r="AG19" i="12"/>
  <c r="AG19" i="7"/>
  <c r="AG19" i="15"/>
  <c r="AG9" i="12"/>
  <c r="AG9" i="15"/>
  <c r="AG19" i="8"/>
  <c r="AG19" i="9"/>
  <c r="AG9" i="8"/>
  <c r="AG9" i="9"/>
  <c r="AG9" i="7"/>
  <c r="AH30" i="14" l="1"/>
  <c r="AH20" i="14"/>
  <c r="AG20" i="14"/>
  <c r="AG5" i="14"/>
  <c r="AG5" i="12"/>
  <c r="AG5" i="9"/>
  <c r="AG5" i="8"/>
  <c r="AG5" i="7"/>
  <c r="AH32" i="14"/>
  <c r="AG27" i="14"/>
  <c r="AH18" i="14"/>
  <c r="AH16" i="14"/>
  <c r="AG7" i="14"/>
  <c r="AG18" i="15"/>
  <c r="AG15" i="15"/>
  <c r="AG15" i="12"/>
  <c r="AG10" i="12"/>
  <c r="AG30" i="9"/>
  <c r="AH16" i="9"/>
  <c r="AG30" i="8"/>
  <c r="AG25" i="8"/>
  <c r="AH15" i="8"/>
  <c r="AH11" i="8"/>
  <c r="AG7" i="8"/>
  <c r="AH6" i="8"/>
  <c r="AG25" i="7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5" i="14"/>
  <c r="AH20" i="8"/>
  <c r="AG28" i="14"/>
  <c r="AG29" i="7"/>
  <c r="AG28" i="12"/>
  <c r="AG20" i="8"/>
  <c r="AH21" i="9"/>
  <c r="AH32" i="8"/>
  <c r="AG13" i="14"/>
  <c r="AG10" i="14"/>
  <c r="AH11" i="9"/>
  <c r="AH28" i="14"/>
  <c r="AG21" i="7"/>
  <c r="AH21" i="8"/>
  <c r="AG21" i="12"/>
  <c r="AG21" i="9"/>
  <c r="AG17" i="12"/>
  <c r="AG13" i="9"/>
  <c r="AG13" i="12"/>
  <c r="AG13" i="15"/>
  <c r="AG13" i="7"/>
  <c r="AG13" i="8"/>
  <c r="AH5" i="9"/>
  <c r="AG29" i="12"/>
  <c r="AG24" i="7"/>
  <c r="AG22" i="14"/>
  <c r="AH22" i="8"/>
  <c r="AH22" i="9"/>
  <c r="AG21" i="8"/>
  <c r="AG17" i="14"/>
  <c r="AG17" i="8"/>
  <c r="AH13" i="14"/>
  <c r="AH13" i="8"/>
  <c r="AH13" i="9"/>
  <c r="AG6" i="14"/>
  <c r="AG6" i="15"/>
  <c r="AG6" i="7"/>
  <c r="AG6" i="9"/>
  <c r="AG5" i="15"/>
  <c r="AG29" i="15"/>
  <c r="AG28" i="8"/>
  <c r="AG22" i="7"/>
  <c r="AG22" i="8"/>
  <c r="AG16" i="7"/>
  <c r="AG16" i="14"/>
  <c r="AG11" i="9"/>
  <c r="AG10" i="8"/>
  <c r="AH6" i="14"/>
  <c r="AH6" i="9"/>
  <c r="AH5" i="8"/>
  <c r="AH32" i="9"/>
  <c r="AH28" i="8"/>
  <c r="AH28" i="9"/>
  <c r="AG26" i="7"/>
  <c r="AG26" i="8"/>
  <c r="AH26" i="9"/>
  <c r="AG26" i="12"/>
  <c r="AG26" i="15"/>
  <c r="AH26" i="14"/>
  <c r="AG26" i="9"/>
  <c r="AH26" i="8"/>
  <c r="AG26" i="14"/>
  <c r="AG25" i="14"/>
  <c r="AG25" i="9"/>
  <c r="AG23" i="7"/>
  <c r="AG23" i="8"/>
  <c r="AG23" i="15"/>
  <c r="AG24" i="15"/>
  <c r="AH23" i="8"/>
  <c r="AG23" i="9"/>
  <c r="AG23" i="14"/>
  <c r="AG23" i="12"/>
  <c r="AH23" i="9"/>
  <c r="AH23" i="14"/>
  <c r="AG22" i="9"/>
  <c r="AG18" i="7"/>
  <c r="AG18" i="8"/>
  <c r="AG17" i="9"/>
  <c r="AG17" i="7"/>
  <c r="AG17" i="15"/>
  <c r="AH17" i="14"/>
  <c r="AG16" i="9"/>
  <c r="AH16" i="8"/>
  <c r="AG16" i="12"/>
  <c r="AG16" i="15"/>
  <c r="AH7" i="8"/>
  <c r="AG7" i="12"/>
  <c r="AG15" i="7" l="1"/>
  <c r="AH18" i="8"/>
  <c r="AH25" i="9"/>
  <c r="AG25" i="12"/>
  <c r="AG27" i="12"/>
  <c r="AG32" i="12"/>
  <c r="AG7" i="15"/>
  <c r="AG32" i="15"/>
  <c r="AH10" i="14"/>
  <c r="AG32" i="14"/>
  <c r="AH17" i="8"/>
  <c r="AG18" i="12"/>
  <c r="AG11" i="7"/>
  <c r="AH25" i="8"/>
  <c r="AH10" i="9"/>
  <c r="AG15" i="9"/>
  <c r="AG32" i="9"/>
  <c r="AG28" i="15"/>
  <c r="AG10" i="7"/>
  <c r="AG16" i="8"/>
  <c r="AG32" i="8"/>
  <c r="AG18" i="9"/>
  <c r="AH17" i="9"/>
  <c r="AG15" i="14"/>
  <c r="AH25" i="14"/>
  <c r="AG30" i="7"/>
  <c r="AH30" i="8"/>
  <c r="AG30" i="12"/>
  <c r="AG30" i="15"/>
  <c r="AH30" i="9"/>
  <c r="AH27" i="14"/>
  <c r="AG25" i="15"/>
  <c r="AG18" i="14"/>
  <c r="AG15" i="8"/>
  <c r="AH15" i="14"/>
  <c r="AG10" i="15"/>
  <c r="AH10" i="8"/>
  <c r="AG10" i="9"/>
  <c r="AG7" i="9"/>
  <c r="AG7" i="7"/>
  <c r="AH7" i="14"/>
  <c r="AH7" i="9"/>
  <c r="AH33" i="14" l="1"/>
  <c r="AH33" i="8"/>
  <c r="AG33" i="12"/>
  <c r="AH33" i="9"/>
  <c r="AG33" i="7"/>
  <c r="AG34" i="14"/>
  <c r="AG33" i="8"/>
  <c r="AG33" i="9"/>
  <c r="AG33" i="15"/>
  <c r="AG33" i="14"/>
</calcChain>
</file>

<file path=xl/sharedStrings.xml><?xml version="1.0" encoding="utf-8"?>
<sst xmlns="http://schemas.openxmlformats.org/spreadsheetml/2006/main" count="640" uniqueCount="145">
  <si>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</si>
  <si>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</si>
  <si>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</si>
  <si>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</si>
  <si>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</si>
  <si>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</si>
  <si>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</si>
  <si>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</si>
  <si>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</si>
  <si>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</si>
  <si>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</si>
  <si>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</si>
  <si>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</si>
  <si>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</si>
  <si>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</si>
  <si>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</si>
  <si>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</si>
  <si>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</si>
  <si>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</si>
  <si>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</si>
  <si>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</si>
  <si>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</si>
  <si>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</si>
  <si>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</si>
  <si>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</si>
  <si>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</si>
  <si>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</si>
  <si>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</si>
  <si>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</si>
  <si>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</si>
  <si>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</si>
  <si>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</si>
  <si>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</si>
  <si>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</si>
  <si>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</si>
  <si>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</si>
  <si>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</si>
  <si>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Mês</t>
  </si>
  <si>
    <t>Média</t>
  </si>
  <si>
    <t>Máxima</t>
  </si>
  <si>
    <t>Mínima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</si>
  <si>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</si>
  <si>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</si>
  <si>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</si>
  <si>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</si>
  <si>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</si>
  <si>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</si>
  <si>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</si>
  <si>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</si>
  <si>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</si>
  <si>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</si>
  <si>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</si>
  <si>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L</t>
  </si>
  <si>
    <t>N</t>
  </si>
  <si>
    <t>NE</t>
  </si>
  <si>
    <t>S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</si>
  <si>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</si>
  <si>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</si>
  <si>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</si>
  <si>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</si>
  <si>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</si>
  <si>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</si>
  <si>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</si>
  <si>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</si>
  <si>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</si>
  <si>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</si>
  <si>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</si>
  <si>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</si>
  <si>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</si>
  <si>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</si>
  <si>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</si>
  <si>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</si>
  <si>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</si>
  <si>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</si>
  <si>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</si>
  <si>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</si>
  <si>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</si>
  <si>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</si>
  <si>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</si>
  <si>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</si>
  <si>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</si>
  <si>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</si>
  <si>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</si>
  <si>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</si>
  <si>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</si>
  <si>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</si>
  <si>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</si>
  <si>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</si>
  <si>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</si>
  <si>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</si>
  <si>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</si>
  <si>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</si>
  <si>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</si>
  <si>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</si>
  <si>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</si>
  <si>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</si>
  <si>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</si>
  <si>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</si>
  <si>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</si>
  <si>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</si>
  <si>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</si>
  <si>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</si>
  <si>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</si>
  <si>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</si>
  <si>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</si>
  <si>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</si>
  <si>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</si>
  <si>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</si>
  <si>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</si>
  <si>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</si>
  <si>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</si>
  <si>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</si>
  <si>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</si>
  <si>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</si>
  <si>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</si>
  <si>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</si>
  <si>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</si>
  <si>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</si>
  <si>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</si>
  <si>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</si>
  <si>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</si>
  <si>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</si>
  <si>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</si>
  <si>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</si>
  <si>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</si>
  <si>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</si>
  <si>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</si>
  <si>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</si>
  <si>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</si>
  <si>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</si>
  <si>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</si>
  <si>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SO</t>
  </si>
  <si>
    <t>Julhor Ocorrência no dia</t>
  </si>
  <si>
    <t>Julhor Ocorrência no Estado</t>
  </si>
  <si>
    <t>Julho 2016</t>
  </si>
  <si>
    <t>Rodovia MS 306 – km 96 – Saída para Cassilândia (Conab)</t>
  </si>
  <si>
    <t>Rodovia BR 163 – km 541 – Zona Rural (Conab)</t>
  </si>
  <si>
    <t>Ma. Franciane Rodrigues</t>
  </si>
  <si>
    <t>CoordenadoraTécnica/Cemtec</t>
  </si>
  <si>
    <t xml:space="preserve"> (*)Nenhuma Informação Dispopnivel, pelo INMET</t>
  </si>
  <si>
    <t xml:space="preserve"> CoordenadoraTécnica/Cemtec</t>
  </si>
  <si>
    <t>Fonte : Inmet/Sepaf/Agraer/Cemtec-MS</t>
  </si>
  <si>
    <t>Maior Ocorrência</t>
  </si>
  <si>
    <t>*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</si>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</sst>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3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3" fillId="7" borderId="1" xfId="0" applyFont="1" applyFill="1" applyBorder="1" applyAlignment="1">
      <alignment wrapText="1"/>
    </xf>
    <xf numFmtId="0" fontId="13" fillId="7" borderId="1" xfId="0" applyFont="1" applyFill="1" applyBorder="1" applyAlignment="1">
      <alignment horizontal="center" vertical="center" wrapText="1"/>
    </xf>
    <xf numFmtId="14" fontId="13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3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3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8" fillId="7" borderId="0" xfId="2" applyFont="1" applyFill="1" applyAlignment="1" applyProtection="1"/>
    <xf numFmtId="0" fontId="0" fillId="7" borderId="0" xfId="0" applyFill="1" applyBorder="1" applyAlignment="1"/>
    <xf numFmtId="0" fontId="18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2" fontId="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6" xfId="0" applyFill="1" applyBorder="1"/>
    <xf numFmtId="0" fontId="11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7" xfId="0" applyFill="1" applyBorder="1"/>
    <xf numFmtId="0" fontId="4" fillId="4" borderId="1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2" fontId="4" fillId="4" borderId="12" xfId="0" applyNumberFormat="1" applyFont="1" applyFill="1" applyBorder="1" applyAlignment="1">
      <alignment horizontal="center" vertical="center"/>
    </xf>
    <xf numFmtId="2" fontId="8" fillId="4" borderId="12" xfId="0" applyNumberFormat="1" applyFont="1" applyFill="1" applyBorder="1" applyAlignment="1">
      <alignment horizontal="center" vertical="center"/>
    </xf>
    <xf numFmtId="2" fontId="8" fillId="3" borderId="12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0" fillId="7" borderId="14" xfId="0" applyFill="1" applyBorder="1"/>
    <xf numFmtId="0" fontId="12" fillId="7" borderId="15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0" fillId="7" borderId="0" xfId="0" applyFill="1" applyBorder="1"/>
    <xf numFmtId="0" fontId="0" fillId="0" borderId="0" xfId="0" applyBorder="1"/>
    <xf numFmtId="0" fontId="6" fillId="5" borderId="12" xfId="0" applyFont="1" applyFill="1" applyBorder="1" applyAlignment="1">
      <alignment horizontal="center" vertical="center"/>
    </xf>
    <xf numFmtId="2" fontId="6" fillId="5" borderId="12" xfId="0" applyNumberFormat="1" applyFont="1" applyFill="1" applyBorder="1" applyAlignment="1">
      <alignment horizontal="center" vertical="center"/>
    </xf>
    <xf numFmtId="2" fontId="8" fillId="5" borderId="12" xfId="0" applyNumberFormat="1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4" fillId="7" borderId="17" xfId="0" applyFon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2" fontId="4" fillId="2" borderId="2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9" xfId="0" applyFill="1" applyBorder="1"/>
    <xf numFmtId="0" fontId="0" fillId="7" borderId="10" xfId="0" applyFill="1" applyBorder="1"/>
    <xf numFmtId="0" fontId="3" fillId="7" borderId="18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  <xf numFmtId="0" fontId="20" fillId="7" borderId="6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2" fontId="16" fillId="8" borderId="12" xfId="0" applyNumberFormat="1" applyFont="1" applyFill="1" applyBorder="1" applyAlignment="1">
      <alignment horizontal="center" vertical="center"/>
    </xf>
    <xf numFmtId="2" fontId="12" fillId="5" borderId="21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2" fontId="4" fillId="3" borderId="12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/>
    </xf>
    <xf numFmtId="2" fontId="8" fillId="3" borderId="21" xfId="0" applyNumberFormat="1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2" fontId="6" fillId="5" borderId="21" xfId="0" applyNumberFormat="1" applyFont="1" applyFill="1" applyBorder="1" applyAlignment="1">
      <alignment horizontal="center" vertical="center"/>
    </xf>
    <xf numFmtId="2" fontId="4" fillId="5" borderId="12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/>
    </xf>
    <xf numFmtId="2" fontId="8" fillId="6" borderId="2" xfId="0" applyNumberFormat="1" applyFont="1" applyFill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1" fontId="8" fillId="7" borderId="18" xfId="0" applyNumberFormat="1" applyFont="1" applyFill="1" applyBorder="1" applyAlignment="1">
      <alignment horizontal="center"/>
    </xf>
    <xf numFmtId="1" fontId="8" fillId="0" borderId="10" xfId="0" applyNumberFormat="1" applyFont="1" applyBorder="1" applyAlignment="1">
      <alignment horizontal="center"/>
    </xf>
    <xf numFmtId="14" fontId="4" fillId="0" borderId="12" xfId="0" applyNumberFormat="1" applyFont="1" applyBorder="1" applyAlignment="1">
      <alignment horizontal="center"/>
    </xf>
    <xf numFmtId="0" fontId="2" fillId="1" borderId="12" xfId="0" applyFont="1" applyFill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/>
    </xf>
    <xf numFmtId="0" fontId="8" fillId="6" borderId="2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14" fillId="7" borderId="17" xfId="0" applyFont="1" applyFill="1" applyBorder="1" applyAlignment="1">
      <alignment horizontal="center" vertical="center"/>
    </xf>
    <xf numFmtId="2" fontId="8" fillId="4" borderId="2" xfId="0" applyNumberFormat="1" applyFont="1" applyFill="1" applyBorder="1" applyAlignment="1">
      <alignment horizontal="center" vertical="center"/>
    </xf>
    <xf numFmtId="2" fontId="8" fillId="5" borderId="21" xfId="0" applyNumberFormat="1" applyFont="1" applyFill="1" applyBorder="1" applyAlignment="1">
      <alignment horizontal="center" vertical="center"/>
    </xf>
    <xf numFmtId="0" fontId="2" fillId="7" borderId="0" xfId="0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14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14" fillId="7" borderId="17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8" fillId="5" borderId="20" xfId="0" applyFont="1" applyFill="1" applyBorder="1" applyAlignment="1">
      <alignment horizontal="right" vertical="center"/>
    </xf>
    <xf numFmtId="0" fontId="8" fillId="5" borderId="2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/>
    </xf>
    <xf numFmtId="1" fontId="4" fillId="0" borderId="25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jpeg"/><Relationship Id="rId2" Type="http://schemas.openxmlformats.org/officeDocument/2006/relationships/image" Target="../media/image3.jpeg"/><Relationship Id="rId1" Type="http://schemas.openxmlformats.org/officeDocument/2006/relationships/image" Target="../media/image22.png"/><Relationship Id="rId4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9.jpeg"/><Relationship Id="rId1" Type="http://schemas.openxmlformats.org/officeDocument/2006/relationships/image" Target="../media/image8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11.jpeg"/><Relationship Id="rId1" Type="http://schemas.openxmlformats.org/officeDocument/2006/relationships/image" Target="../media/image10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3.jpeg"/><Relationship Id="rId1" Type="http://schemas.openxmlformats.org/officeDocument/2006/relationships/image" Target="../media/image12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14.jpeg"/><Relationship Id="rId1" Type="http://schemas.openxmlformats.org/officeDocument/2006/relationships/image" Target="../media/image13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3.jpeg"/><Relationship Id="rId1" Type="http://schemas.openxmlformats.org/officeDocument/2006/relationships/image" Target="../media/image1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jpeg"/><Relationship Id="rId2" Type="http://schemas.openxmlformats.org/officeDocument/2006/relationships/image" Target="../media/image17.jpe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jpeg"/><Relationship Id="rId2" Type="http://schemas.openxmlformats.org/officeDocument/2006/relationships/image" Target="../media/image21.jpeg"/><Relationship Id="rId1" Type="http://schemas.openxmlformats.org/officeDocument/2006/relationships/image" Target="../media/image20.png"/><Relationship Id="rId4" Type="http://schemas.openxmlformats.org/officeDocument/2006/relationships/image" Target="../media/image1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158751</xdr:colOff>
      <xdr:row>34</xdr:row>
      <xdr:rowOff>137583</xdr:rowOff>
    </xdr:from>
    <xdr:to>
      <xdr:col>7</xdr:col>
      <xdr:colOff>190501</xdr:colOff>
      <xdr:row>37</xdr:row>
      <xdr:rowOff>156789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1" y="7440083"/>
          <a:ext cx="1471083" cy="495456"/>
        </a:xfrm>
        <a:prstGeom prst="rect">
          <a:avLst/>
        </a:prstGeom>
      </xdr:spPr>
    </xdr:pic>
    <xdr:clientData/>
  </xdr:twoCellAnchor>
  <xdr:twoCellAnchor editAs="oneCell">
    <xdr:from>
      <xdr:col>23</xdr:col>
      <xdr:colOff>211666</xdr:colOff>
      <xdr:row>35</xdr:row>
      <xdr:rowOff>21167</xdr:rowOff>
    </xdr:from>
    <xdr:to>
      <xdr:col>27</xdr:col>
      <xdr:colOff>170678</xdr:colOff>
      <xdr:row>37</xdr:row>
      <xdr:rowOff>137585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8583" y="7482417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127000</xdr:colOff>
      <xdr:row>35</xdr:row>
      <xdr:rowOff>10583</xdr:rowOff>
    </xdr:from>
    <xdr:to>
      <xdr:col>32</xdr:col>
      <xdr:colOff>391582</xdr:colOff>
      <xdr:row>37</xdr:row>
      <xdr:rowOff>114362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3083" y="7471833"/>
          <a:ext cx="1703916" cy="421279"/>
        </a:xfrm>
        <a:prstGeom prst="rect">
          <a:avLst/>
        </a:prstGeom>
      </xdr:spPr>
    </xdr:pic>
    <xdr:clientData/>
  </xdr:twoCellAnchor>
  <xdr:twoCellAnchor editAs="oneCell">
    <xdr:from>
      <xdr:col>0</xdr:col>
      <xdr:colOff>52917</xdr:colOff>
      <xdr:row>35</xdr:row>
      <xdr:rowOff>52916</xdr:rowOff>
    </xdr:from>
    <xdr:to>
      <xdr:col>1</xdr:col>
      <xdr:colOff>277283</xdr:colOff>
      <xdr:row>38</xdr:row>
      <xdr:rowOff>4233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7" y="7514166"/>
          <a:ext cx="1504949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127000</xdr:rowOff>
    </xdr:from>
    <xdr:to>
      <xdr:col>0</xdr:col>
      <xdr:colOff>1238249</xdr:colOff>
      <xdr:row>38</xdr:row>
      <xdr:rowOff>63500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98833"/>
          <a:ext cx="1238249" cy="412750"/>
        </a:xfrm>
        <a:prstGeom prst="rect">
          <a:avLst/>
        </a:prstGeom>
      </xdr:spPr>
    </xdr:pic>
    <xdr:clientData/>
  </xdr:twoCellAnchor>
  <xdr:twoCellAnchor editAs="oneCell">
    <xdr:from>
      <xdr:col>27</xdr:col>
      <xdr:colOff>21166</xdr:colOff>
      <xdr:row>35</xdr:row>
      <xdr:rowOff>5217</xdr:rowOff>
    </xdr:from>
    <xdr:to>
      <xdr:col>31</xdr:col>
      <xdr:colOff>137583</xdr:colOff>
      <xdr:row>38</xdr:row>
      <xdr:rowOff>148167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9916" y="7477050"/>
          <a:ext cx="1735667" cy="619200"/>
        </a:xfrm>
        <a:prstGeom prst="rect">
          <a:avLst/>
        </a:prstGeom>
      </xdr:spPr>
    </xdr:pic>
    <xdr:clientData/>
  </xdr:twoCellAnchor>
  <xdr:twoCellAnchor editAs="oneCell">
    <xdr:from>
      <xdr:col>22</xdr:col>
      <xdr:colOff>264583</xdr:colOff>
      <xdr:row>34</xdr:row>
      <xdr:rowOff>127000</xdr:rowOff>
    </xdr:from>
    <xdr:to>
      <xdr:col>26</xdr:col>
      <xdr:colOff>158750</xdr:colOff>
      <xdr:row>38</xdr:row>
      <xdr:rowOff>105834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9583" y="7440083"/>
          <a:ext cx="1555750" cy="613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303241</xdr:colOff>
      <xdr:row>35</xdr:row>
      <xdr:rowOff>42334</xdr:rowOff>
    </xdr:from>
    <xdr:to>
      <xdr:col>34</xdr:col>
      <xdr:colOff>572168</xdr:colOff>
      <xdr:row>38</xdr:row>
      <xdr:rowOff>105834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1241" y="7514167"/>
          <a:ext cx="1792927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264583</xdr:colOff>
      <xdr:row>33</xdr:row>
      <xdr:rowOff>127000</xdr:rowOff>
    </xdr:from>
    <xdr:to>
      <xdr:col>18</xdr:col>
      <xdr:colOff>278688</xdr:colOff>
      <xdr:row>35</xdr:row>
      <xdr:rowOff>84665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5333" y="7270750"/>
          <a:ext cx="1030105" cy="275165"/>
        </a:xfrm>
        <a:prstGeom prst="rect">
          <a:avLst/>
        </a:prstGeom>
      </xdr:spPr>
    </xdr:pic>
    <xdr:clientData/>
  </xdr:twoCellAnchor>
  <xdr:twoCellAnchor editAs="oneCell">
    <xdr:from>
      <xdr:col>26</xdr:col>
      <xdr:colOff>190499</xdr:colOff>
      <xdr:row>33</xdr:row>
      <xdr:rowOff>148168</xdr:rowOff>
    </xdr:from>
    <xdr:to>
      <xdr:col>29</xdr:col>
      <xdr:colOff>126999</xdr:colOff>
      <xdr:row>35</xdr:row>
      <xdr:rowOff>158751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7166" y="7291918"/>
          <a:ext cx="963083" cy="328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105833</xdr:rowOff>
    </xdr:from>
    <xdr:to>
      <xdr:col>1</xdr:col>
      <xdr:colOff>1657</xdr:colOff>
      <xdr:row>35</xdr:row>
      <xdr:rowOff>152400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49583"/>
          <a:ext cx="1250490" cy="364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190499</xdr:colOff>
      <xdr:row>33</xdr:row>
      <xdr:rowOff>95250</xdr:rowOff>
    </xdr:from>
    <xdr:to>
      <xdr:col>33</xdr:col>
      <xdr:colOff>391242</xdr:colOff>
      <xdr:row>35</xdr:row>
      <xdr:rowOff>135529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2416" y="7239000"/>
          <a:ext cx="1438993" cy="3577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349250</xdr:colOff>
      <xdr:row>33</xdr:row>
      <xdr:rowOff>94329</xdr:rowOff>
    </xdr:from>
    <xdr:to>
      <xdr:col>18</xdr:col>
      <xdr:colOff>254000</xdr:colOff>
      <xdr:row>35</xdr:row>
      <xdr:rowOff>116417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0583" y="7238079"/>
          <a:ext cx="952500" cy="339588"/>
        </a:xfrm>
        <a:prstGeom prst="rect">
          <a:avLst/>
        </a:prstGeom>
      </xdr:spPr>
    </xdr:pic>
    <xdr:clientData/>
  </xdr:twoCellAnchor>
  <xdr:twoCellAnchor editAs="oneCell">
    <xdr:from>
      <xdr:col>30</xdr:col>
      <xdr:colOff>137584</xdr:colOff>
      <xdr:row>33</xdr:row>
      <xdr:rowOff>67007</xdr:rowOff>
    </xdr:from>
    <xdr:to>
      <xdr:col>33</xdr:col>
      <xdr:colOff>433916</xdr:colOff>
      <xdr:row>35</xdr:row>
      <xdr:rowOff>137583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3001" y="7210757"/>
          <a:ext cx="1471082" cy="388076"/>
        </a:xfrm>
        <a:prstGeom prst="rect">
          <a:avLst/>
        </a:prstGeom>
      </xdr:spPr>
    </xdr:pic>
    <xdr:clientData/>
  </xdr:twoCellAnchor>
  <xdr:twoCellAnchor editAs="oneCell">
    <xdr:from>
      <xdr:col>24</xdr:col>
      <xdr:colOff>306916</xdr:colOff>
      <xdr:row>33</xdr:row>
      <xdr:rowOff>105833</xdr:rowOff>
    </xdr:from>
    <xdr:to>
      <xdr:col>27</xdr:col>
      <xdr:colOff>253999</xdr:colOff>
      <xdr:row>35</xdr:row>
      <xdr:rowOff>116416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0333" y="7249583"/>
          <a:ext cx="963083" cy="328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123864</xdr:rowOff>
    </xdr:from>
    <xdr:to>
      <xdr:col>0</xdr:col>
      <xdr:colOff>1079500</xdr:colOff>
      <xdr:row>35</xdr:row>
      <xdr:rowOff>120649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67614"/>
          <a:ext cx="1079500" cy="314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306917</xdr:colOff>
      <xdr:row>33</xdr:row>
      <xdr:rowOff>137584</xdr:rowOff>
    </xdr:from>
    <xdr:to>
      <xdr:col>18</xdr:col>
      <xdr:colOff>271450</xdr:colOff>
      <xdr:row>35</xdr:row>
      <xdr:rowOff>84668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5167" y="7281334"/>
          <a:ext cx="1044033" cy="264584"/>
        </a:xfrm>
        <a:prstGeom prst="rect">
          <a:avLst/>
        </a:prstGeom>
      </xdr:spPr>
    </xdr:pic>
    <xdr:clientData/>
  </xdr:twoCellAnchor>
  <xdr:twoCellAnchor editAs="oneCell">
    <xdr:from>
      <xdr:col>29</xdr:col>
      <xdr:colOff>116417</xdr:colOff>
      <xdr:row>33</xdr:row>
      <xdr:rowOff>63499</xdr:rowOff>
    </xdr:from>
    <xdr:to>
      <xdr:col>32</xdr:col>
      <xdr:colOff>393656</xdr:colOff>
      <xdr:row>35</xdr:row>
      <xdr:rowOff>126999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14667" y="7207249"/>
          <a:ext cx="1356739" cy="381000"/>
        </a:xfrm>
        <a:prstGeom prst="rect">
          <a:avLst/>
        </a:prstGeom>
      </xdr:spPr>
    </xdr:pic>
    <xdr:clientData/>
  </xdr:twoCellAnchor>
  <xdr:twoCellAnchor editAs="oneCell">
    <xdr:from>
      <xdr:col>25</xdr:col>
      <xdr:colOff>74084</xdr:colOff>
      <xdr:row>33</xdr:row>
      <xdr:rowOff>105834</xdr:rowOff>
    </xdr:from>
    <xdr:to>
      <xdr:col>27</xdr:col>
      <xdr:colOff>275167</xdr:colOff>
      <xdr:row>35</xdr:row>
      <xdr:rowOff>116417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667" y="7249584"/>
          <a:ext cx="963083" cy="328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84666</xdr:rowOff>
    </xdr:from>
    <xdr:to>
      <xdr:col>0</xdr:col>
      <xdr:colOff>1177793</xdr:colOff>
      <xdr:row>35</xdr:row>
      <xdr:rowOff>110068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28416"/>
          <a:ext cx="1177793" cy="342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296333</xdr:colOff>
      <xdr:row>34</xdr:row>
      <xdr:rowOff>16046</xdr:rowOff>
    </xdr:from>
    <xdr:to>
      <xdr:col>18</xdr:col>
      <xdr:colOff>222249</xdr:colOff>
      <xdr:row>35</xdr:row>
      <xdr:rowOff>105834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1916" y="7318546"/>
          <a:ext cx="1185333" cy="248538"/>
        </a:xfrm>
        <a:prstGeom prst="rect">
          <a:avLst/>
        </a:prstGeom>
      </xdr:spPr>
    </xdr:pic>
    <xdr:clientData/>
  </xdr:twoCellAnchor>
  <xdr:twoCellAnchor editAs="oneCell">
    <xdr:from>
      <xdr:col>30</xdr:col>
      <xdr:colOff>137584</xdr:colOff>
      <xdr:row>33</xdr:row>
      <xdr:rowOff>35145</xdr:rowOff>
    </xdr:from>
    <xdr:to>
      <xdr:col>33</xdr:col>
      <xdr:colOff>391584</xdr:colOff>
      <xdr:row>35</xdr:row>
      <xdr:rowOff>126999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98501" y="7178895"/>
          <a:ext cx="1587500" cy="409354"/>
        </a:xfrm>
        <a:prstGeom prst="rect">
          <a:avLst/>
        </a:prstGeom>
      </xdr:spPr>
    </xdr:pic>
    <xdr:clientData/>
  </xdr:twoCellAnchor>
  <xdr:twoCellAnchor editAs="oneCell">
    <xdr:from>
      <xdr:col>25</xdr:col>
      <xdr:colOff>148168</xdr:colOff>
      <xdr:row>33</xdr:row>
      <xdr:rowOff>84668</xdr:rowOff>
    </xdr:from>
    <xdr:to>
      <xdr:col>27</xdr:col>
      <xdr:colOff>275168</xdr:colOff>
      <xdr:row>35</xdr:row>
      <xdr:rowOff>95251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5918" y="7228418"/>
          <a:ext cx="963083" cy="328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127000</xdr:rowOff>
    </xdr:from>
    <xdr:to>
      <xdr:col>0</xdr:col>
      <xdr:colOff>1250490</xdr:colOff>
      <xdr:row>36</xdr:row>
      <xdr:rowOff>4234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70750"/>
          <a:ext cx="1250490" cy="364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328083</xdr:colOff>
      <xdr:row>33</xdr:row>
      <xdr:rowOff>31750</xdr:rowOff>
    </xdr:from>
    <xdr:to>
      <xdr:col>18</xdr:col>
      <xdr:colOff>304205</xdr:colOff>
      <xdr:row>35</xdr:row>
      <xdr:rowOff>158749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1166" y="7175500"/>
          <a:ext cx="1002706" cy="444499"/>
        </a:xfrm>
        <a:prstGeom prst="rect">
          <a:avLst/>
        </a:prstGeom>
      </xdr:spPr>
    </xdr:pic>
    <xdr:clientData/>
  </xdr:twoCellAnchor>
  <xdr:twoCellAnchor editAs="oneCell">
    <xdr:from>
      <xdr:col>29</xdr:col>
      <xdr:colOff>275167</xdr:colOff>
      <xdr:row>33</xdr:row>
      <xdr:rowOff>64257</xdr:rowOff>
    </xdr:from>
    <xdr:to>
      <xdr:col>33</xdr:col>
      <xdr:colOff>402168</xdr:colOff>
      <xdr:row>35</xdr:row>
      <xdr:rowOff>116417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3084" y="7208007"/>
          <a:ext cx="1725084" cy="369660"/>
        </a:xfrm>
        <a:prstGeom prst="rect">
          <a:avLst/>
        </a:prstGeom>
      </xdr:spPr>
    </xdr:pic>
    <xdr:clientData/>
  </xdr:twoCellAnchor>
  <xdr:twoCellAnchor editAs="oneCell">
    <xdr:from>
      <xdr:col>25</xdr:col>
      <xdr:colOff>116417</xdr:colOff>
      <xdr:row>33</xdr:row>
      <xdr:rowOff>95250</xdr:rowOff>
    </xdr:from>
    <xdr:to>
      <xdr:col>28</xdr:col>
      <xdr:colOff>63500</xdr:colOff>
      <xdr:row>35</xdr:row>
      <xdr:rowOff>105833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9084" y="7239000"/>
          <a:ext cx="963083" cy="328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95250</xdr:rowOff>
    </xdr:from>
    <xdr:to>
      <xdr:col>0</xdr:col>
      <xdr:colOff>1214140</xdr:colOff>
      <xdr:row>35</xdr:row>
      <xdr:rowOff>148167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0"/>
          <a:ext cx="1214140" cy="370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33</xdr:row>
      <xdr:rowOff>63501</xdr:rowOff>
    </xdr:from>
    <xdr:to>
      <xdr:col>18</xdr:col>
      <xdr:colOff>289621</xdr:colOff>
      <xdr:row>35</xdr:row>
      <xdr:rowOff>105834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2167" y="7207251"/>
          <a:ext cx="1009287" cy="359833"/>
        </a:xfrm>
        <a:prstGeom prst="rect">
          <a:avLst/>
        </a:prstGeom>
      </xdr:spPr>
    </xdr:pic>
    <xdr:clientData/>
  </xdr:twoCellAnchor>
  <xdr:twoCellAnchor editAs="oneCell">
    <xdr:from>
      <xdr:col>28</xdr:col>
      <xdr:colOff>338668</xdr:colOff>
      <xdr:row>33</xdr:row>
      <xdr:rowOff>100109</xdr:rowOff>
    </xdr:from>
    <xdr:to>
      <xdr:col>32</xdr:col>
      <xdr:colOff>465667</xdr:colOff>
      <xdr:row>35</xdr:row>
      <xdr:rowOff>116417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8835" y="7243859"/>
          <a:ext cx="1566332" cy="333808"/>
        </a:xfrm>
        <a:prstGeom prst="rect">
          <a:avLst/>
        </a:prstGeom>
      </xdr:spPr>
    </xdr:pic>
    <xdr:clientData/>
  </xdr:twoCellAnchor>
  <xdr:twoCellAnchor editAs="oneCell">
    <xdr:from>
      <xdr:col>25</xdr:col>
      <xdr:colOff>42333</xdr:colOff>
      <xdr:row>33</xdr:row>
      <xdr:rowOff>95250</xdr:rowOff>
    </xdr:from>
    <xdr:to>
      <xdr:col>27</xdr:col>
      <xdr:colOff>285750</xdr:colOff>
      <xdr:row>35</xdr:row>
      <xdr:rowOff>105833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3000" y="7239000"/>
          <a:ext cx="963083" cy="328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95250</xdr:rowOff>
    </xdr:from>
    <xdr:to>
      <xdr:col>0</xdr:col>
      <xdr:colOff>1250490</xdr:colOff>
      <xdr:row>35</xdr:row>
      <xdr:rowOff>141817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0"/>
          <a:ext cx="1250490" cy="364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209551</xdr:colOff>
      <xdr:row>34</xdr:row>
      <xdr:rowOff>85725</xdr:rowOff>
    </xdr:from>
    <xdr:to>
      <xdr:col>13</xdr:col>
      <xdr:colOff>134234</xdr:colOff>
      <xdr:row>36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1" y="5857875"/>
          <a:ext cx="867658" cy="304800"/>
        </a:xfrm>
        <a:prstGeom prst="rect">
          <a:avLst/>
        </a:prstGeom>
      </xdr:spPr>
    </xdr:pic>
    <xdr:clientData/>
  </xdr:twoCellAnchor>
  <xdr:twoCellAnchor editAs="oneCell">
    <xdr:from>
      <xdr:col>31</xdr:col>
      <xdr:colOff>28574</xdr:colOff>
      <xdr:row>34</xdr:row>
      <xdr:rowOff>120211</xdr:rowOff>
    </xdr:from>
    <xdr:to>
      <xdr:col>32</xdr:col>
      <xdr:colOff>947736</xdr:colOff>
      <xdr:row>36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4" y="5892361"/>
          <a:ext cx="1157287" cy="336989"/>
        </a:xfrm>
        <a:prstGeom prst="rect">
          <a:avLst/>
        </a:prstGeom>
      </xdr:spPr>
    </xdr:pic>
    <xdr:clientData/>
  </xdr:twoCellAnchor>
  <xdr:twoCellAnchor editAs="oneCell">
    <xdr:from>
      <xdr:col>26</xdr:col>
      <xdr:colOff>104775</xdr:colOff>
      <xdr:row>34</xdr:row>
      <xdr:rowOff>160087</xdr:rowOff>
    </xdr:from>
    <xdr:to>
      <xdr:col>29</xdr:col>
      <xdr:colOff>219075</xdr:colOff>
      <xdr:row>36</xdr:row>
      <xdr:rowOff>118533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932237"/>
          <a:ext cx="828675" cy="282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156981</xdr:rowOff>
    </xdr:from>
    <xdr:to>
      <xdr:col>0</xdr:col>
      <xdr:colOff>907590</xdr:colOff>
      <xdr:row>36</xdr:row>
      <xdr:rowOff>97366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9131"/>
          <a:ext cx="907590" cy="264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33</xdr:row>
      <xdr:rowOff>105832</xdr:rowOff>
    </xdr:from>
    <xdr:to>
      <xdr:col>18</xdr:col>
      <xdr:colOff>268118</xdr:colOff>
      <xdr:row>35</xdr:row>
      <xdr:rowOff>21167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6250" y="7249582"/>
          <a:ext cx="987785" cy="232835"/>
        </a:xfrm>
        <a:prstGeom prst="rect">
          <a:avLst/>
        </a:prstGeom>
      </xdr:spPr>
    </xdr:pic>
    <xdr:clientData/>
  </xdr:twoCellAnchor>
  <xdr:twoCellAnchor editAs="oneCell">
    <xdr:from>
      <xdr:col>29</xdr:col>
      <xdr:colOff>201083</xdr:colOff>
      <xdr:row>33</xdr:row>
      <xdr:rowOff>75644</xdr:rowOff>
    </xdr:from>
    <xdr:to>
      <xdr:col>32</xdr:col>
      <xdr:colOff>444500</xdr:colOff>
      <xdr:row>35</xdr:row>
      <xdr:rowOff>105834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7219394"/>
          <a:ext cx="1322917" cy="347690"/>
        </a:xfrm>
        <a:prstGeom prst="rect">
          <a:avLst/>
        </a:prstGeom>
      </xdr:spPr>
    </xdr:pic>
    <xdr:clientData/>
  </xdr:twoCellAnchor>
  <xdr:twoCellAnchor editAs="oneCell">
    <xdr:from>
      <xdr:col>25</xdr:col>
      <xdr:colOff>264583</xdr:colOff>
      <xdr:row>33</xdr:row>
      <xdr:rowOff>137584</xdr:rowOff>
    </xdr:from>
    <xdr:to>
      <xdr:col>27</xdr:col>
      <xdr:colOff>373591</xdr:colOff>
      <xdr:row>35</xdr:row>
      <xdr:rowOff>102380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9333" y="7281334"/>
          <a:ext cx="828675" cy="282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31750</xdr:rowOff>
    </xdr:from>
    <xdr:to>
      <xdr:col>0</xdr:col>
      <xdr:colOff>907590</xdr:colOff>
      <xdr:row>35</xdr:row>
      <xdr:rowOff>137235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4250"/>
          <a:ext cx="907590" cy="264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6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6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6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6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6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6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6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19.470833333333339</v>
          </cell>
          <cell r="C5">
            <v>30.3</v>
          </cell>
          <cell r="D5">
            <v>11.1</v>
          </cell>
          <cell r="E5">
            <v>57</v>
          </cell>
          <cell r="F5">
            <v>100</v>
          </cell>
          <cell r="G5">
            <v>31</v>
          </cell>
          <cell r="H5">
            <v>9</v>
          </cell>
          <cell r="I5" t="str">
            <v>O</v>
          </cell>
          <cell r="J5">
            <v>24.12</v>
          </cell>
          <cell r="K5">
            <v>0</v>
          </cell>
        </row>
        <row r="6">
          <cell r="B6">
            <v>20.516666666666666</v>
          </cell>
          <cell r="C6">
            <v>31.8</v>
          </cell>
          <cell r="D6">
            <v>11.9</v>
          </cell>
          <cell r="E6">
            <v>55.214285714285715</v>
          </cell>
          <cell r="F6">
            <v>100</v>
          </cell>
          <cell r="G6">
            <v>25</v>
          </cell>
          <cell r="H6">
            <v>13.68</v>
          </cell>
          <cell r="I6" t="str">
            <v>O</v>
          </cell>
          <cell r="J6">
            <v>34.92</v>
          </cell>
          <cell r="K6">
            <v>0</v>
          </cell>
        </row>
        <row r="7">
          <cell r="B7">
            <v>20.679166666666667</v>
          </cell>
          <cell r="C7">
            <v>31.5</v>
          </cell>
          <cell r="D7">
            <v>11.5</v>
          </cell>
          <cell r="E7">
            <v>55.666666666666664</v>
          </cell>
          <cell r="F7">
            <v>100</v>
          </cell>
          <cell r="G7">
            <v>25</v>
          </cell>
          <cell r="H7">
            <v>11.879999999999999</v>
          </cell>
          <cell r="I7" t="str">
            <v>O</v>
          </cell>
          <cell r="J7">
            <v>30.240000000000002</v>
          </cell>
          <cell r="K7">
            <v>0</v>
          </cell>
        </row>
        <row r="8">
          <cell r="B8">
            <v>20.824999999999999</v>
          </cell>
          <cell r="C8">
            <v>31.4</v>
          </cell>
          <cell r="D8">
            <v>12.3</v>
          </cell>
          <cell r="E8">
            <v>60.5</v>
          </cell>
          <cell r="F8">
            <v>100</v>
          </cell>
          <cell r="G8">
            <v>28</v>
          </cell>
          <cell r="H8">
            <v>10.44</v>
          </cell>
          <cell r="I8" t="str">
            <v>NO</v>
          </cell>
          <cell r="J8">
            <v>27</v>
          </cell>
          <cell r="K8">
            <v>0</v>
          </cell>
        </row>
        <row r="9">
          <cell r="B9">
            <v>21.425000000000001</v>
          </cell>
          <cell r="C9">
            <v>32.299999999999997</v>
          </cell>
          <cell r="D9">
            <v>14.3</v>
          </cell>
          <cell r="E9">
            <v>56.1875</v>
          </cell>
          <cell r="F9">
            <v>100</v>
          </cell>
          <cell r="G9">
            <v>23</v>
          </cell>
          <cell r="H9">
            <v>15.48</v>
          </cell>
          <cell r="I9" t="str">
            <v>O</v>
          </cell>
          <cell r="J9">
            <v>33.480000000000004</v>
          </cell>
          <cell r="K9">
            <v>0</v>
          </cell>
        </row>
        <row r="10">
          <cell r="B10">
            <v>19.404166666666665</v>
          </cell>
          <cell r="C10">
            <v>27.1</v>
          </cell>
          <cell r="D10">
            <v>14.4</v>
          </cell>
          <cell r="E10">
            <v>72.125</v>
          </cell>
          <cell r="F10">
            <v>97</v>
          </cell>
          <cell r="G10">
            <v>48</v>
          </cell>
          <cell r="H10">
            <v>14.76</v>
          </cell>
          <cell r="I10" t="str">
            <v>NO</v>
          </cell>
          <cell r="J10">
            <v>32.04</v>
          </cell>
          <cell r="K10">
            <v>0</v>
          </cell>
        </row>
        <row r="11">
          <cell r="B11">
            <v>16.712499999999999</v>
          </cell>
          <cell r="C11">
            <v>23.6</v>
          </cell>
          <cell r="D11">
            <v>10.9</v>
          </cell>
          <cell r="E11">
            <v>62.8</v>
          </cell>
          <cell r="F11">
            <v>100</v>
          </cell>
          <cell r="G11">
            <v>29</v>
          </cell>
          <cell r="H11">
            <v>9</v>
          </cell>
          <cell r="I11" t="str">
            <v>O</v>
          </cell>
          <cell r="J11">
            <v>19.079999999999998</v>
          </cell>
          <cell r="K11">
            <v>0</v>
          </cell>
        </row>
        <row r="12">
          <cell r="B12">
            <v>15.320833333333333</v>
          </cell>
          <cell r="C12">
            <v>27.3</v>
          </cell>
          <cell r="D12">
            <v>6.4</v>
          </cell>
          <cell r="E12">
            <v>55</v>
          </cell>
          <cell r="F12">
            <v>100</v>
          </cell>
          <cell r="G12">
            <v>26</v>
          </cell>
          <cell r="H12">
            <v>8.64</v>
          </cell>
          <cell r="I12" t="str">
            <v>O</v>
          </cell>
          <cell r="J12">
            <v>16.920000000000002</v>
          </cell>
          <cell r="K12">
            <v>0</v>
          </cell>
        </row>
        <row r="13">
          <cell r="B13">
            <v>19.395833333333332</v>
          </cell>
          <cell r="C13">
            <v>33</v>
          </cell>
          <cell r="D13">
            <v>9.8000000000000007</v>
          </cell>
          <cell r="E13">
            <v>56.941176470588232</v>
          </cell>
          <cell r="F13">
            <v>100</v>
          </cell>
          <cell r="G13">
            <v>25</v>
          </cell>
          <cell r="H13">
            <v>9</v>
          </cell>
          <cell r="I13" t="str">
            <v>O</v>
          </cell>
          <cell r="J13">
            <v>19.440000000000001</v>
          </cell>
          <cell r="K13">
            <v>0</v>
          </cell>
        </row>
        <row r="14">
          <cell r="B14">
            <v>21.737500000000001</v>
          </cell>
          <cell r="C14">
            <v>34.5</v>
          </cell>
          <cell r="D14">
            <v>12.4</v>
          </cell>
          <cell r="E14">
            <v>55</v>
          </cell>
          <cell r="F14">
            <v>98</v>
          </cell>
          <cell r="G14">
            <v>23</v>
          </cell>
          <cell r="H14">
            <v>12.6</v>
          </cell>
          <cell r="I14" t="str">
            <v>NE</v>
          </cell>
          <cell r="J14">
            <v>31.319999999999997</v>
          </cell>
          <cell r="K14">
            <v>0</v>
          </cell>
        </row>
        <row r="15">
          <cell r="B15">
            <v>22.175000000000001</v>
          </cell>
          <cell r="C15">
            <v>35</v>
          </cell>
          <cell r="D15">
            <v>12.5</v>
          </cell>
          <cell r="E15">
            <v>48.06666666666667</v>
          </cell>
          <cell r="F15">
            <v>100</v>
          </cell>
          <cell r="G15">
            <v>17</v>
          </cell>
          <cell r="H15">
            <v>16.2</v>
          </cell>
          <cell r="I15" t="str">
            <v>NE</v>
          </cell>
          <cell r="J15">
            <v>40.32</v>
          </cell>
          <cell r="K15">
            <v>0</v>
          </cell>
        </row>
        <row r="16">
          <cell r="B16">
            <v>21.954166666666666</v>
          </cell>
          <cell r="C16">
            <v>34.5</v>
          </cell>
          <cell r="D16">
            <v>12.8</v>
          </cell>
          <cell r="E16">
            <v>62.444444444444443</v>
          </cell>
          <cell r="F16">
            <v>100</v>
          </cell>
          <cell r="G16">
            <v>23</v>
          </cell>
          <cell r="H16">
            <v>7.2</v>
          </cell>
          <cell r="I16" t="str">
            <v>N</v>
          </cell>
          <cell r="J16">
            <v>25.56</v>
          </cell>
          <cell r="K16">
            <v>0</v>
          </cell>
        </row>
        <row r="17">
          <cell r="B17">
            <v>22.766666666666669</v>
          </cell>
          <cell r="C17">
            <v>35.4</v>
          </cell>
          <cell r="D17">
            <v>13.7</v>
          </cell>
          <cell r="E17">
            <v>53.6</v>
          </cell>
          <cell r="F17">
            <v>100</v>
          </cell>
          <cell r="G17">
            <v>18</v>
          </cell>
          <cell r="H17">
            <v>11.16</v>
          </cell>
          <cell r="I17" t="str">
            <v>SE</v>
          </cell>
          <cell r="J17">
            <v>29.880000000000003</v>
          </cell>
          <cell r="K17">
            <v>0</v>
          </cell>
        </row>
        <row r="18">
          <cell r="B18">
            <v>22.474999999999998</v>
          </cell>
          <cell r="C18">
            <v>34.4</v>
          </cell>
          <cell r="D18">
            <v>13.5</v>
          </cell>
          <cell r="E18">
            <v>50.125</v>
          </cell>
          <cell r="F18">
            <v>92</v>
          </cell>
          <cell r="G18">
            <v>18</v>
          </cell>
          <cell r="H18">
            <v>16.559999999999999</v>
          </cell>
          <cell r="I18" t="str">
            <v>NE</v>
          </cell>
          <cell r="J18">
            <v>36.36</v>
          </cell>
          <cell r="K18">
            <v>0</v>
          </cell>
        </row>
        <row r="19">
          <cell r="B19">
            <v>22.779166666666658</v>
          </cell>
          <cell r="C19">
            <v>34.9</v>
          </cell>
          <cell r="D19">
            <v>13.5</v>
          </cell>
          <cell r="E19">
            <v>52.833333333333336</v>
          </cell>
          <cell r="F19">
            <v>100</v>
          </cell>
          <cell r="G19">
            <v>21</v>
          </cell>
          <cell r="H19">
            <v>16.920000000000002</v>
          </cell>
          <cell r="I19" t="str">
            <v>NE</v>
          </cell>
          <cell r="J19">
            <v>40.680000000000007</v>
          </cell>
          <cell r="K19">
            <v>0</v>
          </cell>
        </row>
        <row r="20">
          <cell r="B20">
            <v>18.679166666666667</v>
          </cell>
          <cell r="C20">
            <v>24.2</v>
          </cell>
          <cell r="D20">
            <v>14.4</v>
          </cell>
          <cell r="E20">
            <v>77.80952380952381</v>
          </cell>
          <cell r="F20">
            <v>100</v>
          </cell>
          <cell r="G20">
            <v>52</v>
          </cell>
          <cell r="H20">
            <v>19.079999999999998</v>
          </cell>
          <cell r="I20" t="str">
            <v>NO</v>
          </cell>
          <cell r="J20">
            <v>35.64</v>
          </cell>
          <cell r="K20">
            <v>8.6</v>
          </cell>
        </row>
        <row r="21">
          <cell r="B21">
            <v>12.924999999999999</v>
          </cell>
          <cell r="C21">
            <v>20.399999999999999</v>
          </cell>
          <cell r="D21">
            <v>6.5</v>
          </cell>
          <cell r="E21">
            <v>67</v>
          </cell>
          <cell r="F21">
            <v>100</v>
          </cell>
          <cell r="G21">
            <v>26</v>
          </cell>
          <cell r="H21">
            <v>11.879999999999999</v>
          </cell>
          <cell r="I21" t="str">
            <v>NO</v>
          </cell>
          <cell r="J21">
            <v>27</v>
          </cell>
          <cell r="K21">
            <v>0.2</v>
          </cell>
        </row>
        <row r="22">
          <cell r="B22">
            <v>11.316666666666668</v>
          </cell>
          <cell r="C22">
            <v>24</v>
          </cell>
          <cell r="D22">
            <v>1.7</v>
          </cell>
          <cell r="E22">
            <v>57.142857142857146</v>
          </cell>
          <cell r="F22">
            <v>100</v>
          </cell>
          <cell r="G22">
            <v>24</v>
          </cell>
          <cell r="H22">
            <v>8.64</v>
          </cell>
          <cell r="I22" t="str">
            <v>O</v>
          </cell>
          <cell r="J22">
            <v>19.440000000000001</v>
          </cell>
          <cell r="K22">
            <v>0</v>
          </cell>
        </row>
        <row r="23">
          <cell r="B23">
            <v>15.72916666666667</v>
          </cell>
          <cell r="C23">
            <v>26.6</v>
          </cell>
          <cell r="D23">
            <v>8</v>
          </cell>
          <cell r="E23">
            <v>60.882352941176471</v>
          </cell>
          <cell r="F23">
            <v>100</v>
          </cell>
          <cell r="G23">
            <v>24</v>
          </cell>
          <cell r="H23">
            <v>6.12</v>
          </cell>
          <cell r="I23" t="str">
            <v>SE</v>
          </cell>
          <cell r="J23">
            <v>14.04</v>
          </cell>
          <cell r="K23">
            <v>0</v>
          </cell>
        </row>
        <row r="24">
          <cell r="B24">
            <v>16.770833333333332</v>
          </cell>
          <cell r="C24">
            <v>28</v>
          </cell>
          <cell r="D24">
            <v>8.1999999999999993</v>
          </cell>
          <cell r="E24">
            <v>59.466666666666669</v>
          </cell>
          <cell r="F24">
            <v>97</v>
          </cell>
          <cell r="G24">
            <v>30</v>
          </cell>
          <cell r="H24">
            <v>5.7600000000000007</v>
          </cell>
          <cell r="I24" t="str">
            <v>O</v>
          </cell>
          <cell r="J24">
            <v>14.04</v>
          </cell>
          <cell r="K24">
            <v>0</v>
          </cell>
        </row>
        <row r="25">
          <cell r="B25">
            <v>17.662499999999998</v>
          </cell>
          <cell r="C25">
            <v>28.7</v>
          </cell>
          <cell r="D25">
            <v>8.8000000000000007</v>
          </cell>
          <cell r="E25">
            <v>54.615384615384613</v>
          </cell>
          <cell r="F25">
            <v>100</v>
          </cell>
          <cell r="G25">
            <v>30</v>
          </cell>
          <cell r="H25">
            <v>7.9200000000000008</v>
          </cell>
          <cell r="I25" t="str">
            <v>NO</v>
          </cell>
          <cell r="J25">
            <v>21.240000000000002</v>
          </cell>
          <cell r="K25">
            <v>0</v>
          </cell>
        </row>
        <row r="26">
          <cell r="B26">
            <v>17.929166666666667</v>
          </cell>
          <cell r="C26">
            <v>27.7</v>
          </cell>
          <cell r="D26">
            <v>9.3000000000000007</v>
          </cell>
          <cell r="E26">
            <v>59</v>
          </cell>
          <cell r="F26">
            <v>100</v>
          </cell>
          <cell r="G26">
            <v>34</v>
          </cell>
          <cell r="H26">
            <v>11.879999999999999</v>
          </cell>
          <cell r="I26" t="str">
            <v>NO</v>
          </cell>
          <cell r="J26">
            <v>26.64</v>
          </cell>
          <cell r="K26">
            <v>0</v>
          </cell>
        </row>
        <row r="27">
          <cell r="B27">
            <v>18.600000000000001</v>
          </cell>
          <cell r="C27">
            <v>30.2</v>
          </cell>
          <cell r="D27">
            <v>9.5</v>
          </cell>
          <cell r="E27">
            <v>58.142857142857146</v>
          </cell>
          <cell r="F27">
            <v>100</v>
          </cell>
          <cell r="G27">
            <v>28</v>
          </cell>
          <cell r="H27">
            <v>9.3600000000000012</v>
          </cell>
          <cell r="I27" t="str">
            <v>O</v>
          </cell>
          <cell r="J27">
            <v>20.16</v>
          </cell>
          <cell r="K27">
            <v>0</v>
          </cell>
        </row>
        <row r="28">
          <cell r="B28">
            <v>20.412500000000001</v>
          </cell>
          <cell r="C28">
            <v>34</v>
          </cell>
          <cell r="D28">
            <v>10.7</v>
          </cell>
          <cell r="E28">
            <v>56.93333333333333</v>
          </cell>
          <cell r="F28">
            <v>100</v>
          </cell>
          <cell r="G28">
            <v>23</v>
          </cell>
          <cell r="H28">
            <v>10.08</v>
          </cell>
          <cell r="I28" t="str">
            <v>O</v>
          </cell>
          <cell r="J28">
            <v>21.6</v>
          </cell>
          <cell r="K28">
            <v>0</v>
          </cell>
        </row>
        <row r="29">
          <cell r="B29">
            <v>23.016666666666666</v>
          </cell>
          <cell r="C29">
            <v>33.6</v>
          </cell>
          <cell r="D29">
            <v>14</v>
          </cell>
          <cell r="E29">
            <v>50.470588235294116</v>
          </cell>
          <cell r="F29">
            <v>100</v>
          </cell>
          <cell r="G29">
            <v>22</v>
          </cell>
          <cell r="H29">
            <v>13.68</v>
          </cell>
          <cell r="I29" t="str">
            <v>SE</v>
          </cell>
          <cell r="J29">
            <v>33.840000000000003</v>
          </cell>
          <cell r="K29">
            <v>0</v>
          </cell>
        </row>
        <row r="30">
          <cell r="B30">
            <v>24.058333333333334</v>
          </cell>
          <cell r="C30">
            <v>34.6</v>
          </cell>
          <cell r="D30">
            <v>12.8</v>
          </cell>
          <cell r="E30">
            <v>49.791666666666664</v>
          </cell>
          <cell r="F30">
            <v>99</v>
          </cell>
          <cell r="G30">
            <v>17</v>
          </cell>
          <cell r="H30">
            <v>12.96</v>
          </cell>
          <cell r="I30" t="str">
            <v>SE</v>
          </cell>
          <cell r="J30">
            <v>42.480000000000004</v>
          </cell>
          <cell r="K30">
            <v>0</v>
          </cell>
        </row>
        <row r="31">
          <cell r="B31">
            <v>20.779166666666669</v>
          </cell>
          <cell r="C31">
            <v>28.8</v>
          </cell>
          <cell r="D31">
            <v>14.5</v>
          </cell>
          <cell r="E31">
            <v>61.684210526315788</v>
          </cell>
          <cell r="F31">
            <v>100</v>
          </cell>
          <cell r="G31">
            <v>30</v>
          </cell>
          <cell r="H31">
            <v>10.44</v>
          </cell>
          <cell r="I31" t="str">
            <v>O</v>
          </cell>
          <cell r="J31">
            <v>23.400000000000002</v>
          </cell>
          <cell r="K31">
            <v>0</v>
          </cell>
        </row>
        <row r="32">
          <cell r="B32">
            <v>19.041666666666661</v>
          </cell>
          <cell r="C32">
            <v>30.1</v>
          </cell>
          <cell r="D32">
            <v>11.3</v>
          </cell>
          <cell r="E32">
            <v>68.625</v>
          </cell>
          <cell r="F32">
            <v>100</v>
          </cell>
          <cell r="G32">
            <v>34</v>
          </cell>
          <cell r="H32">
            <v>7.5600000000000005</v>
          </cell>
          <cell r="I32" t="str">
            <v>O</v>
          </cell>
          <cell r="J32">
            <v>19.079999999999998</v>
          </cell>
          <cell r="K32">
            <v>0</v>
          </cell>
        </row>
        <row r="33">
          <cell r="B33">
            <v>21.175000000000001</v>
          </cell>
          <cell r="C33">
            <v>31.4</v>
          </cell>
          <cell r="D33">
            <v>12.9</v>
          </cell>
          <cell r="E33">
            <v>56.133333333333333</v>
          </cell>
          <cell r="F33">
            <v>100</v>
          </cell>
          <cell r="G33">
            <v>29</v>
          </cell>
          <cell r="H33">
            <v>11.520000000000001</v>
          </cell>
          <cell r="I33" t="str">
            <v>O</v>
          </cell>
          <cell r="J33">
            <v>28.44</v>
          </cell>
          <cell r="K33">
            <v>0</v>
          </cell>
        </row>
        <row r="34">
          <cell r="B34">
            <v>22.087499999999995</v>
          </cell>
          <cell r="C34">
            <v>32.200000000000003</v>
          </cell>
          <cell r="D34">
            <v>13.7</v>
          </cell>
          <cell r="E34">
            <v>59.136363636363633</v>
          </cell>
          <cell r="F34">
            <v>100</v>
          </cell>
          <cell r="G34">
            <v>21</v>
          </cell>
          <cell r="H34">
            <v>12.6</v>
          </cell>
          <cell r="I34" t="str">
            <v>O</v>
          </cell>
          <cell r="J34">
            <v>24.12</v>
          </cell>
          <cell r="K34">
            <v>0</v>
          </cell>
        </row>
        <row r="35">
          <cell r="B35">
            <v>21.845833333333335</v>
          </cell>
          <cell r="C35">
            <v>32</v>
          </cell>
          <cell r="D35">
            <v>13</v>
          </cell>
          <cell r="E35">
            <v>55.5</v>
          </cell>
          <cell r="F35">
            <v>97</v>
          </cell>
          <cell r="G35">
            <v>23</v>
          </cell>
          <cell r="H35">
            <v>16.559999999999999</v>
          </cell>
          <cell r="I35" t="str">
            <v>O</v>
          </cell>
          <cell r="J35">
            <v>38.519999999999996</v>
          </cell>
          <cell r="K35">
            <v>0</v>
          </cell>
        </row>
        <row r="36">
          <cell r="I36" t="str">
            <v>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20.779166666666665</v>
          </cell>
          <cell r="C5">
            <v>30</v>
          </cell>
          <cell r="D5">
            <v>12.7</v>
          </cell>
          <cell r="E5">
            <v>57.875</v>
          </cell>
          <cell r="F5">
            <v>86</v>
          </cell>
          <cell r="G5">
            <v>29</v>
          </cell>
          <cell r="H5">
            <v>19.079999999999998</v>
          </cell>
          <cell r="I5" t="str">
            <v>NE</v>
          </cell>
          <cell r="J5">
            <v>40.32</v>
          </cell>
          <cell r="K5">
            <v>0</v>
          </cell>
        </row>
        <row r="6">
          <cell r="B6">
            <v>21.8</v>
          </cell>
          <cell r="C6">
            <v>29.5</v>
          </cell>
          <cell r="D6">
            <v>13.8</v>
          </cell>
          <cell r="E6">
            <v>51.25</v>
          </cell>
          <cell r="F6">
            <v>82</v>
          </cell>
          <cell r="G6">
            <v>25</v>
          </cell>
          <cell r="H6">
            <v>19.440000000000001</v>
          </cell>
          <cell r="I6" t="str">
            <v>NE</v>
          </cell>
          <cell r="J6">
            <v>35.64</v>
          </cell>
          <cell r="K6">
            <v>0</v>
          </cell>
        </row>
        <row r="7">
          <cell r="B7">
            <v>21.029166666666665</v>
          </cell>
          <cell r="C7">
            <v>29.2</v>
          </cell>
          <cell r="D7">
            <v>13.6</v>
          </cell>
          <cell r="E7">
            <v>49.75</v>
          </cell>
          <cell r="F7">
            <v>75</v>
          </cell>
          <cell r="G7">
            <v>26</v>
          </cell>
          <cell r="H7">
            <v>19.079999999999998</v>
          </cell>
          <cell r="I7" t="str">
            <v>NE</v>
          </cell>
          <cell r="J7">
            <v>36.72</v>
          </cell>
          <cell r="K7">
            <v>0</v>
          </cell>
        </row>
        <row r="8">
          <cell r="B8">
            <v>21.537499999999998</v>
          </cell>
          <cell r="C8">
            <v>29.9</v>
          </cell>
          <cell r="D8">
            <v>13.5</v>
          </cell>
          <cell r="E8">
            <v>54.041666666666664</v>
          </cell>
          <cell r="F8">
            <v>85</v>
          </cell>
          <cell r="G8">
            <v>27</v>
          </cell>
          <cell r="H8">
            <v>16.920000000000002</v>
          </cell>
          <cell r="I8" t="str">
            <v>NE</v>
          </cell>
          <cell r="J8">
            <v>37.080000000000005</v>
          </cell>
          <cell r="K8">
            <v>0</v>
          </cell>
        </row>
        <row r="9">
          <cell r="B9">
            <v>21.562500000000004</v>
          </cell>
          <cell r="C9">
            <v>30.3</v>
          </cell>
          <cell r="D9">
            <v>14.9</v>
          </cell>
          <cell r="E9">
            <v>51.458333333333336</v>
          </cell>
          <cell r="F9">
            <v>75</v>
          </cell>
          <cell r="G9">
            <v>25</v>
          </cell>
          <cell r="H9">
            <v>18.36</v>
          </cell>
          <cell r="I9" t="str">
            <v>NE</v>
          </cell>
          <cell r="J9">
            <v>35.64</v>
          </cell>
          <cell r="K9">
            <v>0</v>
          </cell>
        </row>
        <row r="10">
          <cell r="B10">
            <v>22.004166666666663</v>
          </cell>
          <cell r="C10">
            <v>30.1</v>
          </cell>
          <cell r="D10">
            <v>15.2</v>
          </cell>
          <cell r="E10">
            <v>51.583333333333336</v>
          </cell>
          <cell r="F10">
            <v>73</v>
          </cell>
          <cell r="G10">
            <v>28</v>
          </cell>
          <cell r="H10">
            <v>23.040000000000003</v>
          </cell>
          <cell r="I10" t="str">
            <v>NE</v>
          </cell>
          <cell r="J10">
            <v>37.080000000000005</v>
          </cell>
          <cell r="K10">
            <v>0</v>
          </cell>
        </row>
        <row r="11">
          <cell r="B11">
            <v>19.474999999999998</v>
          </cell>
          <cell r="C11">
            <v>27.9</v>
          </cell>
          <cell r="D11">
            <v>13.4</v>
          </cell>
          <cell r="E11">
            <v>70.916666666666671</v>
          </cell>
          <cell r="F11">
            <v>94</v>
          </cell>
          <cell r="G11">
            <v>39</v>
          </cell>
          <cell r="H11">
            <v>13.32</v>
          </cell>
          <cell r="I11" t="str">
            <v>L</v>
          </cell>
          <cell r="J11">
            <v>23.400000000000002</v>
          </cell>
          <cell r="K11">
            <v>0</v>
          </cell>
        </row>
        <row r="12">
          <cell r="B12">
            <v>20.362500000000001</v>
          </cell>
          <cell r="C12">
            <v>30.1</v>
          </cell>
          <cell r="D12">
            <v>13.6</v>
          </cell>
          <cell r="E12">
            <v>54.5</v>
          </cell>
          <cell r="F12">
            <v>77</v>
          </cell>
          <cell r="G12">
            <v>27</v>
          </cell>
          <cell r="H12">
            <v>20.88</v>
          </cell>
          <cell r="I12" t="str">
            <v>NE</v>
          </cell>
          <cell r="J12">
            <v>34.56</v>
          </cell>
          <cell r="K12">
            <v>0</v>
          </cell>
        </row>
        <row r="13">
          <cell r="B13">
            <v>22.129166666666666</v>
          </cell>
          <cell r="C13">
            <v>31.3</v>
          </cell>
          <cell r="D13">
            <v>13.8</v>
          </cell>
          <cell r="E13">
            <v>51.333333333333336</v>
          </cell>
          <cell r="F13">
            <v>75</v>
          </cell>
          <cell r="G13">
            <v>26</v>
          </cell>
          <cell r="H13">
            <v>23.400000000000002</v>
          </cell>
          <cell r="I13" t="str">
            <v>NE</v>
          </cell>
          <cell r="J13">
            <v>42.480000000000004</v>
          </cell>
          <cell r="K13">
            <v>0</v>
          </cell>
        </row>
        <row r="14">
          <cell r="B14">
            <v>22.662499999999998</v>
          </cell>
          <cell r="C14">
            <v>32</v>
          </cell>
          <cell r="D14">
            <v>14.3</v>
          </cell>
          <cell r="E14">
            <v>47.958333333333336</v>
          </cell>
          <cell r="F14">
            <v>78</v>
          </cell>
          <cell r="G14">
            <v>18</v>
          </cell>
          <cell r="H14">
            <v>19.8</v>
          </cell>
          <cell r="I14" t="str">
            <v>NE</v>
          </cell>
          <cell r="J14">
            <v>36.36</v>
          </cell>
          <cell r="K14">
            <v>0</v>
          </cell>
        </row>
        <row r="15">
          <cell r="B15">
            <v>23.179166666666664</v>
          </cell>
          <cell r="C15">
            <v>32.299999999999997</v>
          </cell>
          <cell r="D15">
            <v>14.5</v>
          </cell>
          <cell r="E15">
            <v>43.625</v>
          </cell>
          <cell r="F15">
            <v>70</v>
          </cell>
          <cell r="G15">
            <v>21</v>
          </cell>
          <cell r="H15">
            <v>24.12</v>
          </cell>
          <cell r="I15" t="str">
            <v>NE</v>
          </cell>
          <cell r="J15">
            <v>44.64</v>
          </cell>
          <cell r="K15">
            <v>0</v>
          </cell>
        </row>
        <row r="16">
          <cell r="B16">
            <v>23.508333333333336</v>
          </cell>
          <cell r="C16">
            <v>32.700000000000003</v>
          </cell>
          <cell r="D16">
            <v>15.4</v>
          </cell>
          <cell r="E16">
            <v>44.5</v>
          </cell>
          <cell r="F16">
            <v>71</v>
          </cell>
          <cell r="G16">
            <v>21</v>
          </cell>
          <cell r="H16">
            <v>20.88</v>
          </cell>
          <cell r="I16" t="str">
            <v>NE</v>
          </cell>
          <cell r="J16">
            <v>31.319999999999997</v>
          </cell>
          <cell r="K16">
            <v>0</v>
          </cell>
        </row>
        <row r="17">
          <cell r="B17">
            <v>23.624999999999996</v>
          </cell>
          <cell r="C17">
            <v>33.1</v>
          </cell>
          <cell r="D17">
            <v>14.9</v>
          </cell>
          <cell r="E17">
            <v>45.625</v>
          </cell>
          <cell r="F17">
            <v>75</v>
          </cell>
          <cell r="G17">
            <v>20</v>
          </cell>
          <cell r="H17">
            <v>19.8</v>
          </cell>
          <cell r="I17" t="str">
            <v>NE</v>
          </cell>
          <cell r="J17">
            <v>27.36</v>
          </cell>
          <cell r="K17">
            <v>0</v>
          </cell>
        </row>
        <row r="18">
          <cell r="B18">
            <v>22.975000000000005</v>
          </cell>
          <cell r="C18">
            <v>31.4</v>
          </cell>
          <cell r="D18">
            <v>15.9</v>
          </cell>
          <cell r="E18">
            <v>45.166666666666664</v>
          </cell>
          <cell r="F18">
            <v>66</v>
          </cell>
          <cell r="G18">
            <v>23</v>
          </cell>
          <cell r="H18">
            <v>22.32</v>
          </cell>
          <cell r="I18" t="str">
            <v>NE</v>
          </cell>
          <cell r="J18">
            <v>43.2</v>
          </cell>
          <cell r="K18">
            <v>0</v>
          </cell>
        </row>
        <row r="19">
          <cell r="B19">
            <v>23.0625</v>
          </cell>
          <cell r="C19">
            <v>32.299999999999997</v>
          </cell>
          <cell r="D19">
            <v>15.6</v>
          </cell>
          <cell r="E19">
            <v>46.5</v>
          </cell>
          <cell r="F19">
            <v>71</v>
          </cell>
          <cell r="G19">
            <v>21</v>
          </cell>
          <cell r="H19">
            <v>23.040000000000003</v>
          </cell>
          <cell r="I19" t="str">
            <v>NE</v>
          </cell>
          <cell r="J19">
            <v>38.159999999999997</v>
          </cell>
          <cell r="K19">
            <v>0</v>
          </cell>
        </row>
        <row r="20">
          <cell r="B20">
            <v>20.675000000000001</v>
          </cell>
          <cell r="C20">
            <v>29.2</v>
          </cell>
          <cell r="D20">
            <v>14.7</v>
          </cell>
          <cell r="E20">
            <v>57.166666666666664</v>
          </cell>
          <cell r="F20">
            <v>85</v>
          </cell>
          <cell r="G20">
            <v>28</v>
          </cell>
          <cell r="H20">
            <v>26.64</v>
          </cell>
          <cell r="I20" t="str">
            <v>N</v>
          </cell>
          <cell r="J20">
            <v>46.080000000000005</v>
          </cell>
          <cell r="K20">
            <v>0</v>
          </cell>
        </row>
        <row r="21">
          <cell r="B21">
            <v>13.829166666666666</v>
          </cell>
          <cell r="C21">
            <v>21.6</v>
          </cell>
          <cell r="D21">
            <v>7.5</v>
          </cell>
          <cell r="E21">
            <v>62.125</v>
          </cell>
          <cell r="F21">
            <v>91</v>
          </cell>
          <cell r="G21">
            <v>23</v>
          </cell>
          <cell r="H21">
            <v>22.32</v>
          </cell>
          <cell r="I21" t="str">
            <v>SE</v>
          </cell>
          <cell r="J21">
            <v>39.24</v>
          </cell>
          <cell r="K21">
            <v>0</v>
          </cell>
        </row>
        <row r="22">
          <cell r="B22">
            <v>14.387500000000003</v>
          </cell>
          <cell r="C22">
            <v>27.9</v>
          </cell>
          <cell r="D22">
            <v>2.2000000000000002</v>
          </cell>
          <cell r="E22">
            <v>47.541666666666664</v>
          </cell>
          <cell r="F22">
            <v>91</v>
          </cell>
          <cell r="G22">
            <v>11</v>
          </cell>
          <cell r="H22">
            <v>15.120000000000001</v>
          </cell>
          <cell r="I22" t="str">
            <v>L</v>
          </cell>
          <cell r="J22">
            <v>25.92</v>
          </cell>
          <cell r="K22">
            <v>0</v>
          </cell>
        </row>
        <row r="23">
          <cell r="B23">
            <v>18.537499999999998</v>
          </cell>
          <cell r="C23">
            <v>28.6</v>
          </cell>
          <cell r="D23">
            <v>9.6999999999999993</v>
          </cell>
          <cell r="E23">
            <v>40.875</v>
          </cell>
          <cell r="F23">
            <v>64</v>
          </cell>
          <cell r="G23">
            <v>20</v>
          </cell>
          <cell r="H23">
            <v>16.559999999999999</v>
          </cell>
          <cell r="I23" t="str">
            <v>NE</v>
          </cell>
          <cell r="J23">
            <v>25.2</v>
          </cell>
          <cell r="K23">
            <v>0</v>
          </cell>
        </row>
        <row r="24">
          <cell r="B24">
            <v>19.270833333333336</v>
          </cell>
          <cell r="C24">
            <v>29.2</v>
          </cell>
          <cell r="D24">
            <v>9.6</v>
          </cell>
          <cell r="E24">
            <v>49.375</v>
          </cell>
          <cell r="F24">
            <v>82</v>
          </cell>
          <cell r="G24">
            <v>25</v>
          </cell>
          <cell r="H24">
            <v>19.079999999999998</v>
          </cell>
          <cell r="I24" t="str">
            <v>NE</v>
          </cell>
          <cell r="J24">
            <v>38.159999999999997</v>
          </cell>
          <cell r="K24">
            <v>0</v>
          </cell>
        </row>
        <row r="25">
          <cell r="B25">
            <v>19.625</v>
          </cell>
          <cell r="C25">
            <v>28.9</v>
          </cell>
          <cell r="D25">
            <v>11</v>
          </cell>
          <cell r="E25">
            <v>51.541666666666664</v>
          </cell>
          <cell r="F25">
            <v>84</v>
          </cell>
          <cell r="G25">
            <v>23</v>
          </cell>
          <cell r="H25">
            <v>21.6</v>
          </cell>
          <cell r="I25" t="str">
            <v>NE</v>
          </cell>
          <cell r="J25">
            <v>34.92</v>
          </cell>
          <cell r="K25">
            <v>0</v>
          </cell>
        </row>
        <row r="26">
          <cell r="B26">
            <v>19.525000000000002</v>
          </cell>
          <cell r="C26">
            <v>29</v>
          </cell>
          <cell r="D26">
            <v>10.7</v>
          </cell>
          <cell r="E26">
            <v>52.333333333333336</v>
          </cell>
          <cell r="F26">
            <v>86</v>
          </cell>
          <cell r="G26">
            <v>21</v>
          </cell>
          <cell r="H26">
            <v>18.36</v>
          </cell>
          <cell r="I26" t="str">
            <v>NE</v>
          </cell>
          <cell r="J26">
            <v>29.16</v>
          </cell>
          <cell r="K26">
            <v>0</v>
          </cell>
        </row>
        <row r="27">
          <cell r="B27">
            <v>20.733333333333331</v>
          </cell>
          <cell r="C27">
            <v>31.4</v>
          </cell>
          <cell r="D27">
            <v>12.3</v>
          </cell>
          <cell r="E27">
            <v>49.291666666666664</v>
          </cell>
          <cell r="F27">
            <v>82</v>
          </cell>
          <cell r="G27">
            <v>15</v>
          </cell>
          <cell r="H27">
            <v>25.2</v>
          </cell>
          <cell r="I27" t="str">
            <v>NE</v>
          </cell>
          <cell r="J27">
            <v>38.159999999999997</v>
          </cell>
          <cell r="K27">
            <v>0</v>
          </cell>
        </row>
        <row r="28">
          <cell r="B28">
            <v>22.954166666666662</v>
          </cell>
          <cell r="C28">
            <v>33.1</v>
          </cell>
          <cell r="D28">
            <v>15.1</v>
          </cell>
          <cell r="E28">
            <v>44.458333333333336</v>
          </cell>
          <cell r="F28">
            <v>70</v>
          </cell>
          <cell r="G28">
            <v>20</v>
          </cell>
          <cell r="H28">
            <v>20.52</v>
          </cell>
          <cell r="I28" t="str">
            <v>NE</v>
          </cell>
          <cell r="J28">
            <v>32.04</v>
          </cell>
          <cell r="K28">
            <v>0</v>
          </cell>
        </row>
        <row r="29">
          <cell r="B29">
            <v>24.216666666666669</v>
          </cell>
          <cell r="C29">
            <v>31.9</v>
          </cell>
          <cell r="D29">
            <v>17.3</v>
          </cell>
          <cell r="E29">
            <v>41.5</v>
          </cell>
          <cell r="F29">
            <v>65</v>
          </cell>
          <cell r="G29">
            <v>22</v>
          </cell>
          <cell r="H29">
            <v>27.36</v>
          </cell>
          <cell r="I29" t="str">
            <v>NE</v>
          </cell>
          <cell r="J29">
            <v>42.480000000000004</v>
          </cell>
          <cell r="K29">
            <v>0</v>
          </cell>
        </row>
        <row r="30">
          <cell r="B30">
            <v>22.700000000000003</v>
          </cell>
          <cell r="C30">
            <v>31.6</v>
          </cell>
          <cell r="D30">
            <v>15.1</v>
          </cell>
          <cell r="E30">
            <v>39.625</v>
          </cell>
          <cell r="F30">
            <v>62</v>
          </cell>
          <cell r="G30">
            <v>19</v>
          </cell>
          <cell r="H30">
            <v>21.240000000000002</v>
          </cell>
          <cell r="I30" t="str">
            <v>NE</v>
          </cell>
          <cell r="J30">
            <v>30.240000000000002</v>
          </cell>
          <cell r="K30">
            <v>0</v>
          </cell>
        </row>
        <row r="31">
          <cell r="B31">
            <v>22.070833333333336</v>
          </cell>
          <cell r="C31">
            <v>30.1</v>
          </cell>
          <cell r="D31">
            <v>15.7</v>
          </cell>
          <cell r="E31">
            <v>47.375</v>
          </cell>
          <cell r="F31">
            <v>70</v>
          </cell>
          <cell r="G31">
            <v>24</v>
          </cell>
          <cell r="H31">
            <v>17.64</v>
          </cell>
          <cell r="I31" t="str">
            <v>S</v>
          </cell>
          <cell r="J31">
            <v>26.64</v>
          </cell>
          <cell r="K31">
            <v>0</v>
          </cell>
        </row>
        <row r="32">
          <cell r="B32">
            <v>22.166666666666668</v>
          </cell>
          <cell r="C32">
            <v>31</v>
          </cell>
          <cell r="D32">
            <v>12.9</v>
          </cell>
          <cell r="E32">
            <v>50.583333333333336</v>
          </cell>
          <cell r="F32">
            <v>80</v>
          </cell>
          <cell r="G32">
            <v>22</v>
          </cell>
          <cell r="H32">
            <v>17.28</v>
          </cell>
          <cell r="I32" t="str">
            <v>L</v>
          </cell>
          <cell r="J32">
            <v>31.319999999999997</v>
          </cell>
          <cell r="K32">
            <v>0</v>
          </cell>
        </row>
        <row r="33">
          <cell r="B33">
            <v>22.724999999999998</v>
          </cell>
          <cell r="C33">
            <v>31.9</v>
          </cell>
          <cell r="D33">
            <v>14.3</v>
          </cell>
          <cell r="E33">
            <v>45.916666666666664</v>
          </cell>
          <cell r="F33">
            <v>76</v>
          </cell>
          <cell r="G33">
            <v>19</v>
          </cell>
          <cell r="H33">
            <v>20.16</v>
          </cell>
          <cell r="I33" t="str">
            <v>L</v>
          </cell>
          <cell r="J33">
            <v>41.76</v>
          </cell>
          <cell r="K33">
            <v>0</v>
          </cell>
        </row>
        <row r="34">
          <cell r="B34">
            <v>23.208333333333332</v>
          </cell>
          <cell r="C34">
            <v>31.6</v>
          </cell>
          <cell r="D34">
            <v>15</v>
          </cell>
          <cell r="E34">
            <v>38.666666666666664</v>
          </cell>
          <cell r="F34">
            <v>67</v>
          </cell>
          <cell r="G34">
            <v>18</v>
          </cell>
          <cell r="H34">
            <v>20.16</v>
          </cell>
          <cell r="I34" t="str">
            <v>L</v>
          </cell>
          <cell r="J34">
            <v>35.28</v>
          </cell>
          <cell r="K34">
            <v>0</v>
          </cell>
        </row>
        <row r="35">
          <cell r="B35">
            <v>22.025000000000002</v>
          </cell>
          <cell r="C35">
            <v>30.1</v>
          </cell>
          <cell r="D35">
            <v>13.7</v>
          </cell>
          <cell r="E35">
            <v>43.083333333333336</v>
          </cell>
          <cell r="F35">
            <v>72</v>
          </cell>
          <cell r="G35">
            <v>24</v>
          </cell>
          <cell r="H35">
            <v>25.56</v>
          </cell>
          <cell r="I35" t="str">
            <v>NE</v>
          </cell>
          <cell r="J35">
            <v>38.880000000000003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21.145833333333332</v>
          </cell>
          <cell r="C5">
            <v>32.700000000000003</v>
          </cell>
          <cell r="D5">
            <v>13</v>
          </cell>
          <cell r="E5">
            <v>65.541666666666671</v>
          </cell>
          <cell r="F5">
            <v>95</v>
          </cell>
          <cell r="G5">
            <v>23</v>
          </cell>
          <cell r="H5">
            <v>8.64</v>
          </cell>
          <cell r="I5" t="str">
            <v>SE</v>
          </cell>
          <cell r="J5">
            <v>22.32</v>
          </cell>
          <cell r="K5">
            <v>0</v>
          </cell>
        </row>
        <row r="6">
          <cell r="B6">
            <v>21.824999999999999</v>
          </cell>
          <cell r="C6">
            <v>33.6</v>
          </cell>
          <cell r="D6">
            <v>13.3</v>
          </cell>
          <cell r="E6">
            <v>64.875</v>
          </cell>
          <cell r="F6">
            <v>95</v>
          </cell>
          <cell r="G6">
            <v>23</v>
          </cell>
          <cell r="H6">
            <v>7.9200000000000008</v>
          </cell>
          <cell r="I6" t="str">
            <v>SE</v>
          </cell>
          <cell r="J6">
            <v>23.759999999999998</v>
          </cell>
          <cell r="K6">
            <v>0</v>
          </cell>
        </row>
        <row r="7">
          <cell r="B7">
            <v>21.804166666666671</v>
          </cell>
          <cell r="C7">
            <v>32.799999999999997</v>
          </cell>
          <cell r="D7">
            <v>12.9</v>
          </cell>
          <cell r="E7">
            <v>62.291666666666664</v>
          </cell>
          <cell r="F7">
            <v>96</v>
          </cell>
          <cell r="G7">
            <v>22</v>
          </cell>
          <cell r="H7">
            <v>6.84</v>
          </cell>
          <cell r="I7" t="str">
            <v>SE</v>
          </cell>
          <cell r="J7">
            <v>28.08</v>
          </cell>
          <cell r="K7">
            <v>0</v>
          </cell>
        </row>
        <row r="8">
          <cell r="B8">
            <v>21.508333333333326</v>
          </cell>
          <cell r="C8">
            <v>33.799999999999997</v>
          </cell>
          <cell r="D8">
            <v>12.4</v>
          </cell>
          <cell r="E8">
            <v>64.083333333333329</v>
          </cell>
          <cell r="F8">
            <v>96</v>
          </cell>
          <cell r="G8">
            <v>24</v>
          </cell>
          <cell r="H8">
            <v>9.3600000000000012</v>
          </cell>
          <cell r="I8" t="str">
            <v>S</v>
          </cell>
          <cell r="J8">
            <v>29.52</v>
          </cell>
          <cell r="K8">
            <v>0</v>
          </cell>
        </row>
        <row r="9">
          <cell r="B9">
            <v>22.320833333333336</v>
          </cell>
          <cell r="C9">
            <v>34.1</v>
          </cell>
          <cell r="D9">
            <v>14</v>
          </cell>
          <cell r="E9">
            <v>63</v>
          </cell>
          <cell r="F9">
            <v>94</v>
          </cell>
          <cell r="G9">
            <v>23</v>
          </cell>
          <cell r="H9">
            <v>15.48</v>
          </cell>
          <cell r="I9" t="str">
            <v>O</v>
          </cell>
          <cell r="J9">
            <v>34.92</v>
          </cell>
          <cell r="K9">
            <v>0</v>
          </cell>
        </row>
        <row r="10">
          <cell r="B10">
            <v>20.349999999999998</v>
          </cell>
          <cell r="C10">
            <v>28.3</v>
          </cell>
          <cell r="D10">
            <v>14</v>
          </cell>
          <cell r="E10">
            <v>76.208333333333329</v>
          </cell>
          <cell r="F10">
            <v>96</v>
          </cell>
          <cell r="G10">
            <v>50</v>
          </cell>
          <cell r="H10">
            <v>15.48</v>
          </cell>
          <cell r="I10" t="str">
            <v>NO</v>
          </cell>
          <cell r="J10">
            <v>30.6</v>
          </cell>
          <cell r="K10">
            <v>0</v>
          </cell>
        </row>
        <row r="11">
          <cell r="B11">
            <v>20.408333333333335</v>
          </cell>
          <cell r="C11">
            <v>28.7</v>
          </cell>
          <cell r="D11">
            <v>14.8</v>
          </cell>
          <cell r="E11">
            <v>71</v>
          </cell>
          <cell r="F11">
            <v>95</v>
          </cell>
          <cell r="G11">
            <v>39</v>
          </cell>
          <cell r="H11">
            <v>12.96</v>
          </cell>
          <cell r="I11" t="str">
            <v>SE</v>
          </cell>
          <cell r="J11">
            <v>29.880000000000003</v>
          </cell>
          <cell r="K11">
            <v>0</v>
          </cell>
        </row>
        <row r="12">
          <cell r="B12">
            <v>21.616666666666664</v>
          </cell>
          <cell r="C12">
            <v>32.299999999999997</v>
          </cell>
          <cell r="D12">
            <v>13.9</v>
          </cell>
          <cell r="E12">
            <v>59.458333333333336</v>
          </cell>
          <cell r="F12">
            <v>85</v>
          </cell>
          <cell r="G12">
            <v>27</v>
          </cell>
          <cell r="H12">
            <v>8.2799999999999994</v>
          </cell>
          <cell r="I12" t="str">
            <v>SE</v>
          </cell>
          <cell r="J12">
            <v>20.16</v>
          </cell>
          <cell r="K12">
            <v>0</v>
          </cell>
        </row>
        <row r="13">
          <cell r="B13">
            <v>23.029166666666665</v>
          </cell>
          <cell r="C13">
            <v>34.799999999999997</v>
          </cell>
          <cell r="D13">
            <v>14.1</v>
          </cell>
          <cell r="E13">
            <v>61.958333333333336</v>
          </cell>
          <cell r="F13">
            <v>95</v>
          </cell>
          <cell r="G13">
            <v>21</v>
          </cell>
          <cell r="H13">
            <v>16.2</v>
          </cell>
          <cell r="I13" t="str">
            <v>NO</v>
          </cell>
          <cell r="J13">
            <v>32.04</v>
          </cell>
          <cell r="K13">
            <v>0</v>
          </cell>
        </row>
        <row r="14">
          <cell r="B14">
            <v>22.512500000000003</v>
          </cell>
          <cell r="C14">
            <v>34.6</v>
          </cell>
          <cell r="D14">
            <v>12.7</v>
          </cell>
          <cell r="E14">
            <v>61.916666666666664</v>
          </cell>
          <cell r="F14">
            <v>95</v>
          </cell>
          <cell r="G14">
            <v>23</v>
          </cell>
          <cell r="H14">
            <v>14.4</v>
          </cell>
          <cell r="I14" t="str">
            <v>NO</v>
          </cell>
          <cell r="J14">
            <v>38.880000000000003</v>
          </cell>
          <cell r="K14">
            <v>0</v>
          </cell>
        </row>
        <row r="15">
          <cell r="B15">
            <v>22.779166666666665</v>
          </cell>
          <cell r="C15">
            <v>35.200000000000003</v>
          </cell>
          <cell r="D15">
            <v>13.2</v>
          </cell>
          <cell r="E15">
            <v>62.833333333333336</v>
          </cell>
          <cell r="F15">
            <v>96</v>
          </cell>
          <cell r="G15">
            <v>22</v>
          </cell>
          <cell r="H15">
            <v>18.720000000000002</v>
          </cell>
          <cell r="I15" t="str">
            <v>NO</v>
          </cell>
          <cell r="J15">
            <v>37.440000000000005</v>
          </cell>
          <cell r="K15">
            <v>0</v>
          </cell>
        </row>
        <row r="16">
          <cell r="B16">
            <v>22.883333333333336</v>
          </cell>
          <cell r="C16">
            <v>35.1</v>
          </cell>
          <cell r="D16">
            <v>13.6</v>
          </cell>
          <cell r="E16">
            <v>63.125</v>
          </cell>
          <cell r="F16">
            <v>95</v>
          </cell>
          <cell r="G16">
            <v>23</v>
          </cell>
          <cell r="H16">
            <v>15.840000000000002</v>
          </cell>
          <cell r="I16" t="str">
            <v>NO</v>
          </cell>
          <cell r="J16">
            <v>29.16</v>
          </cell>
          <cell r="K16">
            <v>0</v>
          </cell>
        </row>
        <row r="17">
          <cell r="B17">
            <v>23.795833333333334</v>
          </cell>
          <cell r="C17">
            <v>36.200000000000003</v>
          </cell>
          <cell r="D17">
            <v>14.5</v>
          </cell>
          <cell r="E17">
            <v>62.166666666666664</v>
          </cell>
          <cell r="F17">
            <v>96</v>
          </cell>
          <cell r="G17">
            <v>20</v>
          </cell>
          <cell r="H17">
            <v>8.64</v>
          </cell>
          <cell r="I17" t="str">
            <v>SE</v>
          </cell>
          <cell r="J17">
            <v>27.36</v>
          </cell>
          <cell r="K17">
            <v>0</v>
          </cell>
        </row>
        <row r="18">
          <cell r="B18">
            <v>23.778260869565216</v>
          </cell>
          <cell r="C18">
            <v>36</v>
          </cell>
          <cell r="D18">
            <v>13.5</v>
          </cell>
          <cell r="E18">
            <v>57.956521739130437</v>
          </cell>
          <cell r="F18">
            <v>94</v>
          </cell>
          <cell r="G18">
            <v>18</v>
          </cell>
          <cell r="H18">
            <v>18.36</v>
          </cell>
          <cell r="I18" t="str">
            <v>NO</v>
          </cell>
          <cell r="J18">
            <v>34.92</v>
          </cell>
          <cell r="K18">
            <v>0</v>
          </cell>
        </row>
        <row r="19">
          <cell r="B19">
            <v>26.341176470588234</v>
          </cell>
          <cell r="C19">
            <v>35</v>
          </cell>
          <cell r="D19">
            <v>13.5</v>
          </cell>
          <cell r="E19">
            <v>47.411764705882355</v>
          </cell>
          <cell r="F19">
            <v>95</v>
          </cell>
          <cell r="G19">
            <v>18</v>
          </cell>
          <cell r="H19">
            <v>18.720000000000002</v>
          </cell>
          <cell r="I19" t="str">
            <v>NO</v>
          </cell>
          <cell r="J19">
            <v>38.880000000000003</v>
          </cell>
          <cell r="K19">
            <v>0</v>
          </cell>
        </row>
        <row r="20">
          <cell r="B20">
            <v>22.8</v>
          </cell>
          <cell r="C20">
            <v>25</v>
          </cell>
          <cell r="D20">
            <v>16.8</v>
          </cell>
          <cell r="E20">
            <v>66.916666666666671</v>
          </cell>
          <cell r="F20">
            <v>85</v>
          </cell>
          <cell r="G20">
            <v>51</v>
          </cell>
          <cell r="H20">
            <v>18.720000000000002</v>
          </cell>
          <cell r="I20" t="str">
            <v>S</v>
          </cell>
          <cell r="J20">
            <v>33.840000000000003</v>
          </cell>
          <cell r="K20">
            <v>0</v>
          </cell>
        </row>
        <row r="21">
          <cell r="B21">
            <v>19.154545454545456</v>
          </cell>
          <cell r="C21">
            <v>23.7</v>
          </cell>
          <cell r="D21">
            <v>11.6</v>
          </cell>
          <cell r="E21">
            <v>34.636363636363633</v>
          </cell>
          <cell r="F21">
            <v>79</v>
          </cell>
          <cell r="G21">
            <v>20</v>
          </cell>
          <cell r="H21">
            <v>16.920000000000002</v>
          </cell>
          <cell r="I21" t="str">
            <v>SE</v>
          </cell>
          <cell r="J21">
            <v>37.080000000000005</v>
          </cell>
          <cell r="K21">
            <v>0</v>
          </cell>
        </row>
        <row r="22">
          <cell r="B22">
            <v>17.231578947368423</v>
          </cell>
          <cell r="C22">
            <v>27.8</v>
          </cell>
          <cell r="D22">
            <v>6.5</v>
          </cell>
          <cell r="E22">
            <v>44.473684210526315</v>
          </cell>
          <cell r="F22">
            <v>79</v>
          </cell>
          <cell r="G22">
            <v>20</v>
          </cell>
          <cell r="H22">
            <v>9</v>
          </cell>
          <cell r="I22" t="str">
            <v>SE</v>
          </cell>
          <cell r="J22">
            <v>19.8</v>
          </cell>
          <cell r="K22">
            <v>0</v>
          </cell>
        </row>
        <row r="23">
          <cell r="B23">
            <v>19.30952380952381</v>
          </cell>
          <cell r="C23">
            <v>28.9</v>
          </cell>
          <cell r="D23">
            <v>9.1</v>
          </cell>
          <cell r="E23">
            <v>49.61904761904762</v>
          </cell>
          <cell r="F23">
            <v>90</v>
          </cell>
          <cell r="G23">
            <v>24</v>
          </cell>
          <cell r="H23">
            <v>12.6</v>
          </cell>
          <cell r="I23" t="str">
            <v>SO</v>
          </cell>
          <cell r="J23">
            <v>24.840000000000003</v>
          </cell>
          <cell r="K23">
            <v>0</v>
          </cell>
        </row>
        <row r="24">
          <cell r="B24">
            <v>21.752941176470586</v>
          </cell>
          <cell r="C24">
            <v>30.2</v>
          </cell>
          <cell r="D24">
            <v>9.3000000000000007</v>
          </cell>
          <cell r="E24">
            <v>47.470588235294116</v>
          </cell>
          <cell r="F24">
            <v>94</v>
          </cell>
          <cell r="G24">
            <v>25</v>
          </cell>
          <cell r="H24">
            <v>10.08</v>
          </cell>
          <cell r="I24" t="str">
            <v>O</v>
          </cell>
          <cell r="J24">
            <v>20.16</v>
          </cell>
          <cell r="K24">
            <v>0</v>
          </cell>
        </row>
        <row r="25">
          <cell r="B25">
            <v>24.328571428571429</v>
          </cell>
          <cell r="C25">
            <v>30.9</v>
          </cell>
          <cell r="D25">
            <v>15.5</v>
          </cell>
          <cell r="E25">
            <v>45.785714285714285</v>
          </cell>
          <cell r="F25">
            <v>76</v>
          </cell>
          <cell r="G25">
            <v>27</v>
          </cell>
          <cell r="H25">
            <v>13.32</v>
          </cell>
          <cell r="I25" t="str">
            <v>O</v>
          </cell>
          <cell r="J25">
            <v>24.48</v>
          </cell>
          <cell r="K25">
            <v>0</v>
          </cell>
        </row>
        <row r="26">
          <cell r="B26">
            <v>26.355555555555554</v>
          </cell>
          <cell r="C26">
            <v>31.4</v>
          </cell>
          <cell r="D26">
            <v>15.8</v>
          </cell>
          <cell r="E26">
            <v>39.444444444444443</v>
          </cell>
          <cell r="F26">
            <v>82</v>
          </cell>
          <cell r="G26">
            <v>21</v>
          </cell>
          <cell r="H26">
            <v>9.3600000000000012</v>
          </cell>
          <cell r="I26" t="str">
            <v>SE</v>
          </cell>
          <cell r="J26">
            <v>20.88</v>
          </cell>
          <cell r="K26">
            <v>0</v>
          </cell>
        </row>
        <row r="27">
          <cell r="B27">
            <v>28.875</v>
          </cell>
          <cell r="C27">
            <v>33.1</v>
          </cell>
          <cell r="D27">
            <v>16.899999999999999</v>
          </cell>
          <cell r="E27">
            <v>30.875</v>
          </cell>
          <cell r="F27">
            <v>75</v>
          </cell>
          <cell r="G27">
            <v>19</v>
          </cell>
          <cell r="H27">
            <v>7.2</v>
          </cell>
          <cell r="I27" t="str">
            <v>SE</v>
          </cell>
          <cell r="J27">
            <v>22.32</v>
          </cell>
          <cell r="K27">
            <v>0</v>
          </cell>
        </row>
        <row r="28">
          <cell r="B28">
            <v>30.962499999999999</v>
          </cell>
          <cell r="C28">
            <v>35.299999999999997</v>
          </cell>
          <cell r="D28">
            <v>17.2</v>
          </cell>
          <cell r="E28">
            <v>28.5</v>
          </cell>
          <cell r="F28">
            <v>69</v>
          </cell>
          <cell r="G28">
            <v>17</v>
          </cell>
          <cell r="H28">
            <v>5.4</v>
          </cell>
          <cell r="I28" t="str">
            <v>S</v>
          </cell>
          <cell r="J28">
            <v>27</v>
          </cell>
          <cell r="K28">
            <v>0</v>
          </cell>
        </row>
        <row r="29">
          <cell r="B29">
            <v>33.214285714285715</v>
          </cell>
          <cell r="C29">
            <v>36.299999999999997</v>
          </cell>
          <cell r="D29">
            <v>20.8</v>
          </cell>
          <cell r="E29">
            <v>24.857142857142858</v>
          </cell>
          <cell r="F29">
            <v>62</v>
          </cell>
          <cell r="G29">
            <v>16</v>
          </cell>
          <cell r="H29">
            <v>10.8</v>
          </cell>
          <cell r="I29" t="str">
            <v>NE</v>
          </cell>
          <cell r="J29">
            <v>29.880000000000003</v>
          </cell>
          <cell r="K29">
            <v>0</v>
          </cell>
        </row>
        <row r="30">
          <cell r="B30">
            <v>33.414285714285711</v>
          </cell>
          <cell r="C30">
            <v>35.6</v>
          </cell>
          <cell r="D30">
            <v>27</v>
          </cell>
          <cell r="E30">
            <v>22.428571428571427</v>
          </cell>
          <cell r="F30">
            <v>38</v>
          </cell>
          <cell r="G30">
            <v>18</v>
          </cell>
          <cell r="H30">
            <v>19.079999999999998</v>
          </cell>
          <cell r="I30" t="str">
            <v>O</v>
          </cell>
          <cell r="J30">
            <v>32.76</v>
          </cell>
          <cell r="K30">
            <v>0</v>
          </cell>
        </row>
        <row r="31">
          <cell r="B31">
            <v>28</v>
          </cell>
          <cell r="C31">
            <v>28.1</v>
          </cell>
          <cell r="D31">
            <v>24.9</v>
          </cell>
          <cell r="E31">
            <v>45</v>
          </cell>
          <cell r="F31">
            <v>55</v>
          </cell>
          <cell r="G31">
            <v>44</v>
          </cell>
          <cell r="H31">
            <v>8.2799999999999994</v>
          </cell>
          <cell r="I31" t="str">
            <v>SE</v>
          </cell>
          <cell r="J31">
            <v>23.400000000000002</v>
          </cell>
          <cell r="K31">
            <v>0</v>
          </cell>
        </row>
        <row r="32">
          <cell r="B32">
            <v>31.4</v>
          </cell>
          <cell r="C32">
            <v>32.200000000000003</v>
          </cell>
          <cell r="D32">
            <v>29.5</v>
          </cell>
          <cell r="E32">
            <v>27</v>
          </cell>
          <cell r="F32">
            <v>30</v>
          </cell>
          <cell r="G32">
            <v>26</v>
          </cell>
          <cell r="H32">
            <v>8.2799999999999994</v>
          </cell>
          <cell r="I32" t="str">
            <v>SE</v>
          </cell>
          <cell r="J32">
            <v>23.040000000000003</v>
          </cell>
          <cell r="K32">
            <v>0</v>
          </cell>
        </row>
        <row r="33">
          <cell r="B33">
            <v>34.533333333333339</v>
          </cell>
          <cell r="C33">
            <v>35.5</v>
          </cell>
          <cell r="D33">
            <v>32.299999999999997</v>
          </cell>
          <cell r="E33">
            <v>19</v>
          </cell>
          <cell r="F33">
            <v>27</v>
          </cell>
          <cell r="G33">
            <v>16</v>
          </cell>
          <cell r="H33">
            <v>7.9200000000000008</v>
          </cell>
          <cell r="I33" t="str">
            <v>L</v>
          </cell>
          <cell r="J33">
            <v>23.400000000000002</v>
          </cell>
          <cell r="K33">
            <v>0</v>
          </cell>
        </row>
        <row r="34">
          <cell r="B34">
            <v>33.642857142857146</v>
          </cell>
          <cell r="C34">
            <v>35.6</v>
          </cell>
          <cell r="D34">
            <v>28.7</v>
          </cell>
          <cell r="E34">
            <v>17.857142857142858</v>
          </cell>
          <cell r="F34">
            <v>31</v>
          </cell>
          <cell r="G34">
            <v>14</v>
          </cell>
          <cell r="H34">
            <v>10.44</v>
          </cell>
          <cell r="I34" t="str">
            <v>NE</v>
          </cell>
          <cell r="J34">
            <v>34.56</v>
          </cell>
          <cell r="K34">
            <v>0</v>
          </cell>
        </row>
        <row r="35">
          <cell r="B35">
            <v>30.7</v>
          </cell>
          <cell r="C35">
            <v>31.3</v>
          </cell>
          <cell r="D35">
            <v>28</v>
          </cell>
          <cell r="E35">
            <v>27</v>
          </cell>
          <cell r="F35">
            <v>32</v>
          </cell>
          <cell r="G35">
            <v>27</v>
          </cell>
          <cell r="H35">
            <v>8.64</v>
          </cell>
          <cell r="I35" t="str">
            <v>NE</v>
          </cell>
          <cell r="J35">
            <v>27.720000000000002</v>
          </cell>
          <cell r="K35">
            <v>0</v>
          </cell>
        </row>
        <row r="36">
          <cell r="I36" t="str">
            <v>SE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21.570833333333336</v>
          </cell>
          <cell r="C5">
            <v>27.6</v>
          </cell>
          <cell r="D5">
            <v>13.1</v>
          </cell>
          <cell r="E5">
            <v>57.291666666666664</v>
          </cell>
          <cell r="F5">
            <v>88</v>
          </cell>
          <cell r="G5">
            <v>36</v>
          </cell>
          <cell r="H5">
            <v>14.04</v>
          </cell>
          <cell r="I5" t="str">
            <v>N</v>
          </cell>
          <cell r="J5">
            <v>27</v>
          </cell>
          <cell r="K5">
            <v>4</v>
          </cell>
        </row>
        <row r="6">
          <cell r="B6">
            <v>22.0625</v>
          </cell>
          <cell r="C6">
            <v>28.7</v>
          </cell>
          <cell r="D6">
            <v>13.9</v>
          </cell>
          <cell r="E6">
            <v>58.333333333333336</v>
          </cell>
          <cell r="F6">
            <v>87</v>
          </cell>
          <cell r="G6">
            <v>36</v>
          </cell>
          <cell r="H6">
            <v>14.4</v>
          </cell>
          <cell r="I6" t="str">
            <v>N</v>
          </cell>
          <cell r="J6">
            <v>29.16</v>
          </cell>
          <cell r="K6">
            <v>0</v>
          </cell>
        </row>
        <row r="7">
          <cell r="B7">
            <v>22.216666666666669</v>
          </cell>
          <cell r="C7">
            <v>29.1</v>
          </cell>
          <cell r="D7">
            <v>14.9</v>
          </cell>
          <cell r="E7">
            <v>54.75</v>
          </cell>
          <cell r="F7">
            <v>81</v>
          </cell>
          <cell r="G7">
            <v>31</v>
          </cell>
          <cell r="H7">
            <v>18</v>
          </cell>
          <cell r="I7" t="str">
            <v>N</v>
          </cell>
          <cell r="J7">
            <v>32.4</v>
          </cell>
          <cell r="K7">
            <v>0</v>
          </cell>
        </row>
        <row r="8">
          <cell r="B8">
            <v>22.137499999999999</v>
          </cell>
          <cell r="C8">
            <v>30.1</v>
          </cell>
          <cell r="D8">
            <v>16.8</v>
          </cell>
          <cell r="E8">
            <v>55.416666666666664</v>
          </cell>
          <cell r="F8">
            <v>74</v>
          </cell>
          <cell r="G8">
            <v>29</v>
          </cell>
          <cell r="H8">
            <v>16.559999999999999</v>
          </cell>
          <cell r="I8" t="str">
            <v>N</v>
          </cell>
          <cell r="J8">
            <v>35.28</v>
          </cell>
          <cell r="K8">
            <v>0</v>
          </cell>
        </row>
        <row r="9">
          <cell r="B9">
            <v>22.704166666666669</v>
          </cell>
          <cell r="C9">
            <v>29.6</v>
          </cell>
          <cell r="D9">
            <v>18.3</v>
          </cell>
          <cell r="E9">
            <v>55.916666666666664</v>
          </cell>
          <cell r="F9">
            <v>72</v>
          </cell>
          <cell r="G9">
            <v>33</v>
          </cell>
          <cell r="H9">
            <v>16.2</v>
          </cell>
          <cell r="I9" t="str">
            <v>N</v>
          </cell>
          <cell r="J9">
            <v>32.76</v>
          </cell>
          <cell r="K9">
            <v>0</v>
          </cell>
        </row>
        <row r="10">
          <cell r="B10">
            <v>16.612500000000001</v>
          </cell>
          <cell r="C10">
            <v>23.8</v>
          </cell>
          <cell r="D10">
            <v>12.6</v>
          </cell>
          <cell r="E10">
            <v>80.166666666666671</v>
          </cell>
          <cell r="F10">
            <v>96</v>
          </cell>
          <cell r="G10">
            <v>55</v>
          </cell>
          <cell r="H10">
            <v>12.96</v>
          </cell>
          <cell r="I10" t="str">
            <v>N</v>
          </cell>
          <cell r="J10">
            <v>27.720000000000002</v>
          </cell>
          <cell r="K10">
            <v>4.6000000000000005</v>
          </cell>
        </row>
        <row r="11">
          <cell r="B11">
            <v>11.549999999999999</v>
          </cell>
          <cell r="C11">
            <v>19.5</v>
          </cell>
          <cell r="D11">
            <v>4</v>
          </cell>
          <cell r="E11">
            <v>77.5</v>
          </cell>
          <cell r="F11">
            <v>98</v>
          </cell>
          <cell r="G11">
            <v>34</v>
          </cell>
          <cell r="H11">
            <v>11.879999999999999</v>
          </cell>
          <cell r="I11" t="str">
            <v>N</v>
          </cell>
          <cell r="J11">
            <v>21.6</v>
          </cell>
          <cell r="K11">
            <v>0.2</v>
          </cell>
        </row>
        <row r="12">
          <cell r="B12">
            <v>15.483333333333334</v>
          </cell>
          <cell r="C12">
            <v>22.3</v>
          </cell>
          <cell r="D12">
            <v>11.2</v>
          </cell>
          <cell r="E12">
            <v>56.125</v>
          </cell>
          <cell r="F12">
            <v>73</v>
          </cell>
          <cell r="G12">
            <v>32</v>
          </cell>
          <cell r="H12">
            <v>10.44</v>
          </cell>
          <cell r="I12" t="str">
            <v>N</v>
          </cell>
          <cell r="J12">
            <v>21.6</v>
          </cell>
          <cell r="K12">
            <v>0</v>
          </cell>
        </row>
        <row r="13">
          <cell r="B13">
            <v>20.216666666666669</v>
          </cell>
          <cell r="C13">
            <v>29.1</v>
          </cell>
          <cell r="D13">
            <v>13.5</v>
          </cell>
          <cell r="E13">
            <v>48.166666666666664</v>
          </cell>
          <cell r="F13">
            <v>64</v>
          </cell>
          <cell r="G13">
            <v>35</v>
          </cell>
          <cell r="H13">
            <v>14.04</v>
          </cell>
          <cell r="I13" t="str">
            <v>N</v>
          </cell>
          <cell r="J13">
            <v>30.96</v>
          </cell>
          <cell r="K13">
            <v>0</v>
          </cell>
        </row>
        <row r="14">
          <cell r="B14">
            <v>22.766666666666666</v>
          </cell>
          <cell r="C14">
            <v>31.3</v>
          </cell>
          <cell r="D14">
            <v>15.7</v>
          </cell>
          <cell r="E14">
            <v>60.541666666666664</v>
          </cell>
          <cell r="F14">
            <v>85</v>
          </cell>
          <cell r="G14">
            <v>33</v>
          </cell>
          <cell r="H14">
            <v>15.48</v>
          </cell>
          <cell r="I14" t="str">
            <v>N</v>
          </cell>
          <cell r="J14">
            <v>34.56</v>
          </cell>
          <cell r="K14">
            <v>0</v>
          </cell>
        </row>
        <row r="15">
          <cell r="B15">
            <v>22.712499999999995</v>
          </cell>
          <cell r="C15">
            <v>31.4</v>
          </cell>
          <cell r="D15">
            <v>16.399999999999999</v>
          </cell>
          <cell r="E15">
            <v>61.125</v>
          </cell>
          <cell r="F15">
            <v>82</v>
          </cell>
          <cell r="G15">
            <v>30</v>
          </cell>
          <cell r="H15">
            <v>23.759999999999998</v>
          </cell>
          <cell r="I15" t="str">
            <v>N</v>
          </cell>
          <cell r="J15">
            <v>60.12</v>
          </cell>
          <cell r="K15">
            <v>0</v>
          </cell>
        </row>
        <row r="16">
          <cell r="B16">
            <v>24.062499999999996</v>
          </cell>
          <cell r="C16">
            <v>31.6</v>
          </cell>
          <cell r="D16">
            <v>18.3</v>
          </cell>
          <cell r="E16">
            <v>61.291666666666664</v>
          </cell>
          <cell r="F16">
            <v>82</v>
          </cell>
          <cell r="G16">
            <v>32</v>
          </cell>
          <cell r="H16">
            <v>20.52</v>
          </cell>
          <cell r="I16" t="str">
            <v>N</v>
          </cell>
          <cell r="J16">
            <v>39.96</v>
          </cell>
          <cell r="K16">
            <v>0</v>
          </cell>
        </row>
        <row r="17">
          <cell r="B17">
            <v>24.929166666666664</v>
          </cell>
          <cell r="C17">
            <v>32.700000000000003</v>
          </cell>
          <cell r="D17">
            <v>20.3</v>
          </cell>
          <cell r="E17">
            <v>61.916666666666664</v>
          </cell>
          <cell r="F17">
            <v>81</v>
          </cell>
          <cell r="G17">
            <v>33</v>
          </cell>
          <cell r="H17">
            <v>15.120000000000001</v>
          </cell>
          <cell r="I17" t="str">
            <v>N</v>
          </cell>
          <cell r="J17">
            <v>34.56</v>
          </cell>
          <cell r="K17">
            <v>0</v>
          </cell>
        </row>
        <row r="18">
          <cell r="B18">
            <v>24.324999999999999</v>
          </cell>
          <cell r="C18">
            <v>32.6</v>
          </cell>
          <cell r="D18">
            <v>19</v>
          </cell>
          <cell r="E18">
            <v>54.958333333333336</v>
          </cell>
          <cell r="F18">
            <v>74</v>
          </cell>
          <cell r="G18">
            <v>27</v>
          </cell>
          <cell r="H18">
            <v>18.720000000000002</v>
          </cell>
          <cell r="I18" t="str">
            <v>N</v>
          </cell>
          <cell r="J18">
            <v>48.6</v>
          </cell>
          <cell r="K18">
            <v>0</v>
          </cell>
        </row>
        <row r="19">
          <cell r="B19">
            <v>23.862499999999997</v>
          </cell>
          <cell r="C19">
            <v>31.1</v>
          </cell>
          <cell r="D19">
            <v>19.2</v>
          </cell>
          <cell r="E19">
            <v>60.083333333333336</v>
          </cell>
          <cell r="F19">
            <v>73</v>
          </cell>
          <cell r="G19">
            <v>42</v>
          </cell>
          <cell r="H19">
            <v>24.840000000000003</v>
          </cell>
          <cell r="I19" t="str">
            <v>N</v>
          </cell>
          <cell r="J19">
            <v>43.56</v>
          </cell>
          <cell r="K19">
            <v>0</v>
          </cell>
        </row>
        <row r="20">
          <cell r="B20">
            <v>16.237500000000001</v>
          </cell>
          <cell r="C20">
            <v>25</v>
          </cell>
          <cell r="D20">
            <v>11.9</v>
          </cell>
          <cell r="E20">
            <v>81</v>
          </cell>
          <cell r="F20">
            <v>97</v>
          </cell>
          <cell r="G20">
            <v>54</v>
          </cell>
          <cell r="H20">
            <v>23.400000000000002</v>
          </cell>
          <cell r="I20" t="str">
            <v>N</v>
          </cell>
          <cell r="J20">
            <v>46.800000000000004</v>
          </cell>
          <cell r="K20">
            <v>37.6</v>
          </cell>
        </row>
        <row r="21">
          <cell r="B21">
            <v>9.9166666666666679</v>
          </cell>
          <cell r="C21">
            <v>16.5</v>
          </cell>
          <cell r="D21">
            <v>3.8</v>
          </cell>
          <cell r="E21">
            <v>67</v>
          </cell>
          <cell r="F21">
            <v>93</v>
          </cell>
          <cell r="G21">
            <v>30</v>
          </cell>
          <cell r="H21">
            <v>19.079999999999998</v>
          </cell>
          <cell r="I21" t="str">
            <v>N</v>
          </cell>
          <cell r="J21">
            <v>35.28</v>
          </cell>
          <cell r="K21">
            <v>0</v>
          </cell>
        </row>
        <row r="22">
          <cell r="B22">
            <v>10.054166666666667</v>
          </cell>
          <cell r="C22">
            <v>16</v>
          </cell>
          <cell r="D22">
            <v>5.2</v>
          </cell>
          <cell r="E22">
            <v>62.583333333333336</v>
          </cell>
          <cell r="F22">
            <v>82</v>
          </cell>
          <cell r="G22">
            <v>42</v>
          </cell>
          <cell r="H22">
            <v>9.3600000000000012</v>
          </cell>
          <cell r="I22" t="str">
            <v>N</v>
          </cell>
          <cell r="J22">
            <v>23.400000000000002</v>
          </cell>
          <cell r="K22">
            <v>0</v>
          </cell>
        </row>
        <row r="23">
          <cell r="B23">
            <v>13.516666666666667</v>
          </cell>
          <cell r="C23">
            <v>20.5</v>
          </cell>
          <cell r="D23">
            <v>8.4</v>
          </cell>
          <cell r="E23">
            <v>67.208333333333329</v>
          </cell>
          <cell r="F23">
            <v>90</v>
          </cell>
          <cell r="G23">
            <v>41</v>
          </cell>
          <cell r="H23">
            <v>10.8</v>
          </cell>
          <cell r="I23" t="str">
            <v>N</v>
          </cell>
          <cell r="J23">
            <v>20.88</v>
          </cell>
          <cell r="K23">
            <v>0</v>
          </cell>
        </row>
        <row r="24">
          <cell r="B24">
            <v>15.25</v>
          </cell>
          <cell r="C24">
            <v>23.4</v>
          </cell>
          <cell r="D24">
            <v>9.1999999999999993</v>
          </cell>
          <cell r="E24">
            <v>59.5</v>
          </cell>
          <cell r="F24">
            <v>84</v>
          </cell>
          <cell r="G24">
            <v>35</v>
          </cell>
          <cell r="H24">
            <v>11.16</v>
          </cell>
          <cell r="I24" t="str">
            <v>N</v>
          </cell>
          <cell r="J24">
            <v>19.079999999999998</v>
          </cell>
          <cell r="K24">
            <v>0</v>
          </cell>
        </row>
        <row r="25">
          <cell r="B25">
            <v>16.512499999999999</v>
          </cell>
          <cell r="C25">
            <v>24.3</v>
          </cell>
          <cell r="D25">
            <v>9.3000000000000007</v>
          </cell>
          <cell r="E25">
            <v>61.583333333333336</v>
          </cell>
          <cell r="F25">
            <v>85</v>
          </cell>
          <cell r="G25">
            <v>36</v>
          </cell>
          <cell r="H25">
            <v>12.6</v>
          </cell>
          <cell r="I25" t="str">
            <v>N</v>
          </cell>
          <cell r="J25">
            <v>21.6</v>
          </cell>
          <cell r="K25">
            <v>0</v>
          </cell>
        </row>
        <row r="26">
          <cell r="B26">
            <v>17.316666666666666</v>
          </cell>
          <cell r="C26">
            <v>24.7</v>
          </cell>
          <cell r="D26">
            <v>10.199999999999999</v>
          </cell>
          <cell r="E26">
            <v>67</v>
          </cell>
          <cell r="F26">
            <v>90</v>
          </cell>
          <cell r="G26">
            <v>45</v>
          </cell>
          <cell r="H26">
            <v>13.68</v>
          </cell>
          <cell r="I26" t="str">
            <v>N</v>
          </cell>
          <cell r="J26">
            <v>29.16</v>
          </cell>
          <cell r="K26">
            <v>0</v>
          </cell>
        </row>
        <row r="27">
          <cell r="B27">
            <v>18.970833333333335</v>
          </cell>
          <cell r="C27">
            <v>27.2</v>
          </cell>
          <cell r="D27">
            <v>13.2</v>
          </cell>
          <cell r="E27">
            <v>64.791666666666671</v>
          </cell>
          <cell r="F27">
            <v>87</v>
          </cell>
          <cell r="G27">
            <v>33</v>
          </cell>
          <cell r="H27">
            <v>18</v>
          </cell>
          <cell r="I27" t="str">
            <v>N</v>
          </cell>
          <cell r="J27">
            <v>33.480000000000004</v>
          </cell>
          <cell r="K27">
            <v>0</v>
          </cell>
        </row>
        <row r="28">
          <cell r="B28">
            <v>21.650000000000002</v>
          </cell>
          <cell r="C28">
            <v>30</v>
          </cell>
          <cell r="D28">
            <v>14.7</v>
          </cell>
          <cell r="E28">
            <v>56.625</v>
          </cell>
          <cell r="F28">
            <v>81</v>
          </cell>
          <cell r="G28">
            <v>30</v>
          </cell>
          <cell r="H28">
            <v>12.6</v>
          </cell>
          <cell r="I28" t="str">
            <v>N</v>
          </cell>
          <cell r="J28">
            <v>29.16</v>
          </cell>
          <cell r="K28">
            <v>0</v>
          </cell>
        </row>
        <row r="29">
          <cell r="B29">
            <v>24.500000000000004</v>
          </cell>
          <cell r="C29">
            <v>32.299999999999997</v>
          </cell>
          <cell r="D29">
            <v>18.2</v>
          </cell>
          <cell r="E29">
            <v>52.375</v>
          </cell>
          <cell r="F29">
            <v>78</v>
          </cell>
          <cell r="G29">
            <v>25</v>
          </cell>
          <cell r="H29">
            <v>16.920000000000002</v>
          </cell>
          <cell r="I29" t="str">
            <v>N</v>
          </cell>
          <cell r="J29">
            <v>39.96</v>
          </cell>
          <cell r="K29">
            <v>0</v>
          </cell>
        </row>
        <row r="30">
          <cell r="B30">
            <v>24.320833333333336</v>
          </cell>
          <cell r="C30">
            <v>31.1</v>
          </cell>
          <cell r="D30">
            <v>19.399999999999999</v>
          </cell>
          <cell r="E30">
            <v>48.833333333333336</v>
          </cell>
          <cell r="F30">
            <v>64</v>
          </cell>
          <cell r="G30">
            <v>28</v>
          </cell>
          <cell r="H30">
            <v>20.88</v>
          </cell>
          <cell r="I30" t="str">
            <v>NE</v>
          </cell>
          <cell r="J30">
            <v>42.480000000000004</v>
          </cell>
          <cell r="K30">
            <v>0</v>
          </cell>
        </row>
        <row r="31">
          <cell r="B31">
            <v>16.395833333333332</v>
          </cell>
          <cell r="C31">
            <v>23.3</v>
          </cell>
          <cell r="D31">
            <v>10</v>
          </cell>
          <cell r="E31">
            <v>62.375</v>
          </cell>
          <cell r="F31">
            <v>86</v>
          </cell>
          <cell r="G31">
            <v>31</v>
          </cell>
          <cell r="H31">
            <v>24.48</v>
          </cell>
          <cell r="I31" t="str">
            <v>S</v>
          </cell>
          <cell r="J31">
            <v>48.24</v>
          </cell>
          <cell r="K31">
            <v>0</v>
          </cell>
        </row>
        <row r="32">
          <cell r="B32">
            <v>15.329166666666667</v>
          </cell>
          <cell r="C32">
            <v>23.5</v>
          </cell>
          <cell r="D32">
            <v>9.1</v>
          </cell>
          <cell r="E32">
            <v>65.041666666666671</v>
          </cell>
          <cell r="F32">
            <v>89</v>
          </cell>
          <cell r="G32">
            <v>39</v>
          </cell>
          <cell r="H32">
            <v>10.8</v>
          </cell>
          <cell r="I32" t="str">
            <v>S</v>
          </cell>
          <cell r="J32">
            <v>20.16</v>
          </cell>
          <cell r="K32">
            <v>0</v>
          </cell>
        </row>
        <row r="33">
          <cell r="B33">
            <v>19.933333333333337</v>
          </cell>
          <cell r="C33">
            <v>28.4</v>
          </cell>
          <cell r="D33">
            <v>12.4</v>
          </cell>
          <cell r="E33">
            <v>59.458333333333336</v>
          </cell>
          <cell r="F33">
            <v>87</v>
          </cell>
          <cell r="G33">
            <v>34</v>
          </cell>
          <cell r="H33">
            <v>13.32</v>
          </cell>
          <cell r="I33" t="str">
            <v>SE</v>
          </cell>
          <cell r="J33">
            <v>26.64</v>
          </cell>
          <cell r="K33">
            <v>0</v>
          </cell>
        </row>
        <row r="34">
          <cell r="B34">
            <v>21.862500000000001</v>
          </cell>
          <cell r="C34">
            <v>29</v>
          </cell>
          <cell r="D34">
            <v>15.8</v>
          </cell>
          <cell r="E34">
            <v>59.958333333333336</v>
          </cell>
          <cell r="F34">
            <v>83</v>
          </cell>
          <cell r="G34">
            <v>36</v>
          </cell>
          <cell r="H34">
            <v>18</v>
          </cell>
          <cell r="I34" t="str">
            <v>L</v>
          </cell>
          <cell r="J34">
            <v>33.119999999999997</v>
          </cell>
          <cell r="K34">
            <v>0</v>
          </cell>
        </row>
        <row r="35">
          <cell r="B35">
            <v>22.891666666666666</v>
          </cell>
          <cell r="C35">
            <v>30.4</v>
          </cell>
          <cell r="D35">
            <v>17.2</v>
          </cell>
          <cell r="E35">
            <v>54.75</v>
          </cell>
          <cell r="F35">
            <v>75</v>
          </cell>
          <cell r="G35">
            <v>27</v>
          </cell>
          <cell r="H35">
            <v>16.559999999999999</v>
          </cell>
          <cell r="I35" t="str">
            <v>NE</v>
          </cell>
          <cell r="J35">
            <v>33.119999999999997</v>
          </cell>
          <cell r="K35">
            <v>0</v>
          </cell>
        </row>
        <row r="36">
          <cell r="I36" t="str">
            <v>N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22.3</v>
          </cell>
          <cell r="C5">
            <v>24.4</v>
          </cell>
          <cell r="D5">
            <v>19.600000000000001</v>
          </cell>
          <cell r="E5">
            <v>72.2</v>
          </cell>
          <cell r="F5">
            <v>91</v>
          </cell>
          <cell r="G5">
            <v>61</v>
          </cell>
          <cell r="H5">
            <v>12.24</v>
          </cell>
          <cell r="I5" t="str">
            <v>NE</v>
          </cell>
          <cell r="J5">
            <v>21.240000000000002</v>
          </cell>
          <cell r="K5">
            <v>1</v>
          </cell>
        </row>
        <row r="6">
          <cell r="B6">
            <v>21.258333333333336</v>
          </cell>
          <cell r="C6">
            <v>28.9</v>
          </cell>
          <cell r="D6">
            <v>14.9</v>
          </cell>
          <cell r="E6">
            <v>63.5</v>
          </cell>
          <cell r="F6">
            <v>86</v>
          </cell>
          <cell r="G6">
            <v>39</v>
          </cell>
          <cell r="H6">
            <v>14.76</v>
          </cell>
          <cell r="I6" t="str">
            <v>NE</v>
          </cell>
          <cell r="J6">
            <v>28.44</v>
          </cell>
          <cell r="K6">
            <v>0</v>
          </cell>
        </row>
        <row r="7">
          <cell r="B7">
            <v>21.545833333333334</v>
          </cell>
          <cell r="C7">
            <v>29.5</v>
          </cell>
          <cell r="D7">
            <v>15.5</v>
          </cell>
          <cell r="E7">
            <v>60.75</v>
          </cell>
          <cell r="F7">
            <v>82</v>
          </cell>
          <cell r="G7">
            <v>33</v>
          </cell>
          <cell r="H7">
            <v>18.36</v>
          </cell>
          <cell r="I7" t="str">
            <v>NE</v>
          </cell>
          <cell r="J7">
            <v>33.840000000000003</v>
          </cell>
          <cell r="K7">
            <v>0</v>
          </cell>
        </row>
        <row r="8">
          <cell r="B8">
            <v>21.504166666666666</v>
          </cell>
          <cell r="C8">
            <v>29.5</v>
          </cell>
          <cell r="D8">
            <v>15.6</v>
          </cell>
          <cell r="E8">
            <v>61.125</v>
          </cell>
          <cell r="F8">
            <v>80</v>
          </cell>
          <cell r="G8">
            <v>38</v>
          </cell>
          <cell r="H8">
            <v>19.079999999999998</v>
          </cell>
          <cell r="I8" t="str">
            <v>NE</v>
          </cell>
          <cell r="J8">
            <v>42.84</v>
          </cell>
          <cell r="K8">
            <v>0</v>
          </cell>
        </row>
        <row r="9">
          <cell r="B9">
            <v>22.183333333333334</v>
          </cell>
          <cell r="C9">
            <v>29.4</v>
          </cell>
          <cell r="D9">
            <v>17</v>
          </cell>
          <cell r="E9">
            <v>63.166666666666664</v>
          </cell>
          <cell r="F9">
            <v>86</v>
          </cell>
          <cell r="G9">
            <v>37</v>
          </cell>
          <cell r="H9">
            <v>18</v>
          </cell>
          <cell r="I9" t="str">
            <v>N</v>
          </cell>
          <cell r="J9">
            <v>34.56</v>
          </cell>
          <cell r="K9">
            <v>0</v>
          </cell>
        </row>
        <row r="10">
          <cell r="B10">
            <v>15.874999999999998</v>
          </cell>
          <cell r="C10">
            <v>22.8</v>
          </cell>
          <cell r="D10">
            <v>11.7</v>
          </cell>
          <cell r="E10">
            <v>83.791666666666671</v>
          </cell>
          <cell r="F10">
            <v>97</v>
          </cell>
          <cell r="G10">
            <v>64</v>
          </cell>
          <cell r="H10">
            <v>12.24</v>
          </cell>
          <cell r="I10" t="str">
            <v>SO</v>
          </cell>
          <cell r="J10">
            <v>32.76</v>
          </cell>
          <cell r="K10">
            <v>9</v>
          </cell>
        </row>
        <row r="11">
          <cell r="B11">
            <v>12.241666666666665</v>
          </cell>
          <cell r="C11">
            <v>19</v>
          </cell>
          <cell r="D11">
            <v>6.6</v>
          </cell>
          <cell r="E11">
            <v>77.529411764705884</v>
          </cell>
          <cell r="F11">
            <v>100</v>
          </cell>
          <cell r="G11">
            <v>41</v>
          </cell>
          <cell r="H11">
            <v>14.76</v>
          </cell>
          <cell r="I11" t="str">
            <v>SE</v>
          </cell>
          <cell r="J11">
            <v>26.28</v>
          </cell>
          <cell r="K11">
            <v>0</v>
          </cell>
        </row>
        <row r="12">
          <cell r="B12">
            <v>13.416666666666666</v>
          </cell>
          <cell r="C12">
            <v>22.4</v>
          </cell>
          <cell r="D12">
            <v>4.8</v>
          </cell>
          <cell r="E12">
            <v>76.625</v>
          </cell>
          <cell r="F12">
            <v>100</v>
          </cell>
          <cell r="G12">
            <v>36</v>
          </cell>
          <cell r="H12">
            <v>5.4</v>
          </cell>
          <cell r="I12" t="str">
            <v>NE</v>
          </cell>
          <cell r="J12">
            <v>24.840000000000003</v>
          </cell>
          <cell r="K12">
            <v>0</v>
          </cell>
        </row>
        <row r="13">
          <cell r="B13">
            <v>18.216666666666665</v>
          </cell>
          <cell r="C13">
            <v>26.9</v>
          </cell>
          <cell r="D13">
            <v>12.1</v>
          </cell>
          <cell r="E13">
            <v>62.125</v>
          </cell>
          <cell r="F13">
            <v>80</v>
          </cell>
          <cell r="G13">
            <v>39</v>
          </cell>
          <cell r="H13">
            <v>15.840000000000002</v>
          </cell>
          <cell r="I13" t="str">
            <v>NE</v>
          </cell>
          <cell r="J13">
            <v>35.28</v>
          </cell>
          <cell r="K13">
            <v>0</v>
          </cell>
        </row>
        <row r="14">
          <cell r="B14">
            <v>22.099999999999998</v>
          </cell>
          <cell r="C14">
            <v>31.9</v>
          </cell>
          <cell r="D14">
            <v>15.7</v>
          </cell>
          <cell r="E14">
            <v>59.416666666666664</v>
          </cell>
          <cell r="F14">
            <v>78</v>
          </cell>
          <cell r="G14">
            <v>31</v>
          </cell>
          <cell r="H14">
            <v>15.48</v>
          </cell>
          <cell r="I14" t="str">
            <v>NE</v>
          </cell>
          <cell r="J14">
            <v>38.159999999999997</v>
          </cell>
          <cell r="K14">
            <v>0</v>
          </cell>
        </row>
        <row r="15">
          <cell r="B15">
            <v>23.9375</v>
          </cell>
          <cell r="C15">
            <v>32.299999999999997</v>
          </cell>
          <cell r="D15">
            <v>16.600000000000001</v>
          </cell>
          <cell r="E15">
            <v>57.083333333333336</v>
          </cell>
          <cell r="F15">
            <v>82</v>
          </cell>
          <cell r="G15">
            <v>28</v>
          </cell>
          <cell r="H15">
            <v>31.680000000000003</v>
          </cell>
          <cell r="I15" t="str">
            <v>NO</v>
          </cell>
          <cell r="J15">
            <v>60.12</v>
          </cell>
          <cell r="K15">
            <v>0</v>
          </cell>
        </row>
        <row r="16">
          <cell r="B16">
            <v>23.420833333333334</v>
          </cell>
          <cell r="C16">
            <v>32.200000000000003</v>
          </cell>
          <cell r="D16">
            <v>18.3</v>
          </cell>
          <cell r="E16">
            <v>66.125</v>
          </cell>
          <cell r="F16">
            <v>86</v>
          </cell>
          <cell r="G16">
            <v>41</v>
          </cell>
          <cell r="H16">
            <v>18</v>
          </cell>
          <cell r="I16" t="str">
            <v>NO</v>
          </cell>
          <cell r="J16">
            <v>40.680000000000007</v>
          </cell>
          <cell r="K16">
            <v>1</v>
          </cell>
        </row>
        <row r="17">
          <cell r="B17">
            <v>22.4375</v>
          </cell>
          <cell r="C17">
            <v>30.1</v>
          </cell>
          <cell r="D17">
            <v>17.5</v>
          </cell>
          <cell r="E17">
            <v>74.541666666666671</v>
          </cell>
          <cell r="F17">
            <v>91</v>
          </cell>
          <cell r="G17">
            <v>50</v>
          </cell>
          <cell r="H17">
            <v>18.720000000000002</v>
          </cell>
          <cell r="I17" t="str">
            <v>NE</v>
          </cell>
          <cell r="J17">
            <v>28.8</v>
          </cell>
          <cell r="K17">
            <v>0</v>
          </cell>
        </row>
        <row r="18">
          <cell r="B18">
            <v>24.608333333333331</v>
          </cell>
          <cell r="C18">
            <v>33.4</v>
          </cell>
          <cell r="D18">
            <v>17.5</v>
          </cell>
          <cell r="E18">
            <v>57.791666666666664</v>
          </cell>
          <cell r="F18">
            <v>87</v>
          </cell>
          <cell r="G18">
            <v>27</v>
          </cell>
          <cell r="H18">
            <v>28.8</v>
          </cell>
          <cell r="I18" t="str">
            <v>NO</v>
          </cell>
          <cell r="J18">
            <v>56.16</v>
          </cell>
          <cell r="K18">
            <v>0</v>
          </cell>
        </row>
        <row r="19">
          <cell r="B19">
            <v>22.620833333333334</v>
          </cell>
          <cell r="C19">
            <v>27.6</v>
          </cell>
          <cell r="D19">
            <v>19</v>
          </cell>
          <cell r="E19">
            <v>72.75</v>
          </cell>
          <cell r="F19">
            <v>94</v>
          </cell>
          <cell r="G19">
            <v>49</v>
          </cell>
          <cell r="H19">
            <v>14.4</v>
          </cell>
          <cell r="I19" t="str">
            <v>NO</v>
          </cell>
          <cell r="J19">
            <v>35.64</v>
          </cell>
          <cell r="K19">
            <v>7.1999999999999993</v>
          </cell>
        </row>
        <row r="20">
          <cell r="B20">
            <v>15.566666666666665</v>
          </cell>
          <cell r="C20">
            <v>21.1</v>
          </cell>
          <cell r="D20">
            <v>11.6</v>
          </cell>
          <cell r="E20">
            <v>81.666666666666671</v>
          </cell>
          <cell r="F20">
            <v>97</v>
          </cell>
          <cell r="G20">
            <v>52</v>
          </cell>
          <cell r="H20">
            <v>28.44</v>
          </cell>
          <cell r="I20" t="str">
            <v>S</v>
          </cell>
          <cell r="J20">
            <v>46.800000000000004</v>
          </cell>
          <cell r="K20">
            <v>13.199999999999998</v>
          </cell>
        </row>
        <row r="21">
          <cell r="B21">
            <v>9.9375</v>
          </cell>
          <cell r="C21">
            <v>15.3</v>
          </cell>
          <cell r="D21">
            <v>5.2</v>
          </cell>
          <cell r="E21">
            <v>65.666666666666671</v>
          </cell>
          <cell r="F21">
            <v>93</v>
          </cell>
          <cell r="G21">
            <v>33</v>
          </cell>
          <cell r="H21">
            <v>16.559999999999999</v>
          </cell>
          <cell r="I21" t="str">
            <v>S</v>
          </cell>
          <cell r="J21">
            <v>35.64</v>
          </cell>
          <cell r="K21">
            <v>0</v>
          </cell>
        </row>
        <row r="22">
          <cell r="B22">
            <v>8.3291666666666675</v>
          </cell>
          <cell r="C22">
            <v>13.2</v>
          </cell>
          <cell r="D22">
            <v>3.5</v>
          </cell>
          <cell r="E22">
            <v>77.625</v>
          </cell>
          <cell r="F22">
            <v>98</v>
          </cell>
          <cell r="G22">
            <v>56</v>
          </cell>
          <cell r="H22">
            <v>0</v>
          </cell>
          <cell r="I22" t="str">
            <v>S</v>
          </cell>
          <cell r="J22">
            <v>5.7600000000000007</v>
          </cell>
          <cell r="K22">
            <v>0</v>
          </cell>
        </row>
        <row r="23">
          <cell r="B23">
            <v>13.875000000000002</v>
          </cell>
          <cell r="C23">
            <v>22</v>
          </cell>
          <cell r="D23">
            <v>9.1</v>
          </cell>
          <cell r="E23">
            <v>68.75</v>
          </cell>
          <cell r="F23">
            <v>93</v>
          </cell>
          <cell r="G23">
            <v>35</v>
          </cell>
          <cell r="H23">
            <v>10.44</v>
          </cell>
          <cell r="I23" t="str">
            <v>SO</v>
          </cell>
          <cell r="J23">
            <v>18.720000000000002</v>
          </cell>
          <cell r="K23">
            <v>0</v>
          </cell>
        </row>
        <row r="24">
          <cell r="B24">
            <v>14.845833333333333</v>
          </cell>
          <cell r="C24">
            <v>24.4</v>
          </cell>
          <cell r="D24">
            <v>6.6</v>
          </cell>
          <cell r="E24">
            <v>64.958333333333329</v>
          </cell>
          <cell r="F24">
            <v>95</v>
          </cell>
          <cell r="G24">
            <v>27</v>
          </cell>
          <cell r="H24">
            <v>7.5600000000000005</v>
          </cell>
          <cell r="I24" t="str">
            <v>SO</v>
          </cell>
          <cell r="J24">
            <v>23.040000000000003</v>
          </cell>
          <cell r="K24">
            <v>0</v>
          </cell>
        </row>
        <row r="25">
          <cell r="B25">
            <v>13.695833333333331</v>
          </cell>
          <cell r="C25">
            <v>24.8</v>
          </cell>
          <cell r="D25">
            <v>5.8</v>
          </cell>
          <cell r="E25">
            <v>74.333333333333329</v>
          </cell>
          <cell r="F25">
            <v>96</v>
          </cell>
          <cell r="G25">
            <v>34</v>
          </cell>
          <cell r="H25">
            <v>7.2</v>
          </cell>
          <cell r="I25" t="str">
            <v>SO</v>
          </cell>
          <cell r="J25">
            <v>19.079999999999998</v>
          </cell>
          <cell r="K25">
            <v>0</v>
          </cell>
        </row>
        <row r="26">
          <cell r="B26">
            <v>15.179166666666665</v>
          </cell>
          <cell r="C26">
            <v>28.2</v>
          </cell>
          <cell r="D26">
            <v>6.7</v>
          </cell>
          <cell r="E26">
            <v>75.833333333333329</v>
          </cell>
          <cell r="F26">
            <v>96</v>
          </cell>
          <cell r="G26">
            <v>32</v>
          </cell>
          <cell r="H26">
            <v>12.96</v>
          </cell>
          <cell r="I26" t="str">
            <v>N</v>
          </cell>
          <cell r="J26">
            <v>30.6</v>
          </cell>
          <cell r="K26">
            <v>0.2</v>
          </cell>
        </row>
        <row r="27">
          <cell r="B27">
            <v>18.499999999999996</v>
          </cell>
          <cell r="C27">
            <v>30.9</v>
          </cell>
          <cell r="D27">
            <v>9.6999999999999993</v>
          </cell>
          <cell r="E27">
            <v>70.041666666666671</v>
          </cell>
          <cell r="F27">
            <v>96</v>
          </cell>
          <cell r="G27">
            <v>28</v>
          </cell>
          <cell r="H27">
            <v>14.04</v>
          </cell>
          <cell r="I27" t="str">
            <v>NE</v>
          </cell>
          <cell r="J27">
            <v>32.76</v>
          </cell>
          <cell r="K27">
            <v>0</v>
          </cell>
        </row>
        <row r="28">
          <cell r="B28">
            <v>19.087500000000002</v>
          </cell>
          <cell r="C28">
            <v>33.1</v>
          </cell>
          <cell r="D28">
            <v>8.1</v>
          </cell>
          <cell r="E28">
            <v>67.333333333333329</v>
          </cell>
          <cell r="F28">
            <v>96</v>
          </cell>
          <cell r="G28">
            <v>25</v>
          </cell>
          <cell r="H28">
            <v>11.879999999999999</v>
          </cell>
          <cell r="I28" t="str">
            <v>NE</v>
          </cell>
          <cell r="J28">
            <v>25.56</v>
          </cell>
          <cell r="K28">
            <v>0.2</v>
          </cell>
        </row>
        <row r="29">
          <cell r="B29">
            <v>22.216666666666665</v>
          </cell>
          <cell r="C29">
            <v>33.700000000000003</v>
          </cell>
          <cell r="D29">
            <v>12</v>
          </cell>
          <cell r="E29">
            <v>61.958333333333336</v>
          </cell>
          <cell r="F29">
            <v>92</v>
          </cell>
          <cell r="G29">
            <v>27</v>
          </cell>
          <cell r="H29">
            <v>21.240000000000002</v>
          </cell>
          <cell r="I29" t="str">
            <v>NE</v>
          </cell>
          <cell r="J29">
            <v>40.680000000000007</v>
          </cell>
          <cell r="K29">
            <v>0</v>
          </cell>
        </row>
        <row r="30">
          <cell r="B30">
            <v>23.083333333333332</v>
          </cell>
          <cell r="C30">
            <v>33.4</v>
          </cell>
          <cell r="D30">
            <v>16.399999999999999</v>
          </cell>
          <cell r="E30">
            <v>63.833333333333336</v>
          </cell>
          <cell r="F30">
            <v>84</v>
          </cell>
          <cell r="G30">
            <v>28</v>
          </cell>
          <cell r="H30">
            <v>14.4</v>
          </cell>
          <cell r="I30" t="str">
            <v>NE</v>
          </cell>
          <cell r="J30">
            <v>30.96</v>
          </cell>
          <cell r="K30">
            <v>0</v>
          </cell>
        </row>
        <row r="31">
          <cell r="B31">
            <v>16.933333333333334</v>
          </cell>
          <cell r="C31">
            <v>23.1</v>
          </cell>
          <cell r="D31">
            <v>11</v>
          </cell>
          <cell r="E31">
            <v>67.5</v>
          </cell>
          <cell r="F31">
            <v>88</v>
          </cell>
          <cell r="G31">
            <v>30</v>
          </cell>
          <cell r="H31">
            <v>17.64</v>
          </cell>
          <cell r="I31" t="str">
            <v>S</v>
          </cell>
          <cell r="J31">
            <v>34.92</v>
          </cell>
          <cell r="K31">
            <v>0</v>
          </cell>
        </row>
        <row r="32">
          <cell r="B32">
            <v>15.27916666666667</v>
          </cell>
          <cell r="C32">
            <v>23.7</v>
          </cell>
          <cell r="D32">
            <v>8.6</v>
          </cell>
          <cell r="E32">
            <v>70.541666666666671</v>
          </cell>
          <cell r="F32">
            <v>96</v>
          </cell>
          <cell r="G32">
            <v>36</v>
          </cell>
          <cell r="H32">
            <v>3.9600000000000004</v>
          </cell>
          <cell r="I32" t="str">
            <v>S</v>
          </cell>
          <cell r="J32">
            <v>22.68</v>
          </cell>
          <cell r="K32">
            <v>0</v>
          </cell>
        </row>
        <row r="33">
          <cell r="B33">
            <v>18.833333333333332</v>
          </cell>
          <cell r="C33">
            <v>27</v>
          </cell>
          <cell r="D33">
            <v>12.2</v>
          </cell>
          <cell r="E33">
            <v>69.708333333333329</v>
          </cell>
          <cell r="F33">
            <v>92</v>
          </cell>
          <cell r="G33">
            <v>47</v>
          </cell>
          <cell r="H33">
            <v>12.6</v>
          </cell>
          <cell r="I33" t="str">
            <v>NE</v>
          </cell>
          <cell r="J33">
            <v>25.92</v>
          </cell>
          <cell r="K33">
            <v>0</v>
          </cell>
        </row>
        <row r="34">
          <cell r="B34">
            <v>20.3</v>
          </cell>
          <cell r="C34">
            <v>28.1</v>
          </cell>
          <cell r="D34">
            <v>14.4</v>
          </cell>
          <cell r="E34">
            <v>68.125</v>
          </cell>
          <cell r="F34">
            <v>90</v>
          </cell>
          <cell r="G34">
            <v>40</v>
          </cell>
          <cell r="H34">
            <v>27.36</v>
          </cell>
          <cell r="I34" t="str">
            <v>NE</v>
          </cell>
          <cell r="J34">
            <v>40.32</v>
          </cell>
          <cell r="K34">
            <v>0</v>
          </cell>
        </row>
        <row r="35">
          <cell r="B35">
            <v>22.345833333333335</v>
          </cell>
          <cell r="C35">
            <v>29.9</v>
          </cell>
          <cell r="D35">
            <v>16</v>
          </cell>
          <cell r="E35">
            <v>60.75</v>
          </cell>
          <cell r="F35">
            <v>83</v>
          </cell>
          <cell r="G35">
            <v>33</v>
          </cell>
          <cell r="H35">
            <v>23.040000000000003</v>
          </cell>
          <cell r="I35" t="str">
            <v>NE</v>
          </cell>
          <cell r="J35">
            <v>42.12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21.8</v>
          </cell>
          <cell r="C5">
            <v>28.9</v>
          </cell>
          <cell r="D5">
            <v>15.9</v>
          </cell>
          <cell r="E5">
            <v>57.375</v>
          </cell>
          <cell r="F5">
            <v>84</v>
          </cell>
          <cell r="G5">
            <v>30</v>
          </cell>
          <cell r="H5">
            <v>12.24</v>
          </cell>
          <cell r="I5" t="str">
            <v>SE</v>
          </cell>
          <cell r="J5">
            <v>27.36</v>
          </cell>
          <cell r="K5">
            <v>0.4</v>
          </cell>
        </row>
        <row r="6">
          <cell r="B6">
            <v>22.637499999999999</v>
          </cell>
          <cell r="C6">
            <v>30.1</v>
          </cell>
          <cell r="D6">
            <v>17.100000000000001</v>
          </cell>
          <cell r="E6">
            <v>56.833333333333336</v>
          </cell>
          <cell r="F6">
            <v>78</v>
          </cell>
          <cell r="G6">
            <v>30</v>
          </cell>
          <cell r="H6">
            <v>16.2</v>
          </cell>
          <cell r="I6" t="str">
            <v>L</v>
          </cell>
          <cell r="J6">
            <v>30.6</v>
          </cell>
          <cell r="K6">
            <v>0</v>
          </cell>
        </row>
        <row r="7">
          <cell r="B7">
            <v>22.829166666666666</v>
          </cell>
          <cell r="C7">
            <v>30.2</v>
          </cell>
          <cell r="D7">
            <v>17</v>
          </cell>
          <cell r="E7">
            <v>50.833333333333336</v>
          </cell>
          <cell r="F7">
            <v>69</v>
          </cell>
          <cell r="G7">
            <v>25</v>
          </cell>
          <cell r="H7">
            <v>16.920000000000002</v>
          </cell>
          <cell r="I7" t="str">
            <v>NE</v>
          </cell>
          <cell r="J7">
            <v>35.64</v>
          </cell>
          <cell r="K7">
            <v>0</v>
          </cell>
        </row>
        <row r="8">
          <cell r="B8">
            <v>22.55</v>
          </cell>
          <cell r="C8">
            <v>30.3</v>
          </cell>
          <cell r="D8">
            <v>16.5</v>
          </cell>
          <cell r="E8">
            <v>55.375</v>
          </cell>
          <cell r="F8">
            <v>76</v>
          </cell>
          <cell r="G8">
            <v>32</v>
          </cell>
          <cell r="H8">
            <v>19.079999999999998</v>
          </cell>
          <cell r="I8" t="str">
            <v>NE</v>
          </cell>
          <cell r="J8">
            <v>38.159999999999997</v>
          </cell>
          <cell r="K8">
            <v>0</v>
          </cell>
        </row>
        <row r="9">
          <cell r="B9">
            <v>23.220833333333331</v>
          </cell>
          <cell r="C9">
            <v>30.9</v>
          </cell>
          <cell r="D9">
            <v>18</v>
          </cell>
          <cell r="E9">
            <v>55.291666666666664</v>
          </cell>
          <cell r="F9">
            <v>74</v>
          </cell>
          <cell r="G9">
            <v>29</v>
          </cell>
          <cell r="H9">
            <v>20.88</v>
          </cell>
          <cell r="I9" t="str">
            <v>NE</v>
          </cell>
          <cell r="J9">
            <v>37.080000000000005</v>
          </cell>
          <cell r="K9">
            <v>0</v>
          </cell>
        </row>
        <row r="10">
          <cell r="B10">
            <v>17.683333333333334</v>
          </cell>
          <cell r="C10">
            <v>23.9</v>
          </cell>
          <cell r="D10">
            <v>14</v>
          </cell>
          <cell r="E10">
            <v>75.708333333333329</v>
          </cell>
          <cell r="F10">
            <v>95</v>
          </cell>
          <cell r="G10">
            <v>48</v>
          </cell>
          <cell r="H10">
            <v>17.64</v>
          </cell>
          <cell r="I10" t="str">
            <v>SO</v>
          </cell>
          <cell r="J10">
            <v>33.480000000000004</v>
          </cell>
          <cell r="K10">
            <v>1.2</v>
          </cell>
        </row>
        <row r="11">
          <cell r="B11">
            <v>12.591666666666667</v>
          </cell>
          <cell r="C11">
            <v>20</v>
          </cell>
          <cell r="D11">
            <v>6.7</v>
          </cell>
          <cell r="E11">
            <v>76.041666666666671</v>
          </cell>
          <cell r="F11">
            <v>98</v>
          </cell>
          <cell r="G11">
            <v>38</v>
          </cell>
          <cell r="H11">
            <v>12.6</v>
          </cell>
          <cell r="I11" t="str">
            <v>S</v>
          </cell>
          <cell r="J11">
            <v>23.759999999999998</v>
          </cell>
          <cell r="K11">
            <v>0.2</v>
          </cell>
        </row>
        <row r="12">
          <cell r="B12">
            <v>16.2</v>
          </cell>
          <cell r="C12">
            <v>24.6</v>
          </cell>
          <cell r="D12">
            <v>8.5</v>
          </cell>
          <cell r="E12">
            <v>54.916666666666664</v>
          </cell>
          <cell r="F12">
            <v>84</v>
          </cell>
          <cell r="G12">
            <v>22</v>
          </cell>
          <cell r="H12">
            <v>14.4</v>
          </cell>
          <cell r="I12" t="str">
            <v>L</v>
          </cell>
          <cell r="J12">
            <v>26.28</v>
          </cell>
          <cell r="K12">
            <v>0</v>
          </cell>
        </row>
        <row r="13">
          <cell r="B13">
            <v>20.120833333333334</v>
          </cell>
          <cell r="C13">
            <v>29.1</v>
          </cell>
          <cell r="D13">
            <v>13.1</v>
          </cell>
          <cell r="E13">
            <v>46.416666666666664</v>
          </cell>
          <cell r="F13">
            <v>72</v>
          </cell>
          <cell r="G13">
            <v>30</v>
          </cell>
          <cell r="H13">
            <v>16.2</v>
          </cell>
          <cell r="I13" t="str">
            <v>L</v>
          </cell>
          <cell r="J13">
            <v>28.44</v>
          </cell>
          <cell r="K13">
            <v>0</v>
          </cell>
        </row>
        <row r="14">
          <cell r="B14">
            <v>23.420833333333334</v>
          </cell>
          <cell r="C14">
            <v>32.9</v>
          </cell>
          <cell r="D14">
            <v>16.5</v>
          </cell>
          <cell r="E14">
            <v>53.958333333333336</v>
          </cell>
          <cell r="F14">
            <v>76</v>
          </cell>
          <cell r="G14">
            <v>28</v>
          </cell>
          <cell r="H14">
            <v>18.720000000000002</v>
          </cell>
          <cell r="I14" t="str">
            <v>NE</v>
          </cell>
          <cell r="J14">
            <v>34.200000000000003</v>
          </cell>
          <cell r="K14">
            <v>0</v>
          </cell>
        </row>
        <row r="15">
          <cell r="B15">
            <v>24.149999999999995</v>
          </cell>
          <cell r="C15">
            <v>33.700000000000003</v>
          </cell>
          <cell r="D15">
            <v>16.100000000000001</v>
          </cell>
          <cell r="E15">
            <v>52.25</v>
          </cell>
          <cell r="F15">
            <v>80</v>
          </cell>
          <cell r="G15">
            <v>22</v>
          </cell>
          <cell r="H15">
            <v>33.840000000000003</v>
          </cell>
          <cell r="I15" t="str">
            <v>N</v>
          </cell>
          <cell r="J15">
            <v>61.92</v>
          </cell>
          <cell r="K15">
            <v>0</v>
          </cell>
        </row>
        <row r="16">
          <cell r="B16">
            <v>24.870833333333334</v>
          </cell>
          <cell r="C16">
            <v>32.799999999999997</v>
          </cell>
          <cell r="D16">
            <v>18.5</v>
          </cell>
          <cell r="E16">
            <v>54.375</v>
          </cell>
          <cell r="F16">
            <v>75</v>
          </cell>
          <cell r="G16">
            <v>32</v>
          </cell>
          <cell r="H16">
            <v>30.96</v>
          </cell>
          <cell r="I16" t="str">
            <v>NO</v>
          </cell>
          <cell r="J16">
            <v>47.16</v>
          </cell>
          <cell r="K16">
            <v>0</v>
          </cell>
        </row>
        <row r="17">
          <cell r="B17">
            <v>26.821052631578947</v>
          </cell>
          <cell r="C17">
            <v>33.200000000000003</v>
          </cell>
          <cell r="D17">
            <v>20.8</v>
          </cell>
          <cell r="E17">
            <v>51.473684210526315</v>
          </cell>
          <cell r="F17">
            <v>76</v>
          </cell>
          <cell r="G17">
            <v>30</v>
          </cell>
          <cell r="H17">
            <v>14.4</v>
          </cell>
          <cell r="I17" t="str">
            <v>NE</v>
          </cell>
          <cell r="J17">
            <v>37.080000000000005</v>
          </cell>
          <cell r="K17">
            <v>0</v>
          </cell>
        </row>
        <row r="18">
          <cell r="B18">
            <v>25.245833333333334</v>
          </cell>
          <cell r="C18">
            <v>34.299999999999997</v>
          </cell>
          <cell r="D18">
            <v>17.8</v>
          </cell>
          <cell r="E18">
            <v>48.708333333333336</v>
          </cell>
          <cell r="F18">
            <v>72</v>
          </cell>
          <cell r="G18">
            <v>21</v>
          </cell>
          <cell r="H18">
            <v>24.12</v>
          </cell>
          <cell r="I18" t="str">
            <v>N</v>
          </cell>
          <cell r="J18">
            <v>46.080000000000005</v>
          </cell>
          <cell r="K18">
            <v>0</v>
          </cell>
        </row>
        <row r="19">
          <cell r="B19">
            <v>23.862499999999997</v>
          </cell>
          <cell r="C19">
            <v>29.8</v>
          </cell>
          <cell r="D19">
            <v>19.100000000000001</v>
          </cell>
          <cell r="E19">
            <v>54</v>
          </cell>
          <cell r="F19">
            <v>66</v>
          </cell>
          <cell r="G19">
            <v>38</v>
          </cell>
          <cell r="H19">
            <v>15.120000000000001</v>
          </cell>
          <cell r="I19" t="str">
            <v>NE</v>
          </cell>
          <cell r="J19">
            <v>26.64</v>
          </cell>
          <cell r="K19">
            <v>0</v>
          </cell>
        </row>
        <row r="20">
          <cell r="B20">
            <v>18.999999999999996</v>
          </cell>
          <cell r="C20">
            <v>27.5</v>
          </cell>
          <cell r="D20">
            <v>14.2</v>
          </cell>
          <cell r="E20">
            <v>74.05</v>
          </cell>
          <cell r="F20">
            <v>96</v>
          </cell>
          <cell r="G20">
            <v>49</v>
          </cell>
          <cell r="H20">
            <v>22.68</v>
          </cell>
          <cell r="I20" t="str">
            <v>SO</v>
          </cell>
          <cell r="J20">
            <v>50.4</v>
          </cell>
          <cell r="K20">
            <v>23.4</v>
          </cell>
        </row>
        <row r="21">
          <cell r="B21">
            <v>12.930769230769227</v>
          </cell>
          <cell r="C21">
            <v>16.600000000000001</v>
          </cell>
          <cell r="D21">
            <v>6.7</v>
          </cell>
          <cell r="E21">
            <v>47.46153846153846</v>
          </cell>
          <cell r="F21">
            <v>83</v>
          </cell>
          <cell r="G21">
            <v>26</v>
          </cell>
          <cell r="H21">
            <v>20.52</v>
          </cell>
          <cell r="I21" t="str">
            <v>S</v>
          </cell>
          <cell r="J21">
            <v>33.840000000000003</v>
          </cell>
          <cell r="K21">
            <v>0</v>
          </cell>
        </row>
        <row r="22">
          <cell r="B22">
            <v>11.433333333333335</v>
          </cell>
          <cell r="C22">
            <v>18.399999999999999</v>
          </cell>
          <cell r="D22">
            <v>6.2</v>
          </cell>
          <cell r="E22">
            <v>59.875</v>
          </cell>
          <cell r="F22">
            <v>80</v>
          </cell>
          <cell r="G22">
            <v>36</v>
          </cell>
          <cell r="H22">
            <v>11.879999999999999</v>
          </cell>
          <cell r="I22" t="str">
            <v>S</v>
          </cell>
          <cell r="J22">
            <v>20.88</v>
          </cell>
          <cell r="K22">
            <v>0</v>
          </cell>
        </row>
        <row r="23">
          <cell r="B23">
            <v>15.133333333333331</v>
          </cell>
          <cell r="C23">
            <v>22</v>
          </cell>
          <cell r="D23">
            <v>10.7</v>
          </cell>
          <cell r="E23">
            <v>61.041666666666664</v>
          </cell>
          <cell r="F23">
            <v>80</v>
          </cell>
          <cell r="G23">
            <v>38</v>
          </cell>
          <cell r="H23">
            <v>13.68</v>
          </cell>
          <cell r="I23" t="str">
            <v>S</v>
          </cell>
          <cell r="J23">
            <v>24.12</v>
          </cell>
          <cell r="K23">
            <v>0</v>
          </cell>
        </row>
        <row r="24">
          <cell r="B24">
            <v>17.512500000000006</v>
          </cell>
          <cell r="C24">
            <v>25</v>
          </cell>
          <cell r="D24">
            <v>11.9</v>
          </cell>
          <cell r="E24">
            <v>50.666666666666664</v>
          </cell>
          <cell r="F24">
            <v>68</v>
          </cell>
          <cell r="G24">
            <v>31</v>
          </cell>
          <cell r="H24">
            <v>14.4</v>
          </cell>
          <cell r="I24" t="str">
            <v>S</v>
          </cell>
          <cell r="J24">
            <v>28.08</v>
          </cell>
          <cell r="K24">
            <v>0</v>
          </cell>
        </row>
        <row r="25">
          <cell r="B25">
            <v>18.558333333333334</v>
          </cell>
          <cell r="C25">
            <v>25.5</v>
          </cell>
          <cell r="D25">
            <v>12.7</v>
          </cell>
          <cell r="E25">
            <v>58.875</v>
          </cell>
          <cell r="F25">
            <v>77</v>
          </cell>
          <cell r="G25">
            <v>37</v>
          </cell>
          <cell r="H25">
            <v>10.8</v>
          </cell>
          <cell r="I25" t="str">
            <v>S</v>
          </cell>
          <cell r="J25">
            <v>18.36</v>
          </cell>
          <cell r="K25">
            <v>0</v>
          </cell>
        </row>
        <row r="26">
          <cell r="B26">
            <v>19.104347826086958</v>
          </cell>
          <cell r="C26">
            <v>25.8</v>
          </cell>
          <cell r="D26">
            <v>13.6</v>
          </cell>
          <cell r="E26">
            <v>60.260869565217391</v>
          </cell>
          <cell r="F26">
            <v>78</v>
          </cell>
          <cell r="G26">
            <v>39</v>
          </cell>
          <cell r="H26">
            <v>13.68</v>
          </cell>
          <cell r="I26" t="str">
            <v>S</v>
          </cell>
          <cell r="J26">
            <v>24.840000000000003</v>
          </cell>
          <cell r="K26">
            <v>0</v>
          </cell>
        </row>
        <row r="27">
          <cell r="B27">
            <v>18.044444444444444</v>
          </cell>
          <cell r="C27">
            <v>27.1</v>
          </cell>
          <cell r="D27">
            <v>12.6</v>
          </cell>
          <cell r="E27">
            <v>67.444444444444443</v>
          </cell>
          <cell r="F27">
            <v>84</v>
          </cell>
          <cell r="G27">
            <v>36</v>
          </cell>
          <cell r="H27">
            <v>15.840000000000002</v>
          </cell>
          <cell r="I27" t="str">
            <v>L</v>
          </cell>
          <cell r="J27">
            <v>29.52</v>
          </cell>
          <cell r="K27">
            <v>0</v>
          </cell>
        </row>
        <row r="28">
          <cell r="B28">
            <v>21.400000000000002</v>
          </cell>
          <cell r="C28">
            <v>31.8</v>
          </cell>
          <cell r="D28">
            <v>14.3</v>
          </cell>
          <cell r="E28">
            <v>58.090909090909093</v>
          </cell>
          <cell r="F28">
            <v>82</v>
          </cell>
          <cell r="G28">
            <v>27</v>
          </cell>
          <cell r="H28">
            <v>9.7200000000000006</v>
          </cell>
          <cell r="I28" t="str">
            <v>L</v>
          </cell>
          <cell r="J28">
            <v>22.68</v>
          </cell>
          <cell r="K28">
            <v>0</v>
          </cell>
        </row>
        <row r="29">
          <cell r="B29">
            <v>24.5</v>
          </cell>
          <cell r="C29">
            <v>29.6</v>
          </cell>
          <cell r="D29">
            <v>19.7</v>
          </cell>
          <cell r="E29">
            <v>50.5</v>
          </cell>
          <cell r="F29">
            <v>68</v>
          </cell>
          <cell r="G29">
            <v>32</v>
          </cell>
          <cell r="H29">
            <v>19.079999999999998</v>
          </cell>
          <cell r="I29" t="str">
            <v>SE</v>
          </cell>
          <cell r="J29">
            <v>33.840000000000003</v>
          </cell>
          <cell r="K29">
            <v>0</v>
          </cell>
        </row>
        <row r="30">
          <cell r="B30">
            <v>25.566666666666666</v>
          </cell>
          <cell r="C30">
            <v>31.3</v>
          </cell>
          <cell r="D30">
            <v>22</v>
          </cell>
          <cell r="E30">
            <v>41.333333333333336</v>
          </cell>
          <cell r="F30">
            <v>50</v>
          </cell>
          <cell r="G30">
            <v>26</v>
          </cell>
          <cell r="H30">
            <v>20.16</v>
          </cell>
          <cell r="I30" t="str">
            <v>NE</v>
          </cell>
          <cell r="J30">
            <v>36</v>
          </cell>
          <cell r="K30">
            <v>0</v>
          </cell>
        </row>
        <row r="31">
          <cell r="B31">
            <v>18.599999999999998</v>
          </cell>
          <cell r="C31">
            <v>23</v>
          </cell>
          <cell r="D31">
            <v>14.4</v>
          </cell>
          <cell r="E31">
            <v>66.666666666666671</v>
          </cell>
          <cell r="F31">
            <v>86</v>
          </cell>
          <cell r="G31">
            <v>30</v>
          </cell>
          <cell r="H31">
            <v>24.48</v>
          </cell>
          <cell r="I31" t="str">
            <v>S</v>
          </cell>
          <cell r="J31">
            <v>42.12</v>
          </cell>
          <cell r="K31">
            <v>0</v>
          </cell>
        </row>
        <row r="32">
          <cell r="B32">
            <v>17.8</v>
          </cell>
          <cell r="C32">
            <v>21.5</v>
          </cell>
          <cell r="D32">
            <v>12.7</v>
          </cell>
          <cell r="E32">
            <v>61.333333333333336</v>
          </cell>
          <cell r="F32">
            <v>73</v>
          </cell>
          <cell r="G32">
            <v>45</v>
          </cell>
          <cell r="H32">
            <v>13.32</v>
          </cell>
          <cell r="I32" t="str">
            <v>SE</v>
          </cell>
          <cell r="J32">
            <v>24.48</v>
          </cell>
          <cell r="K32">
            <v>0</v>
          </cell>
        </row>
        <row r="33">
          <cell r="B33">
            <v>20.958333333333332</v>
          </cell>
          <cell r="C33">
            <v>29.8</v>
          </cell>
          <cell r="D33">
            <v>15.9</v>
          </cell>
          <cell r="E33">
            <v>60.583333333333336</v>
          </cell>
          <cell r="F33">
            <v>80</v>
          </cell>
          <cell r="G33">
            <v>30</v>
          </cell>
          <cell r="H33">
            <v>11.879999999999999</v>
          </cell>
          <cell r="I33" t="str">
            <v>SE</v>
          </cell>
          <cell r="J33">
            <v>24.48</v>
          </cell>
          <cell r="K33">
            <v>0</v>
          </cell>
        </row>
        <row r="34">
          <cell r="B34">
            <v>21.7</v>
          </cell>
          <cell r="C34">
            <v>29.7</v>
          </cell>
          <cell r="D34">
            <v>15.3</v>
          </cell>
          <cell r="E34">
            <v>61.375</v>
          </cell>
          <cell r="F34">
            <v>88</v>
          </cell>
          <cell r="G34">
            <v>33</v>
          </cell>
          <cell r="H34">
            <v>18</v>
          </cell>
          <cell r="I34" t="str">
            <v>L</v>
          </cell>
          <cell r="J34">
            <v>33.480000000000004</v>
          </cell>
          <cell r="K34">
            <v>0</v>
          </cell>
        </row>
        <row r="35">
          <cell r="B35">
            <v>24.21</v>
          </cell>
          <cell r="C35">
            <v>30.9</v>
          </cell>
          <cell r="D35">
            <v>18</v>
          </cell>
          <cell r="E35">
            <v>49.7</v>
          </cell>
          <cell r="F35">
            <v>76</v>
          </cell>
          <cell r="G35">
            <v>26</v>
          </cell>
          <cell r="H35">
            <v>17.64</v>
          </cell>
          <cell r="I35" t="str">
            <v>NE</v>
          </cell>
          <cell r="J35">
            <v>37.800000000000004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20.562500000000004</v>
          </cell>
          <cell r="C5">
            <v>30.6</v>
          </cell>
          <cell r="D5">
            <v>12.3</v>
          </cell>
          <cell r="E5">
            <v>68.833333333333329</v>
          </cell>
          <cell r="F5">
            <v>97</v>
          </cell>
          <cell r="G5">
            <v>32</v>
          </cell>
          <cell r="H5">
            <v>14.04</v>
          </cell>
          <cell r="I5" t="str">
            <v>SE</v>
          </cell>
          <cell r="J5">
            <v>26.64</v>
          </cell>
          <cell r="K5">
            <v>0</v>
          </cell>
        </row>
        <row r="6">
          <cell r="B6">
            <v>21.241666666666664</v>
          </cell>
          <cell r="C6">
            <v>30.9</v>
          </cell>
          <cell r="D6">
            <v>12.9</v>
          </cell>
          <cell r="E6">
            <v>68.833333333333329</v>
          </cell>
          <cell r="F6">
            <v>97</v>
          </cell>
          <cell r="G6">
            <v>33</v>
          </cell>
          <cell r="H6">
            <v>12.24</v>
          </cell>
          <cell r="I6" t="str">
            <v>N</v>
          </cell>
          <cell r="J6">
            <v>23.400000000000002</v>
          </cell>
          <cell r="K6">
            <v>0</v>
          </cell>
        </row>
        <row r="7">
          <cell r="B7">
            <v>21.900000000000002</v>
          </cell>
          <cell r="C7">
            <v>30.9</v>
          </cell>
          <cell r="D7">
            <v>13.1</v>
          </cell>
          <cell r="E7">
            <v>64.666666666666671</v>
          </cell>
          <cell r="F7">
            <v>97</v>
          </cell>
          <cell r="G7">
            <v>30</v>
          </cell>
          <cell r="H7">
            <v>16.2</v>
          </cell>
          <cell r="I7" t="str">
            <v>SE</v>
          </cell>
          <cell r="J7">
            <v>36.72</v>
          </cell>
          <cell r="K7">
            <v>0</v>
          </cell>
        </row>
        <row r="8">
          <cell r="B8">
            <v>21.387500000000003</v>
          </cell>
          <cell r="C8">
            <v>30.2</v>
          </cell>
          <cell r="D8">
            <v>12.9</v>
          </cell>
          <cell r="E8">
            <v>64.916666666666671</v>
          </cell>
          <cell r="F8">
            <v>96</v>
          </cell>
          <cell r="G8">
            <v>32</v>
          </cell>
          <cell r="H8">
            <v>16.559999999999999</v>
          </cell>
          <cell r="I8" t="str">
            <v>SE</v>
          </cell>
          <cell r="J8">
            <v>35.28</v>
          </cell>
          <cell r="K8">
            <v>0</v>
          </cell>
        </row>
        <row r="9">
          <cell r="B9">
            <v>21.691666666666663</v>
          </cell>
          <cell r="C9">
            <v>29.5</v>
          </cell>
          <cell r="D9">
            <v>15.9</v>
          </cell>
          <cell r="E9">
            <v>71.916666666666671</v>
          </cell>
          <cell r="F9">
            <v>92</v>
          </cell>
          <cell r="G9">
            <v>43</v>
          </cell>
          <cell r="H9">
            <v>9</v>
          </cell>
          <cell r="I9" t="str">
            <v>SE</v>
          </cell>
          <cell r="J9">
            <v>21.240000000000002</v>
          </cell>
          <cell r="K9">
            <v>0</v>
          </cell>
        </row>
        <row r="10">
          <cell r="B10">
            <v>16.875</v>
          </cell>
          <cell r="C10">
            <v>24</v>
          </cell>
          <cell r="D10">
            <v>13.8</v>
          </cell>
          <cell r="E10">
            <v>78.75</v>
          </cell>
          <cell r="F10">
            <v>92</v>
          </cell>
          <cell r="G10">
            <v>53</v>
          </cell>
          <cell r="H10">
            <v>11.879999999999999</v>
          </cell>
          <cell r="I10" t="str">
            <v>SO</v>
          </cell>
          <cell r="J10">
            <v>29.16</v>
          </cell>
          <cell r="K10">
            <v>1.4</v>
          </cell>
        </row>
        <row r="11">
          <cell r="B11">
            <v>13.358333333333329</v>
          </cell>
          <cell r="C11">
            <v>23.5</v>
          </cell>
          <cell r="D11">
            <v>4</v>
          </cell>
          <cell r="E11">
            <v>72.833333333333329</v>
          </cell>
          <cell r="F11">
            <v>99</v>
          </cell>
          <cell r="G11">
            <v>29</v>
          </cell>
          <cell r="H11">
            <v>6.84</v>
          </cell>
          <cell r="I11" t="str">
            <v>SE</v>
          </cell>
          <cell r="J11">
            <v>19.8</v>
          </cell>
          <cell r="K11">
            <v>0.2</v>
          </cell>
        </row>
        <row r="12">
          <cell r="B12">
            <v>17.741666666666667</v>
          </cell>
          <cell r="C12">
            <v>26</v>
          </cell>
          <cell r="D12">
            <v>12.2</v>
          </cell>
          <cell r="E12">
            <v>59</v>
          </cell>
          <cell r="F12">
            <v>83</v>
          </cell>
          <cell r="G12">
            <v>35</v>
          </cell>
          <cell r="H12">
            <v>10.08</v>
          </cell>
          <cell r="I12" t="str">
            <v>SE</v>
          </cell>
          <cell r="J12">
            <v>18.720000000000002</v>
          </cell>
          <cell r="K12">
            <v>0</v>
          </cell>
        </row>
        <row r="13">
          <cell r="B13">
            <v>20.854166666666675</v>
          </cell>
          <cell r="C13">
            <v>30.6</v>
          </cell>
          <cell r="D13">
            <v>12.2</v>
          </cell>
          <cell r="E13">
            <v>65.458333333333329</v>
          </cell>
          <cell r="F13">
            <v>93</v>
          </cell>
          <cell r="G13">
            <v>37</v>
          </cell>
          <cell r="H13">
            <v>14.04</v>
          </cell>
          <cell r="I13" t="str">
            <v>N</v>
          </cell>
          <cell r="J13">
            <v>29.16</v>
          </cell>
          <cell r="K13">
            <v>0</v>
          </cell>
        </row>
        <row r="14">
          <cell r="B14">
            <v>23.283333333333331</v>
          </cell>
          <cell r="C14">
            <v>31.4</v>
          </cell>
          <cell r="D14">
            <v>15.9</v>
          </cell>
          <cell r="E14">
            <v>66.583333333333329</v>
          </cell>
          <cell r="F14">
            <v>92</v>
          </cell>
          <cell r="G14">
            <v>38</v>
          </cell>
          <cell r="H14">
            <v>18.720000000000002</v>
          </cell>
          <cell r="I14" t="str">
            <v>N</v>
          </cell>
          <cell r="J14">
            <v>38.880000000000003</v>
          </cell>
          <cell r="K14">
            <v>0</v>
          </cell>
        </row>
        <row r="15">
          <cell r="B15">
            <v>24.241666666666671</v>
          </cell>
          <cell r="C15">
            <v>32.200000000000003</v>
          </cell>
          <cell r="D15">
            <v>16.3</v>
          </cell>
          <cell r="E15">
            <v>64.208333333333329</v>
          </cell>
          <cell r="F15">
            <v>93</v>
          </cell>
          <cell r="G15">
            <v>33</v>
          </cell>
          <cell r="H15">
            <v>21.96</v>
          </cell>
          <cell r="I15" t="str">
            <v>N</v>
          </cell>
          <cell r="J15">
            <v>46.080000000000005</v>
          </cell>
          <cell r="K15">
            <v>0</v>
          </cell>
        </row>
        <row r="16">
          <cell r="B16">
            <v>25.470833333333331</v>
          </cell>
          <cell r="C16">
            <v>32.6</v>
          </cell>
          <cell r="D16">
            <v>19.3</v>
          </cell>
          <cell r="E16">
            <v>63.75</v>
          </cell>
          <cell r="F16">
            <v>87</v>
          </cell>
          <cell r="G16">
            <v>39</v>
          </cell>
          <cell r="H16">
            <v>11.879999999999999</v>
          </cell>
          <cell r="I16" t="str">
            <v>N</v>
          </cell>
          <cell r="J16">
            <v>24.48</v>
          </cell>
          <cell r="K16">
            <v>0</v>
          </cell>
        </row>
        <row r="17">
          <cell r="B17">
            <v>26.187499999999996</v>
          </cell>
          <cell r="C17">
            <v>33.200000000000003</v>
          </cell>
          <cell r="D17">
            <v>19.899999999999999</v>
          </cell>
          <cell r="E17">
            <v>63.416666666666664</v>
          </cell>
          <cell r="F17">
            <v>92</v>
          </cell>
          <cell r="G17">
            <v>36</v>
          </cell>
          <cell r="H17">
            <v>15.120000000000001</v>
          </cell>
          <cell r="I17" t="str">
            <v>N</v>
          </cell>
          <cell r="J17">
            <v>33.840000000000003</v>
          </cell>
          <cell r="K17">
            <v>0</v>
          </cell>
        </row>
        <row r="18">
          <cell r="B18">
            <v>24.362499999999997</v>
          </cell>
          <cell r="C18">
            <v>32</v>
          </cell>
          <cell r="D18">
            <v>16.399999999999999</v>
          </cell>
          <cell r="E18">
            <v>61.458333333333336</v>
          </cell>
          <cell r="F18">
            <v>93</v>
          </cell>
          <cell r="G18">
            <v>32</v>
          </cell>
          <cell r="H18">
            <v>18</v>
          </cell>
          <cell r="I18" t="str">
            <v>N</v>
          </cell>
          <cell r="J18">
            <v>37.440000000000005</v>
          </cell>
          <cell r="K18">
            <v>0</v>
          </cell>
        </row>
        <row r="19">
          <cell r="B19">
            <v>26.016666666666669</v>
          </cell>
          <cell r="C19">
            <v>31.5</v>
          </cell>
          <cell r="D19">
            <v>21.7</v>
          </cell>
          <cell r="E19">
            <v>57.791666666666664</v>
          </cell>
          <cell r="F19">
            <v>75</v>
          </cell>
          <cell r="G19">
            <v>45</v>
          </cell>
          <cell r="H19">
            <v>14.76</v>
          </cell>
          <cell r="I19" t="str">
            <v>N</v>
          </cell>
          <cell r="J19">
            <v>33.840000000000003</v>
          </cell>
          <cell r="K19">
            <v>0</v>
          </cell>
        </row>
        <row r="20">
          <cell r="B20">
            <v>17.091666666666669</v>
          </cell>
          <cell r="C20">
            <v>26.6</v>
          </cell>
          <cell r="D20">
            <v>13.6</v>
          </cell>
          <cell r="E20">
            <v>78.5</v>
          </cell>
          <cell r="F20">
            <v>97</v>
          </cell>
          <cell r="G20">
            <v>50</v>
          </cell>
          <cell r="H20">
            <v>13.32</v>
          </cell>
          <cell r="I20" t="str">
            <v>SO</v>
          </cell>
          <cell r="J20">
            <v>35.64</v>
          </cell>
          <cell r="K20">
            <v>12</v>
          </cell>
        </row>
        <row r="21">
          <cell r="B21">
            <v>12.829166666666667</v>
          </cell>
          <cell r="C21">
            <v>21.2</v>
          </cell>
          <cell r="D21">
            <v>5.7</v>
          </cell>
          <cell r="E21">
            <v>65.25</v>
          </cell>
          <cell r="F21">
            <v>97</v>
          </cell>
          <cell r="G21">
            <v>22</v>
          </cell>
          <cell r="H21">
            <v>7.9200000000000008</v>
          </cell>
          <cell r="I21" t="str">
            <v>S</v>
          </cell>
          <cell r="J21">
            <v>21.240000000000002</v>
          </cell>
          <cell r="K21">
            <v>0.2</v>
          </cell>
        </row>
        <row r="22">
          <cell r="B22">
            <v>12.883333333333333</v>
          </cell>
          <cell r="C22">
            <v>17.399999999999999</v>
          </cell>
          <cell r="D22">
            <v>9.1</v>
          </cell>
          <cell r="E22">
            <v>60.041666666666664</v>
          </cell>
          <cell r="F22">
            <v>79</v>
          </cell>
          <cell r="G22">
            <v>39</v>
          </cell>
          <cell r="H22">
            <v>6.84</v>
          </cell>
          <cell r="I22" t="str">
            <v>S</v>
          </cell>
          <cell r="J22">
            <v>16.2</v>
          </cell>
          <cell r="K22">
            <v>0</v>
          </cell>
        </row>
        <row r="23">
          <cell r="B23">
            <v>14.408333333333339</v>
          </cell>
          <cell r="C23">
            <v>20.5</v>
          </cell>
          <cell r="D23">
            <v>11.2</v>
          </cell>
          <cell r="E23">
            <v>65.416666666666671</v>
          </cell>
          <cell r="F23">
            <v>82</v>
          </cell>
          <cell r="G23">
            <v>42</v>
          </cell>
          <cell r="H23">
            <v>11.16</v>
          </cell>
          <cell r="I23" t="str">
            <v>SO</v>
          </cell>
          <cell r="J23">
            <v>26.28</v>
          </cell>
          <cell r="K23">
            <v>0</v>
          </cell>
        </row>
        <row r="24">
          <cell r="B24">
            <v>16.683333333333337</v>
          </cell>
          <cell r="C24">
            <v>24.9</v>
          </cell>
          <cell r="D24">
            <v>9</v>
          </cell>
          <cell r="E24">
            <v>56.541666666666664</v>
          </cell>
          <cell r="F24">
            <v>92</v>
          </cell>
          <cell r="G24">
            <v>31</v>
          </cell>
          <cell r="H24">
            <v>5.4</v>
          </cell>
          <cell r="I24" t="str">
            <v>SO</v>
          </cell>
          <cell r="J24">
            <v>16.2</v>
          </cell>
          <cell r="K24">
            <v>0</v>
          </cell>
        </row>
        <row r="25">
          <cell r="B25">
            <v>16</v>
          </cell>
          <cell r="C25">
            <v>25.7</v>
          </cell>
          <cell r="D25">
            <v>8.1999999999999993</v>
          </cell>
          <cell r="E25">
            <v>69.125</v>
          </cell>
          <cell r="F25">
            <v>97</v>
          </cell>
          <cell r="G25">
            <v>30</v>
          </cell>
          <cell r="H25">
            <v>5.7600000000000007</v>
          </cell>
          <cell r="I25" t="str">
            <v>NE</v>
          </cell>
          <cell r="J25">
            <v>15.48</v>
          </cell>
          <cell r="K25">
            <v>0</v>
          </cell>
        </row>
        <row r="26">
          <cell r="B26">
            <v>17.037500000000001</v>
          </cell>
          <cell r="C26">
            <v>27.7</v>
          </cell>
          <cell r="D26">
            <v>8.1999999999999993</v>
          </cell>
          <cell r="E26">
            <v>69.541666666666671</v>
          </cell>
          <cell r="F26">
            <v>96</v>
          </cell>
          <cell r="G26">
            <v>32</v>
          </cell>
          <cell r="H26">
            <v>12.6</v>
          </cell>
          <cell r="I26" t="str">
            <v>N</v>
          </cell>
          <cell r="J26">
            <v>25.2</v>
          </cell>
          <cell r="K26">
            <v>0</v>
          </cell>
        </row>
        <row r="27">
          <cell r="B27">
            <v>19.1875</v>
          </cell>
          <cell r="C27">
            <v>29.9</v>
          </cell>
          <cell r="D27">
            <v>10.7</v>
          </cell>
          <cell r="E27">
            <v>66.625</v>
          </cell>
          <cell r="F27">
            <v>94</v>
          </cell>
          <cell r="G27">
            <v>26</v>
          </cell>
          <cell r="H27">
            <v>12.24</v>
          </cell>
          <cell r="I27" t="str">
            <v>SE</v>
          </cell>
          <cell r="J27">
            <v>27.36</v>
          </cell>
          <cell r="K27">
            <v>0</v>
          </cell>
        </row>
        <row r="28">
          <cell r="B28">
            <v>20.599999999999998</v>
          </cell>
          <cell r="C28">
            <v>32.799999999999997</v>
          </cell>
          <cell r="D28">
            <v>10.3</v>
          </cell>
          <cell r="E28">
            <v>61.833333333333336</v>
          </cell>
          <cell r="F28">
            <v>96</v>
          </cell>
          <cell r="G28">
            <v>22</v>
          </cell>
          <cell r="H28">
            <v>8.2799999999999994</v>
          </cell>
          <cell r="I28" t="str">
            <v>SE</v>
          </cell>
          <cell r="J28">
            <v>21.240000000000002</v>
          </cell>
          <cell r="K28">
            <v>0</v>
          </cell>
        </row>
        <row r="29">
          <cell r="B29">
            <v>22.325000000000003</v>
          </cell>
          <cell r="C29">
            <v>32.700000000000003</v>
          </cell>
          <cell r="D29">
            <v>13.3</v>
          </cell>
          <cell r="E29">
            <v>62.083333333333336</v>
          </cell>
          <cell r="F29">
            <v>92</v>
          </cell>
          <cell r="G29">
            <v>31</v>
          </cell>
          <cell r="H29">
            <v>20.52</v>
          </cell>
          <cell r="I29" t="str">
            <v>N</v>
          </cell>
          <cell r="J29">
            <v>40.680000000000007</v>
          </cell>
          <cell r="K29">
            <v>0</v>
          </cell>
        </row>
        <row r="30">
          <cell r="B30">
            <v>22.733333333333334</v>
          </cell>
          <cell r="C30">
            <v>31.9</v>
          </cell>
          <cell r="D30">
            <v>15.3</v>
          </cell>
          <cell r="E30">
            <v>63.666666666666664</v>
          </cell>
          <cell r="F30">
            <v>91</v>
          </cell>
          <cell r="G30">
            <v>32</v>
          </cell>
          <cell r="H30">
            <v>15.120000000000001</v>
          </cell>
          <cell r="I30" t="str">
            <v>S</v>
          </cell>
          <cell r="J30">
            <v>28.8</v>
          </cell>
          <cell r="K30">
            <v>0</v>
          </cell>
        </row>
        <row r="31">
          <cell r="B31">
            <v>19.770833333333332</v>
          </cell>
          <cell r="C31">
            <v>26.2</v>
          </cell>
          <cell r="D31">
            <v>14</v>
          </cell>
          <cell r="E31">
            <v>58.041666666666664</v>
          </cell>
          <cell r="F31">
            <v>84</v>
          </cell>
          <cell r="G31">
            <v>22</v>
          </cell>
          <cell r="H31">
            <v>10.8</v>
          </cell>
          <cell r="I31" t="str">
            <v>S</v>
          </cell>
          <cell r="J31">
            <v>33.119999999999997</v>
          </cell>
          <cell r="K31">
            <v>0</v>
          </cell>
        </row>
        <row r="32">
          <cell r="B32">
            <v>18.245833333333337</v>
          </cell>
          <cell r="C32">
            <v>28.4</v>
          </cell>
          <cell r="D32">
            <v>11.3</v>
          </cell>
          <cell r="E32">
            <v>61.458333333333336</v>
          </cell>
          <cell r="F32">
            <v>86</v>
          </cell>
          <cell r="G32">
            <v>33</v>
          </cell>
          <cell r="H32">
            <v>5.04</v>
          </cell>
          <cell r="I32" t="str">
            <v>S</v>
          </cell>
          <cell r="J32">
            <v>14.04</v>
          </cell>
          <cell r="K32">
            <v>0</v>
          </cell>
        </row>
        <row r="33">
          <cell r="B33">
            <v>20.599999999999998</v>
          </cell>
          <cell r="C33">
            <v>32.1</v>
          </cell>
          <cell r="D33">
            <v>11.1</v>
          </cell>
          <cell r="E33">
            <v>64.375</v>
          </cell>
          <cell r="F33">
            <v>96</v>
          </cell>
          <cell r="G33">
            <v>25</v>
          </cell>
          <cell r="H33">
            <v>9.7200000000000006</v>
          </cell>
          <cell r="I33" t="str">
            <v>NE</v>
          </cell>
          <cell r="J33">
            <v>24.840000000000003</v>
          </cell>
          <cell r="K33">
            <v>0</v>
          </cell>
        </row>
        <row r="34">
          <cell r="B34">
            <v>23.666666666666668</v>
          </cell>
          <cell r="C34">
            <v>32.9</v>
          </cell>
          <cell r="D34">
            <v>13.7</v>
          </cell>
          <cell r="E34">
            <v>54.708333333333336</v>
          </cell>
          <cell r="F34">
            <v>93</v>
          </cell>
          <cell r="G34">
            <v>26</v>
          </cell>
          <cell r="H34">
            <v>20.16</v>
          </cell>
          <cell r="I34" t="str">
            <v>SE</v>
          </cell>
          <cell r="J34">
            <v>37.440000000000005</v>
          </cell>
          <cell r="K34">
            <v>0</v>
          </cell>
        </row>
        <row r="35">
          <cell r="B35">
            <v>23.533333333333335</v>
          </cell>
          <cell r="C35">
            <v>32.4</v>
          </cell>
          <cell r="D35">
            <v>14.1</v>
          </cell>
          <cell r="E35">
            <v>52.375</v>
          </cell>
          <cell r="F35">
            <v>84</v>
          </cell>
          <cell r="G35">
            <v>24</v>
          </cell>
          <cell r="H35">
            <v>20.52</v>
          </cell>
          <cell r="I35" t="str">
            <v>SE</v>
          </cell>
          <cell r="J35">
            <v>40.680000000000007</v>
          </cell>
          <cell r="K35">
            <v>0</v>
          </cell>
        </row>
        <row r="36">
          <cell r="I36" t="str">
            <v>SE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21.341666666666669</v>
          </cell>
          <cell r="C5">
            <v>28.6</v>
          </cell>
          <cell r="D5">
            <v>13.6</v>
          </cell>
          <cell r="E5">
            <v>61.25</v>
          </cell>
          <cell r="F5">
            <v>92</v>
          </cell>
          <cell r="G5">
            <v>33</v>
          </cell>
          <cell r="H5">
            <v>11.879999999999999</v>
          </cell>
          <cell r="I5" t="str">
            <v>O</v>
          </cell>
          <cell r="J5">
            <v>24.48</v>
          </cell>
          <cell r="K5">
            <v>0</v>
          </cell>
        </row>
        <row r="6">
          <cell r="B6">
            <v>22.087499999999995</v>
          </cell>
          <cell r="C6">
            <v>29.8</v>
          </cell>
          <cell r="D6">
            <v>14.4</v>
          </cell>
          <cell r="E6">
            <v>59.333333333333336</v>
          </cell>
          <cell r="F6">
            <v>90</v>
          </cell>
          <cell r="G6">
            <v>32</v>
          </cell>
          <cell r="H6">
            <v>15.120000000000001</v>
          </cell>
          <cell r="I6" t="str">
            <v>O</v>
          </cell>
          <cell r="J6">
            <v>33.119999999999997</v>
          </cell>
          <cell r="K6">
            <v>0</v>
          </cell>
        </row>
        <row r="7">
          <cell r="B7">
            <v>22.279166666666665</v>
          </cell>
          <cell r="C7">
            <v>30.4</v>
          </cell>
          <cell r="D7">
            <v>14</v>
          </cell>
          <cell r="E7">
            <v>57.583333333333336</v>
          </cell>
          <cell r="F7">
            <v>92</v>
          </cell>
          <cell r="G7">
            <v>28</v>
          </cell>
          <cell r="H7">
            <v>15.840000000000002</v>
          </cell>
          <cell r="I7" t="str">
            <v>SO</v>
          </cell>
          <cell r="J7">
            <v>35.64</v>
          </cell>
          <cell r="K7">
            <v>0</v>
          </cell>
        </row>
        <row r="8">
          <cell r="B8">
            <v>22.845833333333331</v>
          </cell>
          <cell r="C8">
            <v>30.1</v>
          </cell>
          <cell r="D8">
            <v>16.5</v>
          </cell>
          <cell r="E8">
            <v>54.708333333333336</v>
          </cell>
          <cell r="F8">
            <v>76</v>
          </cell>
          <cell r="G8">
            <v>33</v>
          </cell>
          <cell r="H8">
            <v>19.8</v>
          </cell>
          <cell r="I8" t="str">
            <v>SO</v>
          </cell>
          <cell r="J8">
            <v>42.84</v>
          </cell>
          <cell r="K8">
            <v>0</v>
          </cell>
        </row>
        <row r="9">
          <cell r="B9">
            <v>23.124999999999996</v>
          </cell>
          <cell r="C9">
            <v>29.4</v>
          </cell>
          <cell r="D9">
            <v>17.8</v>
          </cell>
          <cell r="E9">
            <v>57.208333333333336</v>
          </cell>
          <cell r="F9">
            <v>80</v>
          </cell>
          <cell r="G9">
            <v>36</v>
          </cell>
          <cell r="H9">
            <v>19.440000000000001</v>
          </cell>
          <cell r="I9" t="str">
            <v>SO</v>
          </cell>
          <cell r="J9">
            <v>38.519999999999996</v>
          </cell>
          <cell r="K9">
            <v>0</v>
          </cell>
        </row>
        <row r="10">
          <cell r="B10">
            <v>16.429166666666664</v>
          </cell>
          <cell r="C10">
            <v>23</v>
          </cell>
          <cell r="D10">
            <v>12.4</v>
          </cell>
          <cell r="E10">
            <v>80.625</v>
          </cell>
          <cell r="F10">
            <v>97</v>
          </cell>
          <cell r="G10">
            <v>54</v>
          </cell>
          <cell r="H10">
            <v>12.6</v>
          </cell>
          <cell r="I10" t="str">
            <v>L</v>
          </cell>
          <cell r="J10">
            <v>28.8</v>
          </cell>
          <cell r="K10">
            <v>6.2</v>
          </cell>
        </row>
        <row r="11">
          <cell r="B11">
            <v>11.475000000000001</v>
          </cell>
          <cell r="C11">
            <v>19.3</v>
          </cell>
          <cell r="D11">
            <v>4.8</v>
          </cell>
          <cell r="E11">
            <v>78.958333333333329</v>
          </cell>
          <cell r="F11">
            <v>98</v>
          </cell>
          <cell r="G11">
            <v>41</v>
          </cell>
          <cell r="H11">
            <v>11.520000000000001</v>
          </cell>
          <cell r="I11" t="str">
            <v>N</v>
          </cell>
          <cell r="J11">
            <v>23.040000000000003</v>
          </cell>
          <cell r="K11">
            <v>0.2</v>
          </cell>
        </row>
        <row r="12">
          <cell r="B12">
            <v>13.633333333333331</v>
          </cell>
          <cell r="C12">
            <v>22.9</v>
          </cell>
          <cell r="D12">
            <v>6.1</v>
          </cell>
          <cell r="E12">
            <v>69.666666666666671</v>
          </cell>
          <cell r="F12">
            <v>94</v>
          </cell>
          <cell r="G12">
            <v>30</v>
          </cell>
          <cell r="H12">
            <v>11.879999999999999</v>
          </cell>
          <cell r="I12" t="str">
            <v>O</v>
          </cell>
          <cell r="J12">
            <v>23.040000000000003</v>
          </cell>
          <cell r="K12">
            <v>0</v>
          </cell>
        </row>
        <row r="13">
          <cell r="B13">
            <v>19.700000000000003</v>
          </cell>
          <cell r="C13">
            <v>28.8</v>
          </cell>
          <cell r="D13">
            <v>11.4</v>
          </cell>
          <cell r="E13">
            <v>52.75</v>
          </cell>
          <cell r="F13">
            <v>80</v>
          </cell>
          <cell r="G13">
            <v>31</v>
          </cell>
          <cell r="H13">
            <v>14.4</v>
          </cell>
          <cell r="I13" t="str">
            <v>SO</v>
          </cell>
          <cell r="J13">
            <v>32.4</v>
          </cell>
          <cell r="K13">
            <v>0</v>
          </cell>
        </row>
        <row r="14">
          <cell r="B14">
            <v>22.670833333333334</v>
          </cell>
          <cell r="C14">
            <v>31.5</v>
          </cell>
          <cell r="D14">
            <v>15.5</v>
          </cell>
          <cell r="E14">
            <v>60.625</v>
          </cell>
          <cell r="F14">
            <v>85</v>
          </cell>
          <cell r="G14">
            <v>32</v>
          </cell>
          <cell r="H14">
            <v>15.840000000000002</v>
          </cell>
          <cell r="I14" t="str">
            <v>O</v>
          </cell>
          <cell r="J14">
            <v>40.32</v>
          </cell>
          <cell r="K14">
            <v>0</v>
          </cell>
        </row>
        <row r="15">
          <cell r="B15">
            <v>24.350000000000005</v>
          </cell>
          <cell r="C15">
            <v>32.5</v>
          </cell>
          <cell r="D15">
            <v>18.2</v>
          </cell>
          <cell r="E15">
            <v>54.291666666666664</v>
          </cell>
          <cell r="F15">
            <v>76</v>
          </cell>
          <cell r="G15">
            <v>27</v>
          </cell>
          <cell r="H15">
            <v>18.720000000000002</v>
          </cell>
          <cell r="I15" t="str">
            <v>SO</v>
          </cell>
          <cell r="J15">
            <v>53.64</v>
          </cell>
          <cell r="K15">
            <v>0</v>
          </cell>
        </row>
        <row r="16">
          <cell r="B16">
            <v>24.770833333333339</v>
          </cell>
          <cell r="C16">
            <v>32.700000000000003</v>
          </cell>
          <cell r="D16">
            <v>18.8</v>
          </cell>
          <cell r="E16">
            <v>61.25</v>
          </cell>
          <cell r="F16">
            <v>83</v>
          </cell>
          <cell r="G16">
            <v>38</v>
          </cell>
          <cell r="H16">
            <v>10.8</v>
          </cell>
          <cell r="I16" t="str">
            <v>S</v>
          </cell>
          <cell r="J16">
            <v>35.28</v>
          </cell>
          <cell r="K16">
            <v>0</v>
          </cell>
        </row>
        <row r="17">
          <cell r="B17">
            <v>24.891666666666666</v>
          </cell>
          <cell r="C17">
            <v>32.700000000000003</v>
          </cell>
          <cell r="D17">
            <v>18.5</v>
          </cell>
          <cell r="E17">
            <v>65.291666666666671</v>
          </cell>
          <cell r="F17">
            <v>94</v>
          </cell>
          <cell r="G17">
            <v>37</v>
          </cell>
          <cell r="H17">
            <v>10.44</v>
          </cell>
          <cell r="I17" t="str">
            <v>S</v>
          </cell>
          <cell r="J17">
            <v>30.96</v>
          </cell>
          <cell r="K17">
            <v>0</v>
          </cell>
        </row>
        <row r="18">
          <cell r="B18">
            <v>25.483333333333334</v>
          </cell>
          <cell r="C18">
            <v>33.4</v>
          </cell>
          <cell r="D18">
            <v>18.8</v>
          </cell>
          <cell r="E18">
            <v>51.458333333333336</v>
          </cell>
          <cell r="F18">
            <v>79</v>
          </cell>
          <cell r="G18">
            <v>26</v>
          </cell>
          <cell r="H18">
            <v>18.720000000000002</v>
          </cell>
          <cell r="I18" t="str">
            <v>SO</v>
          </cell>
          <cell r="J18">
            <v>46.080000000000005</v>
          </cell>
          <cell r="K18">
            <v>0</v>
          </cell>
        </row>
        <row r="19">
          <cell r="B19">
            <v>23.637500000000003</v>
          </cell>
          <cell r="C19">
            <v>28.1</v>
          </cell>
          <cell r="D19">
            <v>19.899999999999999</v>
          </cell>
          <cell r="E19">
            <v>66.041666666666671</v>
          </cell>
          <cell r="F19">
            <v>87</v>
          </cell>
          <cell r="G19">
            <v>47</v>
          </cell>
          <cell r="H19">
            <v>11.16</v>
          </cell>
          <cell r="I19" t="str">
            <v>SO</v>
          </cell>
          <cell r="J19">
            <v>28.44</v>
          </cell>
          <cell r="K19">
            <v>1.5999999999999999</v>
          </cell>
        </row>
        <row r="20">
          <cell r="B20">
            <v>16.004166666666666</v>
          </cell>
          <cell r="C20">
            <v>21.3</v>
          </cell>
          <cell r="D20">
            <v>12.1</v>
          </cell>
          <cell r="E20">
            <v>82.375</v>
          </cell>
          <cell r="F20">
            <v>97</v>
          </cell>
          <cell r="G20">
            <v>51</v>
          </cell>
          <cell r="H20">
            <v>18</v>
          </cell>
          <cell r="I20" t="str">
            <v>NE</v>
          </cell>
          <cell r="J20">
            <v>39.96</v>
          </cell>
          <cell r="K20">
            <v>11.999999999999998</v>
          </cell>
        </row>
        <row r="21">
          <cell r="B21">
            <v>10.320833333333333</v>
          </cell>
          <cell r="C21">
            <v>16.3</v>
          </cell>
          <cell r="D21">
            <v>5.4</v>
          </cell>
          <cell r="E21">
            <v>63.75</v>
          </cell>
          <cell r="F21">
            <v>91</v>
          </cell>
          <cell r="G21">
            <v>28</v>
          </cell>
          <cell r="H21">
            <v>14.76</v>
          </cell>
          <cell r="I21" t="str">
            <v>NE</v>
          </cell>
          <cell r="J21">
            <v>31.680000000000003</v>
          </cell>
          <cell r="K21">
            <v>0.60000000000000009</v>
          </cell>
        </row>
        <row r="22">
          <cell r="B22">
            <v>8.5624999999999982</v>
          </cell>
          <cell r="C22">
            <v>15.4</v>
          </cell>
          <cell r="D22">
            <v>2.7</v>
          </cell>
          <cell r="E22">
            <v>72.166666666666671</v>
          </cell>
          <cell r="F22">
            <v>92</v>
          </cell>
          <cell r="G22">
            <v>44</v>
          </cell>
          <cell r="H22">
            <v>5.4</v>
          </cell>
          <cell r="I22" t="str">
            <v>NO</v>
          </cell>
          <cell r="J22">
            <v>12.6</v>
          </cell>
          <cell r="K22">
            <v>0</v>
          </cell>
        </row>
        <row r="23">
          <cell r="B23">
            <v>13.66666666666667</v>
          </cell>
          <cell r="C23">
            <v>21</v>
          </cell>
          <cell r="D23">
            <v>9.1999999999999993</v>
          </cell>
          <cell r="E23">
            <v>69.708333333333329</v>
          </cell>
          <cell r="F23">
            <v>92</v>
          </cell>
          <cell r="G23">
            <v>38</v>
          </cell>
          <cell r="H23">
            <v>7.5600000000000005</v>
          </cell>
          <cell r="I23" t="str">
            <v>L</v>
          </cell>
          <cell r="J23">
            <v>16.920000000000002</v>
          </cell>
          <cell r="K23">
            <v>0.4</v>
          </cell>
        </row>
        <row r="24">
          <cell r="B24">
            <v>15.241666666666665</v>
          </cell>
          <cell r="C24">
            <v>24</v>
          </cell>
          <cell r="D24">
            <v>9.5</v>
          </cell>
          <cell r="E24">
            <v>60.166666666666664</v>
          </cell>
          <cell r="F24">
            <v>86</v>
          </cell>
          <cell r="G24">
            <v>32</v>
          </cell>
          <cell r="H24">
            <v>6.48</v>
          </cell>
          <cell r="I24" t="str">
            <v>SE</v>
          </cell>
          <cell r="J24">
            <v>20.88</v>
          </cell>
          <cell r="K24">
            <v>0</v>
          </cell>
        </row>
        <row r="25">
          <cell r="B25">
            <v>15.775</v>
          </cell>
          <cell r="C25">
            <v>24.1</v>
          </cell>
          <cell r="D25">
            <v>9.1</v>
          </cell>
          <cell r="E25">
            <v>66.625</v>
          </cell>
          <cell r="F25">
            <v>91</v>
          </cell>
          <cell r="G25">
            <v>36</v>
          </cell>
          <cell r="H25">
            <v>6.48</v>
          </cell>
          <cell r="I25" t="str">
            <v>NE</v>
          </cell>
          <cell r="J25">
            <v>15.48</v>
          </cell>
          <cell r="K25">
            <v>0</v>
          </cell>
        </row>
        <row r="26">
          <cell r="B26">
            <v>16.625</v>
          </cell>
          <cell r="C26">
            <v>25.8</v>
          </cell>
          <cell r="D26">
            <v>8.6999999999999993</v>
          </cell>
          <cell r="E26">
            <v>71.166666666666671</v>
          </cell>
          <cell r="F26">
            <v>96</v>
          </cell>
          <cell r="G26">
            <v>42</v>
          </cell>
          <cell r="H26">
            <v>15.840000000000002</v>
          </cell>
          <cell r="I26" t="str">
            <v>O</v>
          </cell>
          <cell r="J26">
            <v>29.52</v>
          </cell>
          <cell r="K26">
            <v>0</v>
          </cell>
        </row>
        <row r="27">
          <cell r="B27">
            <v>18.858333333333331</v>
          </cell>
          <cell r="C27">
            <v>27</v>
          </cell>
          <cell r="D27">
            <v>11.3</v>
          </cell>
          <cell r="E27">
            <v>65.416666666666671</v>
          </cell>
          <cell r="F27">
            <v>93</v>
          </cell>
          <cell r="G27">
            <v>35</v>
          </cell>
          <cell r="H27">
            <v>13.32</v>
          </cell>
          <cell r="I27" t="str">
            <v>O</v>
          </cell>
          <cell r="J27">
            <v>37.440000000000005</v>
          </cell>
          <cell r="K27">
            <v>0</v>
          </cell>
        </row>
        <row r="28">
          <cell r="B28">
            <v>20.862500000000001</v>
          </cell>
          <cell r="C28">
            <v>31.1</v>
          </cell>
          <cell r="D28">
            <v>12.1</v>
          </cell>
          <cell r="E28">
            <v>63.208333333333336</v>
          </cell>
          <cell r="F28">
            <v>93</v>
          </cell>
          <cell r="G28">
            <v>26</v>
          </cell>
          <cell r="H28">
            <v>11.520000000000001</v>
          </cell>
          <cell r="I28" t="str">
            <v>O</v>
          </cell>
          <cell r="J28">
            <v>26.28</v>
          </cell>
          <cell r="K28">
            <v>0</v>
          </cell>
        </row>
        <row r="29">
          <cell r="B29">
            <v>22.504166666666674</v>
          </cell>
          <cell r="C29">
            <v>31.7</v>
          </cell>
          <cell r="D29">
            <v>14.6</v>
          </cell>
          <cell r="E29">
            <v>61.916666666666664</v>
          </cell>
          <cell r="F29">
            <v>93</v>
          </cell>
          <cell r="G29">
            <v>28</v>
          </cell>
          <cell r="H29">
            <v>22.32</v>
          </cell>
          <cell r="I29" t="str">
            <v>SO</v>
          </cell>
          <cell r="J29">
            <v>45.36</v>
          </cell>
          <cell r="K29">
            <v>0</v>
          </cell>
        </row>
        <row r="30">
          <cell r="B30">
            <v>24.612500000000001</v>
          </cell>
          <cell r="C30">
            <v>32.200000000000003</v>
          </cell>
          <cell r="D30">
            <v>17.899999999999999</v>
          </cell>
          <cell r="E30">
            <v>48.958333333333336</v>
          </cell>
          <cell r="F30">
            <v>72</v>
          </cell>
          <cell r="G30">
            <v>26</v>
          </cell>
          <cell r="H30">
            <v>14.76</v>
          </cell>
          <cell r="I30" t="str">
            <v>SO</v>
          </cell>
          <cell r="J30">
            <v>38.519999999999996</v>
          </cell>
          <cell r="K30">
            <v>0</v>
          </cell>
        </row>
        <row r="31">
          <cell r="B31">
            <v>15.866666666666665</v>
          </cell>
          <cell r="C31">
            <v>23.5</v>
          </cell>
          <cell r="D31">
            <v>9.9</v>
          </cell>
          <cell r="E31">
            <v>66.833333333333329</v>
          </cell>
          <cell r="F31">
            <v>89</v>
          </cell>
          <cell r="G31">
            <v>35</v>
          </cell>
          <cell r="H31">
            <v>14.04</v>
          </cell>
          <cell r="I31" t="str">
            <v>NE</v>
          </cell>
          <cell r="J31">
            <v>37.800000000000004</v>
          </cell>
          <cell r="K31">
            <v>0</v>
          </cell>
        </row>
        <row r="32">
          <cell r="B32">
            <v>15.483333333333334</v>
          </cell>
          <cell r="C32">
            <v>24.6</v>
          </cell>
          <cell r="D32">
            <v>8.3000000000000007</v>
          </cell>
          <cell r="E32">
            <v>67.333333333333329</v>
          </cell>
          <cell r="F32">
            <v>92</v>
          </cell>
          <cell r="G32">
            <v>36</v>
          </cell>
          <cell r="H32">
            <v>6.84</v>
          </cell>
          <cell r="I32" t="str">
            <v>N</v>
          </cell>
          <cell r="J32">
            <v>15.840000000000002</v>
          </cell>
          <cell r="K32">
            <v>0</v>
          </cell>
        </row>
        <row r="33">
          <cell r="B33">
            <v>19.366666666666667</v>
          </cell>
          <cell r="C33">
            <v>29.4</v>
          </cell>
          <cell r="D33">
            <v>12.2</v>
          </cell>
          <cell r="E33">
            <v>66.458333333333329</v>
          </cell>
          <cell r="F33">
            <v>90</v>
          </cell>
          <cell r="G33">
            <v>31</v>
          </cell>
          <cell r="H33">
            <v>12.24</v>
          </cell>
          <cell r="I33" t="str">
            <v>O</v>
          </cell>
          <cell r="J33">
            <v>23.040000000000003</v>
          </cell>
          <cell r="K33">
            <v>0</v>
          </cell>
        </row>
        <row r="34">
          <cell r="B34">
            <v>21.899999999999995</v>
          </cell>
          <cell r="C34">
            <v>29.7</v>
          </cell>
          <cell r="D34">
            <v>14.8</v>
          </cell>
          <cell r="E34">
            <v>60.875</v>
          </cell>
          <cell r="F34">
            <v>89</v>
          </cell>
          <cell r="G34">
            <v>34</v>
          </cell>
          <cell r="H34">
            <v>17.28</v>
          </cell>
          <cell r="I34" t="str">
            <v>O</v>
          </cell>
          <cell r="J34">
            <v>37.080000000000005</v>
          </cell>
          <cell r="K34">
            <v>0</v>
          </cell>
        </row>
        <row r="35">
          <cell r="B35">
            <v>23.349999999999998</v>
          </cell>
          <cell r="C35">
            <v>31</v>
          </cell>
          <cell r="D35">
            <v>15.9</v>
          </cell>
          <cell r="E35">
            <v>55.333333333333336</v>
          </cell>
          <cell r="F35">
            <v>85</v>
          </cell>
          <cell r="G35">
            <v>26</v>
          </cell>
          <cell r="H35">
            <v>17.64</v>
          </cell>
          <cell r="I35" t="str">
            <v>O</v>
          </cell>
          <cell r="J35">
            <v>38.159999999999997</v>
          </cell>
          <cell r="K35">
            <v>0</v>
          </cell>
        </row>
        <row r="36">
          <cell r="I36" t="str">
            <v>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18.587500000000002</v>
          </cell>
          <cell r="C5">
            <v>29.2</v>
          </cell>
          <cell r="D5">
            <v>10.6</v>
          </cell>
          <cell r="E5">
            <v>71</v>
          </cell>
          <cell r="F5">
            <v>95</v>
          </cell>
          <cell r="G5">
            <v>32</v>
          </cell>
          <cell r="H5">
            <v>8.2799999999999994</v>
          </cell>
          <cell r="I5" t="str">
            <v>NE</v>
          </cell>
          <cell r="J5">
            <v>25.2</v>
          </cell>
          <cell r="K5">
            <v>0</v>
          </cell>
        </row>
        <row r="6">
          <cell r="B6">
            <v>19.408333333333331</v>
          </cell>
          <cell r="C6">
            <v>31.1</v>
          </cell>
          <cell r="D6">
            <v>11.6</v>
          </cell>
          <cell r="E6">
            <v>70.041666666666671</v>
          </cell>
          <cell r="F6">
            <v>94</v>
          </cell>
          <cell r="G6">
            <v>29</v>
          </cell>
          <cell r="H6">
            <v>7.5600000000000005</v>
          </cell>
          <cell r="I6" t="str">
            <v>NE</v>
          </cell>
          <cell r="J6">
            <v>22.32</v>
          </cell>
          <cell r="K6">
            <v>0.2</v>
          </cell>
        </row>
        <row r="7">
          <cell r="B7">
            <v>19.766666666666669</v>
          </cell>
          <cell r="C7">
            <v>30.7</v>
          </cell>
          <cell r="D7">
            <v>11</v>
          </cell>
          <cell r="E7">
            <v>67.125</v>
          </cell>
          <cell r="F7">
            <v>95</v>
          </cell>
          <cell r="G7">
            <v>27</v>
          </cell>
          <cell r="H7">
            <v>8.2799999999999994</v>
          </cell>
          <cell r="I7" t="str">
            <v>NE</v>
          </cell>
          <cell r="J7">
            <v>33.480000000000004</v>
          </cell>
          <cell r="K7">
            <v>0</v>
          </cell>
        </row>
        <row r="8">
          <cell r="B8">
            <v>19.258333333333336</v>
          </cell>
          <cell r="C8">
            <v>31.2</v>
          </cell>
          <cell r="D8">
            <v>10.9</v>
          </cell>
          <cell r="E8">
            <v>69.083333333333329</v>
          </cell>
          <cell r="F8">
            <v>93</v>
          </cell>
          <cell r="G8">
            <v>27</v>
          </cell>
          <cell r="H8">
            <v>8.64</v>
          </cell>
          <cell r="I8" t="str">
            <v>NE</v>
          </cell>
          <cell r="J8">
            <v>27</v>
          </cell>
          <cell r="K8">
            <v>0</v>
          </cell>
        </row>
        <row r="9">
          <cell r="B9">
            <v>20.599999999999998</v>
          </cell>
          <cell r="C9">
            <v>31.2</v>
          </cell>
          <cell r="D9">
            <v>13.6</v>
          </cell>
          <cell r="E9">
            <v>68.833333333333329</v>
          </cell>
          <cell r="F9">
            <v>94</v>
          </cell>
          <cell r="G9">
            <v>30</v>
          </cell>
          <cell r="H9">
            <v>9.3600000000000012</v>
          </cell>
          <cell r="I9" t="str">
            <v>NE</v>
          </cell>
          <cell r="J9">
            <v>28.44</v>
          </cell>
          <cell r="K9">
            <v>0</v>
          </cell>
        </row>
        <row r="10">
          <cell r="B10">
            <v>16.55</v>
          </cell>
          <cell r="C10">
            <v>21.8</v>
          </cell>
          <cell r="D10">
            <v>11.9</v>
          </cell>
          <cell r="E10">
            <v>83.833333333333329</v>
          </cell>
          <cell r="F10">
            <v>93</v>
          </cell>
          <cell r="G10">
            <v>64</v>
          </cell>
          <cell r="H10">
            <v>12.24</v>
          </cell>
          <cell r="I10" t="str">
            <v>NE</v>
          </cell>
          <cell r="J10">
            <v>27</v>
          </cell>
          <cell r="K10">
            <v>1.7999999999999998</v>
          </cell>
        </row>
        <row r="11">
          <cell r="B11">
            <v>11.145833333333334</v>
          </cell>
          <cell r="C11">
            <v>20.100000000000001</v>
          </cell>
          <cell r="D11">
            <v>3.5</v>
          </cell>
          <cell r="E11">
            <v>78.166666666666671</v>
          </cell>
          <cell r="F11">
            <v>98</v>
          </cell>
          <cell r="G11">
            <v>31</v>
          </cell>
          <cell r="H11">
            <v>10.08</v>
          </cell>
          <cell r="I11" t="str">
            <v>SO</v>
          </cell>
          <cell r="J11">
            <v>23.759999999999998</v>
          </cell>
          <cell r="K11">
            <v>0</v>
          </cell>
        </row>
        <row r="12">
          <cell r="B12">
            <v>13.108333333333336</v>
          </cell>
          <cell r="C12">
            <v>23.2</v>
          </cell>
          <cell r="D12">
            <v>6.3</v>
          </cell>
          <cell r="E12">
            <v>72.791666666666671</v>
          </cell>
          <cell r="F12">
            <v>95</v>
          </cell>
          <cell r="G12">
            <v>41</v>
          </cell>
          <cell r="H12">
            <v>7.9200000000000008</v>
          </cell>
          <cell r="I12" t="str">
            <v>SO</v>
          </cell>
          <cell r="J12">
            <v>18</v>
          </cell>
          <cell r="K12">
            <v>0</v>
          </cell>
        </row>
        <row r="13">
          <cell r="B13">
            <v>18.204166666666662</v>
          </cell>
          <cell r="C13">
            <v>31.8</v>
          </cell>
          <cell r="D13">
            <v>9.1</v>
          </cell>
          <cell r="E13">
            <v>67.541666666666671</v>
          </cell>
          <cell r="F13">
            <v>94</v>
          </cell>
          <cell r="G13">
            <v>29</v>
          </cell>
          <cell r="H13">
            <v>11.520000000000001</v>
          </cell>
          <cell r="I13" t="str">
            <v>NE</v>
          </cell>
          <cell r="J13">
            <v>29.880000000000003</v>
          </cell>
          <cell r="K13">
            <v>0</v>
          </cell>
        </row>
        <row r="14">
          <cell r="B14">
            <v>21.387499999999999</v>
          </cell>
          <cell r="C14">
            <v>32.200000000000003</v>
          </cell>
          <cell r="D14">
            <v>12.4</v>
          </cell>
          <cell r="E14">
            <v>66.625</v>
          </cell>
          <cell r="F14">
            <v>96</v>
          </cell>
          <cell r="G14">
            <v>32</v>
          </cell>
          <cell r="H14">
            <v>11.16</v>
          </cell>
          <cell r="I14" t="str">
            <v>NE</v>
          </cell>
          <cell r="J14">
            <v>34.92</v>
          </cell>
          <cell r="K14">
            <v>0</v>
          </cell>
        </row>
        <row r="15">
          <cell r="B15">
            <v>21.520833333333332</v>
          </cell>
          <cell r="C15">
            <v>32.4</v>
          </cell>
          <cell r="D15">
            <v>12.2</v>
          </cell>
          <cell r="E15">
            <v>66.5</v>
          </cell>
          <cell r="F15">
            <v>96</v>
          </cell>
          <cell r="G15">
            <v>29</v>
          </cell>
          <cell r="H15">
            <v>11.879999999999999</v>
          </cell>
          <cell r="I15" t="str">
            <v>NE</v>
          </cell>
          <cell r="J15">
            <v>43.92</v>
          </cell>
          <cell r="K15">
            <v>0</v>
          </cell>
        </row>
        <row r="16">
          <cell r="B16">
            <v>23.370833333333334</v>
          </cell>
          <cell r="C16">
            <v>32.6</v>
          </cell>
          <cell r="D16">
            <v>16.5</v>
          </cell>
          <cell r="E16">
            <v>65.833333333333329</v>
          </cell>
          <cell r="F16">
            <v>91</v>
          </cell>
          <cell r="G16">
            <v>33</v>
          </cell>
          <cell r="H16">
            <v>16.920000000000002</v>
          </cell>
          <cell r="I16" t="str">
            <v>NE</v>
          </cell>
          <cell r="J16">
            <v>38.159999999999997</v>
          </cell>
          <cell r="K16">
            <v>0</v>
          </cell>
        </row>
        <row r="17">
          <cell r="B17">
            <v>23.741666666666664</v>
          </cell>
          <cell r="C17">
            <v>33.5</v>
          </cell>
          <cell r="D17">
            <v>17.2</v>
          </cell>
          <cell r="E17">
            <v>66.625</v>
          </cell>
          <cell r="F17">
            <v>91</v>
          </cell>
          <cell r="G17">
            <v>31</v>
          </cell>
          <cell r="H17">
            <v>9.7200000000000006</v>
          </cell>
          <cell r="I17" t="str">
            <v>NE</v>
          </cell>
          <cell r="J17">
            <v>30.240000000000002</v>
          </cell>
          <cell r="K17">
            <v>0</v>
          </cell>
        </row>
        <row r="18">
          <cell r="B18">
            <v>22.462500000000002</v>
          </cell>
          <cell r="C18">
            <v>33.4</v>
          </cell>
          <cell r="D18">
            <v>13.8</v>
          </cell>
          <cell r="E18">
            <v>64.333333333333329</v>
          </cell>
          <cell r="F18">
            <v>93</v>
          </cell>
          <cell r="G18">
            <v>26</v>
          </cell>
          <cell r="H18">
            <v>10.44</v>
          </cell>
          <cell r="I18" t="str">
            <v>L</v>
          </cell>
          <cell r="J18">
            <v>44.28</v>
          </cell>
          <cell r="K18">
            <v>0</v>
          </cell>
        </row>
        <row r="19">
          <cell r="B19">
            <v>24.091666666666669</v>
          </cell>
          <cell r="C19">
            <v>32.1</v>
          </cell>
          <cell r="D19">
            <v>18.3</v>
          </cell>
          <cell r="E19">
            <v>60</v>
          </cell>
          <cell r="F19">
            <v>79</v>
          </cell>
          <cell r="G19">
            <v>35</v>
          </cell>
          <cell r="H19">
            <v>20.52</v>
          </cell>
          <cell r="I19" t="str">
            <v>NE</v>
          </cell>
          <cell r="J19">
            <v>44.28</v>
          </cell>
          <cell r="K19">
            <v>0</v>
          </cell>
        </row>
        <row r="20">
          <cell r="B20">
            <v>17.954166666666669</v>
          </cell>
          <cell r="C20">
            <v>25.2</v>
          </cell>
          <cell r="D20">
            <v>13.3</v>
          </cell>
          <cell r="E20">
            <v>77.25</v>
          </cell>
          <cell r="F20">
            <v>96</v>
          </cell>
          <cell r="G20">
            <v>46</v>
          </cell>
          <cell r="H20">
            <v>12.24</v>
          </cell>
          <cell r="I20" t="str">
            <v>NO</v>
          </cell>
          <cell r="J20">
            <v>35.28</v>
          </cell>
          <cell r="K20">
            <v>31.400000000000002</v>
          </cell>
        </row>
        <row r="21">
          <cell r="B21">
            <v>10.733333333333334</v>
          </cell>
          <cell r="C21">
            <v>18</v>
          </cell>
          <cell r="D21">
            <v>5.8</v>
          </cell>
          <cell r="E21">
            <v>68.416666666666671</v>
          </cell>
          <cell r="F21">
            <v>93</v>
          </cell>
          <cell r="G21">
            <v>30</v>
          </cell>
          <cell r="H21">
            <v>11.16</v>
          </cell>
          <cell r="I21" t="str">
            <v>O</v>
          </cell>
          <cell r="J21">
            <v>30.6</v>
          </cell>
          <cell r="K21">
            <v>0</v>
          </cell>
        </row>
        <row r="22">
          <cell r="B22">
            <v>9.5791666666666657</v>
          </cell>
          <cell r="C22">
            <v>16.3</v>
          </cell>
          <cell r="D22">
            <v>3.6</v>
          </cell>
          <cell r="E22">
            <v>70.75</v>
          </cell>
          <cell r="F22">
            <v>92</v>
          </cell>
          <cell r="G22">
            <v>45</v>
          </cell>
          <cell r="H22">
            <v>8.2799999999999994</v>
          </cell>
          <cell r="I22" t="str">
            <v>SO</v>
          </cell>
          <cell r="J22">
            <v>16.2</v>
          </cell>
          <cell r="K22">
            <v>0</v>
          </cell>
        </row>
        <row r="23">
          <cell r="B23">
            <v>14.708333333333334</v>
          </cell>
          <cell r="C23">
            <v>22.1</v>
          </cell>
          <cell r="D23">
            <v>9.5</v>
          </cell>
          <cell r="E23">
            <v>65.375</v>
          </cell>
          <cell r="F23">
            <v>88</v>
          </cell>
          <cell r="G23">
            <v>34</v>
          </cell>
          <cell r="H23">
            <v>6.48</v>
          </cell>
          <cell r="I23" t="str">
            <v>O</v>
          </cell>
          <cell r="J23">
            <v>17.28</v>
          </cell>
          <cell r="K23">
            <v>0.2</v>
          </cell>
        </row>
        <row r="24">
          <cell r="B24">
            <v>16.145833333333336</v>
          </cell>
          <cell r="C24">
            <v>25</v>
          </cell>
          <cell r="D24">
            <v>7.3</v>
          </cell>
          <cell r="E24">
            <v>58.458333333333336</v>
          </cell>
          <cell r="F24">
            <v>91</v>
          </cell>
          <cell r="G24">
            <v>32</v>
          </cell>
          <cell r="H24">
            <v>5.04</v>
          </cell>
          <cell r="I24" t="str">
            <v>NE</v>
          </cell>
          <cell r="J24">
            <v>15.48</v>
          </cell>
          <cell r="K24">
            <v>0</v>
          </cell>
        </row>
        <row r="25">
          <cell r="B25">
            <v>16.270833333333332</v>
          </cell>
          <cell r="C25">
            <v>25.5</v>
          </cell>
          <cell r="D25">
            <v>9.1999999999999993</v>
          </cell>
          <cell r="E25">
            <v>65.166666666666671</v>
          </cell>
          <cell r="F25">
            <v>89</v>
          </cell>
          <cell r="G25">
            <v>34</v>
          </cell>
          <cell r="H25">
            <v>7.9200000000000008</v>
          </cell>
          <cell r="I25" t="str">
            <v>NE</v>
          </cell>
          <cell r="J25">
            <v>17.28</v>
          </cell>
          <cell r="K25">
            <v>0</v>
          </cell>
        </row>
        <row r="26">
          <cell r="B26">
            <v>16.274999999999999</v>
          </cell>
          <cell r="C26">
            <v>27.4</v>
          </cell>
          <cell r="D26">
            <v>8.6</v>
          </cell>
          <cell r="E26">
            <v>71.083333333333329</v>
          </cell>
          <cell r="F26">
            <v>94</v>
          </cell>
          <cell r="G26">
            <v>35</v>
          </cell>
          <cell r="H26">
            <v>7.9200000000000008</v>
          </cell>
          <cell r="I26" t="str">
            <v>NE</v>
          </cell>
          <cell r="J26">
            <v>21.6</v>
          </cell>
          <cell r="K26">
            <v>0</v>
          </cell>
        </row>
        <row r="27">
          <cell r="B27">
            <v>17.541666666666668</v>
          </cell>
          <cell r="C27">
            <v>30.2</v>
          </cell>
          <cell r="D27">
            <v>8.6</v>
          </cell>
          <cell r="E27">
            <v>69.791666666666671</v>
          </cell>
          <cell r="F27">
            <v>96</v>
          </cell>
          <cell r="G27">
            <v>21</v>
          </cell>
          <cell r="H27">
            <v>6.84</v>
          </cell>
          <cell r="I27" t="str">
            <v>NE</v>
          </cell>
          <cell r="J27">
            <v>17.28</v>
          </cell>
          <cell r="K27">
            <v>0</v>
          </cell>
        </row>
        <row r="28">
          <cell r="B28">
            <v>18.2</v>
          </cell>
          <cell r="C28">
            <v>32.700000000000003</v>
          </cell>
          <cell r="D28">
            <v>8.5</v>
          </cell>
          <cell r="E28">
            <v>65.291666666666671</v>
          </cell>
          <cell r="F28">
            <v>94</v>
          </cell>
          <cell r="G28">
            <v>20</v>
          </cell>
          <cell r="H28">
            <v>6.84</v>
          </cell>
          <cell r="I28" t="str">
            <v>NE</v>
          </cell>
          <cell r="J28">
            <v>22.68</v>
          </cell>
          <cell r="K28">
            <v>0</v>
          </cell>
        </row>
        <row r="29">
          <cell r="B29">
            <v>21.416666666666661</v>
          </cell>
          <cell r="C29">
            <v>33.799999999999997</v>
          </cell>
          <cell r="D29">
            <v>13.2</v>
          </cell>
          <cell r="E29">
            <v>61.666666666666664</v>
          </cell>
          <cell r="F29">
            <v>89</v>
          </cell>
          <cell r="G29">
            <v>24</v>
          </cell>
          <cell r="H29">
            <v>6.84</v>
          </cell>
          <cell r="I29" t="str">
            <v>NE</v>
          </cell>
          <cell r="J29">
            <v>32.4</v>
          </cell>
          <cell r="K29">
            <v>0</v>
          </cell>
        </row>
        <row r="30">
          <cell r="B30">
            <v>21.633333333333329</v>
          </cell>
          <cell r="C30">
            <v>31.7</v>
          </cell>
          <cell r="D30">
            <v>13.9</v>
          </cell>
          <cell r="E30">
            <v>63.166666666666664</v>
          </cell>
          <cell r="F30">
            <v>91</v>
          </cell>
          <cell r="G30">
            <v>27</v>
          </cell>
          <cell r="H30">
            <v>15.840000000000002</v>
          </cell>
          <cell r="I30" t="str">
            <v>NE</v>
          </cell>
          <cell r="J30">
            <v>33.119999999999997</v>
          </cell>
          <cell r="K30">
            <v>0</v>
          </cell>
        </row>
        <row r="31">
          <cell r="B31">
            <v>17.850000000000001</v>
          </cell>
          <cell r="C31">
            <v>23.5</v>
          </cell>
          <cell r="D31">
            <v>11.9</v>
          </cell>
          <cell r="E31">
            <v>60.25</v>
          </cell>
          <cell r="F31">
            <v>83</v>
          </cell>
          <cell r="G31">
            <v>27</v>
          </cell>
          <cell r="H31">
            <v>10.8</v>
          </cell>
          <cell r="I31" t="str">
            <v>O</v>
          </cell>
          <cell r="J31">
            <v>32.4</v>
          </cell>
          <cell r="K31">
            <v>0</v>
          </cell>
        </row>
        <row r="32">
          <cell r="B32">
            <v>16.412500000000001</v>
          </cell>
          <cell r="C32">
            <v>24.8</v>
          </cell>
          <cell r="D32">
            <v>11</v>
          </cell>
          <cell r="E32">
            <v>62.166666666666664</v>
          </cell>
          <cell r="F32">
            <v>83</v>
          </cell>
          <cell r="G32">
            <v>37</v>
          </cell>
          <cell r="H32">
            <v>9</v>
          </cell>
          <cell r="I32" t="str">
            <v>NO</v>
          </cell>
          <cell r="J32">
            <v>23.040000000000003</v>
          </cell>
          <cell r="K32">
            <v>0</v>
          </cell>
        </row>
        <row r="33">
          <cell r="B33">
            <v>18.729166666666668</v>
          </cell>
          <cell r="C33">
            <v>30.1</v>
          </cell>
          <cell r="D33">
            <v>10.6</v>
          </cell>
          <cell r="E33">
            <v>65.708333333333329</v>
          </cell>
          <cell r="F33">
            <v>92</v>
          </cell>
          <cell r="G33">
            <v>28</v>
          </cell>
          <cell r="H33">
            <v>9</v>
          </cell>
          <cell r="I33" t="str">
            <v>SO</v>
          </cell>
          <cell r="J33">
            <v>22.32</v>
          </cell>
          <cell r="K33">
            <v>0</v>
          </cell>
        </row>
        <row r="34">
          <cell r="B34">
            <v>20.5</v>
          </cell>
          <cell r="C34">
            <v>32.200000000000003</v>
          </cell>
          <cell r="D34">
            <v>11.3</v>
          </cell>
          <cell r="E34">
            <v>63.375</v>
          </cell>
          <cell r="F34">
            <v>93</v>
          </cell>
          <cell r="G34">
            <v>24</v>
          </cell>
          <cell r="H34">
            <v>9</v>
          </cell>
          <cell r="I34" t="str">
            <v>SO</v>
          </cell>
          <cell r="J34">
            <v>24.48</v>
          </cell>
          <cell r="K34">
            <v>0</v>
          </cell>
        </row>
        <row r="35">
          <cell r="B35">
            <v>20.733333333333331</v>
          </cell>
          <cell r="C35">
            <v>31.9</v>
          </cell>
          <cell r="D35">
            <v>11.1</v>
          </cell>
          <cell r="E35">
            <v>61.791666666666664</v>
          </cell>
          <cell r="F35">
            <v>93</v>
          </cell>
          <cell r="G35">
            <v>24</v>
          </cell>
          <cell r="H35">
            <v>9.3600000000000012</v>
          </cell>
          <cell r="I35" t="str">
            <v>NE</v>
          </cell>
          <cell r="J35">
            <v>29.16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21.537500000000005</v>
          </cell>
          <cell r="C5">
            <v>30.1</v>
          </cell>
          <cell r="D5">
            <v>15.7</v>
          </cell>
          <cell r="E5">
            <v>70.083333333333329</v>
          </cell>
          <cell r="F5">
            <v>93</v>
          </cell>
          <cell r="G5">
            <v>35</v>
          </cell>
          <cell r="H5">
            <v>4.6800000000000006</v>
          </cell>
          <cell r="I5" t="str">
            <v>S</v>
          </cell>
          <cell r="J5">
            <v>16.2</v>
          </cell>
          <cell r="K5">
            <v>0</v>
          </cell>
        </row>
        <row r="6">
          <cell r="B6">
            <v>22.220833333333331</v>
          </cell>
          <cell r="C6">
            <v>31.1</v>
          </cell>
          <cell r="D6">
            <v>15.2</v>
          </cell>
          <cell r="E6">
            <v>69.708333333333329</v>
          </cell>
          <cell r="F6">
            <v>93</v>
          </cell>
          <cell r="G6">
            <v>34</v>
          </cell>
          <cell r="H6">
            <v>6.84</v>
          </cell>
          <cell r="I6" t="str">
            <v>S</v>
          </cell>
          <cell r="J6">
            <v>16.559999999999999</v>
          </cell>
          <cell r="K6">
            <v>0</v>
          </cell>
        </row>
        <row r="7">
          <cell r="B7">
            <v>22.491666666666664</v>
          </cell>
          <cell r="C7">
            <v>31</v>
          </cell>
          <cell r="D7">
            <v>15.7</v>
          </cell>
          <cell r="E7">
            <v>66.916666666666671</v>
          </cell>
          <cell r="F7">
            <v>93</v>
          </cell>
          <cell r="G7">
            <v>31</v>
          </cell>
          <cell r="H7">
            <v>14.04</v>
          </cell>
          <cell r="I7" t="str">
            <v>S</v>
          </cell>
          <cell r="J7">
            <v>27</v>
          </cell>
          <cell r="K7">
            <v>0</v>
          </cell>
        </row>
        <row r="8">
          <cell r="B8">
            <v>21.087499999999995</v>
          </cell>
          <cell r="C8">
            <v>30.9</v>
          </cell>
          <cell r="D8">
            <v>14.3</v>
          </cell>
          <cell r="E8">
            <v>70.083333333333329</v>
          </cell>
          <cell r="F8">
            <v>93</v>
          </cell>
          <cell r="G8">
            <v>34</v>
          </cell>
          <cell r="H8">
            <v>14.04</v>
          </cell>
          <cell r="I8" t="str">
            <v>SE</v>
          </cell>
          <cell r="J8">
            <v>25.2</v>
          </cell>
          <cell r="K8">
            <v>0</v>
          </cell>
        </row>
        <row r="9">
          <cell r="B9">
            <v>22.258333333333329</v>
          </cell>
          <cell r="C9">
            <v>29.6</v>
          </cell>
          <cell r="D9">
            <v>16.899999999999999</v>
          </cell>
          <cell r="E9">
            <v>74.458333333333329</v>
          </cell>
          <cell r="F9">
            <v>93</v>
          </cell>
          <cell r="G9">
            <v>45</v>
          </cell>
          <cell r="H9">
            <v>9</v>
          </cell>
          <cell r="I9" t="str">
            <v>NO</v>
          </cell>
          <cell r="J9">
            <v>20.88</v>
          </cell>
          <cell r="K9">
            <v>0</v>
          </cell>
        </row>
        <row r="10">
          <cell r="B10">
            <v>17.774999999999999</v>
          </cell>
          <cell r="C10">
            <v>23.6</v>
          </cell>
          <cell r="D10">
            <v>14.9</v>
          </cell>
          <cell r="E10">
            <v>83.583333333333329</v>
          </cell>
          <cell r="F10">
            <v>93</v>
          </cell>
          <cell r="G10">
            <v>70</v>
          </cell>
          <cell r="H10">
            <v>3.24</v>
          </cell>
          <cell r="I10" t="str">
            <v>SE</v>
          </cell>
          <cell r="J10">
            <v>16.2</v>
          </cell>
          <cell r="K10">
            <v>0.2</v>
          </cell>
        </row>
        <row r="11">
          <cell r="B11">
            <v>15.583333333333334</v>
          </cell>
          <cell r="C11">
            <v>23</v>
          </cell>
          <cell r="D11">
            <v>10.199999999999999</v>
          </cell>
          <cell r="E11">
            <v>74.041666666666671</v>
          </cell>
          <cell r="F11">
            <v>96</v>
          </cell>
          <cell r="G11">
            <v>40</v>
          </cell>
          <cell r="H11">
            <v>7.9200000000000008</v>
          </cell>
          <cell r="I11" t="str">
            <v>S</v>
          </cell>
          <cell r="J11">
            <v>21.96</v>
          </cell>
          <cell r="K11">
            <v>0</v>
          </cell>
        </row>
        <row r="12">
          <cell r="B12">
            <v>18.766666666666662</v>
          </cell>
          <cell r="C12">
            <v>26.7</v>
          </cell>
          <cell r="D12">
            <v>14.4</v>
          </cell>
          <cell r="E12">
            <v>62.041666666666664</v>
          </cell>
          <cell r="F12">
            <v>80</v>
          </cell>
          <cell r="G12">
            <v>44</v>
          </cell>
          <cell r="H12">
            <v>5.7600000000000007</v>
          </cell>
          <cell r="I12" t="str">
            <v>S</v>
          </cell>
          <cell r="J12">
            <v>15.48</v>
          </cell>
          <cell r="K12">
            <v>0</v>
          </cell>
        </row>
        <row r="13">
          <cell r="B13">
            <v>21.429166666666664</v>
          </cell>
          <cell r="C13">
            <v>31.6</v>
          </cell>
          <cell r="D13">
            <v>14.9</v>
          </cell>
          <cell r="E13">
            <v>71.833333333333329</v>
          </cell>
          <cell r="F13">
            <v>93</v>
          </cell>
          <cell r="G13">
            <v>38</v>
          </cell>
          <cell r="H13">
            <v>11.879999999999999</v>
          </cell>
          <cell r="I13" t="str">
            <v>SO</v>
          </cell>
          <cell r="J13">
            <v>27.36</v>
          </cell>
          <cell r="K13">
            <v>0</v>
          </cell>
        </row>
        <row r="14">
          <cell r="B14">
            <v>23.295833333333334</v>
          </cell>
          <cell r="C14">
            <v>32.200000000000003</v>
          </cell>
          <cell r="D14">
            <v>15.3</v>
          </cell>
          <cell r="E14">
            <v>70.208333333333329</v>
          </cell>
          <cell r="F14">
            <v>94</v>
          </cell>
          <cell r="G14">
            <v>37</v>
          </cell>
          <cell r="H14">
            <v>14.76</v>
          </cell>
          <cell r="I14" t="str">
            <v>N</v>
          </cell>
          <cell r="J14">
            <v>40.680000000000007</v>
          </cell>
          <cell r="K14">
            <v>0</v>
          </cell>
        </row>
        <row r="15">
          <cell r="B15">
            <v>23.845833333333328</v>
          </cell>
          <cell r="C15">
            <v>32.700000000000003</v>
          </cell>
          <cell r="D15">
            <v>15.2</v>
          </cell>
          <cell r="E15">
            <v>68</v>
          </cell>
          <cell r="F15">
            <v>94</v>
          </cell>
          <cell r="G15">
            <v>37</v>
          </cell>
          <cell r="H15">
            <v>14.76</v>
          </cell>
          <cell r="I15" t="str">
            <v>N</v>
          </cell>
          <cell r="J15">
            <v>37.080000000000005</v>
          </cell>
          <cell r="K15">
            <v>0</v>
          </cell>
        </row>
        <row r="16">
          <cell r="B16">
            <v>25.008333333333329</v>
          </cell>
          <cell r="C16">
            <v>33.799999999999997</v>
          </cell>
          <cell r="D16">
            <v>17.100000000000001</v>
          </cell>
          <cell r="E16">
            <v>67.708333333333329</v>
          </cell>
          <cell r="F16">
            <v>93</v>
          </cell>
          <cell r="G16">
            <v>36</v>
          </cell>
          <cell r="H16">
            <v>13.32</v>
          </cell>
          <cell r="I16" t="str">
            <v>N</v>
          </cell>
          <cell r="J16">
            <v>33.480000000000004</v>
          </cell>
          <cell r="K16">
            <v>0</v>
          </cell>
        </row>
        <row r="17">
          <cell r="B17">
            <v>25.295833333333331</v>
          </cell>
          <cell r="C17">
            <v>33</v>
          </cell>
          <cell r="D17">
            <v>18.8</v>
          </cell>
          <cell r="E17">
            <v>69.875</v>
          </cell>
          <cell r="F17">
            <v>94</v>
          </cell>
          <cell r="G17">
            <v>36</v>
          </cell>
          <cell r="H17">
            <v>13.32</v>
          </cell>
          <cell r="I17" t="str">
            <v>N</v>
          </cell>
          <cell r="J17">
            <v>28.8</v>
          </cell>
          <cell r="K17">
            <v>0</v>
          </cell>
        </row>
        <row r="18">
          <cell r="B18">
            <v>24.129166666666666</v>
          </cell>
          <cell r="C18">
            <v>32.9</v>
          </cell>
          <cell r="D18">
            <v>15.7</v>
          </cell>
          <cell r="E18">
            <v>64.458333333333329</v>
          </cell>
          <cell r="F18">
            <v>94</v>
          </cell>
          <cell r="G18">
            <v>32</v>
          </cell>
          <cell r="H18">
            <v>15.48</v>
          </cell>
          <cell r="I18" t="str">
            <v>N</v>
          </cell>
          <cell r="J18">
            <v>34.92</v>
          </cell>
          <cell r="K18">
            <v>0</v>
          </cell>
        </row>
        <row r="19">
          <cell r="B19">
            <v>24.5</v>
          </cell>
          <cell r="C19">
            <v>32.1</v>
          </cell>
          <cell r="D19">
            <v>18.899999999999999</v>
          </cell>
          <cell r="E19">
            <v>68.166666666666671</v>
          </cell>
          <cell r="F19">
            <v>89</v>
          </cell>
          <cell r="G19">
            <v>44</v>
          </cell>
          <cell r="H19">
            <v>14.04</v>
          </cell>
          <cell r="I19" t="str">
            <v>N</v>
          </cell>
          <cell r="J19">
            <v>30.240000000000002</v>
          </cell>
          <cell r="K19">
            <v>0.2</v>
          </cell>
        </row>
        <row r="20">
          <cell r="B20">
            <v>19.933333333333334</v>
          </cell>
          <cell r="C20">
            <v>24.1</v>
          </cell>
          <cell r="D20">
            <v>14.3</v>
          </cell>
          <cell r="E20">
            <v>73.75</v>
          </cell>
          <cell r="F20">
            <v>93</v>
          </cell>
          <cell r="G20">
            <v>39</v>
          </cell>
          <cell r="H20">
            <v>14.76</v>
          </cell>
          <cell r="I20" t="str">
            <v>S</v>
          </cell>
          <cell r="J20">
            <v>32.4</v>
          </cell>
          <cell r="K20">
            <v>1.7999999999999998</v>
          </cell>
        </row>
        <row r="21">
          <cell r="B21">
            <v>13.725</v>
          </cell>
          <cell r="C21">
            <v>20.399999999999999</v>
          </cell>
          <cell r="D21">
            <v>7</v>
          </cell>
          <cell r="E21">
            <v>62.208333333333336</v>
          </cell>
          <cell r="F21">
            <v>94</v>
          </cell>
          <cell r="G21">
            <v>24</v>
          </cell>
          <cell r="H21">
            <v>14.4</v>
          </cell>
          <cell r="I21" t="str">
            <v>SE</v>
          </cell>
          <cell r="J21">
            <v>32.4</v>
          </cell>
          <cell r="K21">
            <v>0</v>
          </cell>
        </row>
        <row r="22">
          <cell r="B22">
            <v>13.104166666666666</v>
          </cell>
          <cell r="C22">
            <v>17.8</v>
          </cell>
          <cell r="D22">
            <v>8.9</v>
          </cell>
          <cell r="E22">
            <v>63.125</v>
          </cell>
          <cell r="F22">
            <v>84</v>
          </cell>
          <cell r="G22">
            <v>44</v>
          </cell>
          <cell r="H22">
            <v>5.04</v>
          </cell>
          <cell r="I22" t="str">
            <v>SE</v>
          </cell>
          <cell r="J22">
            <v>16.2</v>
          </cell>
          <cell r="K22">
            <v>0</v>
          </cell>
        </row>
        <row r="23">
          <cell r="B23">
            <v>16.254166666666666</v>
          </cell>
          <cell r="C23">
            <v>23.1</v>
          </cell>
          <cell r="D23">
            <v>12</v>
          </cell>
          <cell r="E23">
            <v>59.041666666666664</v>
          </cell>
          <cell r="F23">
            <v>80</v>
          </cell>
          <cell r="G23">
            <v>30</v>
          </cell>
          <cell r="H23">
            <v>6.48</v>
          </cell>
          <cell r="I23" t="str">
            <v>SE</v>
          </cell>
          <cell r="J23">
            <v>17.64</v>
          </cell>
          <cell r="K23">
            <v>0</v>
          </cell>
        </row>
        <row r="24">
          <cell r="B24">
            <v>16.55</v>
          </cell>
          <cell r="C24">
            <v>25.8</v>
          </cell>
          <cell r="D24">
            <v>8.4</v>
          </cell>
          <cell r="E24">
            <v>58.75</v>
          </cell>
          <cell r="F24">
            <v>89</v>
          </cell>
          <cell r="G24">
            <v>28</v>
          </cell>
          <cell r="H24">
            <v>6.48</v>
          </cell>
          <cell r="I24" t="str">
            <v>SE</v>
          </cell>
          <cell r="J24">
            <v>18</v>
          </cell>
          <cell r="K24">
            <v>0</v>
          </cell>
        </row>
        <row r="25">
          <cell r="B25">
            <v>17.8</v>
          </cell>
          <cell r="C25">
            <v>27.4</v>
          </cell>
          <cell r="D25">
            <v>10.5</v>
          </cell>
          <cell r="E25">
            <v>61.041666666666664</v>
          </cell>
          <cell r="F25">
            <v>92</v>
          </cell>
          <cell r="G25">
            <v>26</v>
          </cell>
          <cell r="H25">
            <v>5.04</v>
          </cell>
          <cell r="I25" t="str">
            <v>SE</v>
          </cell>
          <cell r="J25">
            <v>20.88</v>
          </cell>
          <cell r="K25">
            <v>0</v>
          </cell>
        </row>
        <row r="26">
          <cell r="B26">
            <v>17.716666666666665</v>
          </cell>
          <cell r="C26">
            <v>29.1</v>
          </cell>
          <cell r="D26">
            <v>9.3000000000000007</v>
          </cell>
          <cell r="E26">
            <v>64.833333333333329</v>
          </cell>
          <cell r="F26">
            <v>91</v>
          </cell>
          <cell r="G26">
            <v>27</v>
          </cell>
          <cell r="H26">
            <v>6.12</v>
          </cell>
          <cell r="I26" t="str">
            <v>SE</v>
          </cell>
          <cell r="J26">
            <v>12.96</v>
          </cell>
          <cell r="K26">
            <v>0</v>
          </cell>
        </row>
        <row r="27">
          <cell r="B27">
            <v>19.595833333333335</v>
          </cell>
          <cell r="C27">
            <v>31.1</v>
          </cell>
          <cell r="D27">
            <v>11.4</v>
          </cell>
          <cell r="E27">
            <v>66.25</v>
          </cell>
          <cell r="F27">
            <v>93</v>
          </cell>
          <cell r="G27">
            <v>26</v>
          </cell>
          <cell r="H27">
            <v>6.12</v>
          </cell>
          <cell r="I27" t="str">
            <v>SE</v>
          </cell>
          <cell r="J27">
            <v>23.040000000000003</v>
          </cell>
          <cell r="K27">
            <v>0</v>
          </cell>
        </row>
        <row r="28">
          <cell r="B28">
            <v>21.250000000000004</v>
          </cell>
          <cell r="C28">
            <v>33.700000000000003</v>
          </cell>
          <cell r="D28">
            <v>11.8</v>
          </cell>
          <cell r="E28">
            <v>61.333333333333336</v>
          </cell>
          <cell r="F28">
            <v>92</v>
          </cell>
          <cell r="G28">
            <v>22</v>
          </cell>
          <cell r="H28">
            <v>4.6800000000000006</v>
          </cell>
          <cell r="I28" t="str">
            <v>SE</v>
          </cell>
          <cell r="J28">
            <v>12.96</v>
          </cell>
          <cell r="K28">
            <v>0</v>
          </cell>
        </row>
        <row r="29">
          <cell r="B29">
            <v>23.625</v>
          </cell>
          <cell r="C29">
            <v>34.299999999999997</v>
          </cell>
          <cell r="D29">
            <v>15.9</v>
          </cell>
          <cell r="E29">
            <v>60.75</v>
          </cell>
          <cell r="F29">
            <v>89</v>
          </cell>
          <cell r="G29">
            <v>28</v>
          </cell>
          <cell r="H29">
            <v>15.120000000000001</v>
          </cell>
          <cell r="I29" t="str">
            <v>SE</v>
          </cell>
          <cell r="J29">
            <v>32.76</v>
          </cell>
          <cell r="K29">
            <v>0</v>
          </cell>
        </row>
        <row r="30">
          <cell r="B30">
            <v>23.333333333333339</v>
          </cell>
          <cell r="C30">
            <v>33</v>
          </cell>
          <cell r="D30">
            <v>15.8</v>
          </cell>
          <cell r="E30">
            <v>65.666666666666671</v>
          </cell>
          <cell r="F30">
            <v>92</v>
          </cell>
          <cell r="G30">
            <v>31</v>
          </cell>
          <cell r="H30">
            <v>7.9200000000000008</v>
          </cell>
          <cell r="I30" t="str">
            <v>SE</v>
          </cell>
          <cell r="J30">
            <v>23.040000000000003</v>
          </cell>
          <cell r="K30">
            <v>0</v>
          </cell>
        </row>
        <row r="31">
          <cell r="B31">
            <v>20.591666666666669</v>
          </cell>
          <cell r="C31">
            <v>25.4</v>
          </cell>
          <cell r="D31">
            <v>16.5</v>
          </cell>
          <cell r="E31">
            <v>60.25</v>
          </cell>
          <cell r="F31">
            <v>84</v>
          </cell>
          <cell r="G31">
            <v>27</v>
          </cell>
          <cell r="H31">
            <v>12.24</v>
          </cell>
          <cell r="I31" t="str">
            <v>SE</v>
          </cell>
          <cell r="J31">
            <v>28.08</v>
          </cell>
          <cell r="K31">
            <v>0</v>
          </cell>
        </row>
        <row r="32">
          <cell r="B32">
            <v>20.054166666666671</v>
          </cell>
          <cell r="C32">
            <v>29.1</v>
          </cell>
          <cell r="D32">
            <v>13.9</v>
          </cell>
          <cell r="E32">
            <v>56.291666666666664</v>
          </cell>
          <cell r="F32">
            <v>73</v>
          </cell>
          <cell r="G32">
            <v>32</v>
          </cell>
          <cell r="H32">
            <v>6.84</v>
          </cell>
          <cell r="I32" t="str">
            <v>SE</v>
          </cell>
          <cell r="J32">
            <v>21.240000000000002</v>
          </cell>
          <cell r="K32">
            <v>0</v>
          </cell>
        </row>
        <row r="33">
          <cell r="B33">
            <v>22.216666666666669</v>
          </cell>
          <cell r="C33">
            <v>33.4</v>
          </cell>
          <cell r="D33">
            <v>14.5</v>
          </cell>
          <cell r="E33">
            <v>60.708333333333336</v>
          </cell>
          <cell r="F33">
            <v>82</v>
          </cell>
          <cell r="G33">
            <v>26</v>
          </cell>
          <cell r="H33">
            <v>5.04</v>
          </cell>
          <cell r="I33" t="str">
            <v>SE</v>
          </cell>
          <cell r="J33">
            <v>17.28</v>
          </cell>
          <cell r="K33">
            <v>0</v>
          </cell>
        </row>
        <row r="34">
          <cell r="B34">
            <v>23.858333333333334</v>
          </cell>
          <cell r="C34">
            <v>33.9</v>
          </cell>
          <cell r="D34">
            <v>16.2</v>
          </cell>
          <cell r="E34">
            <v>58.083333333333336</v>
          </cell>
          <cell r="F34">
            <v>86</v>
          </cell>
          <cell r="G34">
            <v>21</v>
          </cell>
          <cell r="H34">
            <v>10.08</v>
          </cell>
          <cell r="I34" t="str">
            <v>SE</v>
          </cell>
          <cell r="J34">
            <v>22.68</v>
          </cell>
          <cell r="K34">
            <v>0</v>
          </cell>
        </row>
        <row r="35">
          <cell r="B35">
            <v>23.529166666666665</v>
          </cell>
          <cell r="C35">
            <v>34.1</v>
          </cell>
          <cell r="D35">
            <v>14.7</v>
          </cell>
          <cell r="E35">
            <v>54.041666666666664</v>
          </cell>
          <cell r="F35">
            <v>85</v>
          </cell>
          <cell r="G35">
            <v>20</v>
          </cell>
          <cell r="H35">
            <v>18.36</v>
          </cell>
          <cell r="I35" t="str">
            <v>SE</v>
          </cell>
          <cell r="J35">
            <v>35.64</v>
          </cell>
          <cell r="K35">
            <v>0</v>
          </cell>
        </row>
        <row r="36">
          <cell r="I36" t="str">
            <v>SE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21.308333333333334</v>
          </cell>
          <cell r="C5">
            <v>32.299999999999997</v>
          </cell>
          <cell r="D5">
            <v>12.7</v>
          </cell>
          <cell r="E5">
            <v>69.125</v>
          </cell>
          <cell r="F5">
            <v>97</v>
          </cell>
          <cell r="G5">
            <v>27</v>
          </cell>
          <cell r="H5">
            <v>17.28</v>
          </cell>
          <cell r="I5" t="str">
            <v>N</v>
          </cell>
          <cell r="J5">
            <v>41.4</v>
          </cell>
          <cell r="K5">
            <v>0</v>
          </cell>
        </row>
        <row r="6">
          <cell r="B6">
            <v>21.766666666666666</v>
          </cell>
          <cell r="C6">
            <v>33.200000000000003</v>
          </cell>
          <cell r="D6">
            <v>12.9</v>
          </cell>
          <cell r="E6">
            <v>70.25</v>
          </cell>
          <cell r="F6">
            <v>97</v>
          </cell>
          <cell r="G6">
            <v>28</v>
          </cell>
          <cell r="H6">
            <v>16.2</v>
          </cell>
          <cell r="I6" t="str">
            <v>NE</v>
          </cell>
          <cell r="J6">
            <v>28.44</v>
          </cell>
          <cell r="K6">
            <v>0</v>
          </cell>
        </row>
        <row r="7">
          <cell r="B7">
            <v>22.099999999999998</v>
          </cell>
          <cell r="C7">
            <v>32.6</v>
          </cell>
          <cell r="D7">
            <v>13.5</v>
          </cell>
          <cell r="E7">
            <v>68</v>
          </cell>
          <cell r="F7">
            <v>97</v>
          </cell>
          <cell r="G7">
            <v>28</v>
          </cell>
          <cell r="H7">
            <v>21.6</v>
          </cell>
          <cell r="I7" t="str">
            <v>N</v>
          </cell>
          <cell r="J7">
            <v>37.800000000000004</v>
          </cell>
          <cell r="K7">
            <v>0.2</v>
          </cell>
        </row>
        <row r="8">
          <cell r="B8">
            <v>21.533333333333331</v>
          </cell>
          <cell r="C8">
            <v>33</v>
          </cell>
          <cell r="D8">
            <v>13.2</v>
          </cell>
          <cell r="E8">
            <v>69.416666666666671</v>
          </cell>
          <cell r="F8">
            <v>96</v>
          </cell>
          <cell r="G8">
            <v>30</v>
          </cell>
          <cell r="H8">
            <v>23.400000000000002</v>
          </cell>
          <cell r="I8" t="str">
            <v>NE</v>
          </cell>
          <cell r="J8">
            <v>43.2</v>
          </cell>
          <cell r="K8">
            <v>0</v>
          </cell>
        </row>
        <row r="9">
          <cell r="B9">
            <v>21.637500000000003</v>
          </cell>
          <cell r="C9">
            <v>31.5</v>
          </cell>
          <cell r="D9">
            <v>14.6</v>
          </cell>
          <cell r="E9">
            <v>76.5</v>
          </cell>
          <cell r="F9">
            <v>97</v>
          </cell>
          <cell r="G9">
            <v>42</v>
          </cell>
          <cell r="H9">
            <v>15.840000000000002</v>
          </cell>
          <cell r="I9" t="str">
            <v>N</v>
          </cell>
          <cell r="J9">
            <v>24.840000000000003</v>
          </cell>
          <cell r="K9">
            <v>0</v>
          </cell>
        </row>
        <row r="10">
          <cell r="B10">
            <v>17.3</v>
          </cell>
          <cell r="C10">
            <v>22.6</v>
          </cell>
          <cell r="D10">
            <v>13.8</v>
          </cell>
          <cell r="E10">
            <v>82.166666666666671</v>
          </cell>
          <cell r="F10">
            <v>92</v>
          </cell>
          <cell r="G10">
            <v>71</v>
          </cell>
          <cell r="H10">
            <v>19.440000000000001</v>
          </cell>
          <cell r="I10" t="str">
            <v>S</v>
          </cell>
          <cell r="J10">
            <v>31.319999999999997</v>
          </cell>
          <cell r="K10">
            <v>0</v>
          </cell>
        </row>
        <row r="11">
          <cell r="B11">
            <v>18.004166666666666</v>
          </cell>
          <cell r="C11">
            <v>26</v>
          </cell>
          <cell r="D11">
            <v>12.8</v>
          </cell>
          <cell r="E11">
            <v>77.083333333333329</v>
          </cell>
          <cell r="F11">
            <v>98</v>
          </cell>
          <cell r="G11">
            <v>46</v>
          </cell>
          <cell r="H11">
            <v>10.44</v>
          </cell>
          <cell r="I11" t="str">
            <v>S</v>
          </cell>
          <cell r="J11">
            <v>18.720000000000002</v>
          </cell>
          <cell r="K11">
            <v>0</v>
          </cell>
        </row>
        <row r="12">
          <cell r="B12">
            <v>20.141666666666669</v>
          </cell>
          <cell r="C12">
            <v>31</v>
          </cell>
          <cell r="D12">
            <v>13.1</v>
          </cell>
          <cell r="E12">
            <v>71.75</v>
          </cell>
          <cell r="F12">
            <v>95</v>
          </cell>
          <cell r="G12">
            <v>35</v>
          </cell>
          <cell r="H12">
            <v>12.96</v>
          </cell>
          <cell r="I12" t="str">
            <v>SE</v>
          </cell>
          <cell r="J12">
            <v>23.400000000000002</v>
          </cell>
          <cell r="K12">
            <v>0</v>
          </cell>
        </row>
        <row r="13">
          <cell r="B13">
            <v>23.270833333333332</v>
          </cell>
          <cell r="C13">
            <v>33.5</v>
          </cell>
          <cell r="D13">
            <v>15.6</v>
          </cell>
          <cell r="E13">
            <v>69.75</v>
          </cell>
          <cell r="F13">
            <v>96</v>
          </cell>
          <cell r="G13">
            <v>33</v>
          </cell>
          <cell r="H13">
            <v>14.04</v>
          </cell>
          <cell r="I13" t="str">
            <v>NE</v>
          </cell>
          <cell r="J13">
            <v>41.04</v>
          </cell>
          <cell r="K13">
            <v>0</v>
          </cell>
        </row>
        <row r="14">
          <cell r="B14">
            <v>23.366666666666671</v>
          </cell>
          <cell r="C14">
            <v>34</v>
          </cell>
          <cell r="D14">
            <v>14.3</v>
          </cell>
          <cell r="E14">
            <v>71.583333333333329</v>
          </cell>
          <cell r="F14">
            <v>97</v>
          </cell>
          <cell r="G14">
            <v>35</v>
          </cell>
          <cell r="H14">
            <v>22.32</v>
          </cell>
          <cell r="I14" t="str">
            <v>NO</v>
          </cell>
          <cell r="J14">
            <v>47.519999999999996</v>
          </cell>
          <cell r="K14">
            <v>0</v>
          </cell>
        </row>
        <row r="15">
          <cell r="B15">
            <v>24.954166666666669</v>
          </cell>
          <cell r="C15">
            <v>34.6</v>
          </cell>
          <cell r="D15">
            <v>15.2</v>
          </cell>
          <cell r="E15">
            <v>65.458333333333329</v>
          </cell>
          <cell r="F15">
            <v>97</v>
          </cell>
          <cell r="G15">
            <v>32</v>
          </cell>
          <cell r="H15">
            <v>27</v>
          </cell>
          <cell r="I15" t="str">
            <v>NO</v>
          </cell>
          <cell r="J15">
            <v>49.680000000000007</v>
          </cell>
          <cell r="K15">
            <v>0</v>
          </cell>
        </row>
        <row r="16">
          <cell r="B16">
            <v>25.391666666666669</v>
          </cell>
          <cell r="C16">
            <v>35.5</v>
          </cell>
          <cell r="D16">
            <v>16.2</v>
          </cell>
          <cell r="E16">
            <v>66.291666666666671</v>
          </cell>
          <cell r="F16">
            <v>96</v>
          </cell>
          <cell r="G16">
            <v>33</v>
          </cell>
          <cell r="H16">
            <v>19.079999999999998</v>
          </cell>
          <cell r="I16" t="str">
            <v>N</v>
          </cell>
          <cell r="J16">
            <v>38.880000000000003</v>
          </cell>
          <cell r="K16">
            <v>0</v>
          </cell>
        </row>
        <row r="17">
          <cell r="B17">
            <v>26.225000000000005</v>
          </cell>
          <cell r="C17">
            <v>34.9</v>
          </cell>
          <cell r="D17">
            <v>19.100000000000001</v>
          </cell>
          <cell r="E17">
            <v>64</v>
          </cell>
          <cell r="F17">
            <v>92</v>
          </cell>
          <cell r="G17">
            <v>28</v>
          </cell>
          <cell r="H17">
            <v>19.8</v>
          </cell>
          <cell r="I17" t="str">
            <v>N</v>
          </cell>
          <cell r="J17">
            <v>35.28</v>
          </cell>
          <cell r="K17">
            <v>0</v>
          </cell>
        </row>
        <row r="18">
          <cell r="B18">
            <v>25.400000000000002</v>
          </cell>
          <cell r="C18">
            <v>34.6</v>
          </cell>
          <cell r="D18">
            <v>15.8</v>
          </cell>
          <cell r="E18">
            <v>58.041666666666664</v>
          </cell>
          <cell r="F18">
            <v>93</v>
          </cell>
          <cell r="G18">
            <v>26</v>
          </cell>
          <cell r="H18">
            <v>24.48</v>
          </cell>
          <cell r="I18" t="str">
            <v>N</v>
          </cell>
          <cell r="J18">
            <v>46.080000000000005</v>
          </cell>
          <cell r="K18">
            <v>0</v>
          </cell>
        </row>
        <row r="19">
          <cell r="B19">
            <v>25.804166666666671</v>
          </cell>
          <cell r="C19">
            <v>35.1</v>
          </cell>
          <cell r="D19">
            <v>18.100000000000001</v>
          </cell>
          <cell r="E19">
            <v>61.375</v>
          </cell>
          <cell r="F19">
            <v>92</v>
          </cell>
          <cell r="G19">
            <v>32</v>
          </cell>
          <cell r="H19">
            <v>20.52</v>
          </cell>
          <cell r="I19" t="str">
            <v>NO</v>
          </cell>
          <cell r="J19">
            <v>43.56</v>
          </cell>
          <cell r="K19">
            <v>0</v>
          </cell>
        </row>
        <row r="20">
          <cell r="B20">
            <v>20.670833333333334</v>
          </cell>
          <cell r="C20">
            <v>26.9</v>
          </cell>
          <cell r="D20">
            <v>14.2</v>
          </cell>
          <cell r="E20">
            <v>74.375</v>
          </cell>
          <cell r="F20">
            <v>92</v>
          </cell>
          <cell r="G20">
            <v>56</v>
          </cell>
          <cell r="H20">
            <v>23.040000000000003</v>
          </cell>
          <cell r="I20" t="str">
            <v>S</v>
          </cell>
          <cell r="J20">
            <v>42.84</v>
          </cell>
          <cell r="K20">
            <v>0</v>
          </cell>
        </row>
        <row r="21">
          <cell r="B21">
            <v>13.495833333333335</v>
          </cell>
          <cell r="C21">
            <v>22.2</v>
          </cell>
          <cell r="D21">
            <v>4.3</v>
          </cell>
          <cell r="E21">
            <v>66.416666666666671</v>
          </cell>
          <cell r="F21">
            <v>98</v>
          </cell>
          <cell r="G21">
            <v>24</v>
          </cell>
          <cell r="H21">
            <v>19.440000000000001</v>
          </cell>
          <cell r="I21" t="str">
            <v>SE</v>
          </cell>
          <cell r="J21">
            <v>37.080000000000005</v>
          </cell>
          <cell r="K21">
            <v>0</v>
          </cell>
        </row>
        <row r="22">
          <cell r="B22">
            <v>14.9</v>
          </cell>
          <cell r="C22">
            <v>23.4</v>
          </cell>
          <cell r="D22">
            <v>7.3</v>
          </cell>
          <cell r="E22">
            <v>58</v>
          </cell>
          <cell r="F22">
            <v>89</v>
          </cell>
          <cell r="G22">
            <v>24</v>
          </cell>
          <cell r="H22">
            <v>13.32</v>
          </cell>
          <cell r="I22" t="str">
            <v>SE</v>
          </cell>
          <cell r="J22">
            <v>23.400000000000002</v>
          </cell>
          <cell r="K22">
            <v>0</v>
          </cell>
        </row>
        <row r="23">
          <cell r="B23">
            <v>15.587499999999999</v>
          </cell>
          <cell r="C23">
            <v>23.7</v>
          </cell>
          <cell r="D23">
            <v>9.9</v>
          </cell>
          <cell r="E23">
            <v>65.958333333333329</v>
          </cell>
          <cell r="F23">
            <v>90</v>
          </cell>
          <cell r="G23">
            <v>33</v>
          </cell>
          <cell r="H23">
            <v>16.920000000000002</v>
          </cell>
          <cell r="I23" t="str">
            <v>S</v>
          </cell>
          <cell r="J23">
            <v>27.720000000000002</v>
          </cell>
          <cell r="K23">
            <v>0</v>
          </cell>
        </row>
        <row r="24">
          <cell r="B24">
            <v>16.258333333333333</v>
          </cell>
          <cell r="C24">
            <v>26.7</v>
          </cell>
          <cell r="D24">
            <v>7.9</v>
          </cell>
          <cell r="E24">
            <v>61.875</v>
          </cell>
          <cell r="F24">
            <v>95</v>
          </cell>
          <cell r="G24">
            <v>27</v>
          </cell>
          <cell r="H24">
            <v>14.4</v>
          </cell>
          <cell r="I24" t="str">
            <v>S</v>
          </cell>
          <cell r="J24">
            <v>21.240000000000002</v>
          </cell>
          <cell r="K24">
            <v>0</v>
          </cell>
        </row>
        <row r="25">
          <cell r="B25">
            <v>17.108333333333331</v>
          </cell>
          <cell r="C25">
            <v>27.6</v>
          </cell>
          <cell r="D25">
            <v>8.6999999999999993</v>
          </cell>
          <cell r="E25">
            <v>65</v>
          </cell>
          <cell r="F25">
            <v>95</v>
          </cell>
          <cell r="G25">
            <v>31</v>
          </cell>
          <cell r="H25">
            <v>12.96</v>
          </cell>
          <cell r="I25" t="str">
            <v>S</v>
          </cell>
          <cell r="J25">
            <v>25.56</v>
          </cell>
          <cell r="K25">
            <v>0</v>
          </cell>
        </row>
        <row r="26">
          <cell r="B26">
            <v>17.683333333333334</v>
          </cell>
          <cell r="C26">
            <v>31.1</v>
          </cell>
          <cell r="D26">
            <v>7</v>
          </cell>
          <cell r="E26">
            <v>67.125</v>
          </cell>
          <cell r="F26">
            <v>96</v>
          </cell>
          <cell r="G26">
            <v>26</v>
          </cell>
          <cell r="H26">
            <v>6.12</v>
          </cell>
          <cell r="I26" t="str">
            <v>S</v>
          </cell>
          <cell r="J26">
            <v>14.76</v>
          </cell>
          <cell r="K26">
            <v>0</v>
          </cell>
        </row>
        <row r="27">
          <cell r="B27">
            <v>19.500000000000004</v>
          </cell>
          <cell r="C27">
            <v>33.6</v>
          </cell>
          <cell r="D27">
            <v>8</v>
          </cell>
          <cell r="E27">
            <v>65</v>
          </cell>
          <cell r="F27">
            <v>96</v>
          </cell>
          <cell r="G27">
            <v>17</v>
          </cell>
          <cell r="H27">
            <v>14.04</v>
          </cell>
          <cell r="I27" t="str">
            <v>NE</v>
          </cell>
          <cell r="J27">
            <v>26.28</v>
          </cell>
          <cell r="K27">
            <v>0</v>
          </cell>
        </row>
        <row r="28">
          <cell r="B28">
            <v>21.683333333333334</v>
          </cell>
          <cell r="C28">
            <v>35.9</v>
          </cell>
          <cell r="D28">
            <v>10.9</v>
          </cell>
          <cell r="E28">
            <v>61.583333333333336</v>
          </cell>
          <cell r="F28">
            <v>95</v>
          </cell>
          <cell r="G28">
            <v>16</v>
          </cell>
          <cell r="H28">
            <v>13.68</v>
          </cell>
          <cell r="I28" t="str">
            <v>NE</v>
          </cell>
          <cell r="J28">
            <v>23.400000000000002</v>
          </cell>
          <cell r="K28">
            <v>0</v>
          </cell>
        </row>
        <row r="29">
          <cell r="B29">
            <v>23.9375</v>
          </cell>
          <cell r="C29">
            <v>35.5</v>
          </cell>
          <cell r="D29">
            <v>15.7</v>
          </cell>
          <cell r="E29">
            <v>61.583333333333336</v>
          </cell>
          <cell r="F29">
            <v>91</v>
          </cell>
          <cell r="G29">
            <v>25</v>
          </cell>
          <cell r="H29">
            <v>23.400000000000002</v>
          </cell>
          <cell r="I29" t="str">
            <v>NE</v>
          </cell>
          <cell r="J29">
            <v>40.680000000000007</v>
          </cell>
          <cell r="K29">
            <v>0</v>
          </cell>
        </row>
        <row r="30">
          <cell r="B30">
            <v>24.083333333333332</v>
          </cell>
          <cell r="C30">
            <v>34.200000000000003</v>
          </cell>
          <cell r="D30">
            <v>15.3</v>
          </cell>
          <cell r="E30">
            <v>59.916666666666664</v>
          </cell>
          <cell r="F30">
            <v>93</v>
          </cell>
          <cell r="G30">
            <v>23</v>
          </cell>
          <cell r="H30">
            <v>10.8</v>
          </cell>
          <cell r="I30" t="str">
            <v>N</v>
          </cell>
          <cell r="J30">
            <v>27.720000000000002</v>
          </cell>
          <cell r="K30">
            <v>0</v>
          </cell>
        </row>
        <row r="31">
          <cell r="B31">
            <v>21.899999999999995</v>
          </cell>
          <cell r="C31">
            <v>26.9</v>
          </cell>
          <cell r="D31">
            <v>17.100000000000001</v>
          </cell>
          <cell r="E31">
            <v>63.791666666666664</v>
          </cell>
          <cell r="F31">
            <v>93</v>
          </cell>
          <cell r="G31">
            <v>34</v>
          </cell>
          <cell r="H31">
            <v>16.920000000000002</v>
          </cell>
          <cell r="I31" t="str">
            <v>S</v>
          </cell>
          <cell r="J31">
            <v>34.56</v>
          </cell>
          <cell r="K31">
            <v>0</v>
          </cell>
        </row>
        <row r="32">
          <cell r="B32">
            <v>19.858333333333331</v>
          </cell>
          <cell r="C32">
            <v>30.9</v>
          </cell>
          <cell r="D32">
            <v>10.8</v>
          </cell>
          <cell r="E32">
            <v>64.541666666666671</v>
          </cell>
          <cell r="F32">
            <v>93</v>
          </cell>
          <cell r="G32">
            <v>32</v>
          </cell>
          <cell r="H32">
            <v>12.6</v>
          </cell>
          <cell r="I32" t="str">
            <v>S</v>
          </cell>
          <cell r="J32">
            <v>21.240000000000002</v>
          </cell>
          <cell r="K32">
            <v>0</v>
          </cell>
        </row>
        <row r="33">
          <cell r="B33">
            <v>21.433333333333326</v>
          </cell>
          <cell r="C33">
            <v>34.1</v>
          </cell>
          <cell r="D33">
            <v>11.8</v>
          </cell>
          <cell r="E33">
            <v>68.625</v>
          </cell>
          <cell r="F33">
            <v>97</v>
          </cell>
          <cell r="G33">
            <v>29</v>
          </cell>
          <cell r="H33">
            <v>10.8</v>
          </cell>
          <cell r="I33" t="str">
            <v>S</v>
          </cell>
          <cell r="J33">
            <v>21.240000000000002</v>
          </cell>
          <cell r="K33">
            <v>0</v>
          </cell>
        </row>
        <row r="34">
          <cell r="B34">
            <v>23.154166666666665</v>
          </cell>
          <cell r="C34">
            <v>35.9</v>
          </cell>
          <cell r="D34">
            <v>13.4</v>
          </cell>
          <cell r="E34">
            <v>63.375</v>
          </cell>
          <cell r="F34">
            <v>97</v>
          </cell>
          <cell r="G34">
            <v>18</v>
          </cell>
          <cell r="H34">
            <v>20.52</v>
          </cell>
          <cell r="I34" t="str">
            <v>L</v>
          </cell>
          <cell r="J34">
            <v>40.680000000000007</v>
          </cell>
          <cell r="K34">
            <v>0</v>
          </cell>
        </row>
        <row r="35">
          <cell r="B35">
            <v>23.183333333333334</v>
          </cell>
          <cell r="C35">
            <v>34.799999999999997</v>
          </cell>
          <cell r="D35">
            <v>13.7</v>
          </cell>
          <cell r="E35">
            <v>55.625</v>
          </cell>
          <cell r="F35">
            <v>91</v>
          </cell>
          <cell r="G35">
            <v>20</v>
          </cell>
          <cell r="H35">
            <v>27.36</v>
          </cell>
          <cell r="I35" t="str">
            <v>N</v>
          </cell>
          <cell r="J35">
            <v>47.16</v>
          </cell>
          <cell r="K35">
            <v>0</v>
          </cell>
        </row>
        <row r="36">
          <cell r="I36" t="str">
            <v>S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18.691666666666666</v>
          </cell>
          <cell r="C5">
            <v>27.9</v>
          </cell>
          <cell r="D5">
            <v>10</v>
          </cell>
          <cell r="E5">
            <v>68</v>
          </cell>
          <cell r="F5">
            <v>97</v>
          </cell>
          <cell r="G5">
            <v>30</v>
          </cell>
          <cell r="H5">
            <v>11.879999999999999</v>
          </cell>
          <cell r="I5" t="str">
            <v>SO</v>
          </cell>
          <cell r="J5">
            <v>27.720000000000002</v>
          </cell>
          <cell r="K5">
            <v>0</v>
          </cell>
        </row>
        <row r="6">
          <cell r="B6">
            <v>19.279166666666669</v>
          </cell>
          <cell r="C6">
            <v>29.4</v>
          </cell>
          <cell r="D6">
            <v>10.4</v>
          </cell>
          <cell r="E6">
            <v>66.083333333333329</v>
          </cell>
          <cell r="F6">
            <v>96</v>
          </cell>
          <cell r="G6">
            <v>31</v>
          </cell>
          <cell r="H6">
            <v>15.840000000000002</v>
          </cell>
          <cell r="I6" t="str">
            <v>SO</v>
          </cell>
          <cell r="J6">
            <v>31.680000000000003</v>
          </cell>
          <cell r="K6">
            <v>0</v>
          </cell>
        </row>
        <row r="7">
          <cell r="B7">
            <v>19.870833333333334</v>
          </cell>
          <cell r="C7">
            <v>29.4</v>
          </cell>
          <cell r="D7">
            <v>11.8</v>
          </cell>
          <cell r="E7">
            <v>64.791666666666671</v>
          </cell>
          <cell r="F7">
            <v>97</v>
          </cell>
          <cell r="G7">
            <v>27</v>
          </cell>
          <cell r="H7">
            <v>12.6</v>
          </cell>
          <cell r="I7" t="str">
            <v>SO</v>
          </cell>
          <cell r="J7">
            <v>33.119999999999997</v>
          </cell>
          <cell r="K7">
            <v>0</v>
          </cell>
        </row>
        <row r="8">
          <cell r="B8">
            <v>20.074999999999999</v>
          </cell>
          <cell r="C8">
            <v>30</v>
          </cell>
          <cell r="D8">
            <v>13</v>
          </cell>
          <cell r="E8">
            <v>61.791666666666664</v>
          </cell>
          <cell r="F8">
            <v>89</v>
          </cell>
          <cell r="G8">
            <v>27</v>
          </cell>
          <cell r="H8">
            <v>19.079999999999998</v>
          </cell>
          <cell r="I8" t="str">
            <v>SO</v>
          </cell>
          <cell r="J8">
            <v>37.800000000000004</v>
          </cell>
          <cell r="K8">
            <v>0</v>
          </cell>
        </row>
        <row r="9">
          <cell r="B9">
            <v>20.879166666666666</v>
          </cell>
          <cell r="C9">
            <v>28.2</v>
          </cell>
          <cell r="D9">
            <v>15.2</v>
          </cell>
          <cell r="E9">
            <v>63.875</v>
          </cell>
          <cell r="F9">
            <v>89</v>
          </cell>
          <cell r="G9">
            <v>36</v>
          </cell>
          <cell r="H9">
            <v>14.04</v>
          </cell>
          <cell r="I9" t="str">
            <v>SO</v>
          </cell>
          <cell r="J9">
            <v>35.28</v>
          </cell>
          <cell r="K9">
            <v>0</v>
          </cell>
        </row>
        <row r="10">
          <cell r="B10">
            <v>14.599999999999996</v>
          </cell>
          <cell r="C10">
            <v>22</v>
          </cell>
          <cell r="D10">
            <v>10.3</v>
          </cell>
          <cell r="E10">
            <v>83.791666666666671</v>
          </cell>
          <cell r="F10">
            <v>97</v>
          </cell>
          <cell r="G10">
            <v>55</v>
          </cell>
          <cell r="H10">
            <v>11.879999999999999</v>
          </cell>
          <cell r="I10" t="str">
            <v>SO</v>
          </cell>
          <cell r="J10">
            <v>31.319999999999997</v>
          </cell>
          <cell r="K10">
            <v>5</v>
          </cell>
        </row>
        <row r="11">
          <cell r="B11">
            <v>10.383333333333335</v>
          </cell>
          <cell r="C11">
            <v>20.399999999999999</v>
          </cell>
          <cell r="D11">
            <v>2.6</v>
          </cell>
          <cell r="E11">
            <v>74.791666666666671</v>
          </cell>
          <cell r="F11">
            <v>99</v>
          </cell>
          <cell r="G11">
            <v>26</v>
          </cell>
          <cell r="H11">
            <v>7.2</v>
          </cell>
          <cell r="I11" t="str">
            <v>SO</v>
          </cell>
          <cell r="J11">
            <v>19.8</v>
          </cell>
          <cell r="K11">
            <v>0.2</v>
          </cell>
        </row>
        <row r="12">
          <cell r="B12">
            <v>12.4125</v>
          </cell>
          <cell r="C12">
            <v>22.2</v>
          </cell>
          <cell r="D12">
            <v>5.0999999999999996</v>
          </cell>
          <cell r="E12">
            <v>67.625</v>
          </cell>
          <cell r="F12">
            <v>94</v>
          </cell>
          <cell r="G12">
            <v>24</v>
          </cell>
          <cell r="H12">
            <v>15.48</v>
          </cell>
          <cell r="I12" t="str">
            <v>SO</v>
          </cell>
          <cell r="J12">
            <v>26.28</v>
          </cell>
          <cell r="K12">
            <v>0</v>
          </cell>
        </row>
        <row r="13">
          <cell r="B13">
            <v>18.170833333333331</v>
          </cell>
          <cell r="C13">
            <v>29.3</v>
          </cell>
          <cell r="D13">
            <v>10.1</v>
          </cell>
          <cell r="E13">
            <v>60</v>
          </cell>
          <cell r="F13">
            <v>85</v>
          </cell>
          <cell r="G13">
            <v>31</v>
          </cell>
          <cell r="H13">
            <v>15.120000000000001</v>
          </cell>
          <cell r="I13" t="str">
            <v>SO</v>
          </cell>
          <cell r="J13">
            <v>33.119999999999997</v>
          </cell>
          <cell r="K13">
            <v>0</v>
          </cell>
        </row>
        <row r="14">
          <cell r="B14">
            <v>21.333333333333332</v>
          </cell>
          <cell r="C14">
            <v>31.8</v>
          </cell>
          <cell r="D14">
            <v>13.4</v>
          </cell>
          <cell r="E14">
            <v>64.541666666666671</v>
          </cell>
          <cell r="F14">
            <v>93</v>
          </cell>
          <cell r="G14">
            <v>28</v>
          </cell>
          <cell r="H14">
            <v>21.240000000000002</v>
          </cell>
          <cell r="I14" t="str">
            <v>SO</v>
          </cell>
          <cell r="J14">
            <v>42.84</v>
          </cell>
          <cell r="K14">
            <v>0</v>
          </cell>
        </row>
        <row r="15">
          <cell r="B15">
            <v>23.829166666666666</v>
          </cell>
          <cell r="C15">
            <v>31.9</v>
          </cell>
          <cell r="D15">
            <v>17</v>
          </cell>
          <cell r="E15">
            <v>56.083333333333336</v>
          </cell>
          <cell r="F15">
            <v>83</v>
          </cell>
          <cell r="G15">
            <v>22</v>
          </cell>
          <cell r="H15">
            <v>27</v>
          </cell>
          <cell r="I15" t="str">
            <v>SO</v>
          </cell>
          <cell r="J15">
            <v>59.4</v>
          </cell>
          <cell r="K15">
            <v>0</v>
          </cell>
        </row>
        <row r="16">
          <cell r="B16">
            <v>23.291666666666671</v>
          </cell>
          <cell r="C16">
            <v>31.6</v>
          </cell>
          <cell r="D16">
            <v>17.2</v>
          </cell>
          <cell r="E16">
            <v>68.583333333333329</v>
          </cell>
          <cell r="F16">
            <v>89</v>
          </cell>
          <cell r="G16">
            <v>39</v>
          </cell>
          <cell r="H16">
            <v>16.559999999999999</v>
          </cell>
          <cell r="I16" t="str">
            <v>SO</v>
          </cell>
          <cell r="J16">
            <v>38.159999999999997</v>
          </cell>
          <cell r="K16">
            <v>0.60000000000000009</v>
          </cell>
        </row>
        <row r="17">
          <cell r="B17">
            <v>23.012499999999992</v>
          </cell>
          <cell r="C17">
            <v>32.9</v>
          </cell>
          <cell r="D17">
            <v>17.600000000000001</v>
          </cell>
          <cell r="E17">
            <v>72.416666666666671</v>
          </cell>
          <cell r="F17">
            <v>98</v>
          </cell>
          <cell r="G17">
            <v>33</v>
          </cell>
          <cell r="H17">
            <v>17.64</v>
          </cell>
          <cell r="I17" t="str">
            <v>SO</v>
          </cell>
          <cell r="J17">
            <v>41.76</v>
          </cell>
          <cell r="K17">
            <v>0</v>
          </cell>
        </row>
        <row r="18">
          <cell r="B18">
            <v>24.679166666666664</v>
          </cell>
          <cell r="C18">
            <v>32.799999999999997</v>
          </cell>
          <cell r="D18">
            <v>17.399999999999999</v>
          </cell>
          <cell r="E18">
            <v>52.958333333333336</v>
          </cell>
          <cell r="F18">
            <v>83</v>
          </cell>
          <cell r="G18">
            <v>24</v>
          </cell>
          <cell r="H18">
            <v>28.08</v>
          </cell>
          <cell r="I18" t="str">
            <v>SO</v>
          </cell>
          <cell r="J18">
            <v>57.960000000000008</v>
          </cell>
          <cell r="K18">
            <v>0</v>
          </cell>
        </row>
        <row r="19">
          <cell r="B19">
            <v>23.787499999999998</v>
          </cell>
          <cell r="C19">
            <v>29.9</v>
          </cell>
          <cell r="D19">
            <v>18.8</v>
          </cell>
          <cell r="E19">
            <v>64.416666666666671</v>
          </cell>
          <cell r="F19">
            <v>96</v>
          </cell>
          <cell r="G19">
            <v>44</v>
          </cell>
          <cell r="H19">
            <v>15.120000000000001</v>
          </cell>
          <cell r="I19" t="str">
            <v>SO</v>
          </cell>
          <cell r="J19">
            <v>43.56</v>
          </cell>
          <cell r="K19">
            <v>12.600000000000001</v>
          </cell>
        </row>
        <row r="20">
          <cell r="B20">
            <v>14.525000000000004</v>
          </cell>
          <cell r="C20">
            <v>21.5</v>
          </cell>
          <cell r="D20">
            <v>9.6999999999999993</v>
          </cell>
          <cell r="E20">
            <v>81.041666666666671</v>
          </cell>
          <cell r="F20">
            <v>97</v>
          </cell>
          <cell r="G20">
            <v>49</v>
          </cell>
          <cell r="H20">
            <v>16.920000000000002</v>
          </cell>
          <cell r="I20" t="str">
            <v>SO</v>
          </cell>
          <cell r="J20">
            <v>47.16</v>
          </cell>
          <cell r="K20">
            <v>13.2</v>
          </cell>
        </row>
        <row r="21">
          <cell r="B21">
            <v>9.2166666666666668</v>
          </cell>
          <cell r="C21">
            <v>16.5</v>
          </cell>
          <cell r="D21">
            <v>3.7</v>
          </cell>
          <cell r="E21">
            <v>66.625</v>
          </cell>
          <cell r="F21">
            <v>93</v>
          </cell>
          <cell r="G21">
            <v>25</v>
          </cell>
          <cell r="H21">
            <v>12.96</v>
          </cell>
          <cell r="I21" t="str">
            <v>SO</v>
          </cell>
          <cell r="J21">
            <v>30.6</v>
          </cell>
          <cell r="K21">
            <v>0</v>
          </cell>
        </row>
        <row r="22">
          <cell r="B22">
            <v>8.4583333333333339</v>
          </cell>
          <cell r="C22">
            <v>15.3</v>
          </cell>
          <cell r="D22">
            <v>2.2000000000000002</v>
          </cell>
          <cell r="E22">
            <v>73.041666666666671</v>
          </cell>
          <cell r="F22">
            <v>92</v>
          </cell>
          <cell r="G22">
            <v>42</v>
          </cell>
          <cell r="H22">
            <v>9.7200000000000006</v>
          </cell>
          <cell r="I22" t="str">
            <v>SO</v>
          </cell>
          <cell r="J22">
            <v>18.720000000000002</v>
          </cell>
          <cell r="K22">
            <v>0</v>
          </cell>
        </row>
        <row r="23">
          <cell r="B23">
            <v>12.900000000000004</v>
          </cell>
          <cell r="C23">
            <v>20.2</v>
          </cell>
          <cell r="D23">
            <v>8.9</v>
          </cell>
          <cell r="E23">
            <v>68.458333333333329</v>
          </cell>
          <cell r="F23">
            <v>92</v>
          </cell>
          <cell r="G23">
            <v>26</v>
          </cell>
          <cell r="H23">
            <v>7.5600000000000005</v>
          </cell>
          <cell r="I23" t="str">
            <v>SO</v>
          </cell>
          <cell r="J23">
            <v>18.36</v>
          </cell>
          <cell r="K23">
            <v>0.2</v>
          </cell>
        </row>
        <row r="24">
          <cell r="B24">
            <v>13.574999999999998</v>
          </cell>
          <cell r="C24">
            <v>24.1</v>
          </cell>
          <cell r="D24">
            <v>6.6</v>
          </cell>
          <cell r="E24">
            <v>65.916666666666671</v>
          </cell>
          <cell r="F24">
            <v>89</v>
          </cell>
          <cell r="G24">
            <v>28</v>
          </cell>
          <cell r="H24">
            <v>5.4</v>
          </cell>
          <cell r="I24" t="str">
            <v>SO</v>
          </cell>
          <cell r="J24">
            <v>24.48</v>
          </cell>
          <cell r="K24">
            <v>0</v>
          </cell>
        </row>
        <row r="25">
          <cell r="B25">
            <v>14.125</v>
          </cell>
          <cell r="C25">
            <v>24.1</v>
          </cell>
          <cell r="D25">
            <v>6.4</v>
          </cell>
          <cell r="E25">
            <v>68.083333333333329</v>
          </cell>
          <cell r="F25">
            <v>91</v>
          </cell>
          <cell r="G25">
            <v>31</v>
          </cell>
          <cell r="H25">
            <v>6.12</v>
          </cell>
          <cell r="I25" t="str">
            <v>SO</v>
          </cell>
          <cell r="J25">
            <v>15.120000000000001</v>
          </cell>
          <cell r="K25">
            <v>0</v>
          </cell>
        </row>
        <row r="26">
          <cell r="B26">
            <v>14.920833333333333</v>
          </cell>
          <cell r="C26">
            <v>25.1</v>
          </cell>
          <cell r="D26">
            <v>7</v>
          </cell>
          <cell r="E26">
            <v>69.875</v>
          </cell>
          <cell r="F26">
            <v>91</v>
          </cell>
          <cell r="G26">
            <v>39</v>
          </cell>
          <cell r="H26">
            <v>14.4</v>
          </cell>
          <cell r="I26" t="str">
            <v>SO</v>
          </cell>
          <cell r="J26">
            <v>29.16</v>
          </cell>
          <cell r="K26">
            <v>0</v>
          </cell>
        </row>
        <row r="27">
          <cell r="B27">
            <v>17.312499999999996</v>
          </cell>
          <cell r="C27">
            <v>27.2</v>
          </cell>
          <cell r="D27">
            <v>9.8000000000000007</v>
          </cell>
          <cell r="E27">
            <v>71</v>
          </cell>
          <cell r="F27">
            <v>98</v>
          </cell>
          <cell r="G27">
            <v>30</v>
          </cell>
          <cell r="H27">
            <v>15.48</v>
          </cell>
          <cell r="I27" t="str">
            <v>SO</v>
          </cell>
          <cell r="J27">
            <v>34.56</v>
          </cell>
          <cell r="K27">
            <v>0</v>
          </cell>
        </row>
        <row r="28">
          <cell r="B28">
            <v>18.558333333333334</v>
          </cell>
          <cell r="C28">
            <v>30</v>
          </cell>
          <cell r="D28">
            <v>8.6</v>
          </cell>
          <cell r="E28">
            <v>67.666666666666671</v>
          </cell>
          <cell r="F28">
            <v>98</v>
          </cell>
          <cell r="G28">
            <v>24</v>
          </cell>
          <cell r="H28">
            <v>12.6</v>
          </cell>
          <cell r="I28" t="str">
            <v>SO</v>
          </cell>
          <cell r="J28">
            <v>25.56</v>
          </cell>
          <cell r="K28">
            <v>0</v>
          </cell>
        </row>
        <row r="29">
          <cell r="B29">
            <v>20.987500000000004</v>
          </cell>
          <cell r="C29">
            <v>31.5</v>
          </cell>
          <cell r="D29">
            <v>12.3</v>
          </cell>
          <cell r="E29">
            <v>63.208333333333336</v>
          </cell>
          <cell r="F29">
            <v>96</v>
          </cell>
          <cell r="G29">
            <v>25</v>
          </cell>
          <cell r="H29">
            <v>16.920000000000002</v>
          </cell>
          <cell r="I29" t="str">
            <v>SO</v>
          </cell>
          <cell r="J29">
            <v>45</v>
          </cell>
          <cell r="K29">
            <v>0</v>
          </cell>
        </row>
        <row r="30">
          <cell r="B30">
            <v>21.979166666666668</v>
          </cell>
          <cell r="C30">
            <v>31.4</v>
          </cell>
          <cell r="D30">
            <v>15.5</v>
          </cell>
          <cell r="E30">
            <v>59.458333333333336</v>
          </cell>
          <cell r="F30">
            <v>84</v>
          </cell>
          <cell r="G30">
            <v>27</v>
          </cell>
          <cell r="H30">
            <v>16.559999999999999</v>
          </cell>
          <cell r="I30" t="str">
            <v>SO</v>
          </cell>
          <cell r="J30">
            <v>42.84</v>
          </cell>
          <cell r="K30">
            <v>0</v>
          </cell>
        </row>
        <row r="31">
          <cell r="B31">
            <v>14.666666666666666</v>
          </cell>
          <cell r="C31">
            <v>20.5</v>
          </cell>
          <cell r="D31">
            <v>8.8000000000000007</v>
          </cell>
          <cell r="E31">
            <v>66.833333333333329</v>
          </cell>
          <cell r="F31">
            <v>90</v>
          </cell>
          <cell r="G31">
            <v>32</v>
          </cell>
          <cell r="H31">
            <v>14.04</v>
          </cell>
          <cell r="I31" t="str">
            <v>SO</v>
          </cell>
          <cell r="J31">
            <v>33.480000000000004</v>
          </cell>
          <cell r="K31">
            <v>0</v>
          </cell>
        </row>
        <row r="32">
          <cell r="B32">
            <v>13.1</v>
          </cell>
          <cell r="C32">
            <v>22.8</v>
          </cell>
          <cell r="D32">
            <v>6.1</v>
          </cell>
          <cell r="E32">
            <v>71.458333333333329</v>
          </cell>
          <cell r="F32">
            <v>93</v>
          </cell>
          <cell r="G32">
            <v>37</v>
          </cell>
          <cell r="H32">
            <v>6.48</v>
          </cell>
          <cell r="I32" t="str">
            <v>SO</v>
          </cell>
          <cell r="J32">
            <v>19.8</v>
          </cell>
          <cell r="K32">
            <v>0</v>
          </cell>
        </row>
        <row r="33">
          <cell r="B33">
            <v>17.55833333333333</v>
          </cell>
          <cell r="C33">
            <v>28.8</v>
          </cell>
          <cell r="D33">
            <v>9.6999999999999993</v>
          </cell>
          <cell r="E33">
            <v>64.708333333333329</v>
          </cell>
          <cell r="F33">
            <v>91</v>
          </cell>
          <cell r="G33">
            <v>29</v>
          </cell>
          <cell r="H33">
            <v>16.559999999999999</v>
          </cell>
          <cell r="I33" t="str">
            <v>SO</v>
          </cell>
          <cell r="J33">
            <v>29.52</v>
          </cell>
          <cell r="K33">
            <v>0</v>
          </cell>
        </row>
        <row r="34">
          <cell r="B34">
            <v>19.533333333333335</v>
          </cell>
          <cell r="C34">
            <v>29.2</v>
          </cell>
          <cell r="D34">
            <v>11.3</v>
          </cell>
          <cell r="E34">
            <v>66.25</v>
          </cell>
          <cell r="F34">
            <v>97</v>
          </cell>
          <cell r="G34">
            <v>31</v>
          </cell>
          <cell r="H34">
            <v>24.48</v>
          </cell>
          <cell r="I34" t="str">
            <v>SO</v>
          </cell>
          <cell r="J34">
            <v>41.76</v>
          </cell>
          <cell r="K34">
            <v>0</v>
          </cell>
        </row>
        <row r="35">
          <cell r="B35">
            <v>20.383333333333333</v>
          </cell>
          <cell r="C35">
            <v>30.4</v>
          </cell>
          <cell r="D35">
            <v>12.2</v>
          </cell>
          <cell r="E35">
            <v>63.791666666666664</v>
          </cell>
          <cell r="F35">
            <v>96</v>
          </cell>
          <cell r="G35">
            <v>24</v>
          </cell>
          <cell r="H35">
            <v>19.8</v>
          </cell>
          <cell r="I35" t="str">
            <v>SO</v>
          </cell>
          <cell r="J35">
            <v>45</v>
          </cell>
          <cell r="K35">
            <v>0</v>
          </cell>
        </row>
        <row r="36">
          <cell r="I36" t="str">
            <v>SO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20.387499999999999</v>
          </cell>
          <cell r="C5">
            <v>29.4</v>
          </cell>
          <cell r="D5">
            <v>12.1</v>
          </cell>
          <cell r="E5">
            <v>65.666666666666671</v>
          </cell>
          <cell r="F5">
            <v>93</v>
          </cell>
          <cell r="G5">
            <v>31</v>
          </cell>
          <cell r="H5">
            <v>14.04</v>
          </cell>
          <cell r="I5" t="str">
            <v>NE</v>
          </cell>
          <cell r="J5">
            <v>27.36</v>
          </cell>
          <cell r="K5">
            <v>0</v>
          </cell>
        </row>
        <row r="6">
          <cell r="B6">
            <v>21.466666666666669</v>
          </cell>
          <cell r="C6">
            <v>30</v>
          </cell>
          <cell r="D6">
            <v>12.1</v>
          </cell>
          <cell r="E6">
            <v>57.833333333333336</v>
          </cell>
          <cell r="F6">
            <v>94</v>
          </cell>
          <cell r="G6">
            <v>24</v>
          </cell>
          <cell r="H6">
            <v>20.88</v>
          </cell>
          <cell r="I6" t="str">
            <v>SE</v>
          </cell>
          <cell r="J6">
            <v>34.56</v>
          </cell>
          <cell r="K6">
            <v>0</v>
          </cell>
        </row>
        <row r="7">
          <cell r="B7">
            <v>20.766666666666666</v>
          </cell>
          <cell r="C7">
            <v>29.7</v>
          </cell>
          <cell r="D7">
            <v>10.9</v>
          </cell>
          <cell r="E7">
            <v>61.833333333333336</v>
          </cell>
          <cell r="F7">
            <v>94</v>
          </cell>
          <cell r="G7">
            <v>29</v>
          </cell>
          <cell r="H7">
            <v>16.920000000000002</v>
          </cell>
          <cell r="I7" t="str">
            <v>NE</v>
          </cell>
          <cell r="J7">
            <v>33.480000000000004</v>
          </cell>
          <cell r="K7">
            <v>0</v>
          </cell>
        </row>
        <row r="8">
          <cell r="B8">
            <v>21.583333333333329</v>
          </cell>
          <cell r="C8">
            <v>29.9</v>
          </cell>
          <cell r="D8">
            <v>13.3</v>
          </cell>
          <cell r="E8">
            <v>62.583333333333336</v>
          </cell>
          <cell r="F8">
            <v>95</v>
          </cell>
          <cell r="G8">
            <v>29</v>
          </cell>
          <cell r="H8">
            <v>16.559999999999999</v>
          </cell>
          <cell r="I8" t="str">
            <v>NE</v>
          </cell>
          <cell r="J8">
            <v>37.440000000000005</v>
          </cell>
          <cell r="K8">
            <v>0</v>
          </cell>
        </row>
        <row r="9">
          <cell r="B9">
            <v>21.650000000000002</v>
          </cell>
          <cell r="C9">
            <v>30.2</v>
          </cell>
          <cell r="D9">
            <v>15.4</v>
          </cell>
          <cell r="E9">
            <v>64.25</v>
          </cell>
          <cell r="F9">
            <v>87</v>
          </cell>
          <cell r="G9">
            <v>30</v>
          </cell>
          <cell r="H9">
            <v>18.720000000000002</v>
          </cell>
          <cell r="I9" t="str">
            <v>NE</v>
          </cell>
          <cell r="J9">
            <v>34.56</v>
          </cell>
          <cell r="K9">
            <v>0</v>
          </cell>
        </row>
        <row r="10">
          <cell r="B10">
            <v>22.704166666666669</v>
          </cell>
          <cell r="C10">
            <v>32.4</v>
          </cell>
          <cell r="D10">
            <v>15.4</v>
          </cell>
          <cell r="E10">
            <v>61.916666666666664</v>
          </cell>
          <cell r="F10">
            <v>92</v>
          </cell>
          <cell r="G10">
            <v>23</v>
          </cell>
          <cell r="H10">
            <v>20.52</v>
          </cell>
          <cell r="I10" t="str">
            <v>NO</v>
          </cell>
          <cell r="J10">
            <v>42.12</v>
          </cell>
          <cell r="K10">
            <v>0</v>
          </cell>
        </row>
        <row r="11">
          <cell r="B11">
            <v>18.329166666666662</v>
          </cell>
          <cell r="D11">
            <v>12.2</v>
          </cell>
          <cell r="E11">
            <v>67.041666666666671</v>
          </cell>
          <cell r="F11">
            <v>94</v>
          </cell>
          <cell r="G11">
            <v>30</v>
          </cell>
          <cell r="H11">
            <v>15.840000000000002</v>
          </cell>
          <cell r="I11" t="str">
            <v>S</v>
          </cell>
          <cell r="J11">
            <v>32.76</v>
          </cell>
          <cell r="K11">
            <v>0</v>
          </cell>
        </row>
        <row r="12">
          <cell r="B12">
            <v>17.754166666666666</v>
          </cell>
          <cell r="C12">
            <v>27.3</v>
          </cell>
          <cell r="D12">
            <v>9.3000000000000007</v>
          </cell>
          <cell r="E12">
            <v>58.75</v>
          </cell>
          <cell r="F12">
            <v>93</v>
          </cell>
          <cell r="G12">
            <v>26</v>
          </cell>
          <cell r="H12">
            <v>12.96</v>
          </cell>
          <cell r="I12" t="str">
            <v>SE</v>
          </cell>
          <cell r="J12">
            <v>23.400000000000002</v>
          </cell>
          <cell r="K12">
            <v>0</v>
          </cell>
        </row>
        <row r="13">
          <cell r="B13">
            <v>19.395833333333329</v>
          </cell>
          <cell r="C13">
            <v>31</v>
          </cell>
          <cell r="D13">
            <v>8.9</v>
          </cell>
          <cell r="E13">
            <v>57.125</v>
          </cell>
          <cell r="F13">
            <v>92</v>
          </cell>
          <cell r="G13">
            <v>25</v>
          </cell>
          <cell r="H13">
            <v>10.8</v>
          </cell>
          <cell r="I13" t="str">
            <v>NE</v>
          </cell>
          <cell r="J13">
            <v>24.840000000000003</v>
          </cell>
          <cell r="K13">
            <v>0</v>
          </cell>
        </row>
        <row r="14">
          <cell r="B14">
            <v>22.7</v>
          </cell>
          <cell r="C14">
            <v>33.700000000000003</v>
          </cell>
          <cell r="D14">
            <v>13.3</v>
          </cell>
          <cell r="E14">
            <v>56.916666666666664</v>
          </cell>
          <cell r="F14">
            <v>92</v>
          </cell>
          <cell r="G14">
            <v>21</v>
          </cell>
          <cell r="H14">
            <v>11.520000000000001</v>
          </cell>
          <cell r="I14" t="str">
            <v>N</v>
          </cell>
          <cell r="J14">
            <v>24.840000000000003</v>
          </cell>
          <cell r="K14">
            <v>0</v>
          </cell>
        </row>
        <row r="15">
          <cell r="B15">
            <v>23.183333333333337</v>
          </cell>
          <cell r="C15">
            <v>34.299999999999997</v>
          </cell>
          <cell r="D15">
            <v>14</v>
          </cell>
          <cell r="E15">
            <v>53.375</v>
          </cell>
          <cell r="F15">
            <v>87</v>
          </cell>
          <cell r="G15">
            <v>19</v>
          </cell>
          <cell r="H15">
            <v>18.720000000000002</v>
          </cell>
          <cell r="I15" t="str">
            <v>NO</v>
          </cell>
          <cell r="J15">
            <v>34.56</v>
          </cell>
          <cell r="K15">
            <v>0</v>
          </cell>
        </row>
        <row r="16">
          <cell r="B16">
            <v>23.474999999999998</v>
          </cell>
          <cell r="C16">
            <v>33.799999999999997</v>
          </cell>
          <cell r="D16">
            <v>14.1</v>
          </cell>
          <cell r="E16">
            <v>54.541666666666664</v>
          </cell>
          <cell r="F16">
            <v>88</v>
          </cell>
          <cell r="G16">
            <v>23</v>
          </cell>
          <cell r="H16">
            <v>9.3600000000000012</v>
          </cell>
          <cell r="I16" t="str">
            <v>L</v>
          </cell>
          <cell r="J16">
            <v>21.6</v>
          </cell>
          <cell r="K16">
            <v>0</v>
          </cell>
        </row>
        <row r="17">
          <cell r="B17">
            <v>23.4375</v>
          </cell>
          <cell r="C17">
            <v>33.4</v>
          </cell>
          <cell r="D17">
            <v>15</v>
          </cell>
          <cell r="E17">
            <v>55.75</v>
          </cell>
          <cell r="F17">
            <v>89</v>
          </cell>
          <cell r="G17">
            <v>20</v>
          </cell>
          <cell r="H17">
            <v>15.48</v>
          </cell>
          <cell r="I17" t="str">
            <v>NE</v>
          </cell>
          <cell r="J17">
            <v>30.240000000000002</v>
          </cell>
          <cell r="K17">
            <v>0</v>
          </cell>
        </row>
        <row r="18">
          <cell r="B18">
            <v>22.908333333333331</v>
          </cell>
          <cell r="C18">
            <v>33.5</v>
          </cell>
          <cell r="D18">
            <v>13</v>
          </cell>
          <cell r="E18">
            <v>55.958333333333336</v>
          </cell>
          <cell r="F18">
            <v>91</v>
          </cell>
          <cell r="G18">
            <v>19</v>
          </cell>
          <cell r="H18">
            <v>12.96</v>
          </cell>
          <cell r="I18" t="str">
            <v>N</v>
          </cell>
          <cell r="J18">
            <v>32.76</v>
          </cell>
          <cell r="K18">
            <v>0</v>
          </cell>
        </row>
        <row r="19">
          <cell r="B19">
            <v>23.474999999999998</v>
          </cell>
          <cell r="C19">
            <v>34.200000000000003</v>
          </cell>
          <cell r="D19">
            <v>14.5</v>
          </cell>
          <cell r="E19">
            <v>53.833333333333336</v>
          </cell>
          <cell r="F19">
            <v>88</v>
          </cell>
          <cell r="G19">
            <v>20</v>
          </cell>
          <cell r="H19">
            <v>18</v>
          </cell>
          <cell r="I19" t="str">
            <v>NO</v>
          </cell>
          <cell r="J19">
            <v>33.480000000000004</v>
          </cell>
          <cell r="K19">
            <v>0</v>
          </cell>
        </row>
        <row r="20">
          <cell r="B20">
            <v>20.675000000000001</v>
          </cell>
          <cell r="C20">
            <v>31.6</v>
          </cell>
          <cell r="D20">
            <v>14.5</v>
          </cell>
          <cell r="E20">
            <v>67.291666666666671</v>
          </cell>
          <cell r="F20">
            <v>93</v>
          </cell>
          <cell r="G20">
            <v>25</v>
          </cell>
          <cell r="H20">
            <v>30.96</v>
          </cell>
          <cell r="I20" t="str">
            <v>SO</v>
          </cell>
          <cell r="J20">
            <v>52.92</v>
          </cell>
          <cell r="K20">
            <v>2</v>
          </cell>
        </row>
        <row r="21">
          <cell r="B21">
            <v>13.683333333333335</v>
          </cell>
          <cell r="C21">
            <v>20.8</v>
          </cell>
          <cell r="D21">
            <v>7</v>
          </cell>
          <cell r="E21">
            <v>70.5</v>
          </cell>
          <cell r="F21">
            <v>96</v>
          </cell>
          <cell r="G21">
            <v>25</v>
          </cell>
          <cell r="H21">
            <v>18</v>
          </cell>
          <cell r="I21" t="str">
            <v>S</v>
          </cell>
          <cell r="J21">
            <v>33.840000000000003</v>
          </cell>
          <cell r="K21">
            <v>0.2</v>
          </cell>
        </row>
        <row r="22">
          <cell r="B22">
            <v>13.079166666666671</v>
          </cell>
          <cell r="C22">
            <v>23.8</v>
          </cell>
          <cell r="D22">
            <v>3.7</v>
          </cell>
          <cell r="E22">
            <v>62.416666666666664</v>
          </cell>
          <cell r="F22">
            <v>93</v>
          </cell>
          <cell r="G22">
            <v>21</v>
          </cell>
          <cell r="H22">
            <v>9.7200000000000006</v>
          </cell>
          <cell r="I22" t="str">
            <v>SO</v>
          </cell>
          <cell r="J22">
            <v>22.32</v>
          </cell>
          <cell r="K22">
            <v>0</v>
          </cell>
        </row>
        <row r="23">
          <cell r="B23">
            <v>16.324999999999999</v>
          </cell>
          <cell r="C23">
            <v>27.3</v>
          </cell>
          <cell r="D23">
            <v>6.8</v>
          </cell>
          <cell r="E23">
            <v>56.333333333333336</v>
          </cell>
          <cell r="F23">
            <v>91</v>
          </cell>
          <cell r="G23">
            <v>20</v>
          </cell>
          <cell r="H23">
            <v>14.04</v>
          </cell>
          <cell r="I23" t="str">
            <v>SO</v>
          </cell>
          <cell r="J23">
            <v>20.52</v>
          </cell>
          <cell r="K23">
            <v>0</v>
          </cell>
        </row>
        <row r="24">
          <cell r="B24">
            <v>18.595833333333335</v>
          </cell>
          <cell r="C24">
            <v>28.6</v>
          </cell>
          <cell r="D24">
            <v>8.9</v>
          </cell>
          <cell r="E24">
            <v>56</v>
          </cell>
          <cell r="F24">
            <v>91</v>
          </cell>
          <cell r="G24">
            <v>27</v>
          </cell>
          <cell r="H24">
            <v>10.8</v>
          </cell>
          <cell r="I24" t="str">
            <v>S</v>
          </cell>
          <cell r="J24">
            <v>23.759999999999998</v>
          </cell>
          <cell r="K24">
            <v>0</v>
          </cell>
        </row>
        <row r="25">
          <cell r="B25">
            <v>19.645833333333332</v>
          </cell>
          <cell r="C25">
            <v>29.4</v>
          </cell>
          <cell r="D25">
            <v>9.9</v>
          </cell>
          <cell r="E25">
            <v>58.625</v>
          </cell>
          <cell r="F25">
            <v>94</v>
          </cell>
          <cell r="G25">
            <v>25</v>
          </cell>
          <cell r="H25">
            <v>11.520000000000001</v>
          </cell>
          <cell r="I25" t="str">
            <v>SO</v>
          </cell>
          <cell r="J25">
            <v>24.840000000000003</v>
          </cell>
          <cell r="K25">
            <v>0</v>
          </cell>
        </row>
        <row r="26">
          <cell r="B26">
            <v>19.645833333333332</v>
          </cell>
          <cell r="C26">
            <v>28.2</v>
          </cell>
          <cell r="D26">
            <v>10.5</v>
          </cell>
          <cell r="E26">
            <v>61.25</v>
          </cell>
          <cell r="F26">
            <v>94</v>
          </cell>
          <cell r="G26">
            <v>29</v>
          </cell>
          <cell r="H26">
            <v>11.16</v>
          </cell>
          <cell r="I26" t="str">
            <v>S</v>
          </cell>
          <cell r="J26">
            <v>23.759999999999998</v>
          </cell>
          <cell r="K26">
            <v>0</v>
          </cell>
        </row>
        <row r="27">
          <cell r="B27">
            <v>20.608333333333334</v>
          </cell>
          <cell r="C27">
            <v>31.3</v>
          </cell>
          <cell r="D27">
            <v>10.199999999999999</v>
          </cell>
          <cell r="E27">
            <v>58.708333333333336</v>
          </cell>
          <cell r="F27">
            <v>93</v>
          </cell>
          <cell r="G27">
            <v>23</v>
          </cell>
          <cell r="H27">
            <v>11.16</v>
          </cell>
          <cell r="I27" t="str">
            <v>SE</v>
          </cell>
          <cell r="J27">
            <v>21.6</v>
          </cell>
          <cell r="K27">
            <v>0</v>
          </cell>
        </row>
        <row r="28">
          <cell r="B28">
            <v>22.900000000000002</v>
          </cell>
          <cell r="C28">
            <v>32.4</v>
          </cell>
          <cell r="D28">
            <v>13.5</v>
          </cell>
          <cell r="E28">
            <v>54.916666666666664</v>
          </cell>
          <cell r="F28">
            <v>87</v>
          </cell>
          <cell r="G28">
            <v>27</v>
          </cell>
          <cell r="H28">
            <v>12.96</v>
          </cell>
          <cell r="I28" t="str">
            <v>NE</v>
          </cell>
          <cell r="J28">
            <v>28.8</v>
          </cell>
          <cell r="K28">
            <v>0</v>
          </cell>
        </row>
        <row r="29">
          <cell r="B29">
            <v>24.604166666666661</v>
          </cell>
          <cell r="C29">
            <v>31.9</v>
          </cell>
          <cell r="D29">
            <v>17.5</v>
          </cell>
          <cell r="E29">
            <v>43.291666666666664</v>
          </cell>
          <cell r="F29">
            <v>74</v>
          </cell>
          <cell r="G29">
            <v>21</v>
          </cell>
          <cell r="H29">
            <v>19.8</v>
          </cell>
          <cell r="I29" t="str">
            <v>NE</v>
          </cell>
          <cell r="J29">
            <v>38.159999999999997</v>
          </cell>
          <cell r="K29">
            <v>0</v>
          </cell>
        </row>
        <row r="30">
          <cell r="B30">
            <v>22.316666666666666</v>
          </cell>
          <cell r="C30">
            <v>32.6</v>
          </cell>
          <cell r="D30">
            <v>13.1</v>
          </cell>
          <cell r="E30">
            <v>52.625</v>
          </cell>
          <cell r="F30">
            <v>85</v>
          </cell>
          <cell r="G30">
            <v>20</v>
          </cell>
          <cell r="H30">
            <v>15.120000000000001</v>
          </cell>
          <cell r="I30" t="str">
            <v>N</v>
          </cell>
          <cell r="J30">
            <v>30.240000000000002</v>
          </cell>
          <cell r="K30">
            <v>0</v>
          </cell>
        </row>
        <row r="31">
          <cell r="B31">
            <v>22.545833333333334</v>
          </cell>
          <cell r="C31">
            <v>31.1</v>
          </cell>
          <cell r="D31">
            <v>14.3</v>
          </cell>
          <cell r="E31">
            <v>56.75</v>
          </cell>
          <cell r="F31">
            <v>84</v>
          </cell>
          <cell r="G31">
            <v>31</v>
          </cell>
          <cell r="H31">
            <v>13.32</v>
          </cell>
          <cell r="I31" t="str">
            <v>S</v>
          </cell>
          <cell r="J31">
            <v>35.28</v>
          </cell>
          <cell r="K31">
            <v>0</v>
          </cell>
        </row>
        <row r="32">
          <cell r="B32">
            <v>22.175000000000001</v>
          </cell>
          <cell r="C32">
            <v>32</v>
          </cell>
          <cell r="D32">
            <v>12.9</v>
          </cell>
          <cell r="E32">
            <v>54.5</v>
          </cell>
          <cell r="F32">
            <v>81</v>
          </cell>
          <cell r="G32">
            <v>24</v>
          </cell>
          <cell r="H32">
            <v>13.68</v>
          </cell>
          <cell r="I32" t="str">
            <v>S</v>
          </cell>
          <cell r="J32">
            <v>26.28</v>
          </cell>
          <cell r="K32">
            <v>0</v>
          </cell>
        </row>
        <row r="33">
          <cell r="B33">
            <v>23.504166666666666</v>
          </cell>
          <cell r="C33">
            <v>32.4</v>
          </cell>
          <cell r="D33">
            <v>14.7</v>
          </cell>
          <cell r="E33">
            <v>51.25</v>
          </cell>
          <cell r="F33">
            <v>85</v>
          </cell>
          <cell r="G33">
            <v>21</v>
          </cell>
          <cell r="H33">
            <v>21.240000000000002</v>
          </cell>
          <cell r="I33" t="str">
            <v>L</v>
          </cell>
          <cell r="J33">
            <v>40.32</v>
          </cell>
          <cell r="K33">
            <v>0</v>
          </cell>
        </row>
        <row r="34">
          <cell r="B34">
            <v>23.704166666666669</v>
          </cell>
          <cell r="C34">
            <v>32.1</v>
          </cell>
          <cell r="D34">
            <v>15.6</v>
          </cell>
          <cell r="E34">
            <v>47.833333333333336</v>
          </cell>
          <cell r="F34">
            <v>78</v>
          </cell>
          <cell r="G34">
            <v>20</v>
          </cell>
          <cell r="H34">
            <v>12.6</v>
          </cell>
          <cell r="I34" t="str">
            <v>SE</v>
          </cell>
          <cell r="J34">
            <v>27.36</v>
          </cell>
          <cell r="K34">
            <v>0</v>
          </cell>
        </row>
        <row r="35">
          <cell r="B35">
            <v>23.341666666666665</v>
          </cell>
          <cell r="C35">
            <v>30.3</v>
          </cell>
          <cell r="D35">
            <v>14.3</v>
          </cell>
          <cell r="E35">
            <v>48.625</v>
          </cell>
          <cell r="F35">
            <v>91</v>
          </cell>
          <cell r="G35">
            <v>24</v>
          </cell>
          <cell r="H35">
            <v>15.840000000000002</v>
          </cell>
          <cell r="I35" t="str">
            <v>L</v>
          </cell>
          <cell r="J35">
            <v>39.96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19.650000000000002</v>
          </cell>
          <cell r="C5">
            <v>26.6</v>
          </cell>
          <cell r="D5">
            <v>14.6</v>
          </cell>
          <cell r="E5">
            <v>64.375</v>
          </cell>
          <cell r="F5">
            <v>82</v>
          </cell>
          <cell r="G5">
            <v>40</v>
          </cell>
          <cell r="H5">
            <v>13.68</v>
          </cell>
          <cell r="I5" t="str">
            <v>NO</v>
          </cell>
          <cell r="J5">
            <v>32.4</v>
          </cell>
          <cell r="K5">
            <v>0</v>
          </cell>
        </row>
        <row r="6">
          <cell r="B6">
            <v>20.204166666666669</v>
          </cell>
          <cell r="C6">
            <v>27.7</v>
          </cell>
          <cell r="D6">
            <v>14.6</v>
          </cell>
          <cell r="E6">
            <v>64.083333333333329</v>
          </cell>
          <cell r="F6">
            <v>82</v>
          </cell>
          <cell r="G6">
            <v>39</v>
          </cell>
          <cell r="H6">
            <v>16.920000000000002</v>
          </cell>
          <cell r="I6" t="str">
            <v>NO</v>
          </cell>
          <cell r="J6">
            <v>34.92</v>
          </cell>
          <cell r="K6">
            <v>0</v>
          </cell>
        </row>
        <row r="7">
          <cell r="B7">
            <v>20.374999999999996</v>
          </cell>
          <cell r="C7">
            <v>27.5</v>
          </cell>
          <cell r="D7">
            <v>14.4</v>
          </cell>
          <cell r="E7">
            <v>62.666666666666664</v>
          </cell>
          <cell r="F7">
            <v>85</v>
          </cell>
          <cell r="G7">
            <v>36</v>
          </cell>
          <cell r="H7">
            <v>15.840000000000002</v>
          </cell>
          <cell r="I7" t="str">
            <v>NO</v>
          </cell>
          <cell r="J7">
            <v>37.800000000000004</v>
          </cell>
          <cell r="K7">
            <v>0</v>
          </cell>
        </row>
        <row r="8">
          <cell r="B8">
            <v>20.041666666666671</v>
          </cell>
          <cell r="C8">
            <v>27.7</v>
          </cell>
          <cell r="D8">
            <v>14.1</v>
          </cell>
          <cell r="E8">
            <v>60.25</v>
          </cell>
          <cell r="F8">
            <v>80</v>
          </cell>
          <cell r="G8">
            <v>33</v>
          </cell>
          <cell r="H8">
            <v>18</v>
          </cell>
          <cell r="I8" t="str">
            <v>NO</v>
          </cell>
          <cell r="J8">
            <v>37.440000000000005</v>
          </cell>
          <cell r="K8">
            <v>0</v>
          </cell>
        </row>
        <row r="9">
          <cell r="B9">
            <v>21.145833333333329</v>
          </cell>
          <cell r="C9">
            <v>26.8</v>
          </cell>
          <cell r="D9">
            <v>15.6</v>
          </cell>
          <cell r="E9">
            <v>61.166666666666664</v>
          </cell>
          <cell r="F9">
            <v>82</v>
          </cell>
          <cell r="G9">
            <v>40</v>
          </cell>
          <cell r="H9">
            <v>14.4</v>
          </cell>
          <cell r="I9" t="str">
            <v>NO</v>
          </cell>
          <cell r="J9">
            <v>33.119999999999997</v>
          </cell>
          <cell r="K9">
            <v>0</v>
          </cell>
        </row>
        <row r="10">
          <cell r="B10">
            <v>13.504166666666663</v>
          </cell>
          <cell r="C10">
            <v>22.4</v>
          </cell>
          <cell r="D10">
            <v>10.199999999999999</v>
          </cell>
          <cell r="E10">
            <v>87.875</v>
          </cell>
          <cell r="F10">
            <v>97</v>
          </cell>
          <cell r="G10">
            <v>59</v>
          </cell>
          <cell r="H10">
            <v>16.920000000000002</v>
          </cell>
          <cell r="I10" t="str">
            <v>SO</v>
          </cell>
          <cell r="J10">
            <v>33.119999999999997</v>
          </cell>
          <cell r="K10">
            <v>2.8000000000000003</v>
          </cell>
        </row>
        <row r="11">
          <cell r="B11">
            <v>12.075000000000003</v>
          </cell>
          <cell r="C11">
            <v>20</v>
          </cell>
          <cell r="D11">
            <v>7.5</v>
          </cell>
          <cell r="E11">
            <v>70.416666666666671</v>
          </cell>
          <cell r="F11">
            <v>96</v>
          </cell>
          <cell r="G11">
            <v>30</v>
          </cell>
          <cell r="H11">
            <v>12.6</v>
          </cell>
          <cell r="I11" t="str">
            <v>SO</v>
          </cell>
          <cell r="J11">
            <v>21.6</v>
          </cell>
          <cell r="K11">
            <v>0.2</v>
          </cell>
        </row>
        <row r="12">
          <cell r="B12">
            <v>13.674999999999999</v>
          </cell>
          <cell r="C12">
            <v>21.6</v>
          </cell>
          <cell r="D12">
            <v>8.3000000000000007</v>
          </cell>
          <cell r="E12">
            <v>62.875</v>
          </cell>
          <cell r="F12">
            <v>81</v>
          </cell>
          <cell r="G12">
            <v>39</v>
          </cell>
          <cell r="H12">
            <v>19.079999999999998</v>
          </cell>
          <cell r="I12" t="str">
            <v>NE</v>
          </cell>
          <cell r="J12">
            <v>32.76</v>
          </cell>
          <cell r="K12">
            <v>0</v>
          </cell>
        </row>
        <row r="13">
          <cell r="B13">
            <v>18.55</v>
          </cell>
          <cell r="C13">
            <v>28.7</v>
          </cell>
          <cell r="D13">
            <v>11.4</v>
          </cell>
          <cell r="E13">
            <v>56.166666666666664</v>
          </cell>
          <cell r="F13">
            <v>74</v>
          </cell>
          <cell r="G13">
            <v>33</v>
          </cell>
          <cell r="H13">
            <v>18.36</v>
          </cell>
          <cell r="I13" t="str">
            <v>NE</v>
          </cell>
          <cell r="J13">
            <v>43.56</v>
          </cell>
          <cell r="K13">
            <v>0</v>
          </cell>
        </row>
        <row r="14">
          <cell r="B14">
            <v>23.133333333333336</v>
          </cell>
          <cell r="C14">
            <v>28.9</v>
          </cell>
          <cell r="D14">
            <v>17.899999999999999</v>
          </cell>
          <cell r="E14">
            <v>59</v>
          </cell>
          <cell r="F14">
            <v>81</v>
          </cell>
          <cell r="G14">
            <v>36</v>
          </cell>
          <cell r="H14">
            <v>19.079999999999998</v>
          </cell>
          <cell r="I14" t="str">
            <v>N</v>
          </cell>
          <cell r="J14">
            <v>44.64</v>
          </cell>
          <cell r="K14">
            <v>0</v>
          </cell>
        </row>
        <row r="15">
          <cell r="B15">
            <v>23.037499999999998</v>
          </cell>
          <cell r="C15">
            <v>29.5</v>
          </cell>
          <cell r="D15">
            <v>16.3</v>
          </cell>
          <cell r="E15">
            <v>59.708333333333336</v>
          </cell>
          <cell r="F15">
            <v>83</v>
          </cell>
          <cell r="G15">
            <v>30</v>
          </cell>
          <cell r="H15">
            <v>23.759999999999998</v>
          </cell>
          <cell r="I15" t="str">
            <v>NO</v>
          </cell>
          <cell r="J15">
            <v>70.2</v>
          </cell>
          <cell r="K15">
            <v>0</v>
          </cell>
        </row>
        <row r="16">
          <cell r="B16">
            <v>24.941666666666663</v>
          </cell>
          <cell r="C16">
            <v>30</v>
          </cell>
          <cell r="D16">
            <v>22.2</v>
          </cell>
          <cell r="E16">
            <v>58.708333333333336</v>
          </cell>
          <cell r="F16">
            <v>70</v>
          </cell>
          <cell r="G16">
            <v>42</v>
          </cell>
          <cell r="H16">
            <v>16.559999999999999</v>
          </cell>
          <cell r="I16" t="str">
            <v>NO</v>
          </cell>
          <cell r="J16">
            <v>41.04</v>
          </cell>
          <cell r="K16">
            <v>0.8</v>
          </cell>
        </row>
        <row r="17">
          <cell r="B17">
            <v>24.625000000000004</v>
          </cell>
          <cell r="C17">
            <v>30.3</v>
          </cell>
          <cell r="D17">
            <v>19.399999999999999</v>
          </cell>
          <cell r="E17">
            <v>62.041666666666664</v>
          </cell>
          <cell r="F17">
            <v>86</v>
          </cell>
          <cell r="G17">
            <v>39</v>
          </cell>
          <cell r="H17">
            <v>21.6</v>
          </cell>
          <cell r="I17" t="str">
            <v>N</v>
          </cell>
          <cell r="J17">
            <v>47.519999999999996</v>
          </cell>
          <cell r="K17">
            <v>0</v>
          </cell>
        </row>
        <row r="18">
          <cell r="B18">
            <v>25.333333333333339</v>
          </cell>
          <cell r="C18">
            <v>29.9</v>
          </cell>
          <cell r="D18">
            <v>22.4</v>
          </cell>
          <cell r="E18">
            <v>45</v>
          </cell>
          <cell r="F18">
            <v>64</v>
          </cell>
          <cell r="G18">
            <v>29</v>
          </cell>
          <cell r="H18">
            <v>21.96</v>
          </cell>
          <cell r="I18" t="str">
            <v>N</v>
          </cell>
          <cell r="J18">
            <v>55.800000000000004</v>
          </cell>
          <cell r="K18">
            <v>0</v>
          </cell>
        </row>
        <row r="19">
          <cell r="B19">
            <v>23.983333333333331</v>
          </cell>
          <cell r="C19">
            <v>27.8</v>
          </cell>
          <cell r="D19">
            <v>19.600000000000001</v>
          </cell>
          <cell r="E19">
            <v>59.875</v>
          </cell>
          <cell r="F19">
            <v>95</v>
          </cell>
          <cell r="G19">
            <v>47</v>
          </cell>
          <cell r="H19">
            <v>17.64</v>
          </cell>
          <cell r="I19" t="str">
            <v>N</v>
          </cell>
          <cell r="J19">
            <v>39.24</v>
          </cell>
          <cell r="K19">
            <v>10.600000000000001</v>
          </cell>
        </row>
        <row r="20">
          <cell r="B20">
            <v>12.904166666666667</v>
          </cell>
          <cell r="C20">
            <v>20.399999999999999</v>
          </cell>
          <cell r="D20">
            <v>9.1</v>
          </cell>
          <cell r="E20">
            <v>85.958333333333329</v>
          </cell>
          <cell r="F20">
            <v>97</v>
          </cell>
          <cell r="G20">
            <v>60</v>
          </cell>
          <cell r="H20">
            <v>24.12</v>
          </cell>
          <cell r="I20" t="str">
            <v>SO</v>
          </cell>
          <cell r="J20">
            <v>49.32</v>
          </cell>
          <cell r="K20">
            <v>8.6000000000000014</v>
          </cell>
        </row>
        <row r="21">
          <cell r="B21">
            <v>9.4625000000000004</v>
          </cell>
          <cell r="C21">
            <v>15.3</v>
          </cell>
          <cell r="D21">
            <v>3.6</v>
          </cell>
          <cell r="E21">
            <v>62.166666666666664</v>
          </cell>
          <cell r="F21">
            <v>88</v>
          </cell>
          <cell r="G21">
            <v>28</v>
          </cell>
          <cell r="H21">
            <v>17.28</v>
          </cell>
          <cell r="I21" t="str">
            <v>S</v>
          </cell>
          <cell r="J21">
            <v>37.800000000000004</v>
          </cell>
          <cell r="K21">
            <v>0</v>
          </cell>
        </row>
        <row r="22">
          <cell r="B22">
            <v>9.8833333333333346</v>
          </cell>
          <cell r="C22">
            <v>16.2</v>
          </cell>
          <cell r="D22">
            <v>6.5</v>
          </cell>
          <cell r="E22">
            <v>59.541666666666664</v>
          </cell>
          <cell r="F22">
            <v>77</v>
          </cell>
          <cell r="G22">
            <v>41</v>
          </cell>
          <cell r="H22">
            <v>16.920000000000002</v>
          </cell>
          <cell r="I22" t="str">
            <v>SE</v>
          </cell>
          <cell r="J22">
            <v>27.36</v>
          </cell>
          <cell r="K22">
            <v>0</v>
          </cell>
        </row>
        <row r="23">
          <cell r="B23">
            <v>11.420833333333334</v>
          </cell>
          <cell r="C23">
            <v>18</v>
          </cell>
          <cell r="D23">
            <v>7.2</v>
          </cell>
          <cell r="E23">
            <v>69.666666666666671</v>
          </cell>
          <cell r="F23">
            <v>91</v>
          </cell>
          <cell r="G23">
            <v>36</v>
          </cell>
          <cell r="H23">
            <v>10.8</v>
          </cell>
          <cell r="I23" t="str">
            <v>SO</v>
          </cell>
          <cell r="J23">
            <v>21.6</v>
          </cell>
          <cell r="K23">
            <v>0</v>
          </cell>
        </row>
        <row r="24">
          <cell r="B24">
            <v>14.420833333333334</v>
          </cell>
          <cell r="C24">
            <v>22</v>
          </cell>
          <cell r="D24">
            <v>8.8000000000000007</v>
          </cell>
          <cell r="E24">
            <v>54.541666666666664</v>
          </cell>
          <cell r="F24">
            <v>74</v>
          </cell>
          <cell r="G24">
            <v>33</v>
          </cell>
          <cell r="H24">
            <v>11.520000000000001</v>
          </cell>
          <cell r="I24" t="str">
            <v>S</v>
          </cell>
          <cell r="J24">
            <v>27.720000000000002</v>
          </cell>
          <cell r="K24">
            <v>0</v>
          </cell>
        </row>
        <row r="25">
          <cell r="B25">
            <v>16.012500000000003</v>
          </cell>
          <cell r="C25">
            <v>22.7</v>
          </cell>
          <cell r="D25">
            <v>10.7</v>
          </cell>
          <cell r="E25">
            <v>55.625</v>
          </cell>
          <cell r="F25">
            <v>73</v>
          </cell>
          <cell r="G25">
            <v>37</v>
          </cell>
          <cell r="H25">
            <v>7.5600000000000005</v>
          </cell>
          <cell r="I25" t="str">
            <v>S</v>
          </cell>
          <cell r="J25">
            <v>18</v>
          </cell>
          <cell r="K25">
            <v>0</v>
          </cell>
        </row>
        <row r="26">
          <cell r="B26">
            <v>16.358333333333334</v>
          </cell>
          <cell r="C26">
            <v>23.7</v>
          </cell>
          <cell r="D26">
            <v>9.5</v>
          </cell>
          <cell r="E26">
            <v>64.583333333333329</v>
          </cell>
          <cell r="F26">
            <v>86</v>
          </cell>
          <cell r="G26">
            <v>45</v>
          </cell>
          <cell r="H26">
            <v>18.36</v>
          </cell>
          <cell r="I26" t="str">
            <v>N</v>
          </cell>
          <cell r="J26">
            <v>40.32</v>
          </cell>
          <cell r="K26">
            <v>0</v>
          </cell>
        </row>
        <row r="27">
          <cell r="B27">
            <v>17.304166666666667</v>
          </cell>
          <cell r="C27">
            <v>25.9</v>
          </cell>
          <cell r="D27">
            <v>11.4</v>
          </cell>
          <cell r="E27">
            <v>71</v>
          </cell>
          <cell r="F27">
            <v>93</v>
          </cell>
          <cell r="G27">
            <v>36</v>
          </cell>
          <cell r="H27">
            <v>19.440000000000001</v>
          </cell>
          <cell r="I27" t="str">
            <v>NE</v>
          </cell>
          <cell r="J27">
            <v>35.64</v>
          </cell>
          <cell r="K27">
            <v>0</v>
          </cell>
        </row>
        <row r="28">
          <cell r="B28">
            <v>19.516666666666669</v>
          </cell>
          <cell r="C28">
            <v>28.7</v>
          </cell>
          <cell r="D28">
            <v>12.4</v>
          </cell>
          <cell r="E28">
            <v>60.666666666666664</v>
          </cell>
          <cell r="F28">
            <v>84</v>
          </cell>
          <cell r="G28">
            <v>31</v>
          </cell>
          <cell r="H28">
            <v>18</v>
          </cell>
          <cell r="I28" t="str">
            <v>NO</v>
          </cell>
          <cell r="J28">
            <v>30.6</v>
          </cell>
          <cell r="K28">
            <v>0</v>
          </cell>
        </row>
        <row r="29">
          <cell r="B29">
            <v>22.145833333333339</v>
          </cell>
          <cell r="C29">
            <v>30.4</v>
          </cell>
          <cell r="D29">
            <v>15.8</v>
          </cell>
          <cell r="E29">
            <v>56.625</v>
          </cell>
          <cell r="F29">
            <v>80</v>
          </cell>
          <cell r="G29">
            <v>26</v>
          </cell>
          <cell r="H29">
            <v>19.8</v>
          </cell>
          <cell r="I29" t="str">
            <v>NO</v>
          </cell>
          <cell r="J29">
            <v>42.84</v>
          </cell>
          <cell r="K29">
            <v>0</v>
          </cell>
        </row>
        <row r="30">
          <cell r="B30">
            <v>23.179166666666671</v>
          </cell>
          <cell r="C30">
            <v>29</v>
          </cell>
          <cell r="D30">
            <v>17</v>
          </cell>
          <cell r="E30">
            <v>53</v>
          </cell>
          <cell r="F30">
            <v>85</v>
          </cell>
          <cell r="G30">
            <v>33</v>
          </cell>
          <cell r="H30">
            <v>19.079999999999998</v>
          </cell>
          <cell r="I30" t="str">
            <v>NO</v>
          </cell>
          <cell r="J30">
            <v>42.480000000000004</v>
          </cell>
          <cell r="K30">
            <v>0</v>
          </cell>
        </row>
        <row r="31">
          <cell r="B31">
            <v>14.695833333333333</v>
          </cell>
          <cell r="C31">
            <v>20.8</v>
          </cell>
          <cell r="D31">
            <v>8.4</v>
          </cell>
          <cell r="E31">
            <v>69.666666666666671</v>
          </cell>
          <cell r="F31">
            <v>94</v>
          </cell>
          <cell r="G31">
            <v>33</v>
          </cell>
          <cell r="H31">
            <v>16.559999999999999</v>
          </cell>
          <cell r="I31" t="str">
            <v>S</v>
          </cell>
          <cell r="J31">
            <v>39.24</v>
          </cell>
          <cell r="K31">
            <v>0</v>
          </cell>
        </row>
        <row r="32">
          <cell r="B32">
            <v>15.075000000000001</v>
          </cell>
          <cell r="C32">
            <v>23.5</v>
          </cell>
          <cell r="D32">
            <v>9.6999999999999993</v>
          </cell>
          <cell r="E32">
            <v>63.666666666666664</v>
          </cell>
          <cell r="F32">
            <v>80</v>
          </cell>
          <cell r="G32">
            <v>40</v>
          </cell>
          <cell r="H32">
            <v>12.24</v>
          </cell>
          <cell r="I32" t="str">
            <v>SO</v>
          </cell>
          <cell r="J32">
            <v>23.040000000000003</v>
          </cell>
          <cell r="K32">
            <v>0</v>
          </cell>
        </row>
        <row r="33">
          <cell r="B33">
            <v>18.433333333333334</v>
          </cell>
          <cell r="C33">
            <v>27.7</v>
          </cell>
          <cell r="D33">
            <v>11.5</v>
          </cell>
          <cell r="E33">
            <v>62.25</v>
          </cell>
          <cell r="F33">
            <v>84</v>
          </cell>
          <cell r="G33">
            <v>33</v>
          </cell>
          <cell r="H33">
            <v>19.8</v>
          </cell>
          <cell r="I33" t="str">
            <v>NO</v>
          </cell>
          <cell r="J33">
            <v>35.28</v>
          </cell>
          <cell r="K33">
            <v>0</v>
          </cell>
        </row>
        <row r="34">
          <cell r="B34">
            <v>19.966666666666665</v>
          </cell>
          <cell r="C34">
            <v>27.7</v>
          </cell>
          <cell r="D34">
            <v>13.6</v>
          </cell>
          <cell r="E34">
            <v>65.333333333333329</v>
          </cell>
          <cell r="F34">
            <v>88</v>
          </cell>
          <cell r="G34">
            <v>39</v>
          </cell>
          <cell r="H34">
            <v>19.079999999999998</v>
          </cell>
          <cell r="I34" t="str">
            <v>NO</v>
          </cell>
          <cell r="J34">
            <v>44.64</v>
          </cell>
          <cell r="K34">
            <v>0</v>
          </cell>
        </row>
        <row r="35">
          <cell r="B35">
            <v>20.520833333333332</v>
          </cell>
          <cell r="C35">
            <v>28.6</v>
          </cell>
          <cell r="D35">
            <v>14.4</v>
          </cell>
          <cell r="E35">
            <v>62.708333333333336</v>
          </cell>
          <cell r="F35">
            <v>86</v>
          </cell>
          <cell r="G35">
            <v>31</v>
          </cell>
          <cell r="H35">
            <v>21.6</v>
          </cell>
          <cell r="I35" t="str">
            <v>NO</v>
          </cell>
          <cell r="J35">
            <v>41.04</v>
          </cell>
          <cell r="K35">
            <v>0</v>
          </cell>
        </row>
        <row r="36">
          <cell r="I36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21.658333333333335</v>
          </cell>
          <cell r="C5">
            <v>31.4</v>
          </cell>
          <cell r="D5">
            <v>13.7</v>
          </cell>
          <cell r="E5">
            <v>66.458333333333329</v>
          </cell>
          <cell r="F5">
            <v>88</v>
          </cell>
          <cell r="G5">
            <v>35</v>
          </cell>
          <cell r="H5">
            <v>10.44</v>
          </cell>
          <cell r="I5" t="str">
            <v>N</v>
          </cell>
          <cell r="J5">
            <v>24.48</v>
          </cell>
          <cell r="K5">
            <v>0</v>
          </cell>
        </row>
        <row r="6">
          <cell r="B6">
            <v>21.9375</v>
          </cell>
          <cell r="C6">
            <v>31.8</v>
          </cell>
          <cell r="D6">
            <v>14.1</v>
          </cell>
          <cell r="E6">
            <v>66.291666666666671</v>
          </cell>
          <cell r="F6">
            <v>87</v>
          </cell>
          <cell r="G6">
            <v>37</v>
          </cell>
          <cell r="H6">
            <v>12.24</v>
          </cell>
          <cell r="I6" t="str">
            <v>NE</v>
          </cell>
          <cell r="J6">
            <v>30.240000000000002</v>
          </cell>
          <cell r="K6">
            <v>0</v>
          </cell>
        </row>
        <row r="7">
          <cell r="B7">
            <v>23.133333333333329</v>
          </cell>
          <cell r="C7">
            <v>31.8</v>
          </cell>
          <cell r="D7">
            <v>14.9</v>
          </cell>
          <cell r="E7">
            <v>61.708333333333336</v>
          </cell>
          <cell r="F7">
            <v>84</v>
          </cell>
          <cell r="G7">
            <v>34</v>
          </cell>
          <cell r="H7">
            <v>14.4</v>
          </cell>
          <cell r="I7" t="str">
            <v>NE</v>
          </cell>
          <cell r="J7">
            <v>36</v>
          </cell>
          <cell r="K7">
            <v>0</v>
          </cell>
        </row>
        <row r="8">
          <cell r="B8">
            <v>22.995833333333334</v>
          </cell>
          <cell r="C8">
            <v>29.8</v>
          </cell>
          <cell r="D8">
            <v>18.2</v>
          </cell>
          <cell r="E8">
            <v>59.708333333333336</v>
          </cell>
          <cell r="F8">
            <v>71</v>
          </cell>
          <cell r="G8">
            <v>44</v>
          </cell>
          <cell r="H8">
            <v>8.64</v>
          </cell>
          <cell r="I8" t="str">
            <v>N</v>
          </cell>
          <cell r="J8">
            <v>24.840000000000003</v>
          </cell>
          <cell r="K8">
            <v>0</v>
          </cell>
        </row>
        <row r="9">
          <cell r="B9">
            <v>18.916666666666668</v>
          </cell>
          <cell r="C9">
            <v>24</v>
          </cell>
          <cell r="D9">
            <v>16</v>
          </cell>
          <cell r="E9">
            <v>75.041666666666671</v>
          </cell>
          <cell r="F9">
            <v>85</v>
          </cell>
          <cell r="G9">
            <v>57</v>
          </cell>
          <cell r="H9">
            <v>9.3600000000000012</v>
          </cell>
          <cell r="I9" t="str">
            <v>SO</v>
          </cell>
          <cell r="J9">
            <v>33.840000000000003</v>
          </cell>
          <cell r="K9">
            <v>0</v>
          </cell>
        </row>
        <row r="10">
          <cell r="B10">
            <v>15.483333333333333</v>
          </cell>
          <cell r="C10">
            <v>20.100000000000001</v>
          </cell>
          <cell r="D10">
            <v>13.1</v>
          </cell>
          <cell r="E10">
            <v>78.125</v>
          </cell>
          <cell r="F10">
            <v>90</v>
          </cell>
          <cell r="G10">
            <v>58</v>
          </cell>
          <cell r="H10">
            <v>13.32</v>
          </cell>
          <cell r="I10" t="str">
            <v>S</v>
          </cell>
          <cell r="J10">
            <v>31.319999999999997</v>
          </cell>
          <cell r="K10">
            <v>0</v>
          </cell>
        </row>
        <row r="11">
          <cell r="B11">
            <v>14.141666666666667</v>
          </cell>
          <cell r="C11">
            <v>23.5</v>
          </cell>
          <cell r="D11">
            <v>6.7</v>
          </cell>
          <cell r="E11">
            <v>69.75</v>
          </cell>
          <cell r="F11">
            <v>88</v>
          </cell>
          <cell r="G11">
            <v>34</v>
          </cell>
          <cell r="H11">
            <v>11.520000000000001</v>
          </cell>
          <cell r="I11" t="str">
            <v>SE</v>
          </cell>
          <cell r="J11">
            <v>24.48</v>
          </cell>
          <cell r="K11">
            <v>0</v>
          </cell>
        </row>
        <row r="12">
          <cell r="B12">
            <v>19.037500000000001</v>
          </cell>
          <cell r="C12">
            <v>26.9</v>
          </cell>
          <cell r="D12">
            <v>14.3</v>
          </cell>
          <cell r="E12">
            <v>61.875</v>
          </cell>
          <cell r="F12">
            <v>73</v>
          </cell>
          <cell r="G12">
            <v>49</v>
          </cell>
          <cell r="H12">
            <v>9</v>
          </cell>
          <cell r="I12" t="str">
            <v>SE</v>
          </cell>
          <cell r="J12">
            <v>18</v>
          </cell>
          <cell r="K12">
            <v>0</v>
          </cell>
        </row>
        <row r="13">
          <cell r="B13">
            <v>23.750000000000004</v>
          </cell>
          <cell r="C13">
            <v>31.3</v>
          </cell>
          <cell r="D13">
            <v>15.5</v>
          </cell>
          <cell r="E13">
            <v>62.791666666666664</v>
          </cell>
          <cell r="F13">
            <v>80</v>
          </cell>
          <cell r="G13">
            <v>42</v>
          </cell>
          <cell r="H13">
            <v>13.32</v>
          </cell>
          <cell r="I13" t="str">
            <v>N</v>
          </cell>
          <cell r="J13">
            <v>37.440000000000005</v>
          </cell>
          <cell r="K13">
            <v>0</v>
          </cell>
        </row>
        <row r="14">
          <cell r="B14">
            <v>25.625</v>
          </cell>
          <cell r="C14">
            <v>32.4</v>
          </cell>
          <cell r="D14">
            <v>20.399999999999999</v>
          </cell>
          <cell r="E14">
            <v>60.666666666666664</v>
          </cell>
          <cell r="F14">
            <v>77</v>
          </cell>
          <cell r="G14">
            <v>38</v>
          </cell>
          <cell r="H14">
            <v>17.28</v>
          </cell>
          <cell r="I14" t="str">
            <v>N</v>
          </cell>
          <cell r="J14">
            <v>46.440000000000005</v>
          </cell>
          <cell r="K14">
            <v>0</v>
          </cell>
        </row>
        <row r="15">
          <cell r="B15">
            <v>27.120833333333337</v>
          </cell>
          <cell r="C15">
            <v>32.4</v>
          </cell>
          <cell r="D15">
            <v>22.8</v>
          </cell>
          <cell r="E15">
            <v>57.166666666666664</v>
          </cell>
          <cell r="F15">
            <v>69</v>
          </cell>
          <cell r="G15">
            <v>43</v>
          </cell>
          <cell r="H15">
            <v>22.68</v>
          </cell>
          <cell r="I15" t="str">
            <v>N</v>
          </cell>
          <cell r="J15">
            <v>55.080000000000005</v>
          </cell>
          <cell r="K15">
            <v>0</v>
          </cell>
        </row>
        <row r="16">
          <cell r="B16">
            <v>26.774999999999995</v>
          </cell>
          <cell r="C16">
            <v>32.9</v>
          </cell>
          <cell r="D16">
            <v>21.6</v>
          </cell>
          <cell r="E16">
            <v>63.458333333333336</v>
          </cell>
          <cell r="F16">
            <v>76</v>
          </cell>
          <cell r="G16">
            <v>49</v>
          </cell>
          <cell r="H16">
            <v>14.4</v>
          </cell>
          <cell r="I16" t="str">
            <v>NO</v>
          </cell>
          <cell r="J16">
            <v>42.12</v>
          </cell>
          <cell r="K16">
            <v>0</v>
          </cell>
        </row>
        <row r="17">
          <cell r="B17">
            <v>24.712499999999995</v>
          </cell>
          <cell r="C17">
            <v>31.9</v>
          </cell>
          <cell r="D17">
            <v>20.9</v>
          </cell>
          <cell r="E17">
            <v>78.875</v>
          </cell>
          <cell r="F17">
            <v>91</v>
          </cell>
          <cell r="G17">
            <v>55</v>
          </cell>
          <cell r="H17">
            <v>13.32</v>
          </cell>
          <cell r="I17" t="str">
            <v>S</v>
          </cell>
          <cell r="J17">
            <v>26.64</v>
          </cell>
          <cell r="K17">
            <v>0</v>
          </cell>
        </row>
        <row r="18">
          <cell r="B18">
            <v>27.274999999999991</v>
          </cell>
          <cell r="C18">
            <v>34</v>
          </cell>
          <cell r="D18">
            <v>22.2</v>
          </cell>
          <cell r="E18">
            <v>57.958333333333336</v>
          </cell>
          <cell r="F18">
            <v>71</v>
          </cell>
          <cell r="G18">
            <v>40</v>
          </cell>
          <cell r="H18">
            <v>15.120000000000001</v>
          </cell>
          <cell r="I18" t="str">
            <v>N</v>
          </cell>
          <cell r="J18">
            <v>45.36</v>
          </cell>
          <cell r="K18">
            <v>0</v>
          </cell>
        </row>
        <row r="19">
          <cell r="B19">
            <v>25.541666666666661</v>
          </cell>
          <cell r="C19">
            <v>30.3</v>
          </cell>
          <cell r="D19">
            <v>20.3</v>
          </cell>
          <cell r="E19">
            <v>61.958333333333336</v>
          </cell>
          <cell r="F19">
            <v>76</v>
          </cell>
          <cell r="G19">
            <v>53</v>
          </cell>
          <cell r="H19">
            <v>14.04</v>
          </cell>
          <cell r="I19" t="str">
            <v>N</v>
          </cell>
          <cell r="J19">
            <v>32.04</v>
          </cell>
          <cell r="K19">
            <v>0</v>
          </cell>
        </row>
        <row r="20">
          <cell r="B20">
            <v>15.670833333333333</v>
          </cell>
          <cell r="C20">
            <v>20.3</v>
          </cell>
          <cell r="D20">
            <v>12.6</v>
          </cell>
          <cell r="E20">
            <v>75.708333333333329</v>
          </cell>
          <cell r="F20">
            <v>85</v>
          </cell>
          <cell r="G20">
            <v>57</v>
          </cell>
          <cell r="H20">
            <v>19.440000000000001</v>
          </cell>
          <cell r="I20" t="str">
            <v>S</v>
          </cell>
          <cell r="J20">
            <v>48.96</v>
          </cell>
          <cell r="K20">
            <v>3.0000000000000004</v>
          </cell>
        </row>
        <row r="21">
          <cell r="B21">
            <v>12.416666666666666</v>
          </cell>
          <cell r="C21">
            <v>20</v>
          </cell>
          <cell r="D21">
            <v>5.7</v>
          </cell>
          <cell r="E21">
            <v>68.083333333333329</v>
          </cell>
          <cell r="F21">
            <v>89</v>
          </cell>
          <cell r="G21">
            <v>34</v>
          </cell>
          <cell r="H21">
            <v>12.24</v>
          </cell>
          <cell r="I21" t="str">
            <v>SE</v>
          </cell>
          <cell r="J21">
            <v>28.8</v>
          </cell>
          <cell r="K21">
            <v>0.4</v>
          </cell>
        </row>
        <row r="22">
          <cell r="B22">
            <v>14.387499999999998</v>
          </cell>
          <cell r="C22">
            <v>17.3</v>
          </cell>
          <cell r="D22">
            <v>11.6</v>
          </cell>
          <cell r="E22">
            <v>54.5</v>
          </cell>
          <cell r="F22">
            <v>65</v>
          </cell>
          <cell r="G22">
            <v>42</v>
          </cell>
          <cell r="H22">
            <v>10.08</v>
          </cell>
          <cell r="I22" t="str">
            <v>S</v>
          </cell>
          <cell r="J22">
            <v>23.040000000000003</v>
          </cell>
          <cell r="K22">
            <v>0</v>
          </cell>
        </row>
        <row r="23">
          <cell r="B23">
            <v>13.595833333333337</v>
          </cell>
          <cell r="C23">
            <v>16.7</v>
          </cell>
          <cell r="D23">
            <v>11.3</v>
          </cell>
          <cell r="E23">
            <v>61.291666666666664</v>
          </cell>
          <cell r="F23">
            <v>69</v>
          </cell>
          <cell r="G23">
            <v>49</v>
          </cell>
          <cell r="H23">
            <v>11.879999999999999</v>
          </cell>
          <cell r="I23" t="str">
            <v>S</v>
          </cell>
          <cell r="J23">
            <v>25.92</v>
          </cell>
          <cell r="K23">
            <v>0</v>
          </cell>
        </row>
        <row r="24">
          <cell r="B24">
            <v>13.870833333333337</v>
          </cell>
          <cell r="C24">
            <v>23.2</v>
          </cell>
          <cell r="D24">
            <v>6.2</v>
          </cell>
          <cell r="E24">
            <v>65.625</v>
          </cell>
          <cell r="F24">
            <v>84</v>
          </cell>
          <cell r="G24">
            <v>37</v>
          </cell>
          <cell r="H24">
            <v>6.48</v>
          </cell>
          <cell r="I24" t="str">
            <v>SE</v>
          </cell>
          <cell r="J24">
            <v>17.28</v>
          </cell>
          <cell r="K24">
            <v>0</v>
          </cell>
        </row>
        <row r="25">
          <cell r="B25">
            <v>14.270833333333336</v>
          </cell>
          <cell r="C25">
            <v>23.1</v>
          </cell>
          <cell r="D25">
            <v>7</v>
          </cell>
          <cell r="E25">
            <v>64.666666666666671</v>
          </cell>
          <cell r="F25">
            <v>84</v>
          </cell>
          <cell r="G25">
            <v>40</v>
          </cell>
          <cell r="H25">
            <v>7.9200000000000008</v>
          </cell>
          <cell r="I25" t="str">
            <v>S</v>
          </cell>
          <cell r="J25">
            <v>20.88</v>
          </cell>
          <cell r="K25">
            <v>0</v>
          </cell>
        </row>
        <row r="26">
          <cell r="B26">
            <v>15.866666666666665</v>
          </cell>
          <cell r="C26">
            <v>27.3</v>
          </cell>
          <cell r="D26">
            <v>7.8</v>
          </cell>
          <cell r="E26">
            <v>64.125</v>
          </cell>
          <cell r="F26">
            <v>84</v>
          </cell>
          <cell r="G26">
            <v>32</v>
          </cell>
          <cell r="H26">
            <v>9</v>
          </cell>
          <cell r="I26" t="str">
            <v>S</v>
          </cell>
          <cell r="J26">
            <v>20.88</v>
          </cell>
          <cell r="K26">
            <v>0</v>
          </cell>
        </row>
        <row r="27">
          <cell r="B27">
            <v>19.525000000000002</v>
          </cell>
          <cell r="C27">
            <v>31.9</v>
          </cell>
          <cell r="D27">
            <v>9.6</v>
          </cell>
          <cell r="E27">
            <v>58.916666666666664</v>
          </cell>
          <cell r="F27">
            <v>83</v>
          </cell>
          <cell r="G27">
            <v>29</v>
          </cell>
          <cell r="H27">
            <v>14.4</v>
          </cell>
          <cell r="I27" t="str">
            <v>N</v>
          </cell>
          <cell r="J27">
            <v>37.440000000000005</v>
          </cell>
          <cell r="K27">
            <v>0</v>
          </cell>
        </row>
        <row r="28">
          <cell r="B28">
            <v>22.958333333333332</v>
          </cell>
          <cell r="C28">
            <v>33.9</v>
          </cell>
          <cell r="D28">
            <v>12.2</v>
          </cell>
          <cell r="E28">
            <v>50.208333333333336</v>
          </cell>
          <cell r="F28">
            <v>77</v>
          </cell>
          <cell r="G28">
            <v>26</v>
          </cell>
          <cell r="H28">
            <v>13.68</v>
          </cell>
          <cell r="I28" t="str">
            <v>N</v>
          </cell>
          <cell r="J28">
            <v>31.680000000000003</v>
          </cell>
          <cell r="K28">
            <v>0</v>
          </cell>
        </row>
        <row r="29">
          <cell r="B29">
            <v>24.012499999999999</v>
          </cell>
          <cell r="C29">
            <v>34</v>
          </cell>
          <cell r="D29">
            <v>13.6</v>
          </cell>
          <cell r="E29">
            <v>49.583333333333336</v>
          </cell>
          <cell r="F29">
            <v>76</v>
          </cell>
          <cell r="G29">
            <v>26</v>
          </cell>
          <cell r="H29">
            <v>16.2</v>
          </cell>
          <cell r="I29" t="str">
            <v>N</v>
          </cell>
          <cell r="J29">
            <v>39.6</v>
          </cell>
          <cell r="K29">
            <v>0</v>
          </cell>
        </row>
        <row r="30">
          <cell r="B30">
            <v>24.270833333333332</v>
          </cell>
          <cell r="C30">
            <v>31.3</v>
          </cell>
          <cell r="D30">
            <v>19.100000000000001</v>
          </cell>
          <cell r="E30">
            <v>55.083333333333336</v>
          </cell>
          <cell r="F30">
            <v>70</v>
          </cell>
          <cell r="G30">
            <v>33</v>
          </cell>
          <cell r="H30">
            <v>15.48</v>
          </cell>
          <cell r="I30" t="str">
            <v>NE</v>
          </cell>
          <cell r="J30">
            <v>39.6</v>
          </cell>
          <cell r="K30">
            <v>0</v>
          </cell>
        </row>
        <row r="31">
          <cell r="B31">
            <v>17.820833333333336</v>
          </cell>
          <cell r="C31">
            <v>23.2</v>
          </cell>
          <cell r="D31">
            <v>13</v>
          </cell>
          <cell r="E31">
            <v>59.916666666666664</v>
          </cell>
          <cell r="F31">
            <v>73</v>
          </cell>
          <cell r="G31">
            <v>35</v>
          </cell>
          <cell r="H31">
            <v>18</v>
          </cell>
          <cell r="I31" t="str">
            <v>S</v>
          </cell>
          <cell r="J31">
            <v>41.04</v>
          </cell>
          <cell r="K31">
            <v>0</v>
          </cell>
        </row>
        <row r="32">
          <cell r="B32">
            <v>15.479166666666666</v>
          </cell>
          <cell r="C32">
            <v>21.4</v>
          </cell>
          <cell r="D32">
            <v>12.5</v>
          </cell>
          <cell r="E32">
            <v>66.916666666666671</v>
          </cell>
          <cell r="F32">
            <v>76</v>
          </cell>
          <cell r="G32">
            <v>51</v>
          </cell>
          <cell r="H32">
            <v>12.24</v>
          </cell>
          <cell r="I32" t="str">
            <v>S</v>
          </cell>
          <cell r="J32">
            <v>24.48</v>
          </cell>
          <cell r="K32">
            <v>0</v>
          </cell>
        </row>
        <row r="33">
          <cell r="B33">
            <v>19.004166666666666</v>
          </cell>
          <cell r="C33">
            <v>32.4</v>
          </cell>
          <cell r="D33">
            <v>10.6</v>
          </cell>
          <cell r="E33">
            <v>68.416666666666671</v>
          </cell>
          <cell r="F33">
            <v>87</v>
          </cell>
          <cell r="G33">
            <v>33</v>
          </cell>
          <cell r="H33">
            <v>9.7200000000000006</v>
          </cell>
          <cell r="I33" t="str">
            <v>S</v>
          </cell>
          <cell r="J33">
            <v>24.840000000000003</v>
          </cell>
          <cell r="K33">
            <v>0</v>
          </cell>
        </row>
        <row r="34">
          <cell r="B34">
            <v>23.454166666666669</v>
          </cell>
          <cell r="C34">
            <v>34.6</v>
          </cell>
          <cell r="D34">
            <v>13.4</v>
          </cell>
          <cell r="E34">
            <v>56.916666666666664</v>
          </cell>
          <cell r="F34">
            <v>82</v>
          </cell>
          <cell r="G34">
            <v>24</v>
          </cell>
          <cell r="H34">
            <v>12.96</v>
          </cell>
          <cell r="I34" t="str">
            <v>L</v>
          </cell>
          <cell r="J34">
            <v>37.080000000000005</v>
          </cell>
          <cell r="K34">
            <v>0</v>
          </cell>
        </row>
        <row r="35">
          <cell r="B35">
            <v>25.583333333333332</v>
          </cell>
          <cell r="C35">
            <v>35</v>
          </cell>
          <cell r="D35">
            <v>14.3</v>
          </cell>
          <cell r="E35">
            <v>42.125</v>
          </cell>
          <cell r="F35">
            <v>72</v>
          </cell>
          <cell r="G35">
            <v>22</v>
          </cell>
          <cell r="H35">
            <v>16.2</v>
          </cell>
          <cell r="I35" t="str">
            <v>NE</v>
          </cell>
          <cell r="J35">
            <v>46.080000000000005</v>
          </cell>
          <cell r="K35">
            <v>0</v>
          </cell>
        </row>
        <row r="36">
          <cell r="I36" t="str">
            <v>N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R.Brilhante_Embrap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20.091666666666665</v>
          </cell>
          <cell r="C5">
            <v>29.5</v>
          </cell>
          <cell r="D5">
            <v>10.6</v>
          </cell>
          <cell r="E5" t="str">
            <v>*</v>
          </cell>
          <cell r="F5" t="str">
            <v>*</v>
          </cell>
          <cell r="G5" t="str">
            <v>*</v>
          </cell>
          <cell r="H5">
            <v>9</v>
          </cell>
          <cell r="I5" t="str">
            <v>N</v>
          </cell>
          <cell r="J5">
            <v>27.36</v>
          </cell>
          <cell r="K5">
            <v>0</v>
          </cell>
        </row>
        <row r="6">
          <cell r="B6">
            <v>21.487500000000001</v>
          </cell>
          <cell r="C6">
            <v>30.9</v>
          </cell>
          <cell r="D6">
            <v>12.5</v>
          </cell>
          <cell r="E6" t="str">
            <v>*</v>
          </cell>
          <cell r="F6" t="str">
            <v>*</v>
          </cell>
          <cell r="G6" t="str">
            <v>*</v>
          </cell>
          <cell r="H6">
            <v>12.96</v>
          </cell>
          <cell r="I6" t="str">
            <v>N</v>
          </cell>
          <cell r="J6">
            <v>34.92</v>
          </cell>
          <cell r="K6">
            <v>0</v>
          </cell>
        </row>
        <row r="7">
          <cell r="B7">
            <v>22.541666666666668</v>
          </cell>
          <cell r="C7">
            <v>30.5</v>
          </cell>
          <cell r="D7">
            <v>14.6</v>
          </cell>
          <cell r="E7" t="str">
            <v>*</v>
          </cell>
          <cell r="F7" t="str">
            <v>*</v>
          </cell>
          <cell r="G7" t="str">
            <v>*</v>
          </cell>
          <cell r="H7">
            <v>20.16</v>
          </cell>
          <cell r="I7" t="str">
            <v>N</v>
          </cell>
          <cell r="J7">
            <v>36.36</v>
          </cell>
          <cell r="K7">
            <v>0</v>
          </cell>
        </row>
        <row r="8">
          <cell r="B8">
            <v>21.779166666666669</v>
          </cell>
          <cell r="C8">
            <v>31.9</v>
          </cell>
          <cell r="D8">
            <v>14.3</v>
          </cell>
          <cell r="E8" t="str">
            <v>*</v>
          </cell>
          <cell r="F8" t="str">
            <v>*</v>
          </cell>
          <cell r="G8" t="str">
            <v>*</v>
          </cell>
          <cell r="H8">
            <v>15.840000000000002</v>
          </cell>
          <cell r="I8" t="str">
            <v>N</v>
          </cell>
          <cell r="J8">
            <v>33.119999999999997</v>
          </cell>
          <cell r="K8">
            <v>0</v>
          </cell>
        </row>
        <row r="9">
          <cell r="B9">
            <v>22.495833333333334</v>
          </cell>
          <cell r="C9">
            <v>32</v>
          </cell>
          <cell r="D9">
            <v>15.1</v>
          </cell>
          <cell r="E9" t="str">
            <v>*</v>
          </cell>
          <cell r="F9" t="str">
            <v>*</v>
          </cell>
          <cell r="G9" t="str">
            <v>*</v>
          </cell>
          <cell r="H9">
            <v>19.440000000000001</v>
          </cell>
          <cell r="I9" t="str">
            <v>N</v>
          </cell>
          <cell r="J9">
            <v>35.28</v>
          </cell>
          <cell r="K9">
            <v>0</v>
          </cell>
        </row>
        <row r="10">
          <cell r="B10">
            <v>17.054166666666664</v>
          </cell>
          <cell r="C10">
            <v>21.6</v>
          </cell>
          <cell r="D10">
            <v>13.5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13.32</v>
          </cell>
          <cell r="I10" t="str">
            <v>S</v>
          </cell>
          <cell r="J10">
            <v>24.48</v>
          </cell>
          <cell r="K10">
            <v>0</v>
          </cell>
        </row>
        <row r="11">
          <cell r="B11">
            <v>10.491666666666667</v>
          </cell>
          <cell r="C11">
            <v>19.5</v>
          </cell>
          <cell r="D11">
            <v>2.7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11.16</v>
          </cell>
          <cell r="I11" t="str">
            <v>L</v>
          </cell>
          <cell r="J11">
            <v>20.88</v>
          </cell>
          <cell r="K11">
            <v>0.4</v>
          </cell>
        </row>
        <row r="12">
          <cell r="B12">
            <v>12.408333333333333</v>
          </cell>
          <cell r="C12">
            <v>24.3</v>
          </cell>
          <cell r="D12">
            <v>4.4000000000000004</v>
          </cell>
          <cell r="E12" t="str">
            <v>*</v>
          </cell>
          <cell r="F12" t="str">
            <v>*</v>
          </cell>
          <cell r="G12" t="str">
            <v>*</v>
          </cell>
          <cell r="H12">
            <v>8.2799999999999994</v>
          </cell>
          <cell r="I12" t="str">
            <v>L</v>
          </cell>
          <cell r="J12">
            <v>17.64</v>
          </cell>
          <cell r="K12">
            <v>0</v>
          </cell>
        </row>
        <row r="13">
          <cell r="B13">
            <v>20.291666666666668</v>
          </cell>
          <cell r="C13">
            <v>32</v>
          </cell>
          <cell r="D13">
            <v>11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19.8</v>
          </cell>
          <cell r="I13" t="str">
            <v>N</v>
          </cell>
          <cell r="J13">
            <v>41.04</v>
          </cell>
          <cell r="K13">
            <v>0</v>
          </cell>
        </row>
        <row r="14">
          <cell r="B14">
            <v>22.291666666666668</v>
          </cell>
          <cell r="C14">
            <v>32.9</v>
          </cell>
          <cell r="D14">
            <v>12.9</v>
          </cell>
          <cell r="E14" t="str">
            <v>*</v>
          </cell>
          <cell r="F14" t="str">
            <v>*</v>
          </cell>
          <cell r="G14" t="str">
            <v>*</v>
          </cell>
          <cell r="H14">
            <v>24.840000000000003</v>
          </cell>
          <cell r="I14" t="str">
            <v>O</v>
          </cell>
          <cell r="J14">
            <v>42.480000000000004</v>
          </cell>
          <cell r="K14">
            <v>0</v>
          </cell>
        </row>
        <row r="15">
          <cell r="B15">
            <v>23.870833333333337</v>
          </cell>
          <cell r="C15">
            <v>33.4</v>
          </cell>
          <cell r="D15">
            <v>14.9</v>
          </cell>
          <cell r="E15" t="str">
            <v>*</v>
          </cell>
          <cell r="F15" t="str">
            <v>*</v>
          </cell>
          <cell r="G15" t="str">
            <v>*</v>
          </cell>
          <cell r="H15">
            <v>30.6</v>
          </cell>
          <cell r="I15" t="str">
            <v>NO</v>
          </cell>
          <cell r="J15">
            <v>54.72</v>
          </cell>
          <cell r="K15">
            <v>0</v>
          </cell>
        </row>
        <row r="16">
          <cell r="B16">
            <v>23.529166666666669</v>
          </cell>
          <cell r="C16">
            <v>33.6</v>
          </cell>
          <cell r="D16">
            <v>15.8</v>
          </cell>
          <cell r="E16" t="str">
            <v>*</v>
          </cell>
          <cell r="F16" t="str">
            <v>*</v>
          </cell>
          <cell r="G16" t="str">
            <v>*</v>
          </cell>
          <cell r="H16">
            <v>29.16</v>
          </cell>
          <cell r="I16" t="str">
            <v>O</v>
          </cell>
          <cell r="J16">
            <v>47.16</v>
          </cell>
          <cell r="K16">
            <v>0</v>
          </cell>
        </row>
        <row r="17">
          <cell r="B17">
            <v>24.379166666666663</v>
          </cell>
          <cell r="C17">
            <v>34.200000000000003</v>
          </cell>
          <cell r="D17">
            <v>17.600000000000001</v>
          </cell>
          <cell r="E17" t="str">
            <v>*</v>
          </cell>
          <cell r="F17" t="str">
            <v>*</v>
          </cell>
          <cell r="G17" t="str">
            <v>*</v>
          </cell>
          <cell r="H17">
            <v>22.68</v>
          </cell>
          <cell r="I17" t="str">
            <v>O</v>
          </cell>
          <cell r="J17">
            <v>40.32</v>
          </cell>
          <cell r="K17">
            <v>0</v>
          </cell>
        </row>
        <row r="18">
          <cell r="B18">
            <v>23.974999999999998</v>
          </cell>
          <cell r="C18">
            <v>34.299999999999997</v>
          </cell>
          <cell r="D18">
            <v>15.9</v>
          </cell>
          <cell r="E18" t="str">
            <v>*</v>
          </cell>
          <cell r="F18" t="str">
            <v>*</v>
          </cell>
          <cell r="G18" t="str">
            <v>*</v>
          </cell>
          <cell r="H18">
            <v>27.36</v>
          </cell>
          <cell r="I18" t="str">
            <v>O</v>
          </cell>
          <cell r="J18">
            <v>54.72</v>
          </cell>
          <cell r="K18">
            <v>0</v>
          </cell>
        </row>
        <row r="19">
          <cell r="B19">
            <v>24.416666666666668</v>
          </cell>
          <cell r="C19">
            <v>33.200000000000003</v>
          </cell>
          <cell r="D19">
            <v>17.5</v>
          </cell>
          <cell r="E19" t="str">
            <v>*</v>
          </cell>
          <cell r="F19" t="str">
            <v>*</v>
          </cell>
          <cell r="G19" t="str">
            <v>*</v>
          </cell>
          <cell r="H19">
            <v>29.52</v>
          </cell>
          <cell r="I19" t="str">
            <v>O</v>
          </cell>
          <cell r="J19">
            <v>52.2</v>
          </cell>
          <cell r="K19">
            <v>0</v>
          </cell>
        </row>
        <row r="20">
          <cell r="B20">
            <v>18.683333333333334</v>
          </cell>
          <cell r="C20">
            <v>26.2</v>
          </cell>
          <cell r="D20">
            <v>14</v>
          </cell>
          <cell r="E20" t="str">
            <v>*</v>
          </cell>
          <cell r="F20" t="str">
            <v>*</v>
          </cell>
          <cell r="G20" t="str">
            <v>*</v>
          </cell>
          <cell r="H20">
            <v>21.240000000000002</v>
          </cell>
          <cell r="I20" t="str">
            <v>S</v>
          </cell>
          <cell r="J20">
            <v>48.24</v>
          </cell>
          <cell r="K20">
            <v>17.399999999999999</v>
          </cell>
        </row>
        <row r="21">
          <cell r="B21">
            <v>10.091666666666667</v>
          </cell>
          <cell r="C21">
            <v>17.2</v>
          </cell>
          <cell r="D21">
            <v>4.3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15.840000000000002</v>
          </cell>
          <cell r="I21" t="str">
            <v>SE</v>
          </cell>
          <cell r="J21">
            <v>32.4</v>
          </cell>
          <cell r="K21">
            <v>0.2</v>
          </cell>
        </row>
        <row r="22">
          <cell r="B22">
            <v>8.8125</v>
          </cell>
          <cell r="C22">
            <v>17.2</v>
          </cell>
          <cell r="D22">
            <v>0.7</v>
          </cell>
          <cell r="E22" t="str">
            <v>*</v>
          </cell>
          <cell r="F22" t="str">
            <v>*</v>
          </cell>
          <cell r="G22" t="str">
            <v>*</v>
          </cell>
          <cell r="H22">
            <v>7.9200000000000008</v>
          </cell>
          <cell r="I22" t="str">
            <v>SE</v>
          </cell>
          <cell r="J22">
            <v>15.840000000000002</v>
          </cell>
          <cell r="K22">
            <v>0</v>
          </cell>
        </row>
        <row r="23">
          <cell r="B23">
            <v>15.145833333333334</v>
          </cell>
          <cell r="C23">
            <v>23</v>
          </cell>
          <cell r="D23">
            <v>9.9</v>
          </cell>
          <cell r="E23" t="str">
            <v>*</v>
          </cell>
          <cell r="F23" t="str">
            <v>*</v>
          </cell>
          <cell r="G23" t="str">
            <v>*</v>
          </cell>
          <cell r="H23">
            <v>9.3600000000000012</v>
          </cell>
          <cell r="I23" t="str">
            <v>SE</v>
          </cell>
          <cell r="J23">
            <v>18</v>
          </cell>
          <cell r="K23">
            <v>0</v>
          </cell>
        </row>
        <row r="24">
          <cell r="B24">
            <v>16.970833333333331</v>
          </cell>
          <cell r="C24">
            <v>25.5</v>
          </cell>
          <cell r="D24">
            <v>7.3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10.44</v>
          </cell>
          <cell r="I24" t="str">
            <v>SE</v>
          </cell>
          <cell r="J24">
            <v>24.48</v>
          </cell>
          <cell r="K24">
            <v>0</v>
          </cell>
        </row>
        <row r="25">
          <cell r="B25">
            <v>15.970833333333333</v>
          </cell>
          <cell r="C25">
            <v>25.9</v>
          </cell>
          <cell r="D25">
            <v>8.1999999999999993</v>
          </cell>
          <cell r="E25" t="str">
            <v>*</v>
          </cell>
          <cell r="F25" t="str">
            <v>*</v>
          </cell>
          <cell r="G25" t="str">
            <v>*</v>
          </cell>
          <cell r="H25">
            <v>7.2</v>
          </cell>
          <cell r="I25" t="str">
            <v>SE</v>
          </cell>
          <cell r="J25">
            <v>19.079999999999998</v>
          </cell>
          <cell r="K25">
            <v>0</v>
          </cell>
        </row>
        <row r="26">
          <cell r="B26">
            <v>16.5625</v>
          </cell>
          <cell r="C26">
            <v>26.8</v>
          </cell>
          <cell r="D26">
            <v>7.4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11.879999999999999</v>
          </cell>
          <cell r="I26" t="str">
            <v>NE</v>
          </cell>
          <cell r="J26">
            <v>28.08</v>
          </cell>
          <cell r="K26">
            <v>0</v>
          </cell>
        </row>
        <row r="27">
          <cell r="B27">
            <v>19.49583333333333</v>
          </cell>
          <cell r="C27">
            <v>29.2</v>
          </cell>
          <cell r="D27">
            <v>11.4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15.48</v>
          </cell>
          <cell r="I27" t="str">
            <v>N</v>
          </cell>
          <cell r="J27">
            <v>35.28</v>
          </cell>
          <cell r="K27">
            <v>0</v>
          </cell>
        </row>
        <row r="28">
          <cell r="B28">
            <v>20.695833333333329</v>
          </cell>
          <cell r="C28">
            <v>32.200000000000003</v>
          </cell>
          <cell r="D28">
            <v>9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11.520000000000001</v>
          </cell>
          <cell r="I28" t="str">
            <v>N</v>
          </cell>
          <cell r="J28">
            <v>25.56</v>
          </cell>
          <cell r="K28">
            <v>0</v>
          </cell>
        </row>
        <row r="29">
          <cell r="B29">
            <v>23.116666666666664</v>
          </cell>
          <cell r="C29">
            <v>33.4</v>
          </cell>
          <cell r="D29">
            <v>13.7</v>
          </cell>
          <cell r="E29" t="str">
            <v>*</v>
          </cell>
          <cell r="F29" t="str">
            <v>*</v>
          </cell>
          <cell r="G29" t="str">
            <v>*</v>
          </cell>
          <cell r="H29">
            <v>26.28</v>
          </cell>
          <cell r="I29" t="str">
            <v>N</v>
          </cell>
          <cell r="J29">
            <v>43.56</v>
          </cell>
          <cell r="K29">
            <v>0</v>
          </cell>
        </row>
        <row r="30">
          <cell r="B30">
            <v>23.120833333333334</v>
          </cell>
          <cell r="C30">
            <v>32.299999999999997</v>
          </cell>
          <cell r="D30">
            <v>15.3</v>
          </cell>
          <cell r="E30" t="str">
            <v>*</v>
          </cell>
          <cell r="F30" t="str">
            <v>*</v>
          </cell>
          <cell r="G30" t="str">
            <v>*</v>
          </cell>
          <cell r="H30">
            <v>25.92</v>
          </cell>
          <cell r="I30" t="str">
            <v>O</v>
          </cell>
          <cell r="J30">
            <v>50.76</v>
          </cell>
          <cell r="K30">
            <v>0</v>
          </cell>
        </row>
        <row r="31">
          <cell r="B31">
            <v>17.933333333333334</v>
          </cell>
          <cell r="C31">
            <v>23.5</v>
          </cell>
          <cell r="D31">
            <v>12.1</v>
          </cell>
          <cell r="E31" t="str">
            <v>*</v>
          </cell>
          <cell r="F31" t="str">
            <v>*</v>
          </cell>
          <cell r="G31" t="str">
            <v>*</v>
          </cell>
          <cell r="H31">
            <v>20.52</v>
          </cell>
          <cell r="I31" t="str">
            <v>SE</v>
          </cell>
          <cell r="J31">
            <v>43.2</v>
          </cell>
          <cell r="K31">
            <v>0</v>
          </cell>
        </row>
        <row r="32">
          <cell r="B32">
            <v>16.774999999999999</v>
          </cell>
          <cell r="C32">
            <v>24.7</v>
          </cell>
          <cell r="D32">
            <v>11.3</v>
          </cell>
          <cell r="E32" t="str">
            <v>*</v>
          </cell>
          <cell r="F32" t="str">
            <v>*</v>
          </cell>
          <cell r="G32" t="str">
            <v>*</v>
          </cell>
          <cell r="H32">
            <v>8.2799999999999994</v>
          </cell>
          <cell r="I32" t="str">
            <v>SE</v>
          </cell>
          <cell r="J32">
            <v>16.559999999999999</v>
          </cell>
          <cell r="K32">
            <v>0</v>
          </cell>
        </row>
        <row r="33">
          <cell r="B33">
            <v>19.349999999999998</v>
          </cell>
          <cell r="C33">
            <v>30.4</v>
          </cell>
          <cell r="D33">
            <v>9.6</v>
          </cell>
          <cell r="E33">
            <v>16</v>
          </cell>
          <cell r="F33">
            <v>20</v>
          </cell>
          <cell r="G33">
            <v>14</v>
          </cell>
          <cell r="H33">
            <v>11.520000000000001</v>
          </cell>
          <cell r="I33" t="str">
            <v>NE</v>
          </cell>
          <cell r="J33">
            <v>23.759999999999998</v>
          </cell>
          <cell r="K33">
            <v>0</v>
          </cell>
        </row>
        <row r="34">
          <cell r="B34">
            <v>22.508333333333336</v>
          </cell>
          <cell r="C34">
            <v>31.2</v>
          </cell>
          <cell r="D34">
            <v>13.3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13.32</v>
          </cell>
          <cell r="I34" t="str">
            <v>NE</v>
          </cell>
          <cell r="J34">
            <v>30.96</v>
          </cell>
          <cell r="K34">
            <v>0</v>
          </cell>
        </row>
        <row r="35">
          <cell r="B35">
            <v>23.633333333333336</v>
          </cell>
          <cell r="C35">
            <v>31.9</v>
          </cell>
          <cell r="D35">
            <v>17.7</v>
          </cell>
          <cell r="E35" t="str">
            <v>*</v>
          </cell>
          <cell r="F35" t="str">
            <v>*</v>
          </cell>
          <cell r="G35" t="str">
            <v>*</v>
          </cell>
          <cell r="H35">
            <v>20.52</v>
          </cell>
          <cell r="I35" t="str">
            <v>N</v>
          </cell>
          <cell r="J35">
            <v>38.880000000000003</v>
          </cell>
          <cell r="K35">
            <v>0</v>
          </cell>
        </row>
        <row r="36">
          <cell r="I36" t="str">
            <v>N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20.691666666666666</v>
          </cell>
          <cell r="C5">
            <v>28</v>
          </cell>
          <cell r="D5">
            <v>14.9</v>
          </cell>
          <cell r="E5">
            <v>59.75</v>
          </cell>
          <cell r="F5">
            <v>82</v>
          </cell>
          <cell r="G5">
            <v>32</v>
          </cell>
          <cell r="H5">
            <v>9.7200000000000006</v>
          </cell>
          <cell r="I5" t="str">
            <v>L</v>
          </cell>
          <cell r="J5">
            <v>40.680000000000007</v>
          </cell>
          <cell r="K5">
            <v>0</v>
          </cell>
        </row>
        <row r="6">
          <cell r="B6">
            <v>21.404166666666669</v>
          </cell>
          <cell r="C6">
            <v>29.7</v>
          </cell>
          <cell r="D6">
            <v>14.1</v>
          </cell>
          <cell r="E6">
            <v>57.166666666666664</v>
          </cell>
          <cell r="F6">
            <v>83</v>
          </cell>
          <cell r="G6">
            <v>28</v>
          </cell>
          <cell r="H6">
            <v>7.5600000000000005</v>
          </cell>
          <cell r="I6" t="str">
            <v>SE</v>
          </cell>
          <cell r="J6">
            <v>31.319999999999997</v>
          </cell>
          <cell r="K6">
            <v>0</v>
          </cell>
        </row>
        <row r="7">
          <cell r="B7">
            <v>21.249999999999996</v>
          </cell>
          <cell r="C7">
            <v>28.7</v>
          </cell>
          <cell r="D7">
            <v>13.9</v>
          </cell>
          <cell r="E7">
            <v>51.791666666666664</v>
          </cell>
          <cell r="F7">
            <v>78</v>
          </cell>
          <cell r="G7">
            <v>26</v>
          </cell>
          <cell r="H7">
            <v>14.76</v>
          </cell>
          <cell r="I7" t="str">
            <v>L</v>
          </cell>
          <cell r="J7">
            <v>40.32</v>
          </cell>
          <cell r="K7">
            <v>0</v>
          </cell>
        </row>
        <row r="8">
          <cell r="B8">
            <v>21.245833333333334</v>
          </cell>
          <cell r="C8">
            <v>30</v>
          </cell>
          <cell r="D8">
            <v>13.5</v>
          </cell>
          <cell r="E8">
            <v>54.5</v>
          </cell>
          <cell r="F8">
            <v>79</v>
          </cell>
          <cell r="G8">
            <v>27</v>
          </cell>
          <cell r="H8">
            <v>12.24</v>
          </cell>
          <cell r="I8" t="str">
            <v>L</v>
          </cell>
          <cell r="J8">
            <v>31.680000000000003</v>
          </cell>
          <cell r="K8">
            <v>0</v>
          </cell>
        </row>
        <row r="9">
          <cell r="B9">
            <v>21.970833333333331</v>
          </cell>
          <cell r="C9">
            <v>29.6</v>
          </cell>
          <cell r="D9">
            <v>14.5</v>
          </cell>
          <cell r="E9">
            <v>51.958333333333336</v>
          </cell>
          <cell r="F9">
            <v>78</v>
          </cell>
          <cell r="G9">
            <v>28</v>
          </cell>
          <cell r="H9">
            <v>15.120000000000001</v>
          </cell>
          <cell r="I9" t="str">
            <v>N</v>
          </cell>
          <cell r="J9">
            <v>38.880000000000003</v>
          </cell>
          <cell r="K9">
            <v>0</v>
          </cell>
        </row>
        <row r="10">
          <cell r="B10">
            <v>18.154166666666665</v>
          </cell>
          <cell r="C10">
            <v>24.3</v>
          </cell>
          <cell r="D10">
            <v>13</v>
          </cell>
          <cell r="E10">
            <v>73.458333333333329</v>
          </cell>
          <cell r="F10">
            <v>87</v>
          </cell>
          <cell r="G10">
            <v>52</v>
          </cell>
          <cell r="H10">
            <v>20.16</v>
          </cell>
          <cell r="I10" t="str">
            <v>SO</v>
          </cell>
          <cell r="J10">
            <v>31.680000000000003</v>
          </cell>
          <cell r="K10">
            <v>0</v>
          </cell>
        </row>
        <row r="11">
          <cell r="B11">
            <v>17.433333333333337</v>
          </cell>
          <cell r="C11">
            <v>26.1</v>
          </cell>
          <cell r="D11">
            <v>12.1</v>
          </cell>
          <cell r="E11">
            <v>75.375</v>
          </cell>
          <cell r="F11">
            <v>95</v>
          </cell>
          <cell r="G11">
            <v>41</v>
          </cell>
          <cell r="H11">
            <v>3.9600000000000004</v>
          </cell>
          <cell r="I11" t="str">
            <v>L</v>
          </cell>
          <cell r="J11">
            <v>30.96</v>
          </cell>
          <cell r="K11">
            <v>0</v>
          </cell>
        </row>
        <row r="12">
          <cell r="B12">
            <v>19.154166666666669</v>
          </cell>
          <cell r="C12">
            <v>27.8</v>
          </cell>
          <cell r="D12">
            <v>12.8</v>
          </cell>
          <cell r="E12">
            <v>57.416666666666664</v>
          </cell>
          <cell r="F12">
            <v>72</v>
          </cell>
          <cell r="G12">
            <v>39</v>
          </cell>
          <cell r="H12">
            <v>9</v>
          </cell>
          <cell r="I12" t="str">
            <v>L</v>
          </cell>
          <cell r="J12">
            <v>27</v>
          </cell>
          <cell r="K12">
            <v>0</v>
          </cell>
        </row>
        <row r="13">
          <cell r="B13">
            <v>22.195833333333336</v>
          </cell>
          <cell r="C13">
            <v>30.9</v>
          </cell>
          <cell r="D13">
            <v>15.6</v>
          </cell>
          <cell r="E13">
            <v>52.791666666666664</v>
          </cell>
          <cell r="F13">
            <v>76</v>
          </cell>
          <cell r="G13">
            <v>27</v>
          </cell>
          <cell r="H13">
            <v>17.28</v>
          </cell>
          <cell r="I13" t="str">
            <v>SE</v>
          </cell>
          <cell r="J13">
            <v>47.519999999999996</v>
          </cell>
          <cell r="K13">
            <v>0</v>
          </cell>
        </row>
        <row r="14">
          <cell r="B14">
            <v>22.666666666666668</v>
          </cell>
          <cell r="C14">
            <v>31.5</v>
          </cell>
          <cell r="D14">
            <v>15</v>
          </cell>
          <cell r="E14">
            <v>52.041666666666664</v>
          </cell>
          <cell r="F14">
            <v>76</v>
          </cell>
          <cell r="G14">
            <v>26</v>
          </cell>
          <cell r="H14">
            <v>23.759999999999998</v>
          </cell>
          <cell r="I14" t="str">
            <v>NO</v>
          </cell>
          <cell r="J14">
            <v>45</v>
          </cell>
          <cell r="K14">
            <v>0</v>
          </cell>
        </row>
        <row r="15">
          <cell r="B15">
            <v>22.429166666666664</v>
          </cell>
          <cell r="C15">
            <v>30.9</v>
          </cell>
          <cell r="D15">
            <v>14.6</v>
          </cell>
          <cell r="E15">
            <v>53.625</v>
          </cell>
          <cell r="F15">
            <v>80</v>
          </cell>
          <cell r="G15">
            <v>29</v>
          </cell>
          <cell r="H15">
            <v>24.48</v>
          </cell>
          <cell r="I15" t="str">
            <v>NO</v>
          </cell>
          <cell r="J15">
            <v>45.36</v>
          </cell>
          <cell r="K15">
            <v>0</v>
          </cell>
        </row>
        <row r="16">
          <cell r="B16">
            <v>22.816666666666666</v>
          </cell>
          <cell r="C16">
            <v>32.4</v>
          </cell>
          <cell r="D16">
            <v>16.100000000000001</v>
          </cell>
          <cell r="E16">
            <v>53.833333333333336</v>
          </cell>
          <cell r="F16">
            <v>74</v>
          </cell>
          <cell r="G16">
            <v>24</v>
          </cell>
          <cell r="H16">
            <v>14.4</v>
          </cell>
          <cell r="I16" t="str">
            <v>NO</v>
          </cell>
          <cell r="J16">
            <v>37.080000000000005</v>
          </cell>
          <cell r="K16">
            <v>0</v>
          </cell>
        </row>
        <row r="17">
          <cell r="B17">
            <v>23.337500000000002</v>
          </cell>
          <cell r="C17">
            <v>32.200000000000003</v>
          </cell>
          <cell r="D17">
            <v>13.7</v>
          </cell>
          <cell r="E17">
            <v>54.375</v>
          </cell>
          <cell r="F17">
            <v>90</v>
          </cell>
          <cell r="G17">
            <v>23</v>
          </cell>
          <cell r="H17">
            <v>15.48</v>
          </cell>
          <cell r="I17" t="str">
            <v>N</v>
          </cell>
          <cell r="J17">
            <v>36.36</v>
          </cell>
          <cell r="K17">
            <v>0</v>
          </cell>
        </row>
        <row r="18">
          <cell r="B18">
            <v>23.075000000000003</v>
          </cell>
          <cell r="C18">
            <v>31.9</v>
          </cell>
          <cell r="D18">
            <v>15.5</v>
          </cell>
          <cell r="E18">
            <v>47.041666666666664</v>
          </cell>
          <cell r="F18">
            <v>72</v>
          </cell>
          <cell r="G18">
            <v>22</v>
          </cell>
          <cell r="H18">
            <v>18.720000000000002</v>
          </cell>
          <cell r="I18" t="str">
            <v>N</v>
          </cell>
          <cell r="J18">
            <v>42.84</v>
          </cell>
          <cell r="K18">
            <v>0</v>
          </cell>
        </row>
        <row r="19">
          <cell r="B19">
            <v>23.291666666666668</v>
          </cell>
          <cell r="C19">
            <v>31.8</v>
          </cell>
          <cell r="D19">
            <v>15.7</v>
          </cell>
          <cell r="E19">
            <v>48.75</v>
          </cell>
          <cell r="F19">
            <v>71</v>
          </cell>
          <cell r="G19">
            <v>26</v>
          </cell>
          <cell r="H19">
            <v>25.56</v>
          </cell>
          <cell r="I19" t="str">
            <v>NO</v>
          </cell>
          <cell r="J19">
            <v>45</v>
          </cell>
          <cell r="K19">
            <v>0</v>
          </cell>
        </row>
        <row r="20">
          <cell r="B20">
            <v>17.429166666666667</v>
          </cell>
          <cell r="C20">
            <v>22.2</v>
          </cell>
          <cell r="D20">
            <v>12.6</v>
          </cell>
          <cell r="E20">
            <v>78.458333333333329</v>
          </cell>
          <cell r="F20">
            <v>94</v>
          </cell>
          <cell r="G20">
            <v>59</v>
          </cell>
          <cell r="H20">
            <v>27.720000000000002</v>
          </cell>
          <cell r="I20" t="str">
            <v>S</v>
          </cell>
          <cell r="J20">
            <v>43.56</v>
          </cell>
          <cell r="K20">
            <v>3</v>
          </cell>
        </row>
        <row r="21">
          <cell r="B21">
            <v>12.704166666666666</v>
          </cell>
          <cell r="C21">
            <v>21</v>
          </cell>
          <cell r="D21">
            <v>6.5</v>
          </cell>
          <cell r="E21">
            <v>58.833333333333336</v>
          </cell>
          <cell r="F21">
            <v>87</v>
          </cell>
          <cell r="G21">
            <v>20</v>
          </cell>
          <cell r="H21">
            <v>18.720000000000002</v>
          </cell>
          <cell r="I21" t="str">
            <v>SE</v>
          </cell>
          <cell r="J21">
            <v>28.44</v>
          </cell>
          <cell r="K21">
            <v>0</v>
          </cell>
        </row>
        <row r="22">
          <cell r="B22">
            <v>13.470833333333333</v>
          </cell>
          <cell r="C22">
            <v>26.4</v>
          </cell>
          <cell r="D22">
            <v>5.7</v>
          </cell>
          <cell r="E22">
            <v>49.041666666666664</v>
          </cell>
          <cell r="F22">
            <v>69</v>
          </cell>
          <cell r="G22">
            <v>16</v>
          </cell>
          <cell r="H22">
            <v>9.3600000000000012</v>
          </cell>
          <cell r="I22" t="str">
            <v>L</v>
          </cell>
          <cell r="J22">
            <v>24.840000000000003</v>
          </cell>
          <cell r="K22">
            <v>0</v>
          </cell>
        </row>
        <row r="23">
          <cell r="B23">
            <v>17.004166666666666</v>
          </cell>
          <cell r="C23">
            <v>26.3</v>
          </cell>
          <cell r="D23">
            <v>9.5</v>
          </cell>
          <cell r="E23">
            <v>49.666666666666664</v>
          </cell>
          <cell r="F23">
            <v>77</v>
          </cell>
          <cell r="G23">
            <v>25</v>
          </cell>
          <cell r="H23">
            <v>3.9600000000000004</v>
          </cell>
          <cell r="I23" t="str">
            <v>S</v>
          </cell>
          <cell r="J23">
            <v>26.28</v>
          </cell>
          <cell r="K23">
            <v>0</v>
          </cell>
        </row>
        <row r="24">
          <cell r="B24">
            <v>16.712500000000002</v>
          </cell>
          <cell r="C24">
            <v>28</v>
          </cell>
          <cell r="D24">
            <v>7.7</v>
          </cell>
          <cell r="E24">
            <v>59.291666666666664</v>
          </cell>
          <cell r="F24">
            <v>90</v>
          </cell>
          <cell r="G24">
            <v>28</v>
          </cell>
          <cell r="H24">
            <v>0.36000000000000004</v>
          </cell>
          <cell r="I24" t="str">
            <v>SO</v>
          </cell>
          <cell r="J24">
            <v>33.480000000000004</v>
          </cell>
          <cell r="K24">
            <v>0</v>
          </cell>
        </row>
        <row r="25">
          <cell r="B25">
            <v>17.670833333333331</v>
          </cell>
          <cell r="C25">
            <v>27.7</v>
          </cell>
          <cell r="D25">
            <v>8.6</v>
          </cell>
          <cell r="E25">
            <v>61.541666666666664</v>
          </cell>
          <cell r="F25">
            <v>90</v>
          </cell>
          <cell r="G25">
            <v>28</v>
          </cell>
          <cell r="H25">
            <v>12.96</v>
          </cell>
          <cell r="I25" t="str">
            <v>O</v>
          </cell>
          <cell r="J25">
            <v>36.36</v>
          </cell>
          <cell r="K25">
            <v>0</v>
          </cell>
        </row>
        <row r="26">
          <cell r="B26">
            <v>18.054166666666671</v>
          </cell>
          <cell r="C26">
            <v>28.2</v>
          </cell>
          <cell r="D26">
            <v>9</v>
          </cell>
          <cell r="E26">
            <v>60.5</v>
          </cell>
          <cell r="F26">
            <v>91</v>
          </cell>
          <cell r="G26">
            <v>25</v>
          </cell>
          <cell r="H26">
            <v>2.16</v>
          </cell>
          <cell r="I26" t="str">
            <v>S</v>
          </cell>
          <cell r="J26">
            <v>33.119999999999997</v>
          </cell>
          <cell r="K26">
            <v>0</v>
          </cell>
        </row>
        <row r="27">
          <cell r="B27">
            <v>19.895833333333332</v>
          </cell>
          <cell r="C27">
            <v>30</v>
          </cell>
          <cell r="D27">
            <v>11.4</v>
          </cell>
          <cell r="E27">
            <v>54.541666666666664</v>
          </cell>
          <cell r="F27">
            <v>85</v>
          </cell>
          <cell r="G27">
            <v>19</v>
          </cell>
          <cell r="H27">
            <v>3.9600000000000004</v>
          </cell>
          <cell r="I27" t="str">
            <v>L</v>
          </cell>
          <cell r="J27">
            <v>24.48</v>
          </cell>
          <cell r="K27">
            <v>0</v>
          </cell>
        </row>
        <row r="28">
          <cell r="B28">
            <v>22.004166666666666</v>
          </cell>
          <cell r="C28">
            <v>32.4</v>
          </cell>
          <cell r="D28">
            <v>12.9</v>
          </cell>
          <cell r="E28">
            <v>46.541666666666664</v>
          </cell>
          <cell r="F28">
            <v>70</v>
          </cell>
          <cell r="G28">
            <v>18</v>
          </cell>
          <cell r="H28">
            <v>5.4</v>
          </cell>
          <cell r="I28" t="str">
            <v>SE</v>
          </cell>
          <cell r="J28">
            <v>38.880000000000003</v>
          </cell>
          <cell r="K28">
            <v>0</v>
          </cell>
        </row>
        <row r="29">
          <cell r="B29">
            <v>23.920833333333334</v>
          </cell>
          <cell r="C29">
            <v>31.4</v>
          </cell>
          <cell r="D29">
            <v>16.5</v>
          </cell>
          <cell r="E29">
            <v>43.541666666666664</v>
          </cell>
          <cell r="F29">
            <v>66</v>
          </cell>
          <cell r="G29">
            <v>23</v>
          </cell>
          <cell r="H29">
            <v>17.64</v>
          </cell>
          <cell r="I29" t="str">
            <v>L</v>
          </cell>
          <cell r="J29">
            <v>43.56</v>
          </cell>
          <cell r="K29">
            <v>0</v>
          </cell>
        </row>
        <row r="30">
          <cell r="B30">
            <v>23.479166666666668</v>
          </cell>
          <cell r="C30">
            <v>32.5</v>
          </cell>
          <cell r="D30">
            <v>15.9</v>
          </cell>
          <cell r="E30">
            <v>43.625</v>
          </cell>
          <cell r="F30">
            <v>67</v>
          </cell>
          <cell r="G30">
            <v>20</v>
          </cell>
          <cell r="H30">
            <v>26.28</v>
          </cell>
          <cell r="I30" t="str">
            <v>SE</v>
          </cell>
          <cell r="J30">
            <v>44.64</v>
          </cell>
          <cell r="K30">
            <v>0</v>
          </cell>
        </row>
        <row r="31">
          <cell r="B31">
            <v>21.066666666666666</v>
          </cell>
          <cell r="C31">
            <v>28.8</v>
          </cell>
          <cell r="D31">
            <v>15.7</v>
          </cell>
          <cell r="E31">
            <v>55.5</v>
          </cell>
          <cell r="F31">
            <v>88</v>
          </cell>
          <cell r="G31">
            <v>31</v>
          </cell>
          <cell r="H31">
            <v>9.3600000000000012</v>
          </cell>
          <cell r="I31" t="str">
            <v>S</v>
          </cell>
          <cell r="J31">
            <v>32.04</v>
          </cell>
          <cell r="K31">
            <v>0</v>
          </cell>
        </row>
        <row r="32">
          <cell r="B32">
            <v>20.799999999999997</v>
          </cell>
          <cell r="C32">
            <v>29.9</v>
          </cell>
          <cell r="D32">
            <v>13.8</v>
          </cell>
          <cell r="E32">
            <v>45.208333333333336</v>
          </cell>
          <cell r="F32">
            <v>65</v>
          </cell>
          <cell r="G32">
            <v>22</v>
          </cell>
          <cell r="H32">
            <v>15.120000000000001</v>
          </cell>
          <cell r="I32" t="str">
            <v>L</v>
          </cell>
          <cell r="J32">
            <v>37.080000000000005</v>
          </cell>
          <cell r="K32">
            <v>0</v>
          </cell>
        </row>
        <row r="33">
          <cell r="B33">
            <v>22.770833333333332</v>
          </cell>
          <cell r="C33">
            <v>31.2</v>
          </cell>
          <cell r="D33">
            <v>15.9</v>
          </cell>
          <cell r="E33">
            <v>48.875</v>
          </cell>
          <cell r="F33">
            <v>75</v>
          </cell>
          <cell r="G33">
            <v>21</v>
          </cell>
          <cell r="H33">
            <v>12.96</v>
          </cell>
          <cell r="I33" t="str">
            <v>SE</v>
          </cell>
          <cell r="J33">
            <v>32.76</v>
          </cell>
          <cell r="K33">
            <v>0</v>
          </cell>
        </row>
        <row r="34">
          <cell r="B34">
            <v>23.162500000000005</v>
          </cell>
          <cell r="C34">
            <v>31.4</v>
          </cell>
          <cell r="D34">
            <v>16.5</v>
          </cell>
          <cell r="E34">
            <v>45.791666666666664</v>
          </cell>
          <cell r="F34">
            <v>70</v>
          </cell>
          <cell r="G34">
            <v>18</v>
          </cell>
          <cell r="H34">
            <v>15.840000000000002</v>
          </cell>
          <cell r="I34" t="str">
            <v>L</v>
          </cell>
          <cell r="J34">
            <v>36</v>
          </cell>
          <cell r="K34">
            <v>0</v>
          </cell>
        </row>
        <row r="35">
          <cell r="B35">
            <v>22.883333333333329</v>
          </cell>
          <cell r="C35">
            <v>29.9</v>
          </cell>
          <cell r="D35">
            <v>15.1</v>
          </cell>
          <cell r="E35">
            <v>40.458333333333336</v>
          </cell>
          <cell r="F35">
            <v>64</v>
          </cell>
          <cell r="G35">
            <v>23</v>
          </cell>
          <cell r="H35">
            <v>21.240000000000002</v>
          </cell>
          <cell r="I35" t="str">
            <v>L</v>
          </cell>
          <cell r="J35">
            <v>41.04</v>
          </cell>
          <cell r="K35">
            <v>0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20.18333333333333</v>
          </cell>
          <cell r="C5">
            <v>27.5</v>
          </cell>
          <cell r="D5">
            <v>13.9</v>
          </cell>
          <cell r="E5">
            <v>64.55</v>
          </cell>
          <cell r="F5">
            <v>100</v>
          </cell>
          <cell r="G5">
            <v>33</v>
          </cell>
          <cell r="H5">
            <v>13.68</v>
          </cell>
          <cell r="I5" t="str">
            <v>L</v>
          </cell>
          <cell r="J5">
            <v>34.200000000000003</v>
          </cell>
          <cell r="K5">
            <v>0</v>
          </cell>
        </row>
        <row r="6">
          <cell r="B6">
            <v>21.183333333333334</v>
          </cell>
          <cell r="C6">
            <v>29.2</v>
          </cell>
          <cell r="D6">
            <v>14.7</v>
          </cell>
          <cell r="E6">
            <v>62.833333333333336</v>
          </cell>
          <cell r="F6">
            <v>92</v>
          </cell>
          <cell r="G6">
            <v>34</v>
          </cell>
          <cell r="H6">
            <v>19.440000000000001</v>
          </cell>
          <cell r="I6" t="str">
            <v>NE</v>
          </cell>
          <cell r="J6">
            <v>34.200000000000003</v>
          </cell>
          <cell r="K6">
            <v>0</v>
          </cell>
        </row>
        <row r="7">
          <cell r="B7">
            <v>21.504166666666663</v>
          </cell>
          <cell r="C7">
            <v>29.5</v>
          </cell>
          <cell r="D7">
            <v>15.5</v>
          </cell>
          <cell r="E7">
            <v>63.75</v>
          </cell>
          <cell r="F7">
            <v>95</v>
          </cell>
          <cell r="G7">
            <v>30</v>
          </cell>
          <cell r="H7">
            <v>18.720000000000002</v>
          </cell>
          <cell r="I7" t="str">
            <v>NE</v>
          </cell>
          <cell r="J7">
            <v>33.480000000000004</v>
          </cell>
          <cell r="K7">
            <v>0</v>
          </cell>
        </row>
        <row r="8">
          <cell r="B8">
            <v>21.270833333333336</v>
          </cell>
          <cell r="C8">
            <v>29.7</v>
          </cell>
          <cell r="D8">
            <v>15.5</v>
          </cell>
          <cell r="E8">
            <v>60.208333333333336</v>
          </cell>
          <cell r="F8">
            <v>84</v>
          </cell>
          <cell r="G8">
            <v>29</v>
          </cell>
          <cell r="H8">
            <v>26.28</v>
          </cell>
          <cell r="I8" t="str">
            <v>NE</v>
          </cell>
          <cell r="J8">
            <v>45.72</v>
          </cell>
          <cell r="K8">
            <v>0</v>
          </cell>
        </row>
        <row r="9">
          <cell r="B9">
            <v>21.779166666666669</v>
          </cell>
          <cell r="C9">
            <v>27.6</v>
          </cell>
          <cell r="D9">
            <v>17.7</v>
          </cell>
          <cell r="E9">
            <v>64.875</v>
          </cell>
          <cell r="F9">
            <v>87</v>
          </cell>
          <cell r="G9">
            <v>40</v>
          </cell>
          <cell r="H9">
            <v>20.16</v>
          </cell>
          <cell r="I9" t="str">
            <v>NE</v>
          </cell>
          <cell r="J9">
            <v>36.36</v>
          </cell>
          <cell r="K9">
            <v>0</v>
          </cell>
        </row>
        <row r="10">
          <cell r="B10">
            <v>13.929166666666665</v>
          </cell>
          <cell r="C10">
            <v>23.2</v>
          </cell>
          <cell r="D10">
            <v>11</v>
          </cell>
          <cell r="E10">
            <v>81.099999999999994</v>
          </cell>
          <cell r="F10">
            <v>100</v>
          </cell>
          <cell r="G10">
            <v>62</v>
          </cell>
          <cell r="H10">
            <v>17.64</v>
          </cell>
          <cell r="I10" t="str">
            <v>O</v>
          </cell>
          <cell r="J10">
            <v>33.119999999999997</v>
          </cell>
          <cell r="K10">
            <v>10.399999999999999</v>
          </cell>
        </row>
        <row r="11">
          <cell r="B11">
            <v>11.945833333333331</v>
          </cell>
          <cell r="C11">
            <v>19.600000000000001</v>
          </cell>
          <cell r="D11">
            <v>6.3</v>
          </cell>
          <cell r="E11">
            <v>65.86666666666666</v>
          </cell>
          <cell r="F11">
            <v>100</v>
          </cell>
          <cell r="G11">
            <v>38</v>
          </cell>
          <cell r="H11">
            <v>13.68</v>
          </cell>
          <cell r="I11" t="str">
            <v>S</v>
          </cell>
          <cell r="J11">
            <v>24.12</v>
          </cell>
          <cell r="K11">
            <v>0.2</v>
          </cell>
        </row>
        <row r="12">
          <cell r="B12">
            <v>13.562499999999998</v>
          </cell>
          <cell r="C12">
            <v>20.5</v>
          </cell>
          <cell r="D12">
            <v>8.6999999999999993</v>
          </cell>
          <cell r="E12">
            <v>70.875</v>
          </cell>
          <cell r="F12">
            <v>100</v>
          </cell>
          <cell r="G12">
            <v>42</v>
          </cell>
          <cell r="H12">
            <v>17.28</v>
          </cell>
          <cell r="I12" t="str">
            <v>NE</v>
          </cell>
          <cell r="J12">
            <v>29.16</v>
          </cell>
          <cell r="K12">
            <v>0</v>
          </cell>
        </row>
        <row r="13">
          <cell r="B13">
            <v>19.066666666666666</v>
          </cell>
          <cell r="C13">
            <v>28.3</v>
          </cell>
          <cell r="D13">
            <v>12.9</v>
          </cell>
          <cell r="E13">
            <v>58.375</v>
          </cell>
          <cell r="F13">
            <v>82</v>
          </cell>
          <cell r="G13">
            <v>33</v>
          </cell>
          <cell r="H13">
            <v>23.400000000000002</v>
          </cell>
          <cell r="I13" t="str">
            <v>NE</v>
          </cell>
          <cell r="J13">
            <v>39.24</v>
          </cell>
          <cell r="K13">
            <v>0</v>
          </cell>
        </row>
        <row r="14">
          <cell r="B14">
            <v>22.05</v>
          </cell>
          <cell r="C14">
            <v>31.1</v>
          </cell>
          <cell r="D14">
            <v>16.100000000000001</v>
          </cell>
          <cell r="E14">
            <v>60.875</v>
          </cell>
          <cell r="F14">
            <v>82</v>
          </cell>
          <cell r="G14">
            <v>31</v>
          </cell>
          <cell r="H14">
            <v>17.64</v>
          </cell>
          <cell r="I14" t="str">
            <v>NE</v>
          </cell>
          <cell r="J14">
            <v>41.76</v>
          </cell>
          <cell r="K14">
            <v>0</v>
          </cell>
        </row>
        <row r="15">
          <cell r="B15">
            <v>23.949999999999992</v>
          </cell>
          <cell r="C15">
            <v>31.8</v>
          </cell>
          <cell r="D15">
            <v>18.600000000000001</v>
          </cell>
          <cell r="E15">
            <v>57.875</v>
          </cell>
          <cell r="F15">
            <v>85</v>
          </cell>
          <cell r="G15">
            <v>24</v>
          </cell>
          <cell r="H15">
            <v>28.44</v>
          </cell>
          <cell r="I15" t="str">
            <v>N</v>
          </cell>
          <cell r="J15">
            <v>68.760000000000005</v>
          </cell>
          <cell r="K15">
            <v>0</v>
          </cell>
        </row>
        <row r="16">
          <cell r="B16">
            <v>23.141666666666666</v>
          </cell>
          <cell r="C16">
            <v>28.8</v>
          </cell>
          <cell r="D16">
            <v>18.7</v>
          </cell>
          <cell r="E16">
            <v>75.416666666666671</v>
          </cell>
          <cell r="F16">
            <v>98</v>
          </cell>
          <cell r="G16">
            <v>52</v>
          </cell>
          <cell r="H16">
            <v>10.8</v>
          </cell>
          <cell r="I16" t="str">
            <v>SE</v>
          </cell>
          <cell r="J16">
            <v>23.400000000000002</v>
          </cell>
          <cell r="K16">
            <v>0</v>
          </cell>
        </row>
        <row r="17">
          <cell r="B17">
            <v>21.650000000000002</v>
          </cell>
          <cell r="C17">
            <v>29.7</v>
          </cell>
          <cell r="D17">
            <v>16.7</v>
          </cell>
          <cell r="E17">
            <v>83.7</v>
          </cell>
          <cell r="F17">
            <v>100</v>
          </cell>
          <cell r="G17">
            <v>54</v>
          </cell>
          <cell r="H17">
            <v>15.48</v>
          </cell>
          <cell r="I17" t="str">
            <v>NE</v>
          </cell>
          <cell r="J17">
            <v>28.8</v>
          </cell>
          <cell r="K17">
            <v>3.6</v>
          </cell>
        </row>
        <row r="18">
          <cell r="B18">
            <v>24.291666666666671</v>
          </cell>
          <cell r="C18">
            <v>32.5</v>
          </cell>
          <cell r="D18">
            <v>17.899999999999999</v>
          </cell>
          <cell r="E18">
            <v>63.666666666666664</v>
          </cell>
          <cell r="F18">
            <v>97</v>
          </cell>
          <cell r="G18">
            <v>27</v>
          </cell>
          <cell r="H18">
            <v>25.2</v>
          </cell>
          <cell r="I18" t="str">
            <v>N</v>
          </cell>
          <cell r="J18">
            <v>47.519999999999996</v>
          </cell>
          <cell r="K18">
            <v>0</v>
          </cell>
        </row>
        <row r="19">
          <cell r="B19">
            <v>22.658333333333335</v>
          </cell>
          <cell r="C19">
            <v>27.4</v>
          </cell>
          <cell r="D19">
            <v>18.8</v>
          </cell>
          <cell r="E19">
            <v>72.888888888888886</v>
          </cell>
          <cell r="F19">
            <v>100</v>
          </cell>
          <cell r="G19">
            <v>46</v>
          </cell>
          <cell r="H19">
            <v>20.16</v>
          </cell>
          <cell r="I19" t="str">
            <v>N</v>
          </cell>
          <cell r="J19">
            <v>33.480000000000004</v>
          </cell>
          <cell r="K19">
            <v>16.799999999999997</v>
          </cell>
        </row>
        <row r="20">
          <cell r="B20">
            <v>13.7125</v>
          </cell>
          <cell r="C20">
            <v>20.5</v>
          </cell>
          <cell r="D20">
            <v>10.1</v>
          </cell>
          <cell r="E20">
            <v>65.545454545454547</v>
          </cell>
          <cell r="F20">
            <v>100</v>
          </cell>
          <cell r="G20">
            <v>47</v>
          </cell>
          <cell r="H20">
            <v>22.32</v>
          </cell>
          <cell r="I20" t="str">
            <v>S</v>
          </cell>
          <cell r="J20">
            <v>43.2</v>
          </cell>
          <cell r="K20">
            <v>7.8</v>
          </cell>
        </row>
        <row r="21">
          <cell r="B21">
            <v>8.8750000000000018</v>
          </cell>
          <cell r="C21">
            <v>15.3</v>
          </cell>
          <cell r="D21">
            <v>4</v>
          </cell>
          <cell r="E21">
            <v>70.625</v>
          </cell>
          <cell r="F21">
            <v>100</v>
          </cell>
          <cell r="G21">
            <v>31</v>
          </cell>
          <cell r="H21">
            <v>16.559999999999999</v>
          </cell>
          <cell r="I21" t="str">
            <v>S</v>
          </cell>
          <cell r="J21">
            <v>32.4</v>
          </cell>
          <cell r="K21">
            <v>0</v>
          </cell>
        </row>
        <row r="22">
          <cell r="B22">
            <v>8.1375000000000011</v>
          </cell>
          <cell r="C22">
            <v>15</v>
          </cell>
          <cell r="D22">
            <v>4.4000000000000004</v>
          </cell>
          <cell r="E22">
            <v>77.666666666666671</v>
          </cell>
          <cell r="F22">
            <v>98</v>
          </cell>
          <cell r="G22">
            <v>46</v>
          </cell>
          <cell r="H22">
            <v>1.8</v>
          </cell>
          <cell r="I22" t="str">
            <v>S</v>
          </cell>
          <cell r="J22">
            <v>22.68</v>
          </cell>
          <cell r="K22">
            <v>0</v>
          </cell>
        </row>
        <row r="23">
          <cell r="B23">
            <v>12.025</v>
          </cell>
          <cell r="C23">
            <v>19.600000000000001</v>
          </cell>
          <cell r="D23">
            <v>7.3</v>
          </cell>
          <cell r="E23">
            <v>71.291666666666671</v>
          </cell>
          <cell r="F23">
            <v>100</v>
          </cell>
          <cell r="G23">
            <v>31</v>
          </cell>
          <cell r="H23">
            <v>1.8</v>
          </cell>
          <cell r="I23" t="str">
            <v>SO</v>
          </cell>
          <cell r="J23">
            <v>18.720000000000002</v>
          </cell>
          <cell r="K23">
            <v>0</v>
          </cell>
        </row>
        <row r="24">
          <cell r="B24">
            <v>13.524999999999999</v>
          </cell>
          <cell r="C24">
            <v>21.6</v>
          </cell>
          <cell r="D24">
            <v>6.1</v>
          </cell>
          <cell r="E24">
            <v>62.136363636363633</v>
          </cell>
          <cell r="F24">
            <v>100</v>
          </cell>
          <cell r="G24">
            <v>28</v>
          </cell>
          <cell r="H24">
            <v>0</v>
          </cell>
          <cell r="I24" t="str">
            <v>S</v>
          </cell>
          <cell r="J24">
            <v>9</v>
          </cell>
          <cell r="K24">
            <v>0</v>
          </cell>
        </row>
        <row r="25">
          <cell r="B25">
            <v>15.329166666666664</v>
          </cell>
          <cell r="C25">
            <v>22.7</v>
          </cell>
          <cell r="D25">
            <v>9.5</v>
          </cell>
          <cell r="E25">
            <v>61.375</v>
          </cell>
          <cell r="F25">
            <v>95</v>
          </cell>
          <cell r="G25">
            <v>33</v>
          </cell>
          <cell r="H25">
            <v>0</v>
          </cell>
          <cell r="I25" t="str">
            <v>S</v>
          </cell>
          <cell r="J25">
            <v>0</v>
          </cell>
          <cell r="K25">
            <v>0</v>
          </cell>
        </row>
        <row r="26">
          <cell r="B26">
            <v>16.333333333333332</v>
          </cell>
          <cell r="C26">
            <v>24.6</v>
          </cell>
          <cell r="D26">
            <v>8.8000000000000007</v>
          </cell>
          <cell r="E26">
            <v>65.583333333333329</v>
          </cell>
          <cell r="F26">
            <v>96</v>
          </cell>
          <cell r="G26">
            <v>42</v>
          </cell>
          <cell r="H26">
            <v>15.120000000000001</v>
          </cell>
          <cell r="I26" t="str">
            <v>SE</v>
          </cell>
          <cell r="J26">
            <v>28.44</v>
          </cell>
          <cell r="K26">
            <v>0</v>
          </cell>
        </row>
        <row r="27">
          <cell r="B27">
            <v>17.758333333333329</v>
          </cell>
          <cell r="C27">
            <v>26</v>
          </cell>
          <cell r="D27">
            <v>12</v>
          </cell>
          <cell r="E27">
            <v>74.208333333333329</v>
          </cell>
          <cell r="F27">
            <v>100</v>
          </cell>
          <cell r="G27">
            <v>41</v>
          </cell>
          <cell r="H27">
            <v>25.2</v>
          </cell>
          <cell r="I27" t="str">
            <v>NE</v>
          </cell>
          <cell r="J27">
            <v>39.96</v>
          </cell>
          <cell r="K27">
            <v>0</v>
          </cell>
        </row>
        <row r="28">
          <cell r="B28">
            <v>19.295833333333331</v>
          </cell>
          <cell r="C28">
            <v>28.7</v>
          </cell>
          <cell r="D28">
            <v>12.4</v>
          </cell>
          <cell r="E28">
            <v>72.043478260869563</v>
          </cell>
          <cell r="F28">
            <v>100</v>
          </cell>
          <cell r="G28">
            <v>33</v>
          </cell>
          <cell r="H28">
            <v>16.559999999999999</v>
          </cell>
          <cell r="I28" t="str">
            <v>L</v>
          </cell>
          <cell r="J28">
            <v>29.52</v>
          </cell>
          <cell r="K28">
            <v>0</v>
          </cell>
        </row>
        <row r="29">
          <cell r="B29">
            <v>22.316666666666666</v>
          </cell>
          <cell r="C29">
            <v>30.6</v>
          </cell>
          <cell r="D29">
            <v>15.2</v>
          </cell>
          <cell r="E29">
            <v>61.416666666666664</v>
          </cell>
          <cell r="F29">
            <v>94</v>
          </cell>
          <cell r="G29">
            <v>30</v>
          </cell>
          <cell r="H29">
            <v>27.720000000000002</v>
          </cell>
          <cell r="I29" t="str">
            <v>NE</v>
          </cell>
          <cell r="J29">
            <v>50.4</v>
          </cell>
          <cell r="K29">
            <v>0</v>
          </cell>
        </row>
        <row r="30">
          <cell r="B30">
            <v>21.716666666666665</v>
          </cell>
          <cell r="C30">
            <v>28.1</v>
          </cell>
          <cell r="D30">
            <v>15.9</v>
          </cell>
          <cell r="E30">
            <v>62.541666666666664</v>
          </cell>
          <cell r="F30">
            <v>90</v>
          </cell>
          <cell r="G30">
            <v>40</v>
          </cell>
          <cell r="H30">
            <v>20.16</v>
          </cell>
          <cell r="I30" t="str">
            <v>NE</v>
          </cell>
          <cell r="J30">
            <v>39.24</v>
          </cell>
          <cell r="K30">
            <v>0</v>
          </cell>
        </row>
        <row r="31">
          <cell r="B31">
            <v>12.466666666666669</v>
          </cell>
          <cell r="C31">
            <v>17.600000000000001</v>
          </cell>
          <cell r="D31">
            <v>7.9</v>
          </cell>
          <cell r="E31">
            <v>80.541666666666671</v>
          </cell>
          <cell r="F31">
            <v>100</v>
          </cell>
          <cell r="G31">
            <v>48</v>
          </cell>
          <cell r="H31">
            <v>21.96</v>
          </cell>
          <cell r="I31" t="str">
            <v>S</v>
          </cell>
          <cell r="J31">
            <v>38.159999999999997</v>
          </cell>
          <cell r="K31">
            <v>0</v>
          </cell>
        </row>
        <row r="32">
          <cell r="B32">
            <v>13.516666666666666</v>
          </cell>
          <cell r="C32">
            <v>21.5</v>
          </cell>
          <cell r="D32">
            <v>7.4</v>
          </cell>
          <cell r="E32">
            <v>73.476190476190482</v>
          </cell>
          <cell r="F32">
            <v>100</v>
          </cell>
          <cell r="G32">
            <v>44</v>
          </cell>
          <cell r="H32">
            <v>17.28</v>
          </cell>
          <cell r="I32" t="str">
            <v>S</v>
          </cell>
          <cell r="J32">
            <v>27</v>
          </cell>
          <cell r="K32">
            <v>0</v>
          </cell>
        </row>
        <row r="33">
          <cell r="B33">
            <v>18.895833333333332</v>
          </cell>
          <cell r="C33">
            <v>28.3</v>
          </cell>
          <cell r="D33">
            <v>13.3</v>
          </cell>
          <cell r="E33">
            <v>68.75</v>
          </cell>
          <cell r="F33">
            <v>97</v>
          </cell>
          <cell r="G33">
            <v>37</v>
          </cell>
          <cell r="H33">
            <v>16.559999999999999</v>
          </cell>
          <cell r="I33" t="str">
            <v>NE</v>
          </cell>
          <cell r="J33">
            <v>28.08</v>
          </cell>
          <cell r="K33">
            <v>0</v>
          </cell>
        </row>
        <row r="34">
          <cell r="B34">
            <v>20.245833333333334</v>
          </cell>
          <cell r="C34">
            <v>28.4</v>
          </cell>
          <cell r="D34">
            <v>14.8</v>
          </cell>
          <cell r="E34">
            <v>69.333333333333329</v>
          </cell>
          <cell r="F34">
            <v>100</v>
          </cell>
          <cell r="G34">
            <v>33</v>
          </cell>
          <cell r="H34">
            <v>23.400000000000002</v>
          </cell>
          <cell r="I34" t="str">
            <v>NE</v>
          </cell>
          <cell r="J34">
            <v>37.800000000000004</v>
          </cell>
          <cell r="K34">
            <v>0</v>
          </cell>
        </row>
        <row r="35">
          <cell r="B35">
            <v>21.958333333333332</v>
          </cell>
          <cell r="C35">
            <v>30.1</v>
          </cell>
          <cell r="D35">
            <v>14.8</v>
          </cell>
          <cell r="E35">
            <v>61.166666666666664</v>
          </cell>
          <cell r="F35">
            <v>95</v>
          </cell>
          <cell r="G35">
            <v>30</v>
          </cell>
          <cell r="H35">
            <v>27.36</v>
          </cell>
          <cell r="I35" t="str">
            <v>L</v>
          </cell>
          <cell r="J35">
            <v>47.16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22.6875</v>
          </cell>
          <cell r="C5">
            <v>29.4</v>
          </cell>
          <cell r="D5">
            <v>17.7</v>
          </cell>
          <cell r="E5">
            <v>53.75</v>
          </cell>
          <cell r="F5">
            <v>72</v>
          </cell>
          <cell r="G5">
            <v>31</v>
          </cell>
          <cell r="H5">
            <v>16.559999999999999</v>
          </cell>
          <cell r="I5" t="str">
            <v>NE</v>
          </cell>
          <cell r="J5">
            <v>34.200000000000003</v>
          </cell>
          <cell r="K5">
            <v>0</v>
          </cell>
        </row>
        <row r="6">
          <cell r="B6">
            <v>23.374999999999996</v>
          </cell>
          <cell r="C6">
            <v>30.9</v>
          </cell>
          <cell r="D6">
            <v>18</v>
          </cell>
          <cell r="E6">
            <v>52.708333333333336</v>
          </cell>
          <cell r="F6">
            <v>73</v>
          </cell>
          <cell r="G6">
            <v>28</v>
          </cell>
          <cell r="H6">
            <v>14.04</v>
          </cell>
          <cell r="I6" t="str">
            <v>NE</v>
          </cell>
          <cell r="J6">
            <v>31.319999999999997</v>
          </cell>
          <cell r="K6">
            <v>0</v>
          </cell>
        </row>
        <row r="7">
          <cell r="B7">
            <v>23.7</v>
          </cell>
          <cell r="C7">
            <v>30.3</v>
          </cell>
          <cell r="D7">
            <v>18.7</v>
          </cell>
          <cell r="E7">
            <v>46.583333333333336</v>
          </cell>
          <cell r="F7">
            <v>64</v>
          </cell>
          <cell r="G7">
            <v>27</v>
          </cell>
          <cell r="H7">
            <v>15.120000000000001</v>
          </cell>
          <cell r="I7" t="str">
            <v>NE</v>
          </cell>
          <cell r="J7">
            <v>38.519999999999996</v>
          </cell>
          <cell r="K7">
            <v>0</v>
          </cell>
        </row>
        <row r="8">
          <cell r="B8">
            <v>23.474999999999998</v>
          </cell>
          <cell r="C8">
            <v>30.2</v>
          </cell>
          <cell r="D8">
            <v>17.5</v>
          </cell>
          <cell r="E8">
            <v>49.166666666666664</v>
          </cell>
          <cell r="F8">
            <v>69</v>
          </cell>
          <cell r="G8">
            <v>29</v>
          </cell>
          <cell r="H8">
            <v>15.120000000000001</v>
          </cell>
          <cell r="I8" t="str">
            <v>NE</v>
          </cell>
          <cell r="J8">
            <v>33.119999999999997</v>
          </cell>
          <cell r="K8">
            <v>0</v>
          </cell>
        </row>
        <row r="9">
          <cell r="B9">
            <v>23.224999999999998</v>
          </cell>
          <cell r="C9">
            <v>30.9</v>
          </cell>
          <cell r="D9">
            <v>16.3</v>
          </cell>
          <cell r="E9">
            <v>52.458333333333336</v>
          </cell>
          <cell r="F9">
            <v>79</v>
          </cell>
          <cell r="G9">
            <v>29</v>
          </cell>
          <cell r="H9">
            <v>18</v>
          </cell>
          <cell r="I9" t="str">
            <v>N</v>
          </cell>
          <cell r="J9">
            <v>38.519999999999996</v>
          </cell>
          <cell r="K9">
            <v>0</v>
          </cell>
        </row>
        <row r="10">
          <cell r="B10">
            <v>17.408333333333335</v>
          </cell>
          <cell r="C10">
            <v>23.3</v>
          </cell>
          <cell r="D10">
            <v>13.2</v>
          </cell>
          <cell r="E10">
            <v>82.5</v>
          </cell>
          <cell r="F10">
            <v>97</v>
          </cell>
          <cell r="G10">
            <v>53</v>
          </cell>
          <cell r="H10">
            <v>10.08</v>
          </cell>
          <cell r="I10" t="str">
            <v>S</v>
          </cell>
          <cell r="J10">
            <v>24.48</v>
          </cell>
          <cell r="K10">
            <v>1</v>
          </cell>
        </row>
        <row r="11">
          <cell r="B11">
            <v>13.320833333333331</v>
          </cell>
          <cell r="C11">
            <v>21.3</v>
          </cell>
          <cell r="D11">
            <v>7</v>
          </cell>
          <cell r="E11">
            <v>81.25</v>
          </cell>
          <cell r="F11">
            <v>98</v>
          </cell>
          <cell r="G11">
            <v>45</v>
          </cell>
          <cell r="H11">
            <v>12.96</v>
          </cell>
          <cell r="I11" t="str">
            <v>SE</v>
          </cell>
          <cell r="J11">
            <v>26.64</v>
          </cell>
          <cell r="K11">
            <v>0.4</v>
          </cell>
        </row>
        <row r="12">
          <cell r="B12">
            <v>16.274999999999999</v>
          </cell>
          <cell r="C12">
            <v>27.6</v>
          </cell>
          <cell r="D12">
            <v>9</v>
          </cell>
          <cell r="E12">
            <v>63.208333333333336</v>
          </cell>
          <cell r="F12">
            <v>85</v>
          </cell>
          <cell r="G12">
            <v>32</v>
          </cell>
          <cell r="H12">
            <v>10.8</v>
          </cell>
          <cell r="I12" t="str">
            <v>SE</v>
          </cell>
          <cell r="J12">
            <v>19.8</v>
          </cell>
          <cell r="K12">
            <v>0</v>
          </cell>
        </row>
        <row r="13">
          <cell r="B13">
            <v>22.587500000000006</v>
          </cell>
          <cell r="C13">
            <v>30.9</v>
          </cell>
          <cell r="D13">
            <v>16.399999999999999</v>
          </cell>
          <cell r="E13">
            <v>50.375</v>
          </cell>
          <cell r="F13">
            <v>66</v>
          </cell>
          <cell r="G13">
            <v>28</v>
          </cell>
          <cell r="H13">
            <v>17.28</v>
          </cell>
          <cell r="I13" t="str">
            <v>NE</v>
          </cell>
          <cell r="J13">
            <v>35.28</v>
          </cell>
          <cell r="K13">
            <v>0</v>
          </cell>
        </row>
        <row r="14">
          <cell r="B14">
            <v>24.020833333333329</v>
          </cell>
          <cell r="C14">
            <v>31.3</v>
          </cell>
          <cell r="D14">
            <v>17.600000000000001</v>
          </cell>
          <cell r="E14">
            <v>54</v>
          </cell>
          <cell r="F14">
            <v>74</v>
          </cell>
          <cell r="G14">
            <v>33</v>
          </cell>
          <cell r="H14">
            <v>18.36</v>
          </cell>
          <cell r="I14" t="str">
            <v>NO</v>
          </cell>
          <cell r="J14">
            <v>42.12</v>
          </cell>
          <cell r="K14">
            <v>0</v>
          </cell>
        </row>
        <row r="15">
          <cell r="B15">
            <v>25.291666666666668</v>
          </cell>
          <cell r="C15">
            <v>31.2</v>
          </cell>
          <cell r="D15">
            <v>19.7</v>
          </cell>
          <cell r="E15">
            <v>49.958333333333336</v>
          </cell>
          <cell r="F15">
            <v>70</v>
          </cell>
          <cell r="G15">
            <v>32</v>
          </cell>
          <cell r="H15">
            <v>21.96</v>
          </cell>
          <cell r="I15" t="str">
            <v>N</v>
          </cell>
          <cell r="J15">
            <v>49.32</v>
          </cell>
          <cell r="K15">
            <v>0</v>
          </cell>
        </row>
        <row r="16">
          <cell r="B16">
            <v>25.000000000000004</v>
          </cell>
          <cell r="C16">
            <v>32</v>
          </cell>
          <cell r="D16">
            <v>19.100000000000001</v>
          </cell>
          <cell r="E16">
            <v>55.75</v>
          </cell>
          <cell r="F16">
            <v>78</v>
          </cell>
          <cell r="G16">
            <v>36</v>
          </cell>
          <cell r="H16">
            <v>14.04</v>
          </cell>
          <cell r="I16" t="str">
            <v>NO</v>
          </cell>
          <cell r="J16">
            <v>34.56</v>
          </cell>
          <cell r="K16">
            <v>0</v>
          </cell>
        </row>
        <row r="17">
          <cell r="B17">
            <v>25.883333333333336</v>
          </cell>
          <cell r="C17">
            <v>32.799999999999997</v>
          </cell>
          <cell r="D17">
            <v>20.8</v>
          </cell>
          <cell r="E17">
            <v>53.375</v>
          </cell>
          <cell r="F17">
            <v>72</v>
          </cell>
          <cell r="G17">
            <v>27</v>
          </cell>
          <cell r="H17">
            <v>16.920000000000002</v>
          </cell>
          <cell r="I17" t="str">
            <v>NO</v>
          </cell>
          <cell r="J17">
            <v>35.28</v>
          </cell>
          <cell r="K17">
            <v>0</v>
          </cell>
        </row>
        <row r="18">
          <cell r="B18">
            <v>25.379166666666666</v>
          </cell>
          <cell r="C18">
            <v>32.6</v>
          </cell>
          <cell r="D18">
            <v>18.2</v>
          </cell>
          <cell r="E18">
            <v>47</v>
          </cell>
          <cell r="F18">
            <v>70</v>
          </cell>
          <cell r="G18">
            <v>26</v>
          </cell>
          <cell r="H18">
            <v>20.88</v>
          </cell>
          <cell r="I18" t="str">
            <v>NO</v>
          </cell>
          <cell r="J18">
            <v>45</v>
          </cell>
          <cell r="K18">
            <v>0</v>
          </cell>
        </row>
        <row r="19">
          <cell r="B19">
            <v>24.879166666666666</v>
          </cell>
          <cell r="C19">
            <v>31.8</v>
          </cell>
          <cell r="D19">
            <v>19.899999999999999</v>
          </cell>
          <cell r="E19">
            <v>52</v>
          </cell>
          <cell r="F19">
            <v>64</v>
          </cell>
          <cell r="G19">
            <v>36</v>
          </cell>
          <cell r="H19">
            <v>20.88</v>
          </cell>
          <cell r="I19" t="str">
            <v>NO</v>
          </cell>
          <cell r="J19">
            <v>48.24</v>
          </cell>
          <cell r="K19">
            <v>0</v>
          </cell>
        </row>
        <row r="20">
          <cell r="B20">
            <v>18.695833333333329</v>
          </cell>
          <cell r="C20">
            <v>26.1</v>
          </cell>
          <cell r="D20">
            <v>13.3</v>
          </cell>
          <cell r="E20">
            <v>74.666666666666671</v>
          </cell>
          <cell r="F20">
            <v>95</v>
          </cell>
          <cell r="G20">
            <v>43</v>
          </cell>
          <cell r="H20">
            <v>14.4</v>
          </cell>
          <cell r="I20" t="str">
            <v>S</v>
          </cell>
          <cell r="J20">
            <v>38.159999999999997</v>
          </cell>
          <cell r="K20">
            <v>16.599999999999998</v>
          </cell>
        </row>
        <row r="21">
          <cell r="B21">
            <v>10.950000000000001</v>
          </cell>
          <cell r="C21">
            <v>17.8</v>
          </cell>
          <cell r="D21">
            <v>5.2</v>
          </cell>
          <cell r="E21">
            <v>67.041666666666671</v>
          </cell>
          <cell r="F21">
            <v>95</v>
          </cell>
          <cell r="G21">
            <v>28</v>
          </cell>
          <cell r="H21">
            <v>20.52</v>
          </cell>
          <cell r="I21" t="str">
            <v>SE</v>
          </cell>
          <cell r="J21">
            <v>39.24</v>
          </cell>
          <cell r="K21">
            <v>0</v>
          </cell>
        </row>
        <row r="22">
          <cell r="B22">
            <v>10.262500000000001</v>
          </cell>
          <cell r="C22">
            <v>18.3</v>
          </cell>
          <cell r="D22">
            <v>3.9</v>
          </cell>
          <cell r="E22">
            <v>68.75</v>
          </cell>
          <cell r="F22">
            <v>90</v>
          </cell>
          <cell r="G22">
            <v>42</v>
          </cell>
          <cell r="H22">
            <v>10.08</v>
          </cell>
          <cell r="I22" t="str">
            <v>SE</v>
          </cell>
          <cell r="J22">
            <v>20.88</v>
          </cell>
          <cell r="K22">
            <v>0</v>
          </cell>
        </row>
        <row r="23">
          <cell r="B23">
            <v>15.120833333333332</v>
          </cell>
          <cell r="C23">
            <v>23.5</v>
          </cell>
          <cell r="D23">
            <v>10.3</v>
          </cell>
          <cell r="E23">
            <v>62.875</v>
          </cell>
          <cell r="F23">
            <v>85</v>
          </cell>
          <cell r="G23">
            <v>21</v>
          </cell>
          <cell r="H23">
            <v>9.7200000000000006</v>
          </cell>
          <cell r="I23" t="str">
            <v>SE</v>
          </cell>
          <cell r="J23">
            <v>20.88</v>
          </cell>
          <cell r="K23">
            <v>0</v>
          </cell>
        </row>
        <row r="24">
          <cell r="B24">
            <v>16.349999999999998</v>
          </cell>
          <cell r="C24">
            <v>25.2</v>
          </cell>
          <cell r="D24">
            <v>8.3000000000000007</v>
          </cell>
          <cell r="E24">
            <v>61.166666666666664</v>
          </cell>
          <cell r="F24">
            <v>88</v>
          </cell>
          <cell r="G24">
            <v>33</v>
          </cell>
          <cell r="H24">
            <v>11.520000000000001</v>
          </cell>
          <cell r="I24" t="str">
            <v>SE</v>
          </cell>
          <cell r="J24">
            <v>22.32</v>
          </cell>
          <cell r="K24">
            <v>0</v>
          </cell>
        </row>
        <row r="25">
          <cell r="B25">
            <v>17.025000000000002</v>
          </cell>
          <cell r="C25">
            <v>25.9</v>
          </cell>
          <cell r="D25">
            <v>9.5</v>
          </cell>
          <cell r="E25">
            <v>64.375</v>
          </cell>
          <cell r="F25">
            <v>88</v>
          </cell>
          <cell r="G25">
            <v>36</v>
          </cell>
          <cell r="H25">
            <v>8.64</v>
          </cell>
          <cell r="I25" t="str">
            <v>SE</v>
          </cell>
          <cell r="J25">
            <v>24.12</v>
          </cell>
          <cell r="K25">
            <v>0</v>
          </cell>
        </row>
        <row r="26">
          <cell r="B26">
            <v>18.0625</v>
          </cell>
          <cell r="C26">
            <v>26.9</v>
          </cell>
          <cell r="D26">
            <v>9.9</v>
          </cell>
          <cell r="E26">
            <v>63.125</v>
          </cell>
          <cell r="F26">
            <v>89</v>
          </cell>
          <cell r="G26">
            <v>34</v>
          </cell>
          <cell r="H26">
            <v>14.04</v>
          </cell>
          <cell r="I26" t="str">
            <v>SE</v>
          </cell>
          <cell r="J26">
            <v>30.6</v>
          </cell>
          <cell r="K26">
            <v>0</v>
          </cell>
        </row>
        <row r="27">
          <cell r="B27">
            <v>20.891666666666666</v>
          </cell>
          <cell r="C27">
            <v>30</v>
          </cell>
          <cell r="D27">
            <v>15.1</v>
          </cell>
          <cell r="E27">
            <v>54.041666666666664</v>
          </cell>
          <cell r="F27">
            <v>78</v>
          </cell>
          <cell r="G27">
            <v>19</v>
          </cell>
          <cell r="H27">
            <v>18.720000000000002</v>
          </cell>
          <cell r="I27" t="str">
            <v>NE</v>
          </cell>
          <cell r="J27">
            <v>34.92</v>
          </cell>
          <cell r="K27">
            <v>0</v>
          </cell>
        </row>
        <row r="28">
          <cell r="B28">
            <v>22.450000000000003</v>
          </cell>
          <cell r="C28">
            <v>32.6</v>
          </cell>
          <cell r="D28">
            <v>13</v>
          </cell>
          <cell r="E28">
            <v>48.625</v>
          </cell>
          <cell r="F28">
            <v>82</v>
          </cell>
          <cell r="G28">
            <v>20</v>
          </cell>
          <cell r="H28">
            <v>16.2</v>
          </cell>
          <cell r="I28" t="str">
            <v>NE</v>
          </cell>
          <cell r="J28">
            <v>34.92</v>
          </cell>
          <cell r="K28">
            <v>0</v>
          </cell>
        </row>
        <row r="29">
          <cell r="B29">
            <v>25.762499999999999</v>
          </cell>
          <cell r="C29">
            <v>33.5</v>
          </cell>
          <cell r="D29">
            <v>18.7</v>
          </cell>
          <cell r="E29">
            <v>41.916666666666664</v>
          </cell>
          <cell r="F29">
            <v>62</v>
          </cell>
          <cell r="G29">
            <v>21</v>
          </cell>
          <cell r="H29">
            <v>22.32</v>
          </cell>
          <cell r="I29" t="str">
            <v>NE</v>
          </cell>
          <cell r="J29">
            <v>41.04</v>
          </cell>
          <cell r="K29">
            <v>0</v>
          </cell>
        </row>
        <row r="30">
          <cell r="B30">
            <v>23.879166666666666</v>
          </cell>
          <cell r="C30">
            <v>30.5</v>
          </cell>
          <cell r="D30">
            <v>18.100000000000001</v>
          </cell>
          <cell r="E30">
            <v>48.125</v>
          </cell>
          <cell r="F30">
            <v>75</v>
          </cell>
          <cell r="G30">
            <v>29</v>
          </cell>
          <cell r="H30">
            <v>20.88</v>
          </cell>
          <cell r="I30" t="str">
            <v>NO</v>
          </cell>
          <cell r="J30">
            <v>34.92</v>
          </cell>
          <cell r="K30">
            <v>0</v>
          </cell>
        </row>
        <row r="31">
          <cell r="B31">
            <v>18.600000000000001</v>
          </cell>
          <cell r="C31">
            <v>24.1</v>
          </cell>
          <cell r="D31">
            <v>12.6</v>
          </cell>
          <cell r="E31">
            <v>58.416666666666664</v>
          </cell>
          <cell r="F31">
            <v>87</v>
          </cell>
          <cell r="G31">
            <v>26</v>
          </cell>
          <cell r="H31">
            <v>20.16</v>
          </cell>
          <cell r="I31" t="str">
            <v>SE</v>
          </cell>
          <cell r="J31">
            <v>36</v>
          </cell>
          <cell r="K31">
            <v>0</v>
          </cell>
        </row>
        <row r="32">
          <cell r="B32">
            <v>17.108333333333334</v>
          </cell>
          <cell r="C32">
            <v>28.3</v>
          </cell>
          <cell r="D32">
            <v>9</v>
          </cell>
          <cell r="E32">
            <v>62.583333333333336</v>
          </cell>
          <cell r="F32">
            <v>90</v>
          </cell>
          <cell r="G32">
            <v>32</v>
          </cell>
          <cell r="H32">
            <v>13.32</v>
          </cell>
          <cell r="I32" t="str">
            <v>SE</v>
          </cell>
          <cell r="J32">
            <v>22.68</v>
          </cell>
          <cell r="K32">
            <v>0</v>
          </cell>
        </row>
        <row r="33">
          <cell r="B33">
            <v>20.216666666666665</v>
          </cell>
          <cell r="C33">
            <v>31.8</v>
          </cell>
          <cell r="D33">
            <v>11</v>
          </cell>
          <cell r="E33">
            <v>61.833333333333336</v>
          </cell>
          <cell r="F33">
            <v>94</v>
          </cell>
          <cell r="G33">
            <v>23</v>
          </cell>
          <cell r="H33">
            <v>15.48</v>
          </cell>
          <cell r="I33" t="str">
            <v>SE</v>
          </cell>
          <cell r="J33">
            <v>29.880000000000003</v>
          </cell>
          <cell r="K33">
            <v>0</v>
          </cell>
        </row>
        <row r="34">
          <cell r="B34">
            <v>24.737500000000001</v>
          </cell>
          <cell r="C34">
            <v>32.799999999999997</v>
          </cell>
          <cell r="D34">
            <v>17.7</v>
          </cell>
          <cell r="E34">
            <v>43.208333333333336</v>
          </cell>
          <cell r="F34">
            <v>66</v>
          </cell>
          <cell r="G34">
            <v>20</v>
          </cell>
          <cell r="H34">
            <v>28.08</v>
          </cell>
          <cell r="I34" t="str">
            <v>NE</v>
          </cell>
          <cell r="J34">
            <v>49.680000000000007</v>
          </cell>
          <cell r="K34">
            <v>0</v>
          </cell>
        </row>
        <row r="35">
          <cell r="B35">
            <v>24.933333333333334</v>
          </cell>
          <cell r="C35">
            <v>31.7</v>
          </cell>
          <cell r="D35">
            <v>19</v>
          </cell>
          <cell r="E35">
            <v>40.541666666666664</v>
          </cell>
          <cell r="F35">
            <v>60</v>
          </cell>
          <cell r="G35">
            <v>23</v>
          </cell>
          <cell r="H35">
            <v>19.8</v>
          </cell>
          <cell r="I35" t="str">
            <v>NE</v>
          </cell>
          <cell r="J35">
            <v>40.680000000000007</v>
          </cell>
          <cell r="K35">
            <v>0</v>
          </cell>
        </row>
        <row r="36">
          <cell r="I36" t="str">
            <v>SE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23.633333333333336</v>
          </cell>
          <cell r="C5">
            <v>31</v>
          </cell>
          <cell r="D5">
            <v>17</v>
          </cell>
          <cell r="E5">
            <v>45.875</v>
          </cell>
          <cell r="F5">
            <v>65</v>
          </cell>
          <cell r="G5">
            <v>25</v>
          </cell>
          <cell r="H5">
            <v>20.52</v>
          </cell>
          <cell r="I5" t="str">
            <v>L</v>
          </cell>
          <cell r="J5">
            <v>36.36</v>
          </cell>
          <cell r="K5">
            <v>0</v>
          </cell>
        </row>
        <row r="6">
          <cell r="B6">
            <v>24.220833333333335</v>
          </cell>
          <cell r="C6">
            <v>31.8</v>
          </cell>
          <cell r="D6">
            <v>17.100000000000001</v>
          </cell>
          <cell r="E6">
            <v>45.541666666666664</v>
          </cell>
          <cell r="F6">
            <v>72</v>
          </cell>
          <cell r="G6">
            <v>22</v>
          </cell>
          <cell r="H6">
            <v>19.079999999999998</v>
          </cell>
          <cell r="I6" t="str">
            <v>SE</v>
          </cell>
          <cell r="J6">
            <v>33.119999999999997</v>
          </cell>
          <cell r="K6">
            <v>0</v>
          </cell>
        </row>
        <row r="7">
          <cell r="B7">
            <v>23.862500000000001</v>
          </cell>
          <cell r="C7">
            <v>31.3</v>
          </cell>
          <cell r="D7">
            <v>17.7</v>
          </cell>
          <cell r="E7">
            <v>41.583333333333336</v>
          </cell>
          <cell r="F7">
            <v>59</v>
          </cell>
          <cell r="G7">
            <v>22</v>
          </cell>
          <cell r="H7">
            <v>23.759999999999998</v>
          </cell>
          <cell r="I7" t="str">
            <v>L</v>
          </cell>
          <cell r="J7">
            <v>45.36</v>
          </cell>
          <cell r="K7">
            <v>0</v>
          </cell>
        </row>
        <row r="8">
          <cell r="B8">
            <v>24.108333333333334</v>
          </cell>
          <cell r="C8">
            <v>31.8</v>
          </cell>
          <cell r="D8">
            <v>17.399999999999999</v>
          </cell>
          <cell r="E8">
            <v>42.708333333333336</v>
          </cell>
          <cell r="F8">
            <v>62</v>
          </cell>
          <cell r="G8">
            <v>24</v>
          </cell>
          <cell r="H8">
            <v>20.16</v>
          </cell>
          <cell r="I8" t="str">
            <v>L</v>
          </cell>
          <cell r="J8">
            <v>46.800000000000004</v>
          </cell>
          <cell r="K8">
            <v>0</v>
          </cell>
        </row>
        <row r="9">
          <cell r="B9">
            <v>23.870833333333334</v>
          </cell>
          <cell r="C9">
            <v>31.7</v>
          </cell>
          <cell r="D9">
            <v>17</v>
          </cell>
          <cell r="E9">
            <v>44.5</v>
          </cell>
          <cell r="F9">
            <v>69</v>
          </cell>
          <cell r="G9">
            <v>22</v>
          </cell>
          <cell r="H9">
            <v>23.400000000000002</v>
          </cell>
          <cell r="I9" t="str">
            <v>L</v>
          </cell>
          <cell r="J9">
            <v>39.6</v>
          </cell>
          <cell r="K9">
            <v>0</v>
          </cell>
        </row>
        <row r="10">
          <cell r="B10">
            <v>20.708333333333336</v>
          </cell>
          <cell r="C10">
            <v>25.7</v>
          </cell>
          <cell r="D10">
            <v>15.9</v>
          </cell>
          <cell r="E10">
            <v>63.166666666666664</v>
          </cell>
          <cell r="F10">
            <v>90</v>
          </cell>
          <cell r="G10">
            <v>41</v>
          </cell>
          <cell r="H10">
            <v>17.28</v>
          </cell>
          <cell r="I10" t="str">
            <v>SO</v>
          </cell>
          <cell r="J10">
            <v>29.880000000000003</v>
          </cell>
          <cell r="K10">
            <v>0</v>
          </cell>
        </row>
        <row r="11">
          <cell r="B11">
            <v>19.966666666666665</v>
          </cell>
          <cell r="C11">
            <v>28.3</v>
          </cell>
          <cell r="D11">
            <v>13.9</v>
          </cell>
          <cell r="E11">
            <v>76.25</v>
          </cell>
          <cell r="F11">
            <v>96</v>
          </cell>
          <cell r="G11">
            <v>43</v>
          </cell>
          <cell r="H11">
            <v>20.16</v>
          </cell>
          <cell r="I11" t="str">
            <v>S</v>
          </cell>
          <cell r="J11">
            <v>30.240000000000002</v>
          </cell>
          <cell r="K11">
            <v>0</v>
          </cell>
        </row>
        <row r="12">
          <cell r="B12">
            <v>22.970833333333335</v>
          </cell>
          <cell r="C12">
            <v>31.9</v>
          </cell>
          <cell r="D12">
            <v>17</v>
          </cell>
          <cell r="E12">
            <v>55.583333333333336</v>
          </cell>
          <cell r="F12">
            <v>77</v>
          </cell>
          <cell r="G12">
            <v>27</v>
          </cell>
          <cell r="H12">
            <v>21.96</v>
          </cell>
          <cell r="I12" t="str">
            <v>SE</v>
          </cell>
          <cell r="J12">
            <v>30.240000000000002</v>
          </cell>
          <cell r="K12">
            <v>0</v>
          </cell>
        </row>
        <row r="13">
          <cell r="B13">
            <v>25.016666666666669</v>
          </cell>
          <cell r="C13">
            <v>33.1</v>
          </cell>
          <cell r="D13">
            <v>19.5</v>
          </cell>
          <cell r="E13">
            <v>44.416666666666664</v>
          </cell>
          <cell r="F13">
            <v>64</v>
          </cell>
          <cell r="G13">
            <v>19</v>
          </cell>
          <cell r="H13">
            <v>25.56</v>
          </cell>
          <cell r="I13" t="str">
            <v>L</v>
          </cell>
          <cell r="J13">
            <v>41.4</v>
          </cell>
          <cell r="K13">
            <v>0</v>
          </cell>
        </row>
        <row r="14">
          <cell r="B14">
            <v>24.591666666666665</v>
          </cell>
          <cell r="C14">
            <v>32.9</v>
          </cell>
          <cell r="D14">
            <v>18.399999999999999</v>
          </cell>
          <cell r="E14">
            <v>44.833333333333336</v>
          </cell>
          <cell r="F14">
            <v>61</v>
          </cell>
          <cell r="G14">
            <v>23</v>
          </cell>
          <cell r="H14">
            <v>20.88</v>
          </cell>
          <cell r="I14" t="str">
            <v>L</v>
          </cell>
          <cell r="J14">
            <v>41.04</v>
          </cell>
          <cell r="K14">
            <v>0</v>
          </cell>
        </row>
        <row r="15">
          <cell r="B15">
            <v>24.887500000000003</v>
          </cell>
          <cell r="C15">
            <v>33.700000000000003</v>
          </cell>
          <cell r="D15">
            <v>18.5</v>
          </cell>
          <cell r="E15">
            <v>45.25</v>
          </cell>
          <cell r="F15">
            <v>63</v>
          </cell>
          <cell r="G15">
            <v>23</v>
          </cell>
          <cell r="H15">
            <v>30.240000000000002</v>
          </cell>
          <cell r="I15" t="str">
            <v>L</v>
          </cell>
          <cell r="J15">
            <v>44.28</v>
          </cell>
          <cell r="K15">
            <v>0</v>
          </cell>
        </row>
        <row r="16">
          <cell r="B16">
            <v>25.512500000000003</v>
          </cell>
          <cell r="C16">
            <v>33.700000000000003</v>
          </cell>
          <cell r="D16">
            <v>18.3</v>
          </cell>
          <cell r="E16">
            <v>43.166666666666664</v>
          </cell>
          <cell r="F16">
            <v>63</v>
          </cell>
          <cell r="G16">
            <v>20</v>
          </cell>
          <cell r="H16">
            <v>24.12</v>
          </cell>
          <cell r="I16" t="str">
            <v>L</v>
          </cell>
          <cell r="J16">
            <v>36.72</v>
          </cell>
          <cell r="K16">
            <v>0</v>
          </cell>
        </row>
        <row r="17">
          <cell r="B17">
            <v>25.754166666666674</v>
          </cell>
          <cell r="C17">
            <v>34.4</v>
          </cell>
          <cell r="D17">
            <v>18.7</v>
          </cell>
          <cell r="E17">
            <v>44.083333333333336</v>
          </cell>
          <cell r="F17">
            <v>71</v>
          </cell>
          <cell r="G17">
            <v>18</v>
          </cell>
          <cell r="H17">
            <v>23.040000000000003</v>
          </cell>
          <cell r="I17" t="str">
            <v>L</v>
          </cell>
          <cell r="J17">
            <v>36</v>
          </cell>
          <cell r="K17">
            <v>0</v>
          </cell>
        </row>
        <row r="18">
          <cell r="B18">
            <v>25.066666666666663</v>
          </cell>
          <cell r="C18">
            <v>33.6</v>
          </cell>
          <cell r="D18">
            <v>18.100000000000001</v>
          </cell>
          <cell r="E18">
            <v>39.291666666666664</v>
          </cell>
          <cell r="F18">
            <v>57</v>
          </cell>
          <cell r="G18">
            <v>20</v>
          </cell>
          <cell r="H18">
            <v>26.28</v>
          </cell>
          <cell r="I18" t="str">
            <v>NO</v>
          </cell>
          <cell r="J18">
            <v>59.04</v>
          </cell>
          <cell r="K18">
            <v>0</v>
          </cell>
        </row>
        <row r="19">
          <cell r="B19">
            <v>25.299999999999997</v>
          </cell>
          <cell r="C19">
            <v>33.6</v>
          </cell>
          <cell r="D19">
            <v>19.3</v>
          </cell>
          <cell r="E19">
            <v>39.291666666666664</v>
          </cell>
          <cell r="F19">
            <v>53</v>
          </cell>
          <cell r="G19">
            <v>21</v>
          </cell>
          <cell r="H19">
            <v>23.400000000000002</v>
          </cell>
          <cell r="I19" t="str">
            <v>L</v>
          </cell>
          <cell r="J19">
            <v>40.32</v>
          </cell>
          <cell r="K19">
            <v>0</v>
          </cell>
        </row>
        <row r="20">
          <cell r="B20">
            <v>20.841666666666669</v>
          </cell>
          <cell r="C20">
            <v>24.6</v>
          </cell>
          <cell r="D20">
            <v>16.2</v>
          </cell>
          <cell r="E20">
            <v>65.75</v>
          </cell>
          <cell r="F20">
            <v>96</v>
          </cell>
          <cell r="G20">
            <v>41</v>
          </cell>
          <cell r="H20">
            <v>22.68</v>
          </cell>
          <cell r="I20" t="str">
            <v>SO</v>
          </cell>
          <cell r="J20">
            <v>35.28</v>
          </cell>
          <cell r="K20">
            <v>0</v>
          </cell>
        </row>
        <row r="21">
          <cell r="B21">
            <v>15.612500000000002</v>
          </cell>
          <cell r="C21">
            <v>22.7</v>
          </cell>
          <cell r="D21">
            <v>10.5</v>
          </cell>
          <cell r="E21">
            <v>62.708333333333336</v>
          </cell>
          <cell r="F21">
            <v>95</v>
          </cell>
          <cell r="G21">
            <v>24</v>
          </cell>
          <cell r="H21">
            <v>29.52</v>
          </cell>
          <cell r="I21" t="str">
            <v>SE</v>
          </cell>
          <cell r="J21">
            <v>57.24</v>
          </cell>
          <cell r="K21">
            <v>0</v>
          </cell>
        </row>
        <row r="22">
          <cell r="B22">
            <v>17.829166666666662</v>
          </cell>
          <cell r="C22">
            <v>28.7</v>
          </cell>
          <cell r="D22">
            <v>10.1</v>
          </cell>
          <cell r="E22">
            <v>39.958333333333336</v>
          </cell>
          <cell r="F22">
            <v>61</v>
          </cell>
          <cell r="G22">
            <v>20</v>
          </cell>
          <cell r="H22">
            <v>24.12</v>
          </cell>
          <cell r="I22" t="str">
            <v>SE</v>
          </cell>
          <cell r="J22">
            <v>38.880000000000003</v>
          </cell>
          <cell r="K22">
            <v>0</v>
          </cell>
        </row>
        <row r="23">
          <cell r="B23">
            <v>18.599999999999998</v>
          </cell>
          <cell r="C23">
            <v>27.1</v>
          </cell>
          <cell r="D23">
            <v>10.199999999999999</v>
          </cell>
          <cell r="E23">
            <v>46.416666666666664</v>
          </cell>
          <cell r="F23">
            <v>78</v>
          </cell>
          <cell r="G23">
            <v>24</v>
          </cell>
          <cell r="H23">
            <v>16.2</v>
          </cell>
          <cell r="I23" t="str">
            <v>SO</v>
          </cell>
          <cell r="J23">
            <v>27</v>
          </cell>
          <cell r="K23">
            <v>0</v>
          </cell>
        </row>
        <row r="24">
          <cell r="B24">
            <v>18.241666666666664</v>
          </cell>
          <cell r="C24">
            <v>28.1</v>
          </cell>
          <cell r="D24">
            <v>10.1</v>
          </cell>
          <cell r="E24">
            <v>57.583333333333336</v>
          </cell>
          <cell r="F24">
            <v>85</v>
          </cell>
          <cell r="G24">
            <v>30</v>
          </cell>
          <cell r="H24">
            <v>12.96</v>
          </cell>
          <cell r="I24" t="str">
            <v>S</v>
          </cell>
          <cell r="J24">
            <v>26.64</v>
          </cell>
          <cell r="K24">
            <v>0</v>
          </cell>
        </row>
        <row r="25">
          <cell r="B25">
            <v>19.954166666666662</v>
          </cell>
          <cell r="C25">
            <v>29</v>
          </cell>
          <cell r="D25">
            <v>13</v>
          </cell>
          <cell r="E25">
            <v>56.041666666666664</v>
          </cell>
          <cell r="F25">
            <v>81</v>
          </cell>
          <cell r="G25">
            <v>28</v>
          </cell>
          <cell r="H25">
            <v>15.120000000000001</v>
          </cell>
          <cell r="I25" t="str">
            <v>S</v>
          </cell>
          <cell r="J25">
            <v>23.759999999999998</v>
          </cell>
          <cell r="K25">
            <v>0</v>
          </cell>
        </row>
        <row r="26">
          <cell r="B26">
            <v>21.141666666666669</v>
          </cell>
          <cell r="C26">
            <v>30.5</v>
          </cell>
          <cell r="D26">
            <v>14.1</v>
          </cell>
          <cell r="E26">
            <v>52.166666666666664</v>
          </cell>
          <cell r="F26">
            <v>79</v>
          </cell>
          <cell r="G26">
            <v>20</v>
          </cell>
          <cell r="H26">
            <v>16.559999999999999</v>
          </cell>
          <cell r="I26" t="str">
            <v>SE</v>
          </cell>
          <cell r="J26">
            <v>25.56</v>
          </cell>
          <cell r="K26">
            <v>0</v>
          </cell>
        </row>
        <row r="27">
          <cell r="B27">
            <v>23.333333333333332</v>
          </cell>
          <cell r="C27">
            <v>33.4</v>
          </cell>
          <cell r="D27">
            <v>15.2</v>
          </cell>
          <cell r="E27">
            <v>39.291666666666664</v>
          </cell>
          <cell r="F27">
            <v>66</v>
          </cell>
          <cell r="G27">
            <v>13</v>
          </cell>
          <cell r="H27">
            <v>15.840000000000002</v>
          </cell>
          <cell r="I27" t="str">
            <v>SE</v>
          </cell>
          <cell r="J27">
            <v>30.240000000000002</v>
          </cell>
          <cell r="K27">
            <v>0</v>
          </cell>
        </row>
        <row r="28">
          <cell r="B28">
            <v>24.733333333333338</v>
          </cell>
          <cell r="C28">
            <v>34.6</v>
          </cell>
          <cell r="D28">
            <v>14.1</v>
          </cell>
          <cell r="E28">
            <v>36.166666666666664</v>
          </cell>
          <cell r="F28">
            <v>70</v>
          </cell>
          <cell r="G28">
            <v>15</v>
          </cell>
          <cell r="H28">
            <v>18</v>
          </cell>
          <cell r="I28" t="str">
            <v>SE</v>
          </cell>
          <cell r="J28">
            <v>32.04</v>
          </cell>
          <cell r="K28">
            <v>0</v>
          </cell>
        </row>
        <row r="29">
          <cell r="B29">
            <v>26.933333333333334</v>
          </cell>
          <cell r="C29">
            <v>33.9</v>
          </cell>
          <cell r="D29">
            <v>21.1</v>
          </cell>
          <cell r="E29">
            <v>36.458333333333336</v>
          </cell>
          <cell r="F29">
            <v>58</v>
          </cell>
          <cell r="G29">
            <v>17</v>
          </cell>
          <cell r="H29">
            <v>29.52</v>
          </cell>
          <cell r="I29" t="str">
            <v>L</v>
          </cell>
          <cell r="J29">
            <v>46.440000000000005</v>
          </cell>
          <cell r="K29">
            <v>0</v>
          </cell>
        </row>
        <row r="30">
          <cell r="B30">
            <v>25.666666666666661</v>
          </cell>
          <cell r="C30">
            <v>33.9</v>
          </cell>
          <cell r="D30">
            <v>19.100000000000001</v>
          </cell>
          <cell r="E30">
            <v>34.75</v>
          </cell>
          <cell r="F30">
            <v>50</v>
          </cell>
          <cell r="G30">
            <v>16</v>
          </cell>
          <cell r="H30">
            <v>20.88</v>
          </cell>
          <cell r="I30" t="str">
            <v>L</v>
          </cell>
          <cell r="J30">
            <v>37.440000000000005</v>
          </cell>
          <cell r="K30">
            <v>0</v>
          </cell>
        </row>
        <row r="31">
          <cell r="B31">
            <v>23.712500000000002</v>
          </cell>
          <cell r="C31">
            <v>31.7</v>
          </cell>
          <cell r="D31">
            <v>15.1</v>
          </cell>
          <cell r="E31">
            <v>46.125</v>
          </cell>
          <cell r="F31">
            <v>73</v>
          </cell>
          <cell r="G31">
            <v>25</v>
          </cell>
          <cell r="H31">
            <v>19.8</v>
          </cell>
          <cell r="I31" t="str">
            <v>SO</v>
          </cell>
          <cell r="J31">
            <v>36</v>
          </cell>
          <cell r="K31">
            <v>0</v>
          </cell>
        </row>
        <row r="32">
          <cell r="B32">
            <v>23.141666666666669</v>
          </cell>
          <cell r="C32">
            <v>33</v>
          </cell>
          <cell r="D32">
            <v>16.3</v>
          </cell>
          <cell r="E32">
            <v>54.333333333333336</v>
          </cell>
          <cell r="F32">
            <v>76</v>
          </cell>
          <cell r="G32">
            <v>23</v>
          </cell>
          <cell r="H32">
            <v>23.040000000000003</v>
          </cell>
          <cell r="I32" t="str">
            <v>SE</v>
          </cell>
          <cell r="J32">
            <v>33.840000000000003</v>
          </cell>
          <cell r="K32">
            <v>0</v>
          </cell>
        </row>
        <row r="33">
          <cell r="B33">
            <v>24.858333333333331</v>
          </cell>
          <cell r="C33">
            <v>33.9</v>
          </cell>
          <cell r="D33">
            <v>18.2</v>
          </cell>
          <cell r="E33">
            <v>42.125</v>
          </cell>
          <cell r="F33">
            <v>66</v>
          </cell>
          <cell r="G33">
            <v>16</v>
          </cell>
          <cell r="H33">
            <v>20.88</v>
          </cell>
          <cell r="I33" t="str">
            <v>SE</v>
          </cell>
          <cell r="J33">
            <v>32.4</v>
          </cell>
          <cell r="K33">
            <v>0</v>
          </cell>
        </row>
        <row r="34">
          <cell r="B34">
            <v>25.279166666666665</v>
          </cell>
          <cell r="C34">
            <v>33.6</v>
          </cell>
          <cell r="D34">
            <v>18</v>
          </cell>
          <cell r="E34">
            <v>35.5</v>
          </cell>
          <cell r="F34">
            <v>57</v>
          </cell>
          <cell r="G34">
            <v>15</v>
          </cell>
          <cell r="H34">
            <v>22.68</v>
          </cell>
          <cell r="I34" t="str">
            <v>L</v>
          </cell>
          <cell r="J34">
            <v>40.32</v>
          </cell>
          <cell r="K34">
            <v>0</v>
          </cell>
        </row>
        <row r="35">
          <cell r="B35">
            <v>24.945833333333329</v>
          </cell>
          <cell r="C35">
            <v>32.6</v>
          </cell>
          <cell r="D35">
            <v>18.5</v>
          </cell>
          <cell r="E35">
            <v>33</v>
          </cell>
          <cell r="F35">
            <v>50</v>
          </cell>
          <cell r="G35">
            <v>19</v>
          </cell>
          <cell r="H35">
            <v>27</v>
          </cell>
          <cell r="I35" t="str">
            <v>L</v>
          </cell>
          <cell r="J35">
            <v>46.800000000000004</v>
          </cell>
          <cell r="K35">
            <v>0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20.774999999999999</v>
          </cell>
          <cell r="C5">
            <v>29.6</v>
          </cell>
          <cell r="D5">
            <v>13.9</v>
          </cell>
          <cell r="E5">
            <v>67.333333333333329</v>
          </cell>
          <cell r="F5">
            <v>90</v>
          </cell>
          <cell r="G5">
            <v>32</v>
          </cell>
          <cell r="H5">
            <v>9</v>
          </cell>
          <cell r="I5" t="str">
            <v>NE</v>
          </cell>
          <cell r="J5">
            <v>21.240000000000002</v>
          </cell>
          <cell r="K5">
            <v>0.2</v>
          </cell>
        </row>
        <row r="6">
          <cell r="B6">
            <v>21.591666666666669</v>
          </cell>
          <cell r="C6">
            <v>30.4</v>
          </cell>
          <cell r="D6">
            <v>14.7</v>
          </cell>
          <cell r="E6">
            <v>63.166666666666664</v>
          </cell>
          <cell r="F6">
            <v>89</v>
          </cell>
          <cell r="G6">
            <v>28</v>
          </cell>
          <cell r="H6">
            <v>13.68</v>
          </cell>
          <cell r="I6" t="str">
            <v>NE</v>
          </cell>
          <cell r="J6">
            <v>28.8</v>
          </cell>
          <cell r="K6">
            <v>0</v>
          </cell>
        </row>
        <row r="7">
          <cell r="B7">
            <v>21.308333333333334</v>
          </cell>
          <cell r="C7">
            <v>30.5</v>
          </cell>
          <cell r="D7">
            <v>14</v>
          </cell>
          <cell r="E7">
            <v>65.625</v>
          </cell>
          <cell r="F7">
            <v>92</v>
          </cell>
          <cell r="G7">
            <v>34</v>
          </cell>
          <cell r="H7">
            <v>11.16</v>
          </cell>
          <cell r="I7" t="str">
            <v>NE</v>
          </cell>
          <cell r="J7">
            <v>25.56</v>
          </cell>
          <cell r="K7">
            <v>0</v>
          </cell>
        </row>
        <row r="8">
          <cell r="B8">
            <v>22.029166666666669</v>
          </cell>
          <cell r="C8">
            <v>30.1</v>
          </cell>
          <cell r="D8">
            <v>15.9</v>
          </cell>
          <cell r="E8">
            <v>65.166666666666671</v>
          </cell>
          <cell r="F8">
            <v>92</v>
          </cell>
          <cell r="G8">
            <v>34</v>
          </cell>
          <cell r="H8">
            <v>11.520000000000001</v>
          </cell>
          <cell r="I8" t="str">
            <v>NE</v>
          </cell>
          <cell r="J8">
            <v>27.36</v>
          </cell>
          <cell r="K8">
            <v>0</v>
          </cell>
        </row>
        <row r="9">
          <cell r="B9">
            <v>22.679166666666664</v>
          </cell>
          <cell r="C9">
            <v>31.3</v>
          </cell>
          <cell r="D9">
            <v>16.600000000000001</v>
          </cell>
          <cell r="E9">
            <v>63.958333333333336</v>
          </cell>
          <cell r="F9">
            <v>91</v>
          </cell>
          <cell r="G9">
            <v>29</v>
          </cell>
          <cell r="H9">
            <v>14.76</v>
          </cell>
          <cell r="I9" t="str">
            <v>NE</v>
          </cell>
          <cell r="J9">
            <v>30.6</v>
          </cell>
          <cell r="K9">
            <v>0</v>
          </cell>
        </row>
        <row r="10">
          <cell r="B10">
            <v>22.258333333333329</v>
          </cell>
          <cell r="C10">
            <v>31.5</v>
          </cell>
          <cell r="D10">
            <v>18.2</v>
          </cell>
          <cell r="E10">
            <v>66.875</v>
          </cell>
          <cell r="F10">
            <v>84</v>
          </cell>
          <cell r="G10">
            <v>35</v>
          </cell>
          <cell r="H10">
            <v>15.120000000000001</v>
          </cell>
          <cell r="I10" t="str">
            <v>N</v>
          </cell>
          <cell r="J10">
            <v>33.480000000000004</v>
          </cell>
          <cell r="K10">
            <v>0</v>
          </cell>
        </row>
        <row r="11">
          <cell r="B11">
            <v>17.337499999999995</v>
          </cell>
          <cell r="C11">
            <v>24.3</v>
          </cell>
          <cell r="D11">
            <v>12.6</v>
          </cell>
          <cell r="E11">
            <v>68.125</v>
          </cell>
          <cell r="F11">
            <v>93</v>
          </cell>
          <cell r="G11">
            <v>30</v>
          </cell>
          <cell r="H11">
            <v>7.5600000000000005</v>
          </cell>
          <cell r="I11" t="str">
            <v>S</v>
          </cell>
          <cell r="J11">
            <v>23.040000000000003</v>
          </cell>
          <cell r="K11">
            <v>0</v>
          </cell>
        </row>
        <row r="12">
          <cell r="B12">
            <v>15.920833333333334</v>
          </cell>
          <cell r="C12">
            <v>27.2</v>
          </cell>
          <cell r="D12">
            <v>7.7</v>
          </cell>
          <cell r="E12">
            <v>59.375</v>
          </cell>
          <cell r="F12">
            <v>92</v>
          </cell>
          <cell r="G12">
            <v>23</v>
          </cell>
          <cell r="H12">
            <v>7.2</v>
          </cell>
          <cell r="I12" t="str">
            <v>S</v>
          </cell>
          <cell r="J12">
            <v>20.88</v>
          </cell>
          <cell r="K12">
            <v>0</v>
          </cell>
        </row>
        <row r="13">
          <cell r="B13">
            <v>18.037500000000001</v>
          </cell>
          <cell r="C13">
            <v>30.7</v>
          </cell>
          <cell r="D13">
            <v>9.6999999999999993</v>
          </cell>
          <cell r="E13">
            <v>61.583333333333336</v>
          </cell>
          <cell r="F13">
            <v>88</v>
          </cell>
          <cell r="G13">
            <v>27</v>
          </cell>
          <cell r="H13">
            <v>9.7200000000000006</v>
          </cell>
          <cell r="I13" t="str">
            <v>NE</v>
          </cell>
          <cell r="J13">
            <v>19.440000000000001</v>
          </cell>
          <cell r="K13">
            <v>0</v>
          </cell>
        </row>
        <row r="14">
          <cell r="B14">
            <v>22.762499999999999</v>
          </cell>
          <cell r="C14">
            <v>33.200000000000003</v>
          </cell>
          <cell r="D14">
            <v>15.5</v>
          </cell>
          <cell r="E14">
            <v>61.958333333333336</v>
          </cell>
          <cell r="F14">
            <v>93</v>
          </cell>
          <cell r="G14">
            <v>29</v>
          </cell>
          <cell r="H14">
            <v>6.48</v>
          </cell>
          <cell r="I14" t="str">
            <v>N</v>
          </cell>
          <cell r="J14">
            <v>16.2</v>
          </cell>
          <cell r="K14">
            <v>0</v>
          </cell>
        </row>
        <row r="15">
          <cell r="B15">
            <v>23.650000000000002</v>
          </cell>
          <cell r="C15">
            <v>34.1</v>
          </cell>
          <cell r="D15">
            <v>15.4</v>
          </cell>
          <cell r="E15">
            <v>58.958333333333336</v>
          </cell>
          <cell r="F15">
            <v>87</v>
          </cell>
          <cell r="G15">
            <v>22</v>
          </cell>
          <cell r="H15">
            <v>12.96</v>
          </cell>
          <cell r="I15" t="str">
            <v>N</v>
          </cell>
          <cell r="J15">
            <v>27.720000000000002</v>
          </cell>
          <cell r="K15">
            <v>0</v>
          </cell>
        </row>
        <row r="16">
          <cell r="B16">
            <v>24.537500000000005</v>
          </cell>
          <cell r="C16">
            <v>34.6</v>
          </cell>
          <cell r="D16">
            <v>16.600000000000001</v>
          </cell>
          <cell r="E16">
            <v>55.583333333333336</v>
          </cell>
          <cell r="F16">
            <v>91</v>
          </cell>
          <cell r="G16">
            <v>22</v>
          </cell>
          <cell r="H16">
            <v>7.5600000000000005</v>
          </cell>
          <cell r="I16" t="str">
            <v>N</v>
          </cell>
          <cell r="J16">
            <v>23.759999999999998</v>
          </cell>
          <cell r="K16">
            <v>0</v>
          </cell>
        </row>
        <row r="17">
          <cell r="B17">
            <v>25.108333333333331</v>
          </cell>
          <cell r="C17">
            <v>34.1</v>
          </cell>
          <cell r="D17">
            <v>16.899999999999999</v>
          </cell>
          <cell r="E17">
            <v>54.125</v>
          </cell>
          <cell r="F17">
            <v>84</v>
          </cell>
          <cell r="G17">
            <v>25</v>
          </cell>
          <cell r="H17">
            <v>10.44</v>
          </cell>
          <cell r="I17" t="str">
            <v>N</v>
          </cell>
          <cell r="J17">
            <v>21.240000000000002</v>
          </cell>
          <cell r="K17">
            <v>0</v>
          </cell>
        </row>
        <row r="18">
          <cell r="B18">
            <v>24.445833333333329</v>
          </cell>
          <cell r="C18">
            <v>34</v>
          </cell>
          <cell r="D18">
            <v>16.2</v>
          </cell>
          <cell r="E18">
            <v>54.041666666666664</v>
          </cell>
          <cell r="F18">
            <v>83</v>
          </cell>
          <cell r="G18">
            <v>19</v>
          </cell>
          <cell r="H18">
            <v>13.68</v>
          </cell>
          <cell r="I18" t="str">
            <v>N</v>
          </cell>
          <cell r="J18">
            <v>32.4</v>
          </cell>
          <cell r="K18">
            <v>0</v>
          </cell>
        </row>
        <row r="19">
          <cell r="B19">
            <v>25.079166666666666</v>
          </cell>
          <cell r="C19">
            <v>34.6</v>
          </cell>
          <cell r="D19">
            <v>17.899999999999999</v>
          </cell>
          <cell r="E19">
            <v>52.583333333333336</v>
          </cell>
          <cell r="F19">
            <v>81</v>
          </cell>
          <cell r="G19">
            <v>22</v>
          </cell>
          <cell r="H19">
            <v>12.6</v>
          </cell>
          <cell r="I19" t="str">
            <v>N</v>
          </cell>
          <cell r="J19">
            <v>33.480000000000004</v>
          </cell>
          <cell r="K19">
            <v>0</v>
          </cell>
        </row>
        <row r="20">
          <cell r="B20">
            <v>20.570833333333336</v>
          </cell>
          <cell r="C20">
            <v>26.2</v>
          </cell>
          <cell r="D20">
            <v>15.4</v>
          </cell>
          <cell r="E20">
            <v>68.75</v>
          </cell>
          <cell r="F20">
            <v>94</v>
          </cell>
          <cell r="G20">
            <v>47</v>
          </cell>
          <cell r="H20">
            <v>14.4</v>
          </cell>
          <cell r="I20" t="str">
            <v>SO</v>
          </cell>
          <cell r="J20">
            <v>39.96</v>
          </cell>
          <cell r="K20">
            <v>4.4000000000000004</v>
          </cell>
        </row>
        <row r="21">
          <cell r="B21">
            <v>13.887499999999998</v>
          </cell>
          <cell r="C21">
            <v>20.8</v>
          </cell>
          <cell r="D21">
            <v>8.4</v>
          </cell>
          <cell r="E21">
            <v>66.791666666666671</v>
          </cell>
          <cell r="F21">
            <v>90</v>
          </cell>
          <cell r="G21">
            <v>30</v>
          </cell>
          <cell r="H21">
            <v>9</v>
          </cell>
          <cell r="I21" t="str">
            <v>S</v>
          </cell>
          <cell r="J21">
            <v>23.400000000000002</v>
          </cell>
          <cell r="K21">
            <v>0</v>
          </cell>
        </row>
        <row r="22">
          <cell r="B22">
            <v>13.091666666666663</v>
          </cell>
          <cell r="C22">
            <v>24.1</v>
          </cell>
          <cell r="D22">
            <v>4.8</v>
          </cell>
          <cell r="E22">
            <v>63.125</v>
          </cell>
          <cell r="F22">
            <v>91</v>
          </cell>
          <cell r="G22">
            <v>27</v>
          </cell>
          <cell r="H22">
            <v>6.84</v>
          </cell>
          <cell r="I22" t="str">
            <v>SO</v>
          </cell>
          <cell r="J22">
            <v>20.88</v>
          </cell>
          <cell r="K22">
            <v>0.2</v>
          </cell>
        </row>
        <row r="23">
          <cell r="B23">
            <v>17.112500000000004</v>
          </cell>
          <cell r="C23">
            <v>26.7</v>
          </cell>
          <cell r="D23">
            <v>10.5</v>
          </cell>
          <cell r="E23">
            <v>59.083333333333336</v>
          </cell>
          <cell r="F23">
            <v>86</v>
          </cell>
          <cell r="G23">
            <v>23</v>
          </cell>
          <cell r="H23">
            <v>4.6800000000000006</v>
          </cell>
          <cell r="I23" t="str">
            <v>SO</v>
          </cell>
          <cell r="J23">
            <v>14.4</v>
          </cell>
          <cell r="K23">
            <v>0</v>
          </cell>
        </row>
        <row r="24">
          <cell r="B24">
            <v>18.4375</v>
          </cell>
          <cell r="C24">
            <v>28.6</v>
          </cell>
          <cell r="D24">
            <v>11.1</v>
          </cell>
          <cell r="E24">
            <v>58.333333333333336</v>
          </cell>
          <cell r="F24">
            <v>81</v>
          </cell>
          <cell r="G24">
            <v>26</v>
          </cell>
          <cell r="H24">
            <v>6.12</v>
          </cell>
          <cell r="I24" t="str">
            <v>S</v>
          </cell>
          <cell r="J24">
            <v>15.120000000000001</v>
          </cell>
          <cell r="K24">
            <v>0</v>
          </cell>
        </row>
        <row r="25">
          <cell r="B25">
            <v>19.266666666666666</v>
          </cell>
          <cell r="C25">
            <v>29.4</v>
          </cell>
          <cell r="D25">
            <v>11.6</v>
          </cell>
          <cell r="E25">
            <v>61.375</v>
          </cell>
          <cell r="F25">
            <v>88</v>
          </cell>
          <cell r="G25">
            <v>29</v>
          </cell>
          <cell r="H25">
            <v>6.84</v>
          </cell>
          <cell r="I25" t="str">
            <v>SO</v>
          </cell>
          <cell r="J25">
            <v>15.48</v>
          </cell>
          <cell r="K25">
            <v>0</v>
          </cell>
        </row>
        <row r="26">
          <cell r="B26">
            <v>19.929166666666664</v>
          </cell>
          <cell r="C26">
            <v>29.1</v>
          </cell>
          <cell r="D26">
            <v>12.6</v>
          </cell>
          <cell r="E26">
            <v>61.958333333333336</v>
          </cell>
          <cell r="F26">
            <v>89</v>
          </cell>
          <cell r="G26">
            <v>32</v>
          </cell>
          <cell r="H26">
            <v>8.64</v>
          </cell>
          <cell r="I26" t="str">
            <v>S</v>
          </cell>
          <cell r="J26">
            <v>24.12</v>
          </cell>
          <cell r="K26">
            <v>0</v>
          </cell>
        </row>
        <row r="27">
          <cell r="B27">
            <v>19.799999999999997</v>
          </cell>
          <cell r="C27">
            <v>29.8</v>
          </cell>
          <cell r="D27">
            <v>12.4</v>
          </cell>
          <cell r="E27">
            <v>61.75</v>
          </cell>
          <cell r="F27">
            <v>86</v>
          </cell>
          <cell r="G27">
            <v>28</v>
          </cell>
          <cell r="H27">
            <v>6.12</v>
          </cell>
          <cell r="I27" t="str">
            <v>L</v>
          </cell>
          <cell r="J27">
            <v>16.920000000000002</v>
          </cell>
          <cell r="K27">
            <v>0</v>
          </cell>
        </row>
        <row r="28">
          <cell r="B28">
            <v>21.633333333333336</v>
          </cell>
          <cell r="C28">
            <v>32.6</v>
          </cell>
          <cell r="D28">
            <v>13.9</v>
          </cell>
          <cell r="E28">
            <v>62.666666666666664</v>
          </cell>
          <cell r="F28">
            <v>85</v>
          </cell>
          <cell r="G28">
            <v>30</v>
          </cell>
          <cell r="H28">
            <v>10.8</v>
          </cell>
          <cell r="I28" t="str">
            <v>SO</v>
          </cell>
          <cell r="J28">
            <v>21.240000000000002</v>
          </cell>
          <cell r="K28">
            <v>0</v>
          </cell>
        </row>
        <row r="29">
          <cell r="B29">
            <v>24.158333333333335</v>
          </cell>
          <cell r="C29">
            <v>32.4</v>
          </cell>
          <cell r="D29">
            <v>18.5</v>
          </cell>
          <cell r="E29">
            <v>51.458333333333336</v>
          </cell>
          <cell r="F29">
            <v>77</v>
          </cell>
          <cell r="G29">
            <v>22</v>
          </cell>
          <cell r="H29">
            <v>18</v>
          </cell>
          <cell r="I29" t="str">
            <v>NE</v>
          </cell>
          <cell r="J29">
            <v>37.080000000000005</v>
          </cell>
          <cell r="K29">
            <v>0</v>
          </cell>
        </row>
        <row r="30">
          <cell r="B30">
            <v>23.775000000000002</v>
          </cell>
          <cell r="C30">
            <v>34</v>
          </cell>
          <cell r="D30">
            <v>16</v>
          </cell>
          <cell r="E30">
            <v>53.708333333333336</v>
          </cell>
          <cell r="F30">
            <v>85</v>
          </cell>
          <cell r="G30">
            <v>17</v>
          </cell>
          <cell r="H30">
            <v>10.44</v>
          </cell>
          <cell r="I30" t="str">
            <v>N</v>
          </cell>
          <cell r="J30">
            <v>27.720000000000002</v>
          </cell>
          <cell r="K30">
            <v>0</v>
          </cell>
        </row>
        <row r="31">
          <cell r="B31">
            <v>22.629166666666674</v>
          </cell>
          <cell r="C31">
            <v>29.5</v>
          </cell>
          <cell r="D31">
            <v>17.8</v>
          </cell>
          <cell r="E31">
            <v>57.458333333333336</v>
          </cell>
          <cell r="F31">
            <v>84</v>
          </cell>
          <cell r="G31">
            <v>30</v>
          </cell>
          <cell r="H31">
            <v>9.7200000000000006</v>
          </cell>
          <cell r="I31" t="str">
            <v>S</v>
          </cell>
          <cell r="J31">
            <v>28.08</v>
          </cell>
          <cell r="K31">
            <v>0</v>
          </cell>
        </row>
        <row r="32">
          <cell r="B32">
            <v>21.308333333333334</v>
          </cell>
          <cell r="C32">
            <v>31.4</v>
          </cell>
          <cell r="D32">
            <v>14.1</v>
          </cell>
          <cell r="E32">
            <v>60.416666666666664</v>
          </cell>
          <cell r="F32">
            <v>91</v>
          </cell>
          <cell r="G32">
            <v>32</v>
          </cell>
          <cell r="H32">
            <v>5.7600000000000007</v>
          </cell>
          <cell r="I32" t="str">
            <v>S</v>
          </cell>
          <cell r="J32">
            <v>17.28</v>
          </cell>
          <cell r="K32">
            <v>0</v>
          </cell>
        </row>
        <row r="33">
          <cell r="B33">
            <v>22.254166666666674</v>
          </cell>
          <cell r="C33">
            <v>32.700000000000003</v>
          </cell>
          <cell r="D33">
            <v>16.100000000000001</v>
          </cell>
          <cell r="E33">
            <v>57.416666666666664</v>
          </cell>
          <cell r="F33">
            <v>78</v>
          </cell>
          <cell r="G33">
            <v>24</v>
          </cell>
          <cell r="H33">
            <v>5.4</v>
          </cell>
          <cell r="I33" t="str">
            <v>S</v>
          </cell>
          <cell r="J33">
            <v>20.16</v>
          </cell>
          <cell r="K33">
            <v>0</v>
          </cell>
        </row>
        <row r="34">
          <cell r="B34">
            <v>22.404166666666669</v>
          </cell>
          <cell r="C34">
            <v>31.7</v>
          </cell>
          <cell r="D34">
            <v>15.4</v>
          </cell>
          <cell r="E34">
            <v>56.541666666666664</v>
          </cell>
          <cell r="F34">
            <v>82</v>
          </cell>
          <cell r="G34">
            <v>29</v>
          </cell>
          <cell r="H34">
            <v>8.2799999999999994</v>
          </cell>
          <cell r="I34" t="str">
            <v>L</v>
          </cell>
          <cell r="J34">
            <v>25.56</v>
          </cell>
          <cell r="K34">
            <v>0</v>
          </cell>
        </row>
        <row r="35">
          <cell r="B35">
            <v>23.508333333333336</v>
          </cell>
          <cell r="C35">
            <v>30.9</v>
          </cell>
          <cell r="D35">
            <v>16.100000000000001</v>
          </cell>
          <cell r="E35">
            <v>52.833333333333336</v>
          </cell>
          <cell r="F35">
            <v>82</v>
          </cell>
          <cell r="G35">
            <v>25</v>
          </cell>
          <cell r="H35">
            <v>14.04</v>
          </cell>
          <cell r="I35" t="str">
            <v>NE</v>
          </cell>
          <cell r="J35">
            <v>30.240000000000002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21.866666666666671</v>
          </cell>
          <cell r="C5">
            <v>31.3</v>
          </cell>
          <cell r="D5">
            <v>14</v>
          </cell>
          <cell r="E5">
            <v>69.5</v>
          </cell>
          <cell r="F5">
            <v>96</v>
          </cell>
          <cell r="G5">
            <v>31</v>
          </cell>
          <cell r="H5">
            <v>9.7200000000000006</v>
          </cell>
          <cell r="I5" t="str">
            <v>SE</v>
          </cell>
          <cell r="J5">
            <v>20.88</v>
          </cell>
          <cell r="K5" t="str">
            <v>*</v>
          </cell>
        </row>
        <row r="6">
          <cell r="B6">
            <v>22.479166666666661</v>
          </cell>
          <cell r="C6">
            <v>32.6</v>
          </cell>
          <cell r="D6">
            <v>15.2</v>
          </cell>
          <cell r="E6">
            <v>68.958333333333329</v>
          </cell>
          <cell r="F6">
            <v>95</v>
          </cell>
          <cell r="G6">
            <v>30</v>
          </cell>
          <cell r="H6">
            <v>8.64</v>
          </cell>
          <cell r="I6" t="str">
            <v>SE</v>
          </cell>
          <cell r="J6">
            <v>25.92</v>
          </cell>
          <cell r="K6" t="str">
            <v>*</v>
          </cell>
        </row>
        <row r="7">
          <cell r="B7">
            <v>22.770833333333332</v>
          </cell>
          <cell r="C7">
            <v>32.6</v>
          </cell>
          <cell r="D7">
            <v>14</v>
          </cell>
          <cell r="E7">
            <v>66.416666666666671</v>
          </cell>
          <cell r="F7">
            <v>97</v>
          </cell>
          <cell r="G7">
            <v>26</v>
          </cell>
          <cell r="H7">
            <v>15.48</v>
          </cell>
          <cell r="I7" t="str">
            <v>SE</v>
          </cell>
          <cell r="J7">
            <v>30.6</v>
          </cell>
          <cell r="K7" t="str">
            <v>*</v>
          </cell>
        </row>
        <row r="8">
          <cell r="B8">
            <v>21.866666666666664</v>
          </cell>
          <cell r="C8">
            <v>33.1</v>
          </cell>
          <cell r="D8">
            <v>13.8</v>
          </cell>
          <cell r="E8">
            <v>68.083333333333329</v>
          </cell>
          <cell r="F8">
            <v>96</v>
          </cell>
          <cell r="G8">
            <v>27</v>
          </cell>
          <cell r="H8">
            <v>14.4</v>
          </cell>
          <cell r="I8" t="str">
            <v>SE</v>
          </cell>
          <cell r="J8">
            <v>37.440000000000005</v>
          </cell>
          <cell r="K8" t="str">
            <v>*</v>
          </cell>
        </row>
        <row r="9">
          <cell r="B9">
            <v>23.008333333333329</v>
          </cell>
          <cell r="C9">
            <v>32.299999999999997</v>
          </cell>
          <cell r="D9">
            <v>16.3</v>
          </cell>
          <cell r="E9">
            <v>70.75</v>
          </cell>
          <cell r="F9">
            <v>95</v>
          </cell>
          <cell r="G9">
            <v>31</v>
          </cell>
          <cell r="H9">
            <v>14.76</v>
          </cell>
          <cell r="I9" t="str">
            <v>SE</v>
          </cell>
          <cell r="J9">
            <v>28.44</v>
          </cell>
          <cell r="K9" t="str">
            <v>*</v>
          </cell>
        </row>
        <row r="10">
          <cell r="B10">
            <v>17.895833333333332</v>
          </cell>
          <cell r="C10">
            <v>22</v>
          </cell>
          <cell r="D10">
            <v>14.3</v>
          </cell>
          <cell r="E10">
            <v>83.458333333333329</v>
          </cell>
          <cell r="F10">
            <v>95</v>
          </cell>
          <cell r="G10">
            <v>67</v>
          </cell>
          <cell r="H10">
            <v>6.48</v>
          </cell>
          <cell r="I10" t="str">
            <v>S</v>
          </cell>
          <cell r="J10">
            <v>26.28</v>
          </cell>
          <cell r="K10" t="str">
            <v>*</v>
          </cell>
        </row>
        <row r="11">
          <cell r="B11">
            <v>16.170833333333334</v>
          </cell>
          <cell r="C11">
            <v>24.3</v>
          </cell>
          <cell r="D11">
            <v>10.8</v>
          </cell>
          <cell r="E11">
            <v>74.5</v>
          </cell>
          <cell r="F11">
            <v>97</v>
          </cell>
          <cell r="G11">
            <v>37</v>
          </cell>
          <cell r="H11">
            <v>16.920000000000002</v>
          </cell>
          <cell r="I11" t="str">
            <v>SE</v>
          </cell>
          <cell r="J11">
            <v>28.44</v>
          </cell>
          <cell r="K11" t="str">
            <v>*</v>
          </cell>
        </row>
        <row r="12">
          <cell r="B12">
            <v>19.887500000000006</v>
          </cell>
          <cell r="C12">
            <v>28.4</v>
          </cell>
          <cell r="D12">
            <v>14.8</v>
          </cell>
          <cell r="E12">
            <v>56.083333333333336</v>
          </cell>
          <cell r="F12">
            <v>89</v>
          </cell>
          <cell r="G12">
            <v>38</v>
          </cell>
          <cell r="H12">
            <v>12.6</v>
          </cell>
          <cell r="I12" t="str">
            <v>SE</v>
          </cell>
          <cell r="J12">
            <v>24.840000000000003</v>
          </cell>
          <cell r="K12" t="str">
            <v>*</v>
          </cell>
        </row>
        <row r="13">
          <cell r="B13">
            <v>21.975000000000005</v>
          </cell>
          <cell r="C13">
            <v>33.1</v>
          </cell>
          <cell r="D13">
            <v>14.2</v>
          </cell>
          <cell r="E13">
            <v>71.208333333333329</v>
          </cell>
          <cell r="F13">
            <v>97</v>
          </cell>
          <cell r="G13">
            <v>31</v>
          </cell>
          <cell r="H13">
            <v>12.96</v>
          </cell>
          <cell r="I13" t="str">
            <v>NO</v>
          </cell>
          <cell r="J13">
            <v>28.8</v>
          </cell>
          <cell r="K13" t="str">
            <v>*</v>
          </cell>
        </row>
        <row r="14">
          <cell r="B14">
            <v>23.170833333333331</v>
          </cell>
          <cell r="C14">
            <v>32.9</v>
          </cell>
          <cell r="D14">
            <v>14.6</v>
          </cell>
          <cell r="E14">
            <v>69.833333333333329</v>
          </cell>
          <cell r="F14">
            <v>97</v>
          </cell>
          <cell r="G14">
            <v>36</v>
          </cell>
          <cell r="H14">
            <v>16.2</v>
          </cell>
          <cell r="I14" t="str">
            <v>N</v>
          </cell>
          <cell r="J14">
            <v>33.480000000000004</v>
          </cell>
          <cell r="K14" t="str">
            <v>*</v>
          </cell>
        </row>
        <row r="15">
          <cell r="B15">
            <v>23.887500000000006</v>
          </cell>
          <cell r="C15">
            <v>33</v>
          </cell>
          <cell r="D15">
            <v>15.5</v>
          </cell>
          <cell r="E15">
            <v>67.625</v>
          </cell>
          <cell r="F15">
            <v>97</v>
          </cell>
          <cell r="G15">
            <v>35</v>
          </cell>
          <cell r="H15">
            <v>16.920000000000002</v>
          </cell>
          <cell r="I15" t="str">
            <v>N</v>
          </cell>
          <cell r="J15">
            <v>37.440000000000005</v>
          </cell>
          <cell r="K15" t="str">
            <v>*</v>
          </cell>
        </row>
        <row r="16">
          <cell r="B16">
            <v>24.908333333333335</v>
          </cell>
          <cell r="C16">
            <v>33.5</v>
          </cell>
          <cell r="D16">
            <v>17.5</v>
          </cell>
          <cell r="E16">
            <v>67.5</v>
          </cell>
          <cell r="F16">
            <v>95</v>
          </cell>
          <cell r="G16">
            <v>38</v>
          </cell>
          <cell r="H16">
            <v>11.879999999999999</v>
          </cell>
          <cell r="I16" t="str">
            <v>NO</v>
          </cell>
          <cell r="J16">
            <v>29.16</v>
          </cell>
          <cell r="K16" t="str">
            <v>*</v>
          </cell>
        </row>
        <row r="17">
          <cell r="B17">
            <v>24.983333333333334</v>
          </cell>
          <cell r="C17">
            <v>33.700000000000003</v>
          </cell>
          <cell r="D17">
            <v>17.5</v>
          </cell>
          <cell r="E17">
            <v>70.166666666666671</v>
          </cell>
          <cell r="F17">
            <v>97</v>
          </cell>
          <cell r="G17">
            <v>35</v>
          </cell>
          <cell r="H17">
            <v>11.16</v>
          </cell>
          <cell r="I17" t="str">
            <v>NO</v>
          </cell>
          <cell r="J17">
            <v>27.720000000000002</v>
          </cell>
          <cell r="K17" t="str">
            <v>*</v>
          </cell>
        </row>
        <row r="18">
          <cell r="B18">
            <v>23.908333333333335</v>
          </cell>
          <cell r="C18">
            <v>33.6</v>
          </cell>
          <cell r="D18">
            <v>15.7</v>
          </cell>
          <cell r="E18">
            <v>66.666666666666671</v>
          </cell>
          <cell r="F18">
            <v>96</v>
          </cell>
          <cell r="G18">
            <v>28</v>
          </cell>
          <cell r="H18">
            <v>17.64</v>
          </cell>
          <cell r="I18" t="str">
            <v>SE</v>
          </cell>
          <cell r="J18">
            <v>42.84</v>
          </cell>
          <cell r="K18" t="str">
            <v>*</v>
          </cell>
        </row>
        <row r="19">
          <cell r="B19">
            <v>24.437500000000004</v>
          </cell>
          <cell r="C19">
            <v>32.4</v>
          </cell>
          <cell r="D19">
            <v>17.7</v>
          </cell>
          <cell r="E19">
            <v>67.416666666666671</v>
          </cell>
          <cell r="F19">
            <v>93</v>
          </cell>
          <cell r="G19">
            <v>40</v>
          </cell>
          <cell r="H19">
            <v>14.04</v>
          </cell>
          <cell r="I19" t="str">
            <v>NO</v>
          </cell>
          <cell r="J19">
            <v>37.800000000000004</v>
          </cell>
          <cell r="K19" t="str">
            <v>*</v>
          </cell>
        </row>
        <row r="20">
          <cell r="B20">
            <v>19.591666666666672</v>
          </cell>
          <cell r="C20">
            <v>26.8</v>
          </cell>
          <cell r="D20">
            <v>14.1</v>
          </cell>
          <cell r="E20">
            <v>76.958333333333329</v>
          </cell>
          <cell r="F20">
            <v>95</v>
          </cell>
          <cell r="G20">
            <v>53</v>
          </cell>
          <cell r="H20">
            <v>9.3600000000000012</v>
          </cell>
          <cell r="I20" t="str">
            <v>SO</v>
          </cell>
          <cell r="J20">
            <v>31.680000000000003</v>
          </cell>
          <cell r="K20" t="str">
            <v>*</v>
          </cell>
        </row>
        <row r="21">
          <cell r="B21">
            <v>13.475000000000001</v>
          </cell>
          <cell r="C21">
            <v>21.5</v>
          </cell>
          <cell r="D21">
            <v>6.4</v>
          </cell>
          <cell r="E21">
            <v>65.166666666666671</v>
          </cell>
          <cell r="F21">
            <v>95</v>
          </cell>
          <cell r="G21">
            <v>20</v>
          </cell>
          <cell r="H21">
            <v>18</v>
          </cell>
          <cell r="I21" t="str">
            <v>SE</v>
          </cell>
          <cell r="J21">
            <v>32.76</v>
          </cell>
          <cell r="K21" t="str">
            <v>*</v>
          </cell>
        </row>
        <row r="22">
          <cell r="B22">
            <v>13.174999999999999</v>
          </cell>
          <cell r="C22">
            <v>19.8</v>
          </cell>
          <cell r="D22">
            <v>8.1999999999999993</v>
          </cell>
          <cell r="E22">
            <v>61.666666666666664</v>
          </cell>
          <cell r="F22">
            <v>86</v>
          </cell>
          <cell r="G22">
            <v>39</v>
          </cell>
          <cell r="H22">
            <v>13.68</v>
          </cell>
          <cell r="I22" t="str">
            <v>SE</v>
          </cell>
          <cell r="J22">
            <v>26.28</v>
          </cell>
          <cell r="K22" t="str">
            <v>*</v>
          </cell>
        </row>
        <row r="23">
          <cell r="B23">
            <v>15.591666666666667</v>
          </cell>
          <cell r="C23">
            <v>23.9</v>
          </cell>
          <cell r="D23">
            <v>10.5</v>
          </cell>
          <cell r="E23">
            <v>68.625</v>
          </cell>
          <cell r="F23">
            <v>90</v>
          </cell>
          <cell r="G23">
            <v>39</v>
          </cell>
          <cell r="H23">
            <v>6.48</v>
          </cell>
          <cell r="I23" t="str">
            <v>S</v>
          </cell>
          <cell r="J23">
            <v>20.52</v>
          </cell>
          <cell r="K23" t="str">
            <v>*</v>
          </cell>
        </row>
        <row r="24">
          <cell r="B24">
            <v>16.558333333333334</v>
          </cell>
          <cell r="C24">
            <v>26.7</v>
          </cell>
          <cell r="D24">
            <v>9.3000000000000007</v>
          </cell>
          <cell r="E24">
            <v>63.625</v>
          </cell>
          <cell r="F24">
            <v>90</v>
          </cell>
          <cell r="G24">
            <v>25</v>
          </cell>
          <cell r="H24">
            <v>5.04</v>
          </cell>
          <cell r="I24" t="str">
            <v>SE</v>
          </cell>
          <cell r="J24">
            <v>19.079999999999998</v>
          </cell>
          <cell r="K24" t="str">
            <v>*</v>
          </cell>
        </row>
        <row r="25">
          <cell r="B25">
            <v>17.166666666666668</v>
          </cell>
          <cell r="C25">
            <v>27.8</v>
          </cell>
          <cell r="D25">
            <v>9.9</v>
          </cell>
          <cell r="E25">
            <v>69.875</v>
          </cell>
          <cell r="F25">
            <v>95</v>
          </cell>
          <cell r="G25">
            <v>30</v>
          </cell>
          <cell r="H25">
            <v>2.8800000000000003</v>
          </cell>
          <cell r="I25" t="str">
            <v>S</v>
          </cell>
          <cell r="J25">
            <v>15.840000000000002</v>
          </cell>
          <cell r="K25" t="str">
            <v>*</v>
          </cell>
        </row>
        <row r="26">
          <cell r="B26">
            <v>17.704166666666669</v>
          </cell>
          <cell r="C26">
            <v>29.3</v>
          </cell>
          <cell r="D26">
            <v>9.3000000000000007</v>
          </cell>
          <cell r="E26">
            <v>71.791666666666671</v>
          </cell>
          <cell r="F26">
            <v>97</v>
          </cell>
          <cell r="G26">
            <v>28</v>
          </cell>
          <cell r="H26">
            <v>5.4</v>
          </cell>
          <cell r="I26" t="str">
            <v>SE</v>
          </cell>
          <cell r="J26">
            <v>18.720000000000002</v>
          </cell>
          <cell r="K26" t="str">
            <v>*</v>
          </cell>
        </row>
        <row r="27">
          <cell r="B27">
            <v>19.712499999999995</v>
          </cell>
          <cell r="C27">
            <v>32.299999999999997</v>
          </cell>
          <cell r="D27">
            <v>9.9</v>
          </cell>
          <cell r="E27">
            <v>68.333333333333329</v>
          </cell>
          <cell r="F27">
            <v>97</v>
          </cell>
          <cell r="G27">
            <v>21</v>
          </cell>
          <cell r="H27">
            <v>8.64</v>
          </cell>
          <cell r="I27" t="str">
            <v>SE</v>
          </cell>
          <cell r="J27">
            <v>32.4</v>
          </cell>
          <cell r="K27" t="str">
            <v>*</v>
          </cell>
        </row>
        <row r="28">
          <cell r="B28">
            <v>21.475000000000005</v>
          </cell>
          <cell r="C28">
            <v>34.799999999999997</v>
          </cell>
          <cell r="D28">
            <v>12.1</v>
          </cell>
          <cell r="E28">
            <v>61.416666666666664</v>
          </cell>
          <cell r="F28">
            <v>90</v>
          </cell>
          <cell r="G28">
            <v>18</v>
          </cell>
          <cell r="H28">
            <v>8.2799999999999994</v>
          </cell>
          <cell r="I28" t="str">
            <v>SE</v>
          </cell>
          <cell r="J28">
            <v>17.28</v>
          </cell>
          <cell r="K28" t="str">
            <v>*</v>
          </cell>
        </row>
        <row r="29">
          <cell r="B29">
            <v>24.595833333333331</v>
          </cell>
          <cell r="C29">
            <v>35.1</v>
          </cell>
          <cell r="D29">
            <v>16.100000000000001</v>
          </cell>
          <cell r="E29">
            <v>57.416666666666664</v>
          </cell>
          <cell r="F29">
            <v>92</v>
          </cell>
          <cell r="G29">
            <v>22</v>
          </cell>
          <cell r="H29">
            <v>21.6</v>
          </cell>
          <cell r="I29" t="str">
            <v>SE</v>
          </cell>
          <cell r="J29">
            <v>41.4</v>
          </cell>
          <cell r="K29" t="str">
            <v>*</v>
          </cell>
        </row>
        <row r="30">
          <cell r="B30">
            <v>22.487500000000001</v>
          </cell>
          <cell r="C30">
            <v>32.1</v>
          </cell>
          <cell r="D30">
            <v>16.100000000000001</v>
          </cell>
          <cell r="E30">
            <v>66.25</v>
          </cell>
          <cell r="F30">
            <v>92</v>
          </cell>
          <cell r="G30">
            <v>29</v>
          </cell>
          <cell r="H30">
            <v>16.559999999999999</v>
          </cell>
          <cell r="I30" t="str">
            <v>SE</v>
          </cell>
          <cell r="J30">
            <v>29.880000000000003</v>
          </cell>
          <cell r="K30" t="str">
            <v>*</v>
          </cell>
        </row>
        <row r="31">
          <cell r="B31">
            <v>20.704166666666669</v>
          </cell>
          <cell r="C31">
            <v>26.5</v>
          </cell>
          <cell r="D31">
            <v>15.8</v>
          </cell>
          <cell r="E31">
            <v>58.291666666666664</v>
          </cell>
          <cell r="F31">
            <v>90</v>
          </cell>
          <cell r="G31">
            <v>23</v>
          </cell>
          <cell r="H31">
            <v>16.920000000000002</v>
          </cell>
          <cell r="I31" t="str">
            <v>S</v>
          </cell>
          <cell r="J31">
            <v>30.240000000000002</v>
          </cell>
          <cell r="K31" t="str">
            <v>*</v>
          </cell>
        </row>
        <row r="32">
          <cell r="B32">
            <v>20.504166666666666</v>
          </cell>
          <cell r="C32">
            <v>30.5</v>
          </cell>
          <cell r="D32">
            <v>14.1</v>
          </cell>
          <cell r="E32">
            <v>54.416666666666664</v>
          </cell>
          <cell r="F32">
            <v>72</v>
          </cell>
          <cell r="G32">
            <v>31</v>
          </cell>
          <cell r="H32">
            <v>14.4</v>
          </cell>
          <cell r="I32" t="str">
            <v>S</v>
          </cell>
          <cell r="J32">
            <v>25.56</v>
          </cell>
          <cell r="K32" t="str">
            <v>*</v>
          </cell>
        </row>
        <row r="33">
          <cell r="B33">
            <v>22.887499999999999</v>
          </cell>
          <cell r="C33">
            <v>34.1</v>
          </cell>
          <cell r="D33">
            <v>15.2</v>
          </cell>
          <cell r="E33">
            <v>58.875</v>
          </cell>
          <cell r="F33">
            <v>83</v>
          </cell>
          <cell r="G33">
            <v>23</v>
          </cell>
          <cell r="H33">
            <v>12.24</v>
          </cell>
          <cell r="I33" t="str">
            <v>SE</v>
          </cell>
          <cell r="J33">
            <v>24.840000000000003</v>
          </cell>
          <cell r="K33" t="str">
            <v>*</v>
          </cell>
        </row>
        <row r="34">
          <cell r="B34">
            <v>24.445833333333336</v>
          </cell>
          <cell r="C34">
            <v>35.200000000000003</v>
          </cell>
          <cell r="D34">
            <v>16.2</v>
          </cell>
          <cell r="E34">
            <v>55.375</v>
          </cell>
          <cell r="F34">
            <v>88</v>
          </cell>
          <cell r="G34">
            <v>20</v>
          </cell>
          <cell r="H34">
            <v>11.16</v>
          </cell>
          <cell r="I34" t="str">
            <v>SE</v>
          </cell>
          <cell r="J34">
            <v>31.319999999999997</v>
          </cell>
          <cell r="K34" t="str">
            <v>*</v>
          </cell>
        </row>
        <row r="35">
          <cell r="B35">
            <v>24.433333333333334</v>
          </cell>
          <cell r="C35">
            <v>34.6</v>
          </cell>
          <cell r="D35">
            <v>14.2</v>
          </cell>
          <cell r="E35">
            <v>49.416666666666664</v>
          </cell>
          <cell r="F35">
            <v>87</v>
          </cell>
          <cell r="G35">
            <v>18</v>
          </cell>
          <cell r="H35">
            <v>20.52</v>
          </cell>
          <cell r="I35" t="str">
            <v>NE</v>
          </cell>
          <cell r="J35">
            <v>39.24</v>
          </cell>
          <cell r="K35" t="str">
            <v>*</v>
          </cell>
        </row>
        <row r="36">
          <cell r="I36" t="str">
            <v>SE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21.879166666666666</v>
          </cell>
          <cell r="C5">
            <v>28.6</v>
          </cell>
          <cell r="D5">
            <v>17.2</v>
          </cell>
          <cell r="E5">
            <v>63.166666666666664</v>
          </cell>
          <cell r="F5">
            <v>83</v>
          </cell>
          <cell r="G5">
            <v>34</v>
          </cell>
          <cell r="H5">
            <v>15.840000000000002</v>
          </cell>
          <cell r="I5" t="str">
            <v>L</v>
          </cell>
          <cell r="J5">
            <v>33.840000000000003</v>
          </cell>
          <cell r="K5">
            <v>0</v>
          </cell>
        </row>
        <row r="6">
          <cell r="B6">
            <v>23.058333333333337</v>
          </cell>
          <cell r="C6">
            <v>30.1</v>
          </cell>
          <cell r="D6">
            <v>17.7</v>
          </cell>
          <cell r="E6">
            <v>60.958333333333336</v>
          </cell>
          <cell r="F6">
            <v>94</v>
          </cell>
          <cell r="G6">
            <v>31</v>
          </cell>
          <cell r="H6">
            <v>18</v>
          </cell>
          <cell r="I6" t="str">
            <v>L</v>
          </cell>
          <cell r="J6">
            <v>28.8</v>
          </cell>
          <cell r="K6">
            <v>0</v>
          </cell>
        </row>
        <row r="7">
          <cell r="B7">
            <v>23.020833333333343</v>
          </cell>
          <cell r="C7">
            <v>30.1</v>
          </cell>
          <cell r="D7">
            <v>17.899999999999999</v>
          </cell>
          <cell r="E7">
            <v>55.625</v>
          </cell>
          <cell r="F7">
            <v>80</v>
          </cell>
          <cell r="G7">
            <v>29</v>
          </cell>
          <cell r="H7">
            <v>20.16</v>
          </cell>
          <cell r="I7" t="str">
            <v>L</v>
          </cell>
          <cell r="J7">
            <v>34.56</v>
          </cell>
          <cell r="K7">
            <v>0</v>
          </cell>
        </row>
        <row r="8">
          <cell r="B8">
            <v>23.233333333333334</v>
          </cell>
          <cell r="C8">
            <v>29.4</v>
          </cell>
          <cell r="D8">
            <v>18.100000000000001</v>
          </cell>
          <cell r="E8">
            <v>59.125</v>
          </cell>
          <cell r="F8">
            <v>81</v>
          </cell>
          <cell r="G8">
            <v>36</v>
          </cell>
          <cell r="H8">
            <v>19.440000000000001</v>
          </cell>
          <cell r="I8" t="str">
            <v>L</v>
          </cell>
          <cell r="J8">
            <v>33.119999999999997</v>
          </cell>
          <cell r="K8">
            <v>0</v>
          </cell>
        </row>
        <row r="9">
          <cell r="B9">
            <v>23.837499999999995</v>
          </cell>
          <cell r="C9">
            <v>31.4</v>
          </cell>
          <cell r="D9">
            <v>19.100000000000001</v>
          </cell>
          <cell r="E9">
            <v>55.625</v>
          </cell>
          <cell r="F9">
            <v>78</v>
          </cell>
          <cell r="G9">
            <v>27</v>
          </cell>
          <cell r="H9">
            <v>17.64</v>
          </cell>
          <cell r="I9" t="str">
            <v>L</v>
          </cell>
          <cell r="J9">
            <v>32.76</v>
          </cell>
          <cell r="K9">
            <v>0</v>
          </cell>
        </row>
        <row r="10">
          <cell r="B10">
            <v>19.537499999999998</v>
          </cell>
          <cell r="C10">
            <v>24.2</v>
          </cell>
          <cell r="D10">
            <v>14.1</v>
          </cell>
          <cell r="E10">
            <v>71.666666666666671</v>
          </cell>
          <cell r="F10">
            <v>100</v>
          </cell>
          <cell r="G10">
            <v>49</v>
          </cell>
          <cell r="H10">
            <v>21.6</v>
          </cell>
          <cell r="I10" t="str">
            <v>SO</v>
          </cell>
          <cell r="J10">
            <v>38.880000000000003</v>
          </cell>
          <cell r="K10">
            <v>0</v>
          </cell>
        </row>
        <row r="11">
          <cell r="B11">
            <v>14.241666666666667</v>
          </cell>
          <cell r="C11">
            <v>21.4</v>
          </cell>
          <cell r="D11">
            <v>7.9</v>
          </cell>
          <cell r="E11">
            <v>64</v>
          </cell>
          <cell r="F11">
            <v>100</v>
          </cell>
          <cell r="G11">
            <v>27</v>
          </cell>
          <cell r="H11">
            <v>12.96</v>
          </cell>
          <cell r="I11" t="str">
            <v>S</v>
          </cell>
          <cell r="J11">
            <v>21.240000000000002</v>
          </cell>
          <cell r="K11">
            <v>0.2</v>
          </cell>
        </row>
        <row r="12">
          <cell r="B12">
            <v>16.349999999999998</v>
          </cell>
          <cell r="C12">
            <v>24.7</v>
          </cell>
          <cell r="D12">
            <v>9.3000000000000007</v>
          </cell>
          <cell r="E12">
            <v>58.826086956521742</v>
          </cell>
          <cell r="F12">
            <v>100</v>
          </cell>
          <cell r="G12">
            <v>21</v>
          </cell>
          <cell r="H12">
            <v>16.2</v>
          </cell>
          <cell r="I12" t="str">
            <v>L</v>
          </cell>
          <cell r="J12">
            <v>26.28</v>
          </cell>
          <cell r="K12">
            <v>0</v>
          </cell>
        </row>
        <row r="13">
          <cell r="B13">
            <v>19.612500000000004</v>
          </cell>
          <cell r="C13">
            <v>28.6</v>
          </cell>
          <cell r="D13">
            <v>13.6</v>
          </cell>
          <cell r="E13">
            <v>53.958333333333336</v>
          </cell>
          <cell r="F13">
            <v>84</v>
          </cell>
          <cell r="G13">
            <v>28</v>
          </cell>
          <cell r="H13">
            <v>20.52</v>
          </cell>
          <cell r="I13" t="str">
            <v>L</v>
          </cell>
          <cell r="J13">
            <v>30.240000000000002</v>
          </cell>
          <cell r="K13">
            <v>0</v>
          </cell>
        </row>
        <row r="14">
          <cell r="B14">
            <v>23.912499999999998</v>
          </cell>
          <cell r="C14">
            <v>33.200000000000003</v>
          </cell>
          <cell r="D14">
            <v>16.899999999999999</v>
          </cell>
          <cell r="E14">
            <v>52.5</v>
          </cell>
          <cell r="F14">
            <v>79</v>
          </cell>
          <cell r="G14">
            <v>25</v>
          </cell>
          <cell r="H14">
            <v>15.120000000000001</v>
          </cell>
          <cell r="I14" t="str">
            <v>L</v>
          </cell>
          <cell r="J14">
            <v>28.08</v>
          </cell>
          <cell r="K14">
            <v>0</v>
          </cell>
        </row>
        <row r="15">
          <cell r="B15">
            <v>25.829166666666669</v>
          </cell>
          <cell r="C15">
            <v>34.200000000000003</v>
          </cell>
          <cell r="D15">
            <v>18.8</v>
          </cell>
          <cell r="E15">
            <v>46.25</v>
          </cell>
          <cell r="F15">
            <v>70</v>
          </cell>
          <cell r="G15">
            <v>20</v>
          </cell>
          <cell r="H15">
            <v>18</v>
          </cell>
          <cell r="I15" t="str">
            <v>NE</v>
          </cell>
          <cell r="J15">
            <v>40.680000000000007</v>
          </cell>
          <cell r="K15">
            <v>0</v>
          </cell>
        </row>
        <row r="16">
          <cell r="B16">
            <v>25.766666666666669</v>
          </cell>
          <cell r="C16">
            <v>34.1</v>
          </cell>
          <cell r="D16">
            <v>18.899999999999999</v>
          </cell>
          <cell r="E16">
            <v>45.833333333333336</v>
          </cell>
          <cell r="F16">
            <v>67</v>
          </cell>
          <cell r="G16">
            <v>25</v>
          </cell>
          <cell r="H16">
            <v>18.36</v>
          </cell>
          <cell r="I16" t="str">
            <v>NO</v>
          </cell>
          <cell r="J16">
            <v>29.52</v>
          </cell>
          <cell r="K16">
            <v>0</v>
          </cell>
        </row>
        <row r="17">
          <cell r="B17">
            <v>26.154166666666665</v>
          </cell>
          <cell r="C17">
            <v>33.1</v>
          </cell>
          <cell r="D17">
            <v>19.7</v>
          </cell>
          <cell r="E17">
            <v>47.583333333333336</v>
          </cell>
          <cell r="F17">
            <v>68</v>
          </cell>
          <cell r="G17">
            <v>28</v>
          </cell>
          <cell r="H17">
            <v>11.16</v>
          </cell>
          <cell r="I17" t="str">
            <v>NE</v>
          </cell>
          <cell r="J17">
            <v>22.32</v>
          </cell>
          <cell r="K17">
            <v>0</v>
          </cell>
        </row>
        <row r="18">
          <cell r="B18">
            <v>26.399999999999995</v>
          </cell>
          <cell r="C18">
            <v>34.299999999999997</v>
          </cell>
          <cell r="D18">
            <v>21</v>
          </cell>
          <cell r="E18">
            <v>40.333333333333336</v>
          </cell>
          <cell r="F18">
            <v>57</v>
          </cell>
          <cell r="G18">
            <v>19</v>
          </cell>
          <cell r="H18">
            <v>16.2</v>
          </cell>
          <cell r="I18" t="str">
            <v>NE</v>
          </cell>
          <cell r="J18">
            <v>41.04</v>
          </cell>
          <cell r="K18">
            <v>0</v>
          </cell>
        </row>
        <row r="19">
          <cell r="B19">
            <v>25.795833333333331</v>
          </cell>
          <cell r="C19">
            <v>33.9</v>
          </cell>
          <cell r="D19">
            <v>18.5</v>
          </cell>
          <cell r="E19">
            <v>43.791666666666664</v>
          </cell>
          <cell r="F19">
            <v>67</v>
          </cell>
          <cell r="G19">
            <v>26</v>
          </cell>
          <cell r="H19">
            <v>18.36</v>
          </cell>
          <cell r="I19" t="str">
            <v>N</v>
          </cell>
          <cell r="J19">
            <v>31.319999999999997</v>
          </cell>
          <cell r="K19">
            <v>0</v>
          </cell>
        </row>
        <row r="20">
          <cell r="B20">
            <v>20.070833333333333</v>
          </cell>
          <cell r="C20">
            <v>26.6</v>
          </cell>
          <cell r="D20">
            <v>13.1</v>
          </cell>
          <cell r="E20">
            <v>70.681818181818187</v>
          </cell>
          <cell r="F20">
            <v>100</v>
          </cell>
          <cell r="G20">
            <v>43</v>
          </cell>
          <cell r="H20">
            <v>26.64</v>
          </cell>
          <cell r="I20" t="str">
            <v>SO</v>
          </cell>
          <cell r="J20">
            <v>47.88</v>
          </cell>
          <cell r="K20">
            <v>12.6</v>
          </cell>
        </row>
        <row r="21">
          <cell r="B21">
            <v>12.208333333333334</v>
          </cell>
          <cell r="C21">
            <v>18.2</v>
          </cell>
          <cell r="D21">
            <v>6.6</v>
          </cell>
          <cell r="E21">
            <v>70.375</v>
          </cell>
          <cell r="F21">
            <v>98</v>
          </cell>
          <cell r="G21">
            <v>33</v>
          </cell>
          <cell r="H21">
            <v>16.920000000000002</v>
          </cell>
          <cell r="I21" t="str">
            <v>SO</v>
          </cell>
          <cell r="J21">
            <v>33.119999999999997</v>
          </cell>
          <cell r="K21">
            <v>0</v>
          </cell>
        </row>
        <row r="22">
          <cell r="B22">
            <v>12.766666666666667</v>
          </cell>
          <cell r="C22">
            <v>21.4</v>
          </cell>
          <cell r="D22">
            <v>6.9</v>
          </cell>
          <cell r="E22">
            <v>62.083333333333336</v>
          </cell>
          <cell r="F22">
            <v>100</v>
          </cell>
          <cell r="G22">
            <v>31</v>
          </cell>
          <cell r="H22">
            <v>11.16</v>
          </cell>
          <cell r="I22" t="str">
            <v>SO</v>
          </cell>
          <cell r="J22">
            <v>18</v>
          </cell>
          <cell r="K22">
            <v>0</v>
          </cell>
        </row>
        <row r="23">
          <cell r="B23">
            <v>17.937499999999996</v>
          </cell>
          <cell r="C23">
            <v>25.5</v>
          </cell>
          <cell r="D23">
            <v>13.1</v>
          </cell>
          <cell r="E23">
            <v>54.208333333333336</v>
          </cell>
          <cell r="F23">
            <v>88</v>
          </cell>
          <cell r="G23">
            <v>26</v>
          </cell>
          <cell r="H23">
            <v>12.96</v>
          </cell>
          <cell r="I23" t="str">
            <v>SE</v>
          </cell>
          <cell r="J23">
            <v>19.079999999999998</v>
          </cell>
          <cell r="K23">
            <v>0</v>
          </cell>
        </row>
        <row r="24">
          <cell r="B24">
            <v>19.154166666666665</v>
          </cell>
          <cell r="C24">
            <v>25.3</v>
          </cell>
          <cell r="D24">
            <v>15.2</v>
          </cell>
          <cell r="E24">
            <v>56.625</v>
          </cell>
          <cell r="F24">
            <v>79</v>
          </cell>
          <cell r="G24">
            <v>30</v>
          </cell>
          <cell r="H24">
            <v>13.68</v>
          </cell>
          <cell r="I24" t="str">
            <v>S</v>
          </cell>
          <cell r="J24">
            <v>20.88</v>
          </cell>
          <cell r="K24">
            <v>0</v>
          </cell>
        </row>
        <row r="25">
          <cell r="B25">
            <v>18.899999999999995</v>
          </cell>
          <cell r="C25">
            <v>25.6</v>
          </cell>
          <cell r="D25">
            <v>13.7</v>
          </cell>
          <cell r="E25">
            <v>65.458333333333329</v>
          </cell>
          <cell r="F25">
            <v>96</v>
          </cell>
          <cell r="G25">
            <v>39</v>
          </cell>
          <cell r="H25">
            <v>14.04</v>
          </cell>
          <cell r="I25" t="str">
            <v>SE</v>
          </cell>
          <cell r="J25">
            <v>20.88</v>
          </cell>
          <cell r="K25">
            <v>0</v>
          </cell>
        </row>
        <row r="26">
          <cell r="B26">
            <v>19.099999999999998</v>
          </cell>
          <cell r="C26">
            <v>24.9</v>
          </cell>
          <cell r="D26">
            <v>14.2</v>
          </cell>
          <cell r="E26">
            <v>67.375</v>
          </cell>
          <cell r="F26">
            <v>97</v>
          </cell>
          <cell r="G26">
            <v>41</v>
          </cell>
          <cell r="H26">
            <v>24.12</v>
          </cell>
          <cell r="I26" t="str">
            <v>L</v>
          </cell>
          <cell r="J26">
            <v>37.800000000000004</v>
          </cell>
          <cell r="K26">
            <v>0</v>
          </cell>
        </row>
        <row r="27">
          <cell r="B27">
            <v>18.862500000000001</v>
          </cell>
          <cell r="C27">
            <v>27</v>
          </cell>
          <cell r="D27">
            <v>13.3</v>
          </cell>
          <cell r="E27">
            <v>66.125</v>
          </cell>
          <cell r="F27">
            <v>86</v>
          </cell>
          <cell r="G27">
            <v>38</v>
          </cell>
          <cell r="H27">
            <v>18.36</v>
          </cell>
          <cell r="I27" t="str">
            <v>L</v>
          </cell>
          <cell r="J27">
            <v>28.44</v>
          </cell>
          <cell r="K27">
            <v>0</v>
          </cell>
        </row>
        <row r="28">
          <cell r="B28">
            <v>22.245833333333334</v>
          </cell>
          <cell r="C28">
            <v>30.6</v>
          </cell>
          <cell r="D28">
            <v>15.4</v>
          </cell>
          <cell r="E28">
            <v>60.458333333333336</v>
          </cell>
          <cell r="F28">
            <v>91</v>
          </cell>
          <cell r="G28">
            <v>33</v>
          </cell>
          <cell r="H28">
            <v>16.559999999999999</v>
          </cell>
          <cell r="I28" t="str">
            <v>L</v>
          </cell>
          <cell r="J28">
            <v>23.759999999999998</v>
          </cell>
          <cell r="K28">
            <v>0</v>
          </cell>
        </row>
        <row r="29">
          <cell r="B29">
            <v>24.487499999999997</v>
          </cell>
          <cell r="C29">
            <v>31.8</v>
          </cell>
          <cell r="D29">
            <v>18.399999999999999</v>
          </cell>
          <cell r="E29">
            <v>51.375</v>
          </cell>
          <cell r="F29">
            <v>76</v>
          </cell>
          <cell r="G29">
            <v>25</v>
          </cell>
          <cell r="H29">
            <v>25.56</v>
          </cell>
          <cell r="I29" t="str">
            <v>L</v>
          </cell>
          <cell r="J29">
            <v>41.4</v>
          </cell>
          <cell r="K29">
            <v>0</v>
          </cell>
        </row>
        <row r="30">
          <cell r="B30">
            <v>25.312500000000004</v>
          </cell>
          <cell r="C30">
            <v>33.4</v>
          </cell>
          <cell r="D30">
            <v>19.100000000000001</v>
          </cell>
          <cell r="E30">
            <v>42.041666666666664</v>
          </cell>
          <cell r="F30">
            <v>66</v>
          </cell>
          <cell r="G30">
            <v>19</v>
          </cell>
          <cell r="H30">
            <v>19.079999999999998</v>
          </cell>
          <cell r="I30" t="str">
            <v>L</v>
          </cell>
          <cell r="J30">
            <v>37.800000000000004</v>
          </cell>
          <cell r="K30">
            <v>0</v>
          </cell>
        </row>
        <row r="31">
          <cell r="B31">
            <v>21.262499999999999</v>
          </cell>
          <cell r="C31">
            <v>27</v>
          </cell>
          <cell r="D31">
            <v>15.9</v>
          </cell>
          <cell r="E31">
            <v>57.625</v>
          </cell>
          <cell r="F31">
            <v>100</v>
          </cell>
          <cell r="G31">
            <v>27</v>
          </cell>
          <cell r="H31">
            <v>19.440000000000001</v>
          </cell>
          <cell r="I31" t="str">
            <v>SO</v>
          </cell>
          <cell r="J31">
            <v>32.76</v>
          </cell>
          <cell r="K31">
            <v>0</v>
          </cell>
        </row>
        <row r="32">
          <cell r="B32">
            <v>19.625000000000004</v>
          </cell>
          <cell r="C32">
            <v>27.5</v>
          </cell>
          <cell r="D32">
            <v>13.7</v>
          </cell>
          <cell r="E32">
            <v>56.666666666666664</v>
          </cell>
          <cell r="F32">
            <v>74</v>
          </cell>
          <cell r="G32">
            <v>36</v>
          </cell>
          <cell r="H32">
            <v>23.759999999999998</v>
          </cell>
          <cell r="I32" t="str">
            <v>SO</v>
          </cell>
          <cell r="J32">
            <v>33.119999999999997</v>
          </cell>
          <cell r="K32">
            <v>0</v>
          </cell>
        </row>
        <row r="33">
          <cell r="B33">
            <v>21.166666666666668</v>
          </cell>
          <cell r="C33">
            <v>28.3</v>
          </cell>
          <cell r="D33">
            <v>15.9</v>
          </cell>
          <cell r="E33">
            <v>60.25</v>
          </cell>
          <cell r="F33">
            <v>83</v>
          </cell>
          <cell r="G33">
            <v>34</v>
          </cell>
          <cell r="H33">
            <v>22.68</v>
          </cell>
          <cell r="I33" t="str">
            <v>L</v>
          </cell>
          <cell r="J33">
            <v>33.119999999999997</v>
          </cell>
          <cell r="K33">
            <v>0</v>
          </cell>
        </row>
        <row r="34">
          <cell r="B34">
            <v>21.258333333333336</v>
          </cell>
          <cell r="C34">
            <v>29.1</v>
          </cell>
          <cell r="D34">
            <v>14.9</v>
          </cell>
          <cell r="E34">
            <v>64.083333333333329</v>
          </cell>
          <cell r="F34">
            <v>96</v>
          </cell>
          <cell r="G34">
            <v>35</v>
          </cell>
          <cell r="H34">
            <v>25.56</v>
          </cell>
          <cell r="I34" t="str">
            <v>L</v>
          </cell>
          <cell r="J34">
            <v>41.76</v>
          </cell>
          <cell r="K34">
            <v>0</v>
          </cell>
        </row>
        <row r="35">
          <cell r="B35">
            <v>23.154166666666672</v>
          </cell>
          <cell r="C35">
            <v>30.5</v>
          </cell>
          <cell r="D35">
            <v>17.399999999999999</v>
          </cell>
          <cell r="E35">
            <v>55.125</v>
          </cell>
          <cell r="F35">
            <v>85</v>
          </cell>
          <cell r="G35">
            <v>27</v>
          </cell>
          <cell r="H35">
            <v>21.240000000000002</v>
          </cell>
          <cell r="I35" t="str">
            <v>L</v>
          </cell>
          <cell r="J35">
            <v>36.36</v>
          </cell>
          <cell r="K35">
            <v>0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19.916666666666671</v>
          </cell>
          <cell r="C5">
            <v>31.1</v>
          </cell>
          <cell r="D5">
            <v>11.4</v>
          </cell>
          <cell r="E5">
            <v>73.041666666666671</v>
          </cell>
          <cell r="F5">
            <v>96</v>
          </cell>
          <cell r="G5">
            <v>34</v>
          </cell>
          <cell r="H5">
            <v>12.24</v>
          </cell>
          <cell r="I5" t="str">
            <v>NE</v>
          </cell>
          <cell r="J5">
            <v>25.56</v>
          </cell>
          <cell r="K5">
            <v>0</v>
          </cell>
        </row>
        <row r="6">
          <cell r="B6">
            <v>20.758333333333336</v>
          </cell>
          <cell r="C6">
            <v>31.7</v>
          </cell>
          <cell r="D6">
            <v>13</v>
          </cell>
          <cell r="E6">
            <v>71.833333333333329</v>
          </cell>
          <cell r="F6">
            <v>96</v>
          </cell>
          <cell r="G6">
            <v>32</v>
          </cell>
          <cell r="H6">
            <v>14.4</v>
          </cell>
          <cell r="I6" t="str">
            <v>NE</v>
          </cell>
          <cell r="J6">
            <v>30.240000000000002</v>
          </cell>
          <cell r="K6">
            <v>0</v>
          </cell>
        </row>
        <row r="7">
          <cell r="B7">
            <v>21.412500000000005</v>
          </cell>
          <cell r="C7">
            <v>31.8</v>
          </cell>
          <cell r="D7">
            <v>13.6</v>
          </cell>
          <cell r="E7">
            <v>67.208333333333329</v>
          </cell>
          <cell r="F7">
            <v>96</v>
          </cell>
          <cell r="G7">
            <v>31</v>
          </cell>
          <cell r="H7">
            <v>16.2</v>
          </cell>
          <cell r="I7" t="str">
            <v>NE</v>
          </cell>
          <cell r="J7">
            <v>40.680000000000007</v>
          </cell>
          <cell r="K7">
            <v>0.2</v>
          </cell>
        </row>
        <row r="8">
          <cell r="B8">
            <v>20.445833333333333</v>
          </cell>
          <cell r="C8">
            <v>31.3</v>
          </cell>
          <cell r="D8">
            <v>12.7</v>
          </cell>
          <cell r="E8">
            <v>69.916666666666671</v>
          </cell>
          <cell r="F8">
            <v>95</v>
          </cell>
          <cell r="G8">
            <v>32</v>
          </cell>
          <cell r="H8">
            <v>15.840000000000002</v>
          </cell>
          <cell r="I8" t="str">
            <v>NE</v>
          </cell>
          <cell r="J8">
            <v>38.159999999999997</v>
          </cell>
          <cell r="K8">
            <v>0</v>
          </cell>
        </row>
        <row r="9">
          <cell r="B9">
            <v>21.070833333333336</v>
          </cell>
          <cell r="C9">
            <v>29</v>
          </cell>
          <cell r="D9">
            <v>15.6</v>
          </cell>
          <cell r="E9">
            <v>75.25</v>
          </cell>
          <cell r="F9">
            <v>94</v>
          </cell>
          <cell r="G9">
            <v>49</v>
          </cell>
          <cell r="H9">
            <v>12.6</v>
          </cell>
          <cell r="I9" t="str">
            <v>NE</v>
          </cell>
          <cell r="J9">
            <v>24.840000000000003</v>
          </cell>
          <cell r="K9">
            <v>0</v>
          </cell>
        </row>
        <row r="10">
          <cell r="B10">
            <v>15.308333333333337</v>
          </cell>
          <cell r="C10">
            <v>19.2</v>
          </cell>
          <cell r="D10">
            <v>12.5</v>
          </cell>
          <cell r="E10">
            <v>82.666666666666671</v>
          </cell>
          <cell r="F10">
            <v>95</v>
          </cell>
          <cell r="G10">
            <v>57</v>
          </cell>
          <cell r="H10">
            <v>15.48</v>
          </cell>
          <cell r="I10" t="str">
            <v>SO</v>
          </cell>
          <cell r="J10">
            <v>28.08</v>
          </cell>
          <cell r="K10">
            <v>1.2</v>
          </cell>
        </row>
        <row r="11">
          <cell r="B11">
            <v>11.700000000000001</v>
          </cell>
          <cell r="C11">
            <v>24.3</v>
          </cell>
          <cell r="D11">
            <v>3.2</v>
          </cell>
          <cell r="E11">
            <v>78.625</v>
          </cell>
          <cell r="F11">
            <v>98</v>
          </cell>
          <cell r="G11">
            <v>28</v>
          </cell>
          <cell r="H11">
            <v>6.48</v>
          </cell>
          <cell r="I11" t="str">
            <v>SO</v>
          </cell>
          <cell r="J11">
            <v>20.52</v>
          </cell>
          <cell r="K11">
            <v>0.2</v>
          </cell>
        </row>
        <row r="12">
          <cell r="B12">
            <v>17.020833333333336</v>
          </cell>
          <cell r="C12">
            <v>26.9</v>
          </cell>
          <cell r="D12">
            <v>10.1</v>
          </cell>
          <cell r="E12">
            <v>67.875</v>
          </cell>
          <cell r="F12">
            <v>92</v>
          </cell>
          <cell r="G12">
            <v>34</v>
          </cell>
          <cell r="H12">
            <v>14.04</v>
          </cell>
          <cell r="I12" t="str">
            <v>NE</v>
          </cell>
          <cell r="J12">
            <v>23.400000000000002</v>
          </cell>
          <cell r="K12">
            <v>0</v>
          </cell>
        </row>
        <row r="13">
          <cell r="B13">
            <v>22.137499999999999</v>
          </cell>
          <cell r="C13">
            <v>31.7</v>
          </cell>
          <cell r="D13">
            <v>13.4</v>
          </cell>
          <cell r="E13">
            <v>59.375</v>
          </cell>
          <cell r="F13">
            <v>85</v>
          </cell>
          <cell r="G13">
            <v>36</v>
          </cell>
          <cell r="H13">
            <v>17.28</v>
          </cell>
          <cell r="I13" t="str">
            <v>NE</v>
          </cell>
          <cell r="J13">
            <v>32.04</v>
          </cell>
          <cell r="K13">
            <v>0</v>
          </cell>
        </row>
        <row r="14">
          <cell r="B14">
            <v>23.899999999999995</v>
          </cell>
          <cell r="C14">
            <v>32.799999999999997</v>
          </cell>
          <cell r="D14">
            <v>16.8</v>
          </cell>
          <cell r="E14">
            <v>65.958333333333329</v>
          </cell>
          <cell r="F14">
            <v>91</v>
          </cell>
          <cell r="G14">
            <v>33</v>
          </cell>
          <cell r="H14">
            <v>17.28</v>
          </cell>
          <cell r="I14" t="str">
            <v>NE</v>
          </cell>
          <cell r="J14">
            <v>37.800000000000004</v>
          </cell>
          <cell r="K14">
            <v>0</v>
          </cell>
        </row>
        <row r="15">
          <cell r="B15">
            <v>25.733333333333324</v>
          </cell>
          <cell r="C15">
            <v>33.4</v>
          </cell>
          <cell r="D15">
            <v>19.7</v>
          </cell>
          <cell r="E15">
            <v>59.458333333333336</v>
          </cell>
          <cell r="F15">
            <v>82</v>
          </cell>
          <cell r="G15">
            <v>31</v>
          </cell>
          <cell r="H15">
            <v>28.44</v>
          </cell>
          <cell r="I15" t="str">
            <v>N</v>
          </cell>
          <cell r="J15">
            <v>55.800000000000004</v>
          </cell>
          <cell r="K15">
            <v>0</v>
          </cell>
        </row>
        <row r="16">
          <cell r="B16">
            <v>25.850000000000005</v>
          </cell>
          <cell r="C16">
            <v>33.9</v>
          </cell>
          <cell r="D16">
            <v>18.899999999999999</v>
          </cell>
          <cell r="E16">
            <v>64.375</v>
          </cell>
          <cell r="F16">
            <v>88</v>
          </cell>
          <cell r="G16">
            <v>41</v>
          </cell>
          <cell r="H16">
            <v>16.559999999999999</v>
          </cell>
          <cell r="I16" t="str">
            <v>N</v>
          </cell>
          <cell r="J16">
            <v>31.680000000000003</v>
          </cell>
          <cell r="K16">
            <v>0</v>
          </cell>
        </row>
        <row r="17">
          <cell r="B17">
            <v>25.504166666666666</v>
          </cell>
          <cell r="C17">
            <v>33.700000000000003</v>
          </cell>
          <cell r="D17">
            <v>19.8</v>
          </cell>
          <cell r="E17">
            <v>70.916666666666671</v>
          </cell>
          <cell r="F17">
            <v>96</v>
          </cell>
          <cell r="G17">
            <v>36</v>
          </cell>
          <cell r="H17">
            <v>19.079999999999998</v>
          </cell>
          <cell r="I17" t="str">
            <v>N</v>
          </cell>
          <cell r="J17">
            <v>39.6</v>
          </cell>
          <cell r="K17">
            <v>0</v>
          </cell>
        </row>
        <row r="18">
          <cell r="B18">
            <v>25.770833333333332</v>
          </cell>
          <cell r="C18">
            <v>33.700000000000003</v>
          </cell>
          <cell r="D18">
            <v>18.7</v>
          </cell>
          <cell r="E18">
            <v>58.208333333333336</v>
          </cell>
          <cell r="F18">
            <v>82</v>
          </cell>
          <cell r="G18">
            <v>28</v>
          </cell>
          <cell r="H18">
            <v>24.12</v>
          </cell>
          <cell r="I18" t="str">
            <v>NE</v>
          </cell>
          <cell r="J18">
            <v>45.72</v>
          </cell>
          <cell r="K18">
            <v>0</v>
          </cell>
        </row>
        <row r="19">
          <cell r="B19">
            <v>25.545833333333334</v>
          </cell>
          <cell r="C19">
            <v>32.1</v>
          </cell>
          <cell r="D19">
            <v>20.100000000000001</v>
          </cell>
          <cell r="E19">
            <v>63.875</v>
          </cell>
          <cell r="F19">
            <v>94</v>
          </cell>
          <cell r="G19">
            <v>48</v>
          </cell>
          <cell r="H19">
            <v>19.079999999999998</v>
          </cell>
          <cell r="I19" t="str">
            <v>N</v>
          </cell>
          <cell r="J19">
            <v>41.04</v>
          </cell>
          <cell r="K19">
            <v>18.2</v>
          </cell>
        </row>
        <row r="20">
          <cell r="B20">
            <v>14.9375</v>
          </cell>
          <cell r="C20">
            <v>20.2</v>
          </cell>
          <cell r="D20">
            <v>9.9</v>
          </cell>
          <cell r="E20">
            <v>81.708333333333329</v>
          </cell>
          <cell r="F20">
            <v>95</v>
          </cell>
          <cell r="G20">
            <v>55</v>
          </cell>
          <cell r="H20">
            <v>23.400000000000002</v>
          </cell>
          <cell r="I20" t="str">
            <v>S</v>
          </cell>
          <cell r="J20">
            <v>45</v>
          </cell>
          <cell r="K20">
            <v>4</v>
          </cell>
        </row>
        <row r="21">
          <cell r="B21">
            <v>10.308333333333334</v>
          </cell>
          <cell r="C21">
            <v>19.100000000000001</v>
          </cell>
          <cell r="D21">
            <v>2.9</v>
          </cell>
          <cell r="E21">
            <v>72.083333333333329</v>
          </cell>
          <cell r="F21">
            <v>97</v>
          </cell>
          <cell r="G21">
            <v>26</v>
          </cell>
          <cell r="H21">
            <v>16.2</v>
          </cell>
          <cell r="I21" t="str">
            <v>SE</v>
          </cell>
          <cell r="J21">
            <v>32.76</v>
          </cell>
          <cell r="K21">
            <v>0.2</v>
          </cell>
        </row>
        <row r="22">
          <cell r="B22">
            <v>12.470833333333333</v>
          </cell>
          <cell r="C22">
            <v>17.7</v>
          </cell>
          <cell r="D22">
            <v>7.5</v>
          </cell>
          <cell r="E22">
            <v>62.541666666666664</v>
          </cell>
          <cell r="F22">
            <v>89</v>
          </cell>
          <cell r="G22">
            <v>40</v>
          </cell>
          <cell r="H22">
            <v>8.2799999999999994</v>
          </cell>
          <cell r="I22" t="str">
            <v>S</v>
          </cell>
          <cell r="J22">
            <v>15.48</v>
          </cell>
          <cell r="K22">
            <v>0</v>
          </cell>
        </row>
        <row r="23">
          <cell r="B23">
            <v>13.108333333333336</v>
          </cell>
          <cell r="C23">
            <v>17.600000000000001</v>
          </cell>
          <cell r="D23">
            <v>9.9</v>
          </cell>
          <cell r="E23">
            <v>70.166666666666671</v>
          </cell>
          <cell r="F23">
            <v>85</v>
          </cell>
          <cell r="G23">
            <v>44</v>
          </cell>
          <cell r="H23">
            <v>11.16</v>
          </cell>
          <cell r="I23" t="str">
            <v>SO</v>
          </cell>
          <cell r="J23">
            <v>21.240000000000002</v>
          </cell>
          <cell r="K23">
            <v>0</v>
          </cell>
        </row>
        <row r="24">
          <cell r="B24">
            <v>14.845833333333333</v>
          </cell>
          <cell r="C24">
            <v>24.4</v>
          </cell>
          <cell r="D24">
            <v>6.6</v>
          </cell>
          <cell r="E24">
            <v>64.958333333333329</v>
          </cell>
          <cell r="F24">
            <v>95</v>
          </cell>
          <cell r="G24">
            <v>27</v>
          </cell>
          <cell r="H24">
            <v>7.5600000000000005</v>
          </cell>
          <cell r="I24" t="str">
            <v>SO</v>
          </cell>
          <cell r="J24">
            <v>23.040000000000003</v>
          </cell>
          <cell r="K24">
            <v>0</v>
          </cell>
        </row>
        <row r="25">
          <cell r="B25">
            <v>13.695833333333331</v>
          </cell>
          <cell r="C25">
            <v>24.8</v>
          </cell>
          <cell r="D25">
            <v>5.8</v>
          </cell>
          <cell r="E25">
            <v>74.333333333333329</v>
          </cell>
          <cell r="F25">
            <v>96</v>
          </cell>
          <cell r="G25">
            <v>34</v>
          </cell>
          <cell r="H25">
            <v>7.2</v>
          </cell>
          <cell r="I25" t="str">
            <v>SO</v>
          </cell>
          <cell r="J25">
            <v>19.079999999999998</v>
          </cell>
          <cell r="K25">
            <v>0</v>
          </cell>
        </row>
        <row r="26">
          <cell r="B26">
            <v>15.179166666666665</v>
          </cell>
          <cell r="C26">
            <v>28.2</v>
          </cell>
          <cell r="D26">
            <v>6.7</v>
          </cell>
          <cell r="E26">
            <v>75.833333333333329</v>
          </cell>
          <cell r="F26">
            <v>96</v>
          </cell>
          <cell r="G26">
            <v>32</v>
          </cell>
          <cell r="H26">
            <v>12.96</v>
          </cell>
          <cell r="I26" t="str">
            <v>N</v>
          </cell>
          <cell r="J26">
            <v>30.6</v>
          </cell>
          <cell r="K26">
            <v>0.2</v>
          </cell>
        </row>
        <row r="27">
          <cell r="B27">
            <v>18.499999999999996</v>
          </cell>
          <cell r="C27">
            <v>30.9</v>
          </cell>
          <cell r="D27">
            <v>9.6999999999999993</v>
          </cell>
          <cell r="E27">
            <v>70.041666666666671</v>
          </cell>
          <cell r="F27">
            <v>96</v>
          </cell>
          <cell r="G27">
            <v>28</v>
          </cell>
          <cell r="H27">
            <v>14.04</v>
          </cell>
          <cell r="I27" t="str">
            <v>NE</v>
          </cell>
          <cell r="J27">
            <v>32.76</v>
          </cell>
          <cell r="K27">
            <v>0</v>
          </cell>
        </row>
        <row r="28">
          <cell r="B28">
            <v>19.087500000000002</v>
          </cell>
          <cell r="C28">
            <v>33.1</v>
          </cell>
          <cell r="D28">
            <v>8.1</v>
          </cell>
          <cell r="E28">
            <v>67.333333333333329</v>
          </cell>
          <cell r="F28">
            <v>96</v>
          </cell>
          <cell r="G28">
            <v>25</v>
          </cell>
          <cell r="H28">
            <v>11.879999999999999</v>
          </cell>
          <cell r="I28" t="str">
            <v>NE</v>
          </cell>
          <cell r="J28">
            <v>25.56</v>
          </cell>
          <cell r="K28">
            <v>0.2</v>
          </cell>
        </row>
        <row r="29">
          <cell r="B29">
            <v>22.216666666666665</v>
          </cell>
          <cell r="C29">
            <v>33.700000000000003</v>
          </cell>
          <cell r="D29">
            <v>12</v>
          </cell>
          <cell r="E29">
            <v>61.958333333333336</v>
          </cell>
          <cell r="F29">
            <v>92</v>
          </cell>
          <cell r="G29">
            <v>27</v>
          </cell>
          <cell r="H29">
            <v>21.240000000000002</v>
          </cell>
          <cell r="I29" t="str">
            <v>NE</v>
          </cell>
          <cell r="J29">
            <v>40.680000000000007</v>
          </cell>
          <cell r="K29">
            <v>0</v>
          </cell>
        </row>
        <row r="30">
          <cell r="B30">
            <v>23.083333333333332</v>
          </cell>
          <cell r="C30">
            <v>33.4</v>
          </cell>
          <cell r="D30">
            <v>16.399999999999999</v>
          </cell>
          <cell r="E30">
            <v>63.833333333333336</v>
          </cell>
          <cell r="F30">
            <v>84</v>
          </cell>
          <cell r="G30">
            <v>28</v>
          </cell>
          <cell r="H30">
            <v>14.4</v>
          </cell>
          <cell r="I30" t="str">
            <v>NE</v>
          </cell>
          <cell r="J30">
            <v>30.96</v>
          </cell>
          <cell r="K30">
            <v>0</v>
          </cell>
        </row>
        <row r="31">
          <cell r="B31">
            <v>16.933333333333334</v>
          </cell>
          <cell r="C31">
            <v>23.1</v>
          </cell>
          <cell r="D31">
            <v>11</v>
          </cell>
          <cell r="E31">
            <v>67.5</v>
          </cell>
          <cell r="F31">
            <v>88</v>
          </cell>
          <cell r="G31">
            <v>30</v>
          </cell>
          <cell r="H31">
            <v>17.64</v>
          </cell>
          <cell r="I31" t="str">
            <v>S</v>
          </cell>
          <cell r="J31">
            <v>34.92</v>
          </cell>
          <cell r="K31">
            <v>0</v>
          </cell>
        </row>
        <row r="32">
          <cell r="B32">
            <v>14.858333333333334</v>
          </cell>
          <cell r="C32">
            <v>25.6</v>
          </cell>
          <cell r="D32">
            <v>8</v>
          </cell>
          <cell r="E32">
            <v>73.416666666666671</v>
          </cell>
          <cell r="F32">
            <v>95</v>
          </cell>
          <cell r="G32">
            <v>36</v>
          </cell>
          <cell r="H32">
            <v>10.44</v>
          </cell>
          <cell r="I32" t="str">
            <v>SO</v>
          </cell>
          <cell r="J32">
            <v>19.079999999999998</v>
          </cell>
          <cell r="K32">
            <v>0</v>
          </cell>
        </row>
        <row r="33">
          <cell r="B33">
            <v>18.429166666666664</v>
          </cell>
          <cell r="C33">
            <v>32.6</v>
          </cell>
          <cell r="D33">
            <v>8.9</v>
          </cell>
          <cell r="E33">
            <v>71.125</v>
          </cell>
          <cell r="F33">
            <v>96</v>
          </cell>
          <cell r="G33">
            <v>27</v>
          </cell>
          <cell r="H33">
            <v>11.520000000000001</v>
          </cell>
          <cell r="I33" t="str">
            <v>NE</v>
          </cell>
          <cell r="J33">
            <v>25.2</v>
          </cell>
          <cell r="K33">
            <v>0</v>
          </cell>
        </row>
        <row r="34">
          <cell r="B34">
            <v>21.416666666666668</v>
          </cell>
          <cell r="C34">
            <v>33.200000000000003</v>
          </cell>
          <cell r="D34">
            <v>12.1</v>
          </cell>
          <cell r="E34">
            <v>64.5</v>
          </cell>
          <cell r="F34">
            <v>94</v>
          </cell>
          <cell r="G34">
            <v>27</v>
          </cell>
          <cell r="H34">
            <v>18.720000000000002</v>
          </cell>
          <cell r="I34" t="str">
            <v>NE</v>
          </cell>
          <cell r="J34">
            <v>32.76</v>
          </cell>
          <cell r="K34">
            <v>0</v>
          </cell>
        </row>
        <row r="35">
          <cell r="B35">
            <v>21.945833333333329</v>
          </cell>
          <cell r="C35">
            <v>33</v>
          </cell>
          <cell r="D35">
            <v>12.4</v>
          </cell>
          <cell r="E35">
            <v>60.125</v>
          </cell>
          <cell r="F35">
            <v>92</v>
          </cell>
          <cell r="G35">
            <v>25</v>
          </cell>
          <cell r="H35">
            <v>20.52</v>
          </cell>
          <cell r="I35" t="str">
            <v>NE</v>
          </cell>
          <cell r="J35">
            <v>39.6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22.479166666666668</v>
          </cell>
          <cell r="C5">
            <v>29</v>
          </cell>
          <cell r="D5">
            <v>18</v>
          </cell>
          <cell r="E5">
            <v>54.333333333333336</v>
          </cell>
          <cell r="F5">
            <v>67</v>
          </cell>
          <cell r="G5">
            <v>38</v>
          </cell>
          <cell r="H5">
            <v>19.8</v>
          </cell>
          <cell r="I5" t="str">
            <v>L</v>
          </cell>
          <cell r="J5">
            <v>35.28</v>
          </cell>
          <cell r="K5">
            <v>0</v>
          </cell>
        </row>
        <row r="6">
          <cell r="B6">
            <v>23.337499999999995</v>
          </cell>
          <cell r="C6">
            <v>30.1</v>
          </cell>
          <cell r="D6">
            <v>19.100000000000001</v>
          </cell>
          <cell r="E6">
            <v>53.875</v>
          </cell>
          <cell r="F6">
            <v>64</v>
          </cell>
          <cell r="G6">
            <v>36</v>
          </cell>
          <cell r="H6">
            <v>18.720000000000002</v>
          </cell>
          <cell r="I6" t="str">
            <v>L</v>
          </cell>
          <cell r="J6">
            <v>31.319999999999997</v>
          </cell>
          <cell r="K6">
            <v>0</v>
          </cell>
        </row>
        <row r="7">
          <cell r="B7">
            <v>23.391666666666669</v>
          </cell>
          <cell r="C7">
            <v>29.3</v>
          </cell>
          <cell r="D7">
            <v>17.8</v>
          </cell>
          <cell r="E7">
            <v>46.583333333333336</v>
          </cell>
          <cell r="F7">
            <v>60</v>
          </cell>
          <cell r="G7">
            <v>33</v>
          </cell>
          <cell r="H7">
            <v>25.56</v>
          </cell>
          <cell r="I7" t="str">
            <v>L</v>
          </cell>
          <cell r="J7">
            <v>39.6</v>
          </cell>
          <cell r="K7">
            <v>0</v>
          </cell>
        </row>
        <row r="8">
          <cell r="B8">
            <v>23.591666666666665</v>
          </cell>
          <cell r="C8">
            <v>29.9</v>
          </cell>
          <cell r="D8">
            <v>17.5</v>
          </cell>
          <cell r="E8">
            <v>48.916666666666664</v>
          </cell>
          <cell r="F8">
            <v>60</v>
          </cell>
          <cell r="G8">
            <v>35</v>
          </cell>
          <cell r="H8">
            <v>17.64</v>
          </cell>
          <cell r="I8" t="str">
            <v>L</v>
          </cell>
          <cell r="J8">
            <v>37.080000000000005</v>
          </cell>
          <cell r="K8">
            <v>0</v>
          </cell>
        </row>
        <row r="9">
          <cell r="B9">
            <v>23.149999999999995</v>
          </cell>
          <cell r="C9">
            <v>29.8</v>
          </cell>
          <cell r="D9">
            <v>17</v>
          </cell>
          <cell r="E9">
            <v>50.958333333333336</v>
          </cell>
          <cell r="F9">
            <v>65</v>
          </cell>
          <cell r="G9">
            <v>35</v>
          </cell>
          <cell r="H9">
            <v>19.079999999999998</v>
          </cell>
          <cell r="I9" t="str">
            <v>NE</v>
          </cell>
          <cell r="J9">
            <v>39.24</v>
          </cell>
          <cell r="K9">
            <v>0</v>
          </cell>
        </row>
        <row r="10">
          <cell r="B10">
            <v>18.591666666666665</v>
          </cell>
          <cell r="C10">
            <v>22.4</v>
          </cell>
          <cell r="D10">
            <v>15.1</v>
          </cell>
          <cell r="E10">
            <v>70.458333333333329</v>
          </cell>
          <cell r="F10">
            <v>87</v>
          </cell>
          <cell r="G10">
            <v>53</v>
          </cell>
          <cell r="H10">
            <v>14.4</v>
          </cell>
          <cell r="I10" t="str">
            <v>N</v>
          </cell>
          <cell r="J10">
            <v>24.840000000000003</v>
          </cell>
          <cell r="K10">
            <v>0</v>
          </cell>
        </row>
        <row r="11">
          <cell r="B11">
            <v>16.974999999999998</v>
          </cell>
          <cell r="C11">
            <v>24.2</v>
          </cell>
          <cell r="D11">
            <v>11.6</v>
          </cell>
          <cell r="E11">
            <v>66</v>
          </cell>
          <cell r="F11">
            <v>87</v>
          </cell>
          <cell r="G11">
            <v>40</v>
          </cell>
          <cell r="H11">
            <v>23.759999999999998</v>
          </cell>
          <cell r="I11" t="str">
            <v>SE</v>
          </cell>
          <cell r="J11">
            <v>34.92</v>
          </cell>
          <cell r="K11">
            <v>0</v>
          </cell>
        </row>
        <row r="12">
          <cell r="B12">
            <v>19.5625</v>
          </cell>
          <cell r="C12">
            <v>29.1</v>
          </cell>
          <cell r="D12">
            <v>14.2</v>
          </cell>
          <cell r="E12">
            <v>51</v>
          </cell>
          <cell r="F12">
            <v>59</v>
          </cell>
          <cell r="G12">
            <v>40</v>
          </cell>
          <cell r="H12">
            <v>22.32</v>
          </cell>
          <cell r="I12" t="str">
            <v>L</v>
          </cell>
          <cell r="J12">
            <v>33.119999999999997</v>
          </cell>
          <cell r="K12">
            <v>0</v>
          </cell>
        </row>
        <row r="13">
          <cell r="B13">
            <v>23.249999999999996</v>
          </cell>
          <cell r="C13">
            <v>30.7</v>
          </cell>
          <cell r="D13">
            <v>17.7</v>
          </cell>
          <cell r="E13">
            <v>49.625</v>
          </cell>
          <cell r="F13">
            <v>59</v>
          </cell>
          <cell r="G13">
            <v>36</v>
          </cell>
          <cell r="H13">
            <v>19.440000000000001</v>
          </cell>
          <cell r="I13" t="str">
            <v>L</v>
          </cell>
          <cell r="J13">
            <v>42.12</v>
          </cell>
          <cell r="K13">
            <v>0</v>
          </cell>
        </row>
        <row r="14">
          <cell r="B14">
            <v>24.695833333333336</v>
          </cell>
          <cell r="C14">
            <v>31.4</v>
          </cell>
          <cell r="D14">
            <v>18.600000000000001</v>
          </cell>
          <cell r="E14">
            <v>49.25</v>
          </cell>
          <cell r="F14">
            <v>63</v>
          </cell>
          <cell r="G14">
            <v>33</v>
          </cell>
          <cell r="H14">
            <v>24.12</v>
          </cell>
          <cell r="I14" t="str">
            <v>N</v>
          </cell>
          <cell r="J14">
            <v>53.28</v>
          </cell>
          <cell r="K14">
            <v>0</v>
          </cell>
        </row>
        <row r="15">
          <cell r="B15">
            <v>24.412499999999998</v>
          </cell>
          <cell r="C15">
            <v>31.1</v>
          </cell>
          <cell r="D15">
            <v>18.100000000000001</v>
          </cell>
          <cell r="E15">
            <v>51</v>
          </cell>
          <cell r="F15">
            <v>64</v>
          </cell>
          <cell r="G15">
            <v>33</v>
          </cell>
          <cell r="H15">
            <v>24.48</v>
          </cell>
          <cell r="I15" t="str">
            <v>NE</v>
          </cell>
          <cell r="J15">
            <v>48.24</v>
          </cell>
          <cell r="K15">
            <v>0</v>
          </cell>
        </row>
        <row r="16">
          <cell r="B16">
            <v>26.137499999999999</v>
          </cell>
          <cell r="C16">
            <v>31.7</v>
          </cell>
          <cell r="D16">
            <v>22.1</v>
          </cell>
          <cell r="E16">
            <v>49.75</v>
          </cell>
          <cell r="F16">
            <v>60</v>
          </cell>
          <cell r="G16">
            <v>39</v>
          </cell>
          <cell r="H16">
            <v>15.120000000000001</v>
          </cell>
          <cell r="I16" t="str">
            <v>N</v>
          </cell>
          <cell r="J16">
            <v>33.840000000000003</v>
          </cell>
          <cell r="K16">
            <v>0</v>
          </cell>
        </row>
        <row r="17">
          <cell r="B17">
            <v>25.025000000000002</v>
          </cell>
          <cell r="C17">
            <v>32.299999999999997</v>
          </cell>
          <cell r="D17">
            <v>19.8</v>
          </cell>
          <cell r="E17">
            <v>52.25</v>
          </cell>
          <cell r="F17">
            <v>68</v>
          </cell>
          <cell r="G17">
            <v>31</v>
          </cell>
          <cell r="H17">
            <v>16.920000000000002</v>
          </cell>
          <cell r="I17" t="str">
            <v>NE</v>
          </cell>
          <cell r="J17">
            <v>35.28</v>
          </cell>
          <cell r="K17">
            <v>0</v>
          </cell>
        </row>
        <row r="18">
          <cell r="B18">
            <v>24.916666666666668</v>
          </cell>
          <cell r="C18">
            <v>32.200000000000003</v>
          </cell>
          <cell r="D18">
            <v>19</v>
          </cell>
          <cell r="E18">
            <v>45.875</v>
          </cell>
          <cell r="F18">
            <v>58</v>
          </cell>
          <cell r="G18">
            <v>30</v>
          </cell>
          <cell r="H18">
            <v>21.240000000000002</v>
          </cell>
          <cell r="I18" t="str">
            <v>NE</v>
          </cell>
          <cell r="J18">
            <v>44.28</v>
          </cell>
          <cell r="K18">
            <v>0</v>
          </cell>
        </row>
        <row r="19">
          <cell r="B19">
            <v>24.879166666666674</v>
          </cell>
          <cell r="C19">
            <v>31.5</v>
          </cell>
          <cell r="D19">
            <v>20.2</v>
          </cell>
          <cell r="E19">
            <v>47.625</v>
          </cell>
          <cell r="F19">
            <v>57</v>
          </cell>
          <cell r="G19">
            <v>37</v>
          </cell>
          <cell r="H19">
            <v>20.52</v>
          </cell>
          <cell r="I19" t="str">
            <v>NE</v>
          </cell>
          <cell r="J19">
            <v>51.84</v>
          </cell>
          <cell r="K19">
            <v>0</v>
          </cell>
        </row>
        <row r="20">
          <cell r="B20">
            <v>19.241666666666671</v>
          </cell>
          <cell r="C20">
            <v>25.4</v>
          </cell>
          <cell r="D20">
            <v>12.9</v>
          </cell>
          <cell r="E20">
            <v>66.083333333333329</v>
          </cell>
          <cell r="F20">
            <v>84</v>
          </cell>
          <cell r="G20">
            <v>48</v>
          </cell>
          <cell r="H20">
            <v>20.52</v>
          </cell>
          <cell r="I20" t="str">
            <v>N</v>
          </cell>
          <cell r="J20">
            <v>40.680000000000007</v>
          </cell>
          <cell r="K20">
            <v>5.4</v>
          </cell>
        </row>
        <row r="21">
          <cell r="B21">
            <v>12.212499999999999</v>
          </cell>
          <cell r="C21">
            <v>18.399999999999999</v>
          </cell>
          <cell r="D21">
            <v>6.9</v>
          </cell>
          <cell r="E21">
            <v>58.833333333333336</v>
          </cell>
          <cell r="F21">
            <v>77</v>
          </cell>
          <cell r="G21">
            <v>30</v>
          </cell>
          <cell r="H21">
            <v>25.2</v>
          </cell>
          <cell r="I21" t="str">
            <v>L</v>
          </cell>
          <cell r="J21">
            <v>44.28</v>
          </cell>
          <cell r="K21">
            <v>0</v>
          </cell>
        </row>
        <row r="22">
          <cell r="B22">
            <v>12.713636363636367</v>
          </cell>
          <cell r="C22">
            <v>22</v>
          </cell>
          <cell r="D22">
            <v>5.3</v>
          </cell>
          <cell r="E22">
            <v>53.81818181818182</v>
          </cell>
          <cell r="F22">
            <v>73</v>
          </cell>
          <cell r="G22">
            <v>31</v>
          </cell>
          <cell r="H22">
            <v>18.720000000000002</v>
          </cell>
          <cell r="I22" t="str">
            <v>SE</v>
          </cell>
          <cell r="J22">
            <v>36.36</v>
          </cell>
          <cell r="K22">
            <v>0</v>
          </cell>
        </row>
        <row r="23">
          <cell r="B23">
            <v>16.104166666666664</v>
          </cell>
          <cell r="C23">
            <v>25.4</v>
          </cell>
          <cell r="D23">
            <v>10.199999999999999</v>
          </cell>
          <cell r="E23">
            <v>54.541666666666664</v>
          </cell>
          <cell r="F23">
            <v>71</v>
          </cell>
          <cell r="G23">
            <v>30</v>
          </cell>
          <cell r="H23">
            <v>16.2</v>
          </cell>
          <cell r="I23" t="str">
            <v>SE</v>
          </cell>
          <cell r="J23">
            <v>25.56</v>
          </cell>
          <cell r="K23">
            <v>0</v>
          </cell>
        </row>
        <row r="24">
          <cell r="B24">
            <v>17.12083333333333</v>
          </cell>
          <cell r="C24">
            <v>25.4</v>
          </cell>
          <cell r="D24">
            <v>11.1</v>
          </cell>
          <cell r="E24">
            <v>57.333333333333336</v>
          </cell>
          <cell r="F24">
            <v>72</v>
          </cell>
          <cell r="G24">
            <v>41</v>
          </cell>
          <cell r="H24">
            <v>18.720000000000002</v>
          </cell>
          <cell r="I24" t="str">
            <v>N</v>
          </cell>
          <cell r="J24">
            <v>30.6</v>
          </cell>
          <cell r="K24">
            <v>0</v>
          </cell>
        </row>
        <row r="25">
          <cell r="B25">
            <v>17.308333333333334</v>
          </cell>
          <cell r="C25">
            <v>26</v>
          </cell>
          <cell r="D25">
            <v>10.6</v>
          </cell>
          <cell r="E25">
            <v>62.125</v>
          </cell>
          <cell r="F25">
            <v>79</v>
          </cell>
          <cell r="G25">
            <v>43</v>
          </cell>
          <cell r="H25">
            <v>12.24</v>
          </cell>
          <cell r="I25" t="str">
            <v>N</v>
          </cell>
          <cell r="J25">
            <v>23.400000000000002</v>
          </cell>
          <cell r="K25">
            <v>0</v>
          </cell>
        </row>
        <row r="26">
          <cell r="B26">
            <v>18.433333333333334</v>
          </cell>
          <cell r="C26">
            <v>27.1</v>
          </cell>
          <cell r="D26">
            <v>11.4</v>
          </cell>
          <cell r="E26">
            <v>59.291666666666664</v>
          </cell>
          <cell r="F26">
            <v>76</v>
          </cell>
          <cell r="G26">
            <v>40</v>
          </cell>
          <cell r="H26">
            <v>22.68</v>
          </cell>
          <cell r="I26" t="str">
            <v>L</v>
          </cell>
          <cell r="J26">
            <v>39.6</v>
          </cell>
          <cell r="K26">
            <v>0</v>
          </cell>
        </row>
        <row r="27">
          <cell r="B27">
            <v>20.908333333333331</v>
          </cell>
          <cell r="C27">
            <v>29.7</v>
          </cell>
          <cell r="D27">
            <v>14.1</v>
          </cell>
          <cell r="E27">
            <v>53.291666666666664</v>
          </cell>
          <cell r="F27">
            <v>68</v>
          </cell>
          <cell r="G27">
            <v>29</v>
          </cell>
          <cell r="H27">
            <v>23.400000000000002</v>
          </cell>
          <cell r="I27" t="str">
            <v>L</v>
          </cell>
          <cell r="J27">
            <v>39.6</v>
          </cell>
          <cell r="K27">
            <v>0</v>
          </cell>
        </row>
        <row r="28">
          <cell r="B28">
            <v>23.720833333333335</v>
          </cell>
          <cell r="C28">
            <v>32.4</v>
          </cell>
          <cell r="D28">
            <v>15.9</v>
          </cell>
          <cell r="E28">
            <v>47.625</v>
          </cell>
          <cell r="F28">
            <v>61</v>
          </cell>
          <cell r="G28">
            <v>29</v>
          </cell>
          <cell r="H28">
            <v>24.840000000000003</v>
          </cell>
          <cell r="I28" t="str">
            <v>L</v>
          </cell>
          <cell r="J28">
            <v>38.880000000000003</v>
          </cell>
          <cell r="K28">
            <v>0</v>
          </cell>
        </row>
        <row r="29">
          <cell r="B29">
            <v>25.666666666666661</v>
          </cell>
          <cell r="C29">
            <v>33</v>
          </cell>
          <cell r="D29">
            <v>19.100000000000001</v>
          </cell>
          <cell r="E29">
            <v>44.708333333333336</v>
          </cell>
          <cell r="F29">
            <v>57</v>
          </cell>
          <cell r="G29">
            <v>29</v>
          </cell>
          <cell r="H29">
            <v>25.92</v>
          </cell>
          <cell r="I29" t="str">
            <v>L</v>
          </cell>
          <cell r="J29">
            <v>42.84</v>
          </cell>
          <cell r="K29">
            <v>0</v>
          </cell>
        </row>
        <row r="30">
          <cell r="B30">
            <v>24.574999999999992</v>
          </cell>
          <cell r="C30">
            <v>30.6</v>
          </cell>
          <cell r="D30">
            <v>20.5</v>
          </cell>
          <cell r="E30">
            <v>47.708333333333336</v>
          </cell>
          <cell r="F30">
            <v>64</v>
          </cell>
          <cell r="G30">
            <v>34</v>
          </cell>
          <cell r="H30">
            <v>19.440000000000001</v>
          </cell>
          <cell r="I30" t="str">
            <v>N</v>
          </cell>
          <cell r="J30">
            <v>40.680000000000007</v>
          </cell>
          <cell r="K30">
            <v>0</v>
          </cell>
        </row>
        <row r="31">
          <cell r="B31">
            <v>19.824999999999999</v>
          </cell>
          <cell r="C31">
            <v>25.8</v>
          </cell>
          <cell r="D31">
            <v>14</v>
          </cell>
          <cell r="E31">
            <v>55.208333333333336</v>
          </cell>
          <cell r="F31">
            <v>80</v>
          </cell>
          <cell r="G31">
            <v>36</v>
          </cell>
          <cell r="H31">
            <v>25.56</v>
          </cell>
          <cell r="I31" t="str">
            <v>L</v>
          </cell>
          <cell r="J31">
            <v>42.84</v>
          </cell>
          <cell r="K31">
            <v>0</v>
          </cell>
        </row>
        <row r="32">
          <cell r="B32">
            <v>20.3</v>
          </cell>
          <cell r="C32">
            <v>29.6</v>
          </cell>
          <cell r="D32">
            <v>13.6</v>
          </cell>
          <cell r="E32">
            <v>51.083333333333336</v>
          </cell>
          <cell r="F32">
            <v>66</v>
          </cell>
          <cell r="G32">
            <v>37</v>
          </cell>
          <cell r="H32">
            <v>17.64</v>
          </cell>
          <cell r="I32" t="str">
            <v>SE</v>
          </cell>
          <cell r="J32">
            <v>27.36</v>
          </cell>
          <cell r="K32">
            <v>0</v>
          </cell>
        </row>
        <row r="33">
          <cell r="B33">
            <v>22.866666666666664</v>
          </cell>
          <cell r="C33">
            <v>31.8</v>
          </cell>
          <cell r="D33">
            <v>13</v>
          </cell>
          <cell r="E33">
            <v>53.5</v>
          </cell>
          <cell r="F33">
            <v>76</v>
          </cell>
          <cell r="G33">
            <v>33</v>
          </cell>
          <cell r="H33">
            <v>28.8</v>
          </cell>
          <cell r="I33" t="str">
            <v>L</v>
          </cell>
          <cell r="J33">
            <v>48.96</v>
          </cell>
          <cell r="K33">
            <v>0</v>
          </cell>
        </row>
        <row r="34">
          <cell r="B34">
            <v>24.825000000000003</v>
          </cell>
          <cell r="C34">
            <v>32.4</v>
          </cell>
          <cell r="D34">
            <v>19.899999999999999</v>
          </cell>
          <cell r="E34">
            <v>45.458333333333336</v>
          </cell>
          <cell r="F34">
            <v>55</v>
          </cell>
          <cell r="G34">
            <v>31</v>
          </cell>
          <cell r="H34">
            <v>30.6</v>
          </cell>
          <cell r="I34" t="str">
            <v>L</v>
          </cell>
          <cell r="J34">
            <v>50.04</v>
          </cell>
          <cell r="K34">
            <v>0</v>
          </cell>
        </row>
        <row r="35">
          <cell r="B35">
            <v>24.683333333333337</v>
          </cell>
          <cell r="C35">
            <v>31.2</v>
          </cell>
          <cell r="D35">
            <v>19.8</v>
          </cell>
          <cell r="E35">
            <v>42.833333333333336</v>
          </cell>
          <cell r="F35">
            <v>55</v>
          </cell>
          <cell r="G35">
            <v>33</v>
          </cell>
          <cell r="H35">
            <v>28.08</v>
          </cell>
          <cell r="I35" t="str">
            <v>L</v>
          </cell>
          <cell r="J35">
            <v>43.92</v>
          </cell>
          <cell r="K35">
            <v>0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20.224999999999998</v>
          </cell>
          <cell r="C5">
            <v>29.9</v>
          </cell>
          <cell r="D5">
            <v>12</v>
          </cell>
          <cell r="E5">
            <v>64.208333333333329</v>
          </cell>
          <cell r="F5">
            <v>90</v>
          </cell>
          <cell r="G5">
            <v>32</v>
          </cell>
          <cell r="H5">
            <v>2.16</v>
          </cell>
          <cell r="I5" t="str">
            <v>L</v>
          </cell>
          <cell r="J5">
            <v>28.44</v>
          </cell>
          <cell r="K5">
            <v>0</v>
          </cell>
        </row>
        <row r="6">
          <cell r="B6">
            <v>21.158333333333331</v>
          </cell>
          <cell r="C6">
            <v>29.6</v>
          </cell>
          <cell r="D6">
            <v>12.6</v>
          </cell>
          <cell r="E6">
            <v>58.75</v>
          </cell>
          <cell r="F6">
            <v>86</v>
          </cell>
          <cell r="G6">
            <v>26</v>
          </cell>
          <cell r="H6">
            <v>8.64</v>
          </cell>
          <cell r="I6" t="str">
            <v>NE</v>
          </cell>
          <cell r="J6">
            <v>25.56</v>
          </cell>
          <cell r="K6">
            <v>0</v>
          </cell>
        </row>
        <row r="7">
          <cell r="B7">
            <v>19.958333333333332</v>
          </cell>
          <cell r="C7">
            <v>29.7</v>
          </cell>
          <cell r="D7">
            <v>11.3</v>
          </cell>
          <cell r="E7">
            <v>61.625</v>
          </cell>
          <cell r="F7">
            <v>89</v>
          </cell>
          <cell r="G7">
            <v>29</v>
          </cell>
          <cell r="H7">
            <v>2.8800000000000003</v>
          </cell>
          <cell r="I7" t="str">
            <v>O</v>
          </cell>
          <cell r="J7">
            <v>25.2</v>
          </cell>
          <cell r="K7">
            <v>0</v>
          </cell>
        </row>
        <row r="8">
          <cell r="B8">
            <v>21.737500000000001</v>
          </cell>
          <cell r="C8">
            <v>30.3</v>
          </cell>
          <cell r="D8">
            <v>14.1</v>
          </cell>
          <cell r="E8">
            <v>57.291666666666664</v>
          </cell>
          <cell r="F8">
            <v>86</v>
          </cell>
          <cell r="G8">
            <v>26</v>
          </cell>
          <cell r="H8">
            <v>2.52</v>
          </cell>
          <cell r="I8" t="str">
            <v>NE</v>
          </cell>
          <cell r="J8">
            <v>23.759999999999998</v>
          </cell>
          <cell r="K8">
            <v>0</v>
          </cell>
        </row>
        <row r="9">
          <cell r="B9">
            <v>22.162500000000005</v>
          </cell>
          <cell r="C9">
            <v>30.9</v>
          </cell>
          <cell r="D9">
            <v>15.5</v>
          </cell>
          <cell r="E9">
            <v>54.75</v>
          </cell>
          <cell r="F9">
            <v>79</v>
          </cell>
          <cell r="G9">
            <v>26</v>
          </cell>
          <cell r="H9">
            <v>3.24</v>
          </cell>
          <cell r="I9" t="str">
            <v>SE</v>
          </cell>
          <cell r="J9">
            <v>26.28</v>
          </cell>
          <cell r="K9">
            <v>0</v>
          </cell>
        </row>
        <row r="10">
          <cell r="B10">
            <v>22.012500000000003</v>
          </cell>
          <cell r="C10">
            <v>32.4</v>
          </cell>
          <cell r="D10">
            <v>12.7</v>
          </cell>
          <cell r="E10">
            <v>59.666666666666664</v>
          </cell>
          <cell r="F10">
            <v>90</v>
          </cell>
          <cell r="G10">
            <v>23</v>
          </cell>
          <cell r="H10">
            <v>6.12</v>
          </cell>
          <cell r="I10" t="str">
            <v>SO</v>
          </cell>
          <cell r="J10">
            <v>32.04</v>
          </cell>
          <cell r="K10">
            <v>0</v>
          </cell>
        </row>
        <row r="11">
          <cell r="B11">
            <v>19.766666666666666</v>
          </cell>
          <cell r="C11">
            <v>26.5</v>
          </cell>
          <cell r="D11">
            <v>13.8</v>
          </cell>
          <cell r="E11">
            <v>61.666666666666664</v>
          </cell>
          <cell r="F11">
            <v>87</v>
          </cell>
          <cell r="G11">
            <v>30</v>
          </cell>
          <cell r="H11">
            <v>0</v>
          </cell>
          <cell r="I11" t="str">
            <v>SE</v>
          </cell>
          <cell r="J11">
            <v>25.56</v>
          </cell>
          <cell r="K11">
            <v>0</v>
          </cell>
        </row>
        <row r="12">
          <cell r="B12">
            <v>18.7</v>
          </cell>
          <cell r="C12">
            <v>27.9</v>
          </cell>
          <cell r="D12">
            <v>10.8</v>
          </cell>
          <cell r="E12">
            <v>57.208333333333336</v>
          </cell>
          <cell r="F12">
            <v>85</v>
          </cell>
          <cell r="G12">
            <v>31</v>
          </cell>
          <cell r="H12">
            <v>0</v>
          </cell>
          <cell r="I12" t="str">
            <v>L</v>
          </cell>
          <cell r="J12">
            <v>20.16</v>
          </cell>
          <cell r="K12">
            <v>0</v>
          </cell>
        </row>
        <row r="13">
          <cell r="B13">
            <v>20.454166666666662</v>
          </cell>
          <cell r="C13">
            <v>31.5</v>
          </cell>
          <cell r="D13">
            <v>10.199999999999999</v>
          </cell>
          <cell r="E13">
            <v>55.125</v>
          </cell>
          <cell r="F13">
            <v>86</v>
          </cell>
          <cell r="G13">
            <v>26</v>
          </cell>
          <cell r="H13">
            <v>0</v>
          </cell>
          <cell r="I13" t="str">
            <v>S</v>
          </cell>
          <cell r="J13">
            <v>12.6</v>
          </cell>
          <cell r="K13">
            <v>0</v>
          </cell>
        </row>
        <row r="14">
          <cell r="B14">
            <v>22.100000000000005</v>
          </cell>
          <cell r="C14">
            <v>34.1</v>
          </cell>
          <cell r="D14">
            <v>12.5</v>
          </cell>
          <cell r="E14">
            <v>57.666666666666664</v>
          </cell>
          <cell r="F14">
            <v>89</v>
          </cell>
          <cell r="G14">
            <v>18</v>
          </cell>
          <cell r="H14">
            <v>0.72000000000000008</v>
          </cell>
          <cell r="I14" t="str">
            <v>O</v>
          </cell>
          <cell r="J14">
            <v>22.32</v>
          </cell>
          <cell r="K14">
            <v>0</v>
          </cell>
        </row>
        <row r="15">
          <cell r="B15">
            <v>22.129166666666666</v>
          </cell>
          <cell r="C15">
            <v>34.4</v>
          </cell>
          <cell r="D15">
            <v>12.6</v>
          </cell>
          <cell r="E15">
            <v>54.541666666666664</v>
          </cell>
          <cell r="F15">
            <v>84</v>
          </cell>
          <cell r="G15">
            <v>18</v>
          </cell>
          <cell r="H15">
            <v>5.4</v>
          </cell>
          <cell r="I15" t="str">
            <v>O</v>
          </cell>
          <cell r="J15">
            <v>32.4</v>
          </cell>
          <cell r="K15">
            <v>0</v>
          </cell>
        </row>
        <row r="16">
          <cell r="B16">
            <v>22.600000000000005</v>
          </cell>
          <cell r="C16">
            <v>34.200000000000003</v>
          </cell>
          <cell r="D16">
            <v>13.1</v>
          </cell>
          <cell r="E16">
            <v>54.5</v>
          </cell>
          <cell r="F16">
            <v>85</v>
          </cell>
          <cell r="G16">
            <v>20</v>
          </cell>
          <cell r="H16">
            <v>0</v>
          </cell>
          <cell r="I16" t="str">
            <v>NO</v>
          </cell>
          <cell r="J16">
            <v>20.88</v>
          </cell>
          <cell r="K16">
            <v>0</v>
          </cell>
        </row>
        <row r="17">
          <cell r="B17">
            <v>23.129166666666663</v>
          </cell>
          <cell r="C17">
            <v>33.6</v>
          </cell>
          <cell r="D17">
            <v>14.9</v>
          </cell>
          <cell r="E17">
            <v>52.958333333333336</v>
          </cell>
          <cell r="F17">
            <v>83</v>
          </cell>
          <cell r="G17">
            <v>19</v>
          </cell>
          <cell r="H17">
            <v>0</v>
          </cell>
          <cell r="I17" t="str">
            <v>O</v>
          </cell>
          <cell r="J17">
            <v>17.64</v>
          </cell>
          <cell r="K17">
            <v>0</v>
          </cell>
        </row>
        <row r="18">
          <cell r="B18">
            <v>22.616666666666664</v>
          </cell>
          <cell r="C18">
            <v>33.4</v>
          </cell>
          <cell r="D18">
            <v>13.4</v>
          </cell>
          <cell r="E18">
            <v>52.458333333333336</v>
          </cell>
          <cell r="F18">
            <v>81</v>
          </cell>
          <cell r="G18">
            <v>19</v>
          </cell>
          <cell r="H18">
            <v>11.520000000000001</v>
          </cell>
          <cell r="I18" t="str">
            <v>O</v>
          </cell>
          <cell r="J18">
            <v>34.200000000000003</v>
          </cell>
          <cell r="K18">
            <v>0</v>
          </cell>
        </row>
        <row r="19">
          <cell r="B19">
            <v>23.016666666666666</v>
          </cell>
          <cell r="C19">
            <v>33.9</v>
          </cell>
          <cell r="D19">
            <v>13.2</v>
          </cell>
          <cell r="E19">
            <v>52.333333333333336</v>
          </cell>
          <cell r="F19">
            <v>86</v>
          </cell>
          <cell r="G19">
            <v>19</v>
          </cell>
          <cell r="H19">
            <v>12.6</v>
          </cell>
          <cell r="I19" t="str">
            <v>NO</v>
          </cell>
          <cell r="J19">
            <v>32.04</v>
          </cell>
          <cell r="K19">
            <v>0</v>
          </cell>
        </row>
        <row r="20">
          <cell r="B20">
            <v>20.783333333333335</v>
          </cell>
          <cell r="C20">
            <v>33.200000000000003</v>
          </cell>
          <cell r="D20">
            <v>14.5</v>
          </cell>
          <cell r="E20">
            <v>62.583333333333336</v>
          </cell>
          <cell r="F20">
            <v>90</v>
          </cell>
          <cell r="G20">
            <v>22</v>
          </cell>
          <cell r="H20">
            <v>20.88</v>
          </cell>
          <cell r="I20" t="str">
            <v>O</v>
          </cell>
          <cell r="J20">
            <v>48.6</v>
          </cell>
          <cell r="K20">
            <v>0.2</v>
          </cell>
        </row>
        <row r="21">
          <cell r="B21">
            <v>14.929166666666662</v>
          </cell>
          <cell r="C21">
            <v>22.2</v>
          </cell>
          <cell r="D21">
            <v>7.6</v>
          </cell>
          <cell r="E21">
            <v>62.75</v>
          </cell>
          <cell r="F21">
            <v>95</v>
          </cell>
          <cell r="G21">
            <v>30</v>
          </cell>
          <cell r="H21">
            <v>10.44</v>
          </cell>
          <cell r="I21" t="str">
            <v>SE</v>
          </cell>
          <cell r="J21">
            <v>28.44</v>
          </cell>
          <cell r="K21">
            <v>0.2</v>
          </cell>
        </row>
        <row r="22">
          <cell r="B22">
            <v>12.704166666666666</v>
          </cell>
          <cell r="C22">
            <v>24.3</v>
          </cell>
          <cell r="D22">
            <v>2.8</v>
          </cell>
          <cell r="E22">
            <v>59.208333333333336</v>
          </cell>
          <cell r="F22">
            <v>91</v>
          </cell>
          <cell r="G22">
            <v>18</v>
          </cell>
          <cell r="H22">
            <v>10.44</v>
          </cell>
          <cell r="I22" t="str">
            <v>O</v>
          </cell>
          <cell r="J22">
            <v>20.52</v>
          </cell>
          <cell r="K22">
            <v>0</v>
          </cell>
        </row>
        <row r="23">
          <cell r="B23">
            <v>16.504166666666666</v>
          </cell>
          <cell r="C23">
            <v>28.6</v>
          </cell>
          <cell r="D23">
            <v>6.4</v>
          </cell>
          <cell r="E23">
            <v>51.625</v>
          </cell>
          <cell r="F23">
            <v>86</v>
          </cell>
          <cell r="G23">
            <v>20</v>
          </cell>
          <cell r="H23">
            <v>5.7600000000000007</v>
          </cell>
          <cell r="I23" t="str">
            <v>O</v>
          </cell>
          <cell r="J23">
            <v>17.64</v>
          </cell>
          <cell r="K23">
            <v>0</v>
          </cell>
        </row>
        <row r="24">
          <cell r="B24">
            <v>18.479166666666668</v>
          </cell>
          <cell r="C24">
            <v>29.3</v>
          </cell>
          <cell r="D24">
            <v>9.6</v>
          </cell>
          <cell r="E24">
            <v>54.916666666666664</v>
          </cell>
          <cell r="F24">
            <v>85</v>
          </cell>
          <cell r="G24">
            <v>25</v>
          </cell>
          <cell r="H24">
            <v>7.9200000000000008</v>
          </cell>
          <cell r="I24" t="str">
            <v>O</v>
          </cell>
          <cell r="J24">
            <v>18</v>
          </cell>
          <cell r="K24">
            <v>0</v>
          </cell>
        </row>
        <row r="25">
          <cell r="B25">
            <v>19.791666666666664</v>
          </cell>
          <cell r="C25">
            <v>30.1</v>
          </cell>
          <cell r="D25">
            <v>10.9</v>
          </cell>
          <cell r="E25">
            <v>55.666666666666664</v>
          </cell>
          <cell r="F25">
            <v>89</v>
          </cell>
          <cell r="G25">
            <v>22</v>
          </cell>
          <cell r="H25">
            <v>6.12</v>
          </cell>
          <cell r="I25" t="str">
            <v>O</v>
          </cell>
          <cell r="J25">
            <v>27.720000000000002</v>
          </cell>
          <cell r="K25">
            <v>0</v>
          </cell>
        </row>
        <row r="26">
          <cell r="B26">
            <v>19.404166666666672</v>
          </cell>
          <cell r="C26">
            <v>28.5</v>
          </cell>
          <cell r="D26">
            <v>10.8</v>
          </cell>
          <cell r="E26">
            <v>58.125</v>
          </cell>
          <cell r="F26">
            <v>89</v>
          </cell>
          <cell r="G26">
            <v>27</v>
          </cell>
          <cell r="H26">
            <v>0.72000000000000008</v>
          </cell>
          <cell r="I26" t="str">
            <v>L</v>
          </cell>
          <cell r="J26">
            <v>19.440000000000001</v>
          </cell>
          <cell r="K26">
            <v>0</v>
          </cell>
        </row>
        <row r="27">
          <cell r="B27">
            <v>20.804166666666671</v>
          </cell>
          <cell r="C27">
            <v>31.1</v>
          </cell>
          <cell r="D27">
            <v>12.2</v>
          </cell>
          <cell r="E27">
            <v>55.416666666666664</v>
          </cell>
          <cell r="F27">
            <v>89</v>
          </cell>
          <cell r="G27">
            <v>23</v>
          </cell>
          <cell r="H27">
            <v>0</v>
          </cell>
          <cell r="I27" t="str">
            <v>SE</v>
          </cell>
          <cell r="J27">
            <v>12.96</v>
          </cell>
          <cell r="K27">
            <v>0</v>
          </cell>
        </row>
        <row r="28">
          <cell r="B28">
            <v>22.654166666666669</v>
          </cell>
          <cell r="C28">
            <v>33.200000000000003</v>
          </cell>
          <cell r="D28">
            <v>13</v>
          </cell>
          <cell r="E28">
            <v>52.333333333333336</v>
          </cell>
          <cell r="F28">
            <v>83</v>
          </cell>
          <cell r="G28">
            <v>25</v>
          </cell>
          <cell r="H28">
            <v>1.08</v>
          </cell>
          <cell r="I28" t="str">
            <v>L</v>
          </cell>
          <cell r="J28">
            <v>28.08</v>
          </cell>
          <cell r="K28">
            <v>0</v>
          </cell>
        </row>
        <row r="29">
          <cell r="B29">
            <v>23.645833333333332</v>
          </cell>
          <cell r="C29">
            <v>32.9</v>
          </cell>
          <cell r="D29">
            <v>14.9</v>
          </cell>
          <cell r="E29">
            <v>46.5</v>
          </cell>
          <cell r="F29">
            <v>78</v>
          </cell>
          <cell r="G29">
            <v>20</v>
          </cell>
          <cell r="H29">
            <v>2.16</v>
          </cell>
          <cell r="I29" t="str">
            <v>SE</v>
          </cell>
          <cell r="J29">
            <v>27.720000000000002</v>
          </cell>
          <cell r="K29">
            <v>0</v>
          </cell>
        </row>
        <row r="30">
          <cell r="B30">
            <v>22.479166666666671</v>
          </cell>
          <cell r="C30">
            <v>32.6</v>
          </cell>
          <cell r="D30">
            <v>12.6</v>
          </cell>
          <cell r="E30">
            <v>47.375</v>
          </cell>
          <cell r="F30">
            <v>81</v>
          </cell>
          <cell r="G30">
            <v>18</v>
          </cell>
          <cell r="H30">
            <v>0.72000000000000008</v>
          </cell>
          <cell r="I30" t="str">
            <v>SO</v>
          </cell>
          <cell r="J30">
            <v>25.2</v>
          </cell>
          <cell r="K30">
            <v>0</v>
          </cell>
        </row>
        <row r="31">
          <cell r="B31">
            <v>22.279166666666669</v>
          </cell>
          <cell r="C31">
            <v>32.200000000000003</v>
          </cell>
          <cell r="D31">
            <v>13.9</v>
          </cell>
          <cell r="E31">
            <v>52.5</v>
          </cell>
          <cell r="F31">
            <v>78</v>
          </cell>
          <cell r="G31">
            <v>23</v>
          </cell>
          <cell r="H31">
            <v>0</v>
          </cell>
          <cell r="I31" t="str">
            <v>O</v>
          </cell>
          <cell r="J31">
            <v>2.8800000000000003</v>
          </cell>
          <cell r="K31">
            <v>0</v>
          </cell>
        </row>
        <row r="32">
          <cell r="B32">
            <v>22.466666666666672</v>
          </cell>
          <cell r="C32">
            <v>31.4</v>
          </cell>
          <cell r="D32">
            <v>13.7</v>
          </cell>
          <cell r="E32">
            <v>56.416666666666664</v>
          </cell>
          <cell r="F32">
            <v>89</v>
          </cell>
          <cell r="G32">
            <v>24</v>
          </cell>
          <cell r="H32">
            <v>18.36</v>
          </cell>
          <cell r="I32" t="str">
            <v>L</v>
          </cell>
          <cell r="J32">
            <v>29.880000000000003</v>
          </cell>
          <cell r="K32">
            <v>0</v>
          </cell>
        </row>
        <row r="33">
          <cell r="B33">
            <v>23.658333333333335</v>
          </cell>
          <cell r="C33">
            <v>32.6</v>
          </cell>
          <cell r="D33">
            <v>15.1</v>
          </cell>
          <cell r="E33">
            <v>47.958333333333336</v>
          </cell>
          <cell r="F33">
            <v>80</v>
          </cell>
          <cell r="G33">
            <v>20</v>
          </cell>
          <cell r="H33">
            <v>2.52</v>
          </cell>
          <cell r="I33" t="str">
            <v>L</v>
          </cell>
          <cell r="J33">
            <v>32.76</v>
          </cell>
          <cell r="K33">
            <v>0</v>
          </cell>
        </row>
        <row r="34">
          <cell r="B34">
            <v>23.295833333333331</v>
          </cell>
          <cell r="C34">
            <v>32.1</v>
          </cell>
          <cell r="D34">
            <v>16.100000000000001</v>
          </cell>
          <cell r="E34">
            <v>44.166666666666664</v>
          </cell>
          <cell r="F34">
            <v>68</v>
          </cell>
          <cell r="G34">
            <v>21</v>
          </cell>
          <cell r="H34">
            <v>13.32</v>
          </cell>
          <cell r="I34" t="str">
            <v>L</v>
          </cell>
          <cell r="J34">
            <v>30.6</v>
          </cell>
          <cell r="K34">
            <v>0</v>
          </cell>
        </row>
        <row r="35">
          <cell r="B35">
            <v>22.008333333333329</v>
          </cell>
          <cell r="C35">
            <v>30.1</v>
          </cell>
          <cell r="D35">
            <v>13.6</v>
          </cell>
          <cell r="E35">
            <v>48</v>
          </cell>
          <cell r="F35">
            <v>78</v>
          </cell>
          <cell r="G35">
            <v>23</v>
          </cell>
          <cell r="H35">
            <v>17.64</v>
          </cell>
          <cell r="I35" t="str">
            <v>NE</v>
          </cell>
          <cell r="J35">
            <v>39.96</v>
          </cell>
          <cell r="K35">
            <v>0</v>
          </cell>
        </row>
        <row r="36">
          <cell r="I36" t="str">
            <v>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24.908333333333331</v>
          </cell>
          <cell r="C5">
            <v>30</v>
          </cell>
          <cell r="D5">
            <v>19.5</v>
          </cell>
          <cell r="E5">
            <v>54.041666666666664</v>
          </cell>
          <cell r="F5">
            <v>84</v>
          </cell>
          <cell r="G5">
            <v>38</v>
          </cell>
          <cell r="H5">
            <v>10.08</v>
          </cell>
          <cell r="I5" t="str">
            <v>L</v>
          </cell>
          <cell r="J5">
            <v>23.400000000000002</v>
          </cell>
          <cell r="K5">
            <v>0</v>
          </cell>
        </row>
        <row r="6">
          <cell r="B6">
            <v>25.520833333333332</v>
          </cell>
          <cell r="C6">
            <v>31.3</v>
          </cell>
          <cell r="D6">
            <v>19.3</v>
          </cell>
          <cell r="E6">
            <v>53.25</v>
          </cell>
          <cell r="F6">
            <v>85</v>
          </cell>
          <cell r="G6">
            <v>36</v>
          </cell>
          <cell r="H6">
            <v>10.8</v>
          </cell>
          <cell r="I6" t="str">
            <v>SE</v>
          </cell>
          <cell r="J6">
            <v>20.52</v>
          </cell>
          <cell r="K6">
            <v>0</v>
          </cell>
        </row>
        <row r="7">
          <cell r="B7">
            <v>25.658333333333335</v>
          </cell>
          <cell r="C7">
            <v>30.5</v>
          </cell>
          <cell r="D7">
            <v>21.7</v>
          </cell>
          <cell r="E7">
            <v>57.375</v>
          </cell>
          <cell r="F7">
            <v>76</v>
          </cell>
          <cell r="G7">
            <v>36</v>
          </cell>
          <cell r="H7">
            <v>16.2</v>
          </cell>
          <cell r="I7" t="str">
            <v>L</v>
          </cell>
          <cell r="J7">
            <v>33.840000000000003</v>
          </cell>
          <cell r="K7">
            <v>0</v>
          </cell>
        </row>
        <row r="8">
          <cell r="B8">
            <v>25.433333333333326</v>
          </cell>
          <cell r="C8">
            <v>30.7</v>
          </cell>
          <cell r="D8">
            <v>22.9</v>
          </cell>
          <cell r="E8">
            <v>58.083333333333336</v>
          </cell>
          <cell r="F8">
            <v>73</v>
          </cell>
          <cell r="G8">
            <v>38</v>
          </cell>
          <cell r="H8">
            <v>9.7200000000000006</v>
          </cell>
          <cell r="I8" t="str">
            <v>L</v>
          </cell>
          <cell r="J8">
            <v>20.88</v>
          </cell>
          <cell r="K8">
            <v>0</v>
          </cell>
        </row>
        <row r="9">
          <cell r="B9">
            <v>23.808333333333334</v>
          </cell>
          <cell r="C9">
            <v>28</v>
          </cell>
          <cell r="D9">
            <v>18.8</v>
          </cell>
          <cell r="E9">
            <v>62.5</v>
          </cell>
          <cell r="F9">
            <v>75</v>
          </cell>
          <cell r="G9">
            <v>48</v>
          </cell>
          <cell r="H9">
            <v>14.04</v>
          </cell>
          <cell r="I9" t="str">
            <v>L</v>
          </cell>
          <cell r="J9">
            <v>29.880000000000003</v>
          </cell>
          <cell r="K9">
            <v>0</v>
          </cell>
        </row>
        <row r="10">
          <cell r="B10">
            <v>16.458333333333332</v>
          </cell>
          <cell r="C10">
            <v>23.7</v>
          </cell>
          <cell r="D10">
            <v>14.2</v>
          </cell>
          <cell r="E10">
            <v>77.125</v>
          </cell>
          <cell r="F10">
            <v>87</v>
          </cell>
          <cell r="G10">
            <v>62</v>
          </cell>
          <cell r="H10">
            <v>22.68</v>
          </cell>
          <cell r="I10" t="str">
            <v>SO</v>
          </cell>
          <cell r="J10">
            <v>56.88</v>
          </cell>
          <cell r="K10">
            <v>0.60000000000000009</v>
          </cell>
        </row>
        <row r="11">
          <cell r="B11">
            <v>17.774999999999995</v>
          </cell>
          <cell r="C11">
            <v>23.3</v>
          </cell>
          <cell r="D11">
            <v>14</v>
          </cell>
          <cell r="E11">
            <v>73.708333333333329</v>
          </cell>
          <cell r="F11">
            <v>91</v>
          </cell>
          <cell r="G11">
            <v>48</v>
          </cell>
          <cell r="H11">
            <v>8.64</v>
          </cell>
          <cell r="I11" t="str">
            <v>O</v>
          </cell>
          <cell r="J11">
            <v>15.120000000000001</v>
          </cell>
          <cell r="K11">
            <v>0</v>
          </cell>
        </row>
        <row r="12">
          <cell r="B12">
            <v>22.112500000000001</v>
          </cell>
          <cell r="C12">
            <v>28.5</v>
          </cell>
          <cell r="D12">
            <v>17.399999999999999</v>
          </cell>
          <cell r="E12">
            <v>56.666666666666664</v>
          </cell>
          <cell r="F12">
            <v>82</v>
          </cell>
          <cell r="G12">
            <v>42</v>
          </cell>
          <cell r="H12">
            <v>15.120000000000001</v>
          </cell>
          <cell r="I12" t="str">
            <v>L</v>
          </cell>
          <cell r="J12">
            <v>28.8</v>
          </cell>
          <cell r="K12">
            <v>0</v>
          </cell>
        </row>
        <row r="13">
          <cell r="B13">
            <v>25.591666666666669</v>
          </cell>
          <cell r="C13">
            <v>31.6</v>
          </cell>
          <cell r="D13">
            <v>21.5</v>
          </cell>
          <cell r="E13">
            <v>60.666666666666664</v>
          </cell>
          <cell r="F13">
            <v>76</v>
          </cell>
          <cell r="G13">
            <v>42</v>
          </cell>
          <cell r="H13">
            <v>11.879999999999999</v>
          </cell>
          <cell r="I13" t="str">
            <v>L</v>
          </cell>
          <cell r="J13">
            <v>22.32</v>
          </cell>
          <cell r="K13">
            <v>0</v>
          </cell>
        </row>
        <row r="14">
          <cell r="B14">
            <v>26.487499999999997</v>
          </cell>
          <cell r="C14">
            <v>32.6</v>
          </cell>
          <cell r="D14">
            <v>22.3</v>
          </cell>
          <cell r="E14">
            <v>63.375</v>
          </cell>
          <cell r="F14">
            <v>77</v>
          </cell>
          <cell r="G14">
            <v>37</v>
          </cell>
          <cell r="H14">
            <v>15.840000000000002</v>
          </cell>
          <cell r="I14" t="str">
            <v>L</v>
          </cell>
          <cell r="J14">
            <v>38.880000000000003</v>
          </cell>
          <cell r="K14">
            <v>0</v>
          </cell>
        </row>
        <row r="15">
          <cell r="B15">
            <v>27.183333333333337</v>
          </cell>
          <cell r="C15">
            <v>33.200000000000003</v>
          </cell>
          <cell r="D15">
            <v>22.7</v>
          </cell>
          <cell r="E15">
            <v>60.541666666666664</v>
          </cell>
          <cell r="F15">
            <v>74</v>
          </cell>
          <cell r="G15">
            <v>37</v>
          </cell>
          <cell r="H15">
            <v>16.559999999999999</v>
          </cell>
          <cell r="I15" t="str">
            <v>L</v>
          </cell>
          <cell r="J15">
            <v>39.96</v>
          </cell>
          <cell r="K15">
            <v>0</v>
          </cell>
        </row>
        <row r="16">
          <cell r="B16">
            <v>27.954166666666662</v>
          </cell>
          <cell r="C16">
            <v>33.799999999999997</v>
          </cell>
          <cell r="D16">
            <v>23.9</v>
          </cell>
          <cell r="E16">
            <v>59.125</v>
          </cell>
          <cell r="F16">
            <v>70</v>
          </cell>
          <cell r="G16">
            <v>38</v>
          </cell>
          <cell r="H16">
            <v>13.32</v>
          </cell>
          <cell r="I16" t="str">
            <v>L</v>
          </cell>
          <cell r="J16">
            <v>28.8</v>
          </cell>
          <cell r="K16">
            <v>0</v>
          </cell>
        </row>
        <row r="17">
          <cell r="B17">
            <v>27.704166666666669</v>
          </cell>
          <cell r="C17">
            <v>32.799999999999997</v>
          </cell>
          <cell r="D17">
            <v>22.8</v>
          </cell>
          <cell r="E17">
            <v>62.833333333333336</v>
          </cell>
          <cell r="F17">
            <v>85</v>
          </cell>
          <cell r="G17">
            <v>43</v>
          </cell>
          <cell r="H17">
            <v>10.44</v>
          </cell>
          <cell r="I17" t="str">
            <v>L</v>
          </cell>
          <cell r="J17">
            <v>23.759999999999998</v>
          </cell>
          <cell r="K17">
            <v>0</v>
          </cell>
        </row>
        <row r="18">
          <cell r="B18">
            <v>27.745833333333337</v>
          </cell>
          <cell r="C18">
            <v>33.700000000000003</v>
          </cell>
          <cell r="D18">
            <v>23.4</v>
          </cell>
          <cell r="E18">
            <v>55.458333333333336</v>
          </cell>
          <cell r="F18">
            <v>71</v>
          </cell>
          <cell r="G18">
            <v>30</v>
          </cell>
          <cell r="H18">
            <v>11.16</v>
          </cell>
          <cell r="I18" t="str">
            <v>L</v>
          </cell>
          <cell r="J18">
            <v>31.319999999999997</v>
          </cell>
          <cell r="K18">
            <v>0</v>
          </cell>
        </row>
        <row r="19">
          <cell r="B19">
            <v>28.345833333333331</v>
          </cell>
          <cell r="C19">
            <v>34</v>
          </cell>
          <cell r="D19">
            <v>24.4</v>
          </cell>
          <cell r="E19">
            <v>53.541666666666664</v>
          </cell>
          <cell r="F19">
            <v>66</v>
          </cell>
          <cell r="G19">
            <v>40</v>
          </cell>
          <cell r="H19">
            <v>7.9200000000000008</v>
          </cell>
          <cell r="I19" t="str">
            <v>L</v>
          </cell>
          <cell r="J19">
            <v>21.6</v>
          </cell>
          <cell r="K19">
            <v>0</v>
          </cell>
        </row>
        <row r="20">
          <cell r="B20">
            <v>20.616666666666664</v>
          </cell>
          <cell r="C20">
            <v>29.1</v>
          </cell>
          <cell r="D20">
            <v>16.2</v>
          </cell>
          <cell r="E20">
            <v>66</v>
          </cell>
          <cell r="F20">
            <v>82</v>
          </cell>
          <cell r="G20">
            <v>38</v>
          </cell>
          <cell r="H20">
            <v>19.440000000000001</v>
          </cell>
          <cell r="I20" t="str">
            <v>SO</v>
          </cell>
          <cell r="J20">
            <v>52.2</v>
          </cell>
          <cell r="K20">
            <v>0</v>
          </cell>
        </row>
        <row r="21">
          <cell r="B21">
            <v>17.229166666666668</v>
          </cell>
          <cell r="C21">
            <v>21.9</v>
          </cell>
          <cell r="D21">
            <v>12.7</v>
          </cell>
          <cell r="E21">
            <v>46.5</v>
          </cell>
          <cell r="F21">
            <v>70</v>
          </cell>
          <cell r="G21">
            <v>22</v>
          </cell>
          <cell r="H21">
            <v>14.4</v>
          </cell>
          <cell r="I21" t="str">
            <v>SE</v>
          </cell>
          <cell r="J21">
            <v>38.159999999999997</v>
          </cell>
          <cell r="K21">
            <v>0</v>
          </cell>
        </row>
        <row r="22">
          <cell r="B22">
            <v>19.016666666666669</v>
          </cell>
          <cell r="C22">
            <v>22.9</v>
          </cell>
          <cell r="D22">
            <v>16.7</v>
          </cell>
          <cell r="E22">
            <v>36.625</v>
          </cell>
          <cell r="F22">
            <v>52</v>
          </cell>
          <cell r="G22">
            <v>28</v>
          </cell>
          <cell r="H22">
            <v>10.08</v>
          </cell>
          <cell r="I22" t="str">
            <v>SE</v>
          </cell>
          <cell r="J22">
            <v>18.36</v>
          </cell>
          <cell r="K22">
            <v>0</v>
          </cell>
        </row>
        <row r="23">
          <cell r="B23">
            <v>16.879166666666666</v>
          </cell>
          <cell r="C23">
            <v>21.7</v>
          </cell>
          <cell r="D23">
            <v>12.3</v>
          </cell>
          <cell r="E23">
            <v>48.791666666666664</v>
          </cell>
          <cell r="F23">
            <v>69</v>
          </cell>
          <cell r="G23">
            <v>30</v>
          </cell>
          <cell r="H23">
            <v>17.64</v>
          </cell>
          <cell r="I23" t="str">
            <v>SO</v>
          </cell>
          <cell r="J23">
            <v>42.84</v>
          </cell>
          <cell r="K23">
            <v>0</v>
          </cell>
        </row>
        <row r="24">
          <cell r="B24">
            <v>18.004166666666666</v>
          </cell>
          <cell r="C24">
            <v>24.2</v>
          </cell>
          <cell r="D24">
            <v>12.6</v>
          </cell>
          <cell r="E24">
            <v>45.166666666666664</v>
          </cell>
          <cell r="F24">
            <v>78</v>
          </cell>
          <cell r="G24">
            <v>28</v>
          </cell>
          <cell r="H24">
            <v>12.6</v>
          </cell>
          <cell r="I24" t="str">
            <v>S</v>
          </cell>
          <cell r="J24">
            <v>34.56</v>
          </cell>
          <cell r="K24">
            <v>0</v>
          </cell>
        </row>
        <row r="25">
          <cell r="B25">
            <v>20.633333333333329</v>
          </cell>
          <cell r="C25">
            <v>26.9</v>
          </cell>
          <cell r="D25">
            <v>15.5</v>
          </cell>
          <cell r="E25">
            <v>46.708333333333336</v>
          </cell>
          <cell r="F25">
            <v>85</v>
          </cell>
          <cell r="G25">
            <v>25</v>
          </cell>
          <cell r="H25">
            <v>9.7200000000000006</v>
          </cell>
          <cell r="I25" t="str">
            <v>S</v>
          </cell>
          <cell r="J25">
            <v>19.440000000000001</v>
          </cell>
          <cell r="K25">
            <v>0</v>
          </cell>
        </row>
        <row r="26">
          <cell r="B26">
            <v>20.712500000000002</v>
          </cell>
          <cell r="C26">
            <v>27.9</v>
          </cell>
          <cell r="D26">
            <v>14.3</v>
          </cell>
          <cell r="E26">
            <v>55.166666666666664</v>
          </cell>
          <cell r="F26">
            <v>81</v>
          </cell>
          <cell r="G26">
            <v>32</v>
          </cell>
          <cell r="H26">
            <v>5.7600000000000007</v>
          </cell>
          <cell r="I26" t="str">
            <v>L</v>
          </cell>
          <cell r="J26">
            <v>16.559999999999999</v>
          </cell>
          <cell r="K26">
            <v>0</v>
          </cell>
        </row>
        <row r="27">
          <cell r="B27">
            <v>23.558333333333334</v>
          </cell>
          <cell r="C27">
            <v>29.8</v>
          </cell>
          <cell r="D27">
            <v>17.100000000000001</v>
          </cell>
          <cell r="E27">
            <v>53.25</v>
          </cell>
          <cell r="F27">
            <v>89</v>
          </cell>
          <cell r="G27">
            <v>32</v>
          </cell>
          <cell r="H27">
            <v>11.520000000000001</v>
          </cell>
          <cell r="I27" t="str">
            <v>L</v>
          </cell>
          <cell r="J27">
            <v>23.759999999999998</v>
          </cell>
          <cell r="K27">
            <v>0</v>
          </cell>
        </row>
        <row r="28">
          <cell r="B28">
            <v>25.945833333333336</v>
          </cell>
          <cell r="C28">
            <v>31.8</v>
          </cell>
          <cell r="D28">
            <v>19.7</v>
          </cell>
          <cell r="E28">
            <v>44</v>
          </cell>
          <cell r="F28">
            <v>75</v>
          </cell>
          <cell r="G28">
            <v>30</v>
          </cell>
          <cell r="H28">
            <v>12.24</v>
          </cell>
          <cell r="I28" t="str">
            <v>L</v>
          </cell>
          <cell r="J28">
            <v>20.52</v>
          </cell>
          <cell r="K28">
            <v>0</v>
          </cell>
        </row>
        <row r="29">
          <cell r="B29">
            <v>26.841666666666672</v>
          </cell>
          <cell r="C29">
            <v>33.299999999999997</v>
          </cell>
          <cell r="D29">
            <v>19.7</v>
          </cell>
          <cell r="E29">
            <v>44.208333333333336</v>
          </cell>
          <cell r="F29">
            <v>78</v>
          </cell>
          <cell r="G29">
            <v>31</v>
          </cell>
          <cell r="H29">
            <v>11.879999999999999</v>
          </cell>
          <cell r="I29" t="str">
            <v>L</v>
          </cell>
          <cell r="J29">
            <v>20.16</v>
          </cell>
          <cell r="K29">
            <v>0</v>
          </cell>
        </row>
        <row r="30">
          <cell r="B30">
            <v>26.616666666666674</v>
          </cell>
          <cell r="C30">
            <v>33.200000000000003</v>
          </cell>
          <cell r="D30">
            <v>21.1</v>
          </cell>
          <cell r="E30">
            <v>57.583333333333336</v>
          </cell>
          <cell r="F30">
            <v>84</v>
          </cell>
          <cell r="G30">
            <v>29</v>
          </cell>
          <cell r="H30">
            <v>7.5600000000000005</v>
          </cell>
          <cell r="I30" t="str">
            <v>NE</v>
          </cell>
          <cell r="J30">
            <v>21.96</v>
          </cell>
          <cell r="K30">
            <v>0</v>
          </cell>
        </row>
        <row r="31">
          <cell r="B31">
            <v>22.216666666666669</v>
          </cell>
          <cell r="C31">
            <v>28.8</v>
          </cell>
          <cell r="D31">
            <v>17.899999999999999</v>
          </cell>
          <cell r="E31">
            <v>58.791666666666664</v>
          </cell>
          <cell r="F31">
            <v>74</v>
          </cell>
          <cell r="G31">
            <v>40</v>
          </cell>
          <cell r="H31">
            <v>20.88</v>
          </cell>
          <cell r="I31" t="str">
            <v>SO</v>
          </cell>
          <cell r="J31">
            <v>53.28</v>
          </cell>
          <cell r="K31">
            <v>0</v>
          </cell>
        </row>
        <row r="32">
          <cell r="B32">
            <v>21.487500000000001</v>
          </cell>
          <cell r="C32">
            <v>29.6</v>
          </cell>
          <cell r="D32">
            <v>14.9</v>
          </cell>
          <cell r="E32">
            <v>49.791666666666664</v>
          </cell>
          <cell r="F32">
            <v>74</v>
          </cell>
          <cell r="G32">
            <v>30</v>
          </cell>
          <cell r="H32">
            <v>11.879999999999999</v>
          </cell>
          <cell r="I32" t="str">
            <v>S</v>
          </cell>
          <cell r="J32">
            <v>27</v>
          </cell>
          <cell r="K32">
            <v>0</v>
          </cell>
        </row>
        <row r="33">
          <cell r="B33">
            <v>22.570833333333329</v>
          </cell>
          <cell r="C33">
            <v>30.1</v>
          </cell>
          <cell r="D33">
            <v>15.4</v>
          </cell>
          <cell r="E33">
            <v>61.333333333333336</v>
          </cell>
          <cell r="F33">
            <v>89</v>
          </cell>
          <cell r="G33">
            <v>37</v>
          </cell>
          <cell r="H33">
            <v>9.7200000000000006</v>
          </cell>
          <cell r="I33" t="str">
            <v>L</v>
          </cell>
          <cell r="J33">
            <v>18</v>
          </cell>
          <cell r="K33">
            <v>0</v>
          </cell>
        </row>
        <row r="34">
          <cell r="B34">
            <v>26.158333333333342</v>
          </cell>
          <cell r="C34">
            <v>32.6</v>
          </cell>
          <cell r="D34">
            <v>20.3</v>
          </cell>
          <cell r="E34">
            <v>53.708333333333336</v>
          </cell>
          <cell r="F34">
            <v>84</v>
          </cell>
          <cell r="G34">
            <v>30</v>
          </cell>
          <cell r="H34">
            <v>16.2</v>
          </cell>
          <cell r="I34" t="str">
            <v>L</v>
          </cell>
          <cell r="J34">
            <v>32.4</v>
          </cell>
          <cell r="K34">
            <v>0</v>
          </cell>
        </row>
        <row r="35">
          <cell r="B35">
            <v>27.137500000000003</v>
          </cell>
          <cell r="C35">
            <v>31.3</v>
          </cell>
          <cell r="D35">
            <v>22.3</v>
          </cell>
          <cell r="E35">
            <v>45.958333333333336</v>
          </cell>
          <cell r="F35">
            <v>71</v>
          </cell>
          <cell r="G35">
            <v>30</v>
          </cell>
          <cell r="H35">
            <v>15.840000000000002</v>
          </cell>
          <cell r="I35" t="str">
            <v>L</v>
          </cell>
          <cell r="J35">
            <v>36.36</v>
          </cell>
          <cell r="K35">
            <v>0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tabSelected="1" zoomScale="90" zoomScaleNormal="90" workbookViewId="0">
      <selection activeCell="C49" sqref="C49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66" t="s">
        <v>22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8"/>
    </row>
    <row r="2" spans="1:34" s="4" customFormat="1" ht="20.100000000000001" customHeight="1" x14ac:dyDescent="0.2">
      <c r="A2" s="169" t="s">
        <v>21</v>
      </c>
      <c r="B2" s="164" t="s">
        <v>134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5"/>
      <c r="AH2" s="7"/>
    </row>
    <row r="3" spans="1:34" s="5" customFormat="1" ht="20.100000000000001" customHeight="1" x14ac:dyDescent="0.2">
      <c r="A3" s="169"/>
      <c r="B3" s="163">
        <v>1</v>
      </c>
      <c r="C3" s="163">
        <f>SUM(B3+1)</f>
        <v>2</v>
      </c>
      <c r="D3" s="163">
        <f t="shared" ref="D3:AD3" si="0">SUM(C3+1)</f>
        <v>3</v>
      </c>
      <c r="E3" s="163">
        <f t="shared" si="0"/>
        <v>4</v>
      </c>
      <c r="F3" s="163">
        <f t="shared" si="0"/>
        <v>5</v>
      </c>
      <c r="G3" s="163">
        <f t="shared" si="0"/>
        <v>6</v>
      </c>
      <c r="H3" s="163">
        <f t="shared" si="0"/>
        <v>7</v>
      </c>
      <c r="I3" s="163">
        <f t="shared" si="0"/>
        <v>8</v>
      </c>
      <c r="J3" s="163">
        <f t="shared" si="0"/>
        <v>9</v>
      </c>
      <c r="K3" s="163">
        <f t="shared" si="0"/>
        <v>10</v>
      </c>
      <c r="L3" s="163">
        <f t="shared" si="0"/>
        <v>11</v>
      </c>
      <c r="M3" s="163">
        <f t="shared" si="0"/>
        <v>12</v>
      </c>
      <c r="N3" s="163">
        <f t="shared" si="0"/>
        <v>13</v>
      </c>
      <c r="O3" s="163">
        <f t="shared" si="0"/>
        <v>14</v>
      </c>
      <c r="P3" s="163">
        <f t="shared" si="0"/>
        <v>15</v>
      </c>
      <c r="Q3" s="163">
        <f t="shared" si="0"/>
        <v>16</v>
      </c>
      <c r="R3" s="163">
        <f t="shared" si="0"/>
        <v>17</v>
      </c>
      <c r="S3" s="163">
        <f t="shared" si="0"/>
        <v>18</v>
      </c>
      <c r="T3" s="163">
        <f t="shared" si="0"/>
        <v>19</v>
      </c>
      <c r="U3" s="163">
        <f t="shared" si="0"/>
        <v>20</v>
      </c>
      <c r="V3" s="163">
        <f t="shared" si="0"/>
        <v>21</v>
      </c>
      <c r="W3" s="163">
        <f t="shared" si="0"/>
        <v>22</v>
      </c>
      <c r="X3" s="163">
        <f t="shared" si="0"/>
        <v>23</v>
      </c>
      <c r="Y3" s="163">
        <f t="shared" si="0"/>
        <v>24</v>
      </c>
      <c r="Z3" s="163">
        <f t="shared" si="0"/>
        <v>25</v>
      </c>
      <c r="AA3" s="163">
        <f t="shared" si="0"/>
        <v>26</v>
      </c>
      <c r="AB3" s="163">
        <f t="shared" si="0"/>
        <v>27</v>
      </c>
      <c r="AC3" s="163">
        <f t="shared" si="0"/>
        <v>28</v>
      </c>
      <c r="AD3" s="163">
        <f t="shared" si="0"/>
        <v>29</v>
      </c>
      <c r="AE3" s="163">
        <v>30</v>
      </c>
      <c r="AF3" s="163">
        <v>31</v>
      </c>
      <c r="AG3" s="79" t="s">
        <v>38</v>
      </c>
      <c r="AH3" s="8"/>
    </row>
    <row r="4" spans="1:34" s="5" customFormat="1" ht="20.100000000000001" customHeight="1" x14ac:dyDescent="0.2">
      <c r="A4" s="169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79" t="s">
        <v>37</v>
      </c>
      <c r="AH4" s="8"/>
    </row>
    <row r="5" spans="1:34" s="5" customFormat="1" ht="20.100000000000001" customHeight="1" x14ac:dyDescent="0.2">
      <c r="A5" s="80" t="s">
        <v>44</v>
      </c>
      <c r="B5" s="17">
        <f>[1]Julho!$B$5</f>
        <v>19.470833333333339</v>
      </c>
      <c r="C5" s="17">
        <f>[1]Julho!$B$6</f>
        <v>20.516666666666666</v>
      </c>
      <c r="D5" s="17">
        <f>[1]Julho!$B$7</f>
        <v>20.679166666666667</v>
      </c>
      <c r="E5" s="17">
        <f>[1]Julho!$B$8</f>
        <v>20.824999999999999</v>
      </c>
      <c r="F5" s="17">
        <f>[1]Julho!$B$9</f>
        <v>21.425000000000001</v>
      </c>
      <c r="G5" s="17">
        <f>[1]Julho!$B$10</f>
        <v>19.404166666666665</v>
      </c>
      <c r="H5" s="17">
        <f>[1]Julho!$B$11</f>
        <v>16.712499999999999</v>
      </c>
      <c r="I5" s="17">
        <f>[1]Julho!$B$12</f>
        <v>15.320833333333333</v>
      </c>
      <c r="J5" s="17">
        <f>[1]Julho!$B$13</f>
        <v>19.395833333333332</v>
      </c>
      <c r="K5" s="17">
        <f>[1]Julho!$B$14</f>
        <v>21.737500000000001</v>
      </c>
      <c r="L5" s="17">
        <f>[1]Julho!$B$15</f>
        <v>22.175000000000001</v>
      </c>
      <c r="M5" s="17">
        <f>[1]Julho!$B$16</f>
        <v>21.954166666666666</v>
      </c>
      <c r="N5" s="17">
        <f>[1]Julho!$B$17</f>
        <v>22.766666666666669</v>
      </c>
      <c r="O5" s="17">
        <f>[1]Julho!$B$18</f>
        <v>22.474999999999998</v>
      </c>
      <c r="P5" s="17">
        <f>[1]Julho!$B$19</f>
        <v>22.779166666666658</v>
      </c>
      <c r="Q5" s="17">
        <f>[1]Julho!$B$20</f>
        <v>18.679166666666667</v>
      </c>
      <c r="R5" s="17">
        <f>[1]Julho!$B$21</f>
        <v>12.924999999999999</v>
      </c>
      <c r="S5" s="17">
        <f>[1]Julho!$B$22</f>
        <v>11.316666666666668</v>
      </c>
      <c r="T5" s="17">
        <f>[1]Julho!$B$23</f>
        <v>15.72916666666667</v>
      </c>
      <c r="U5" s="17">
        <f>[1]Julho!$B$24</f>
        <v>16.770833333333332</v>
      </c>
      <c r="V5" s="17">
        <f>[1]Julho!$B$25</f>
        <v>17.662499999999998</v>
      </c>
      <c r="W5" s="17">
        <f>[1]Julho!$B$26</f>
        <v>17.929166666666667</v>
      </c>
      <c r="X5" s="17">
        <f>[1]Julho!$B$27</f>
        <v>18.600000000000001</v>
      </c>
      <c r="Y5" s="17">
        <f>[1]Julho!$B$28</f>
        <v>20.412500000000001</v>
      </c>
      <c r="Z5" s="17">
        <f>[1]Julho!$B$29</f>
        <v>23.016666666666666</v>
      </c>
      <c r="AA5" s="17">
        <f>[1]Julho!$B$30</f>
        <v>24.058333333333334</v>
      </c>
      <c r="AB5" s="17">
        <f>[1]Julho!$B$31</f>
        <v>20.779166666666669</v>
      </c>
      <c r="AC5" s="17">
        <f>[1]Julho!$B$32</f>
        <v>19.041666666666661</v>
      </c>
      <c r="AD5" s="17">
        <f>[1]Julho!$B$33</f>
        <v>21.175000000000001</v>
      </c>
      <c r="AE5" s="17">
        <f>[1]Julho!$B$34</f>
        <v>22.087499999999995</v>
      </c>
      <c r="AF5" s="17">
        <f>[1]Julho!$B$35</f>
        <v>21.845833333333335</v>
      </c>
      <c r="AG5" s="81">
        <f>AVERAGE(B5:AF5)</f>
        <v>19.666666666666664</v>
      </c>
      <c r="AH5" s="8"/>
    </row>
    <row r="6" spans="1:34" ht="17.100000000000001" customHeight="1" x14ac:dyDescent="0.2">
      <c r="A6" s="80" t="s">
        <v>0</v>
      </c>
      <c r="B6" s="17">
        <f>[2]Julho!$B$5</f>
        <v>18.691666666666666</v>
      </c>
      <c r="C6" s="17">
        <f>[2]Julho!$B$6</f>
        <v>19.279166666666669</v>
      </c>
      <c r="D6" s="17">
        <f>[2]Julho!$B$7</f>
        <v>19.870833333333334</v>
      </c>
      <c r="E6" s="17">
        <f>[2]Julho!$B$8</f>
        <v>20.074999999999999</v>
      </c>
      <c r="F6" s="17">
        <f>[2]Julho!$B$9</f>
        <v>20.879166666666666</v>
      </c>
      <c r="G6" s="17">
        <f>[2]Julho!$B$10</f>
        <v>14.599999999999996</v>
      </c>
      <c r="H6" s="17">
        <f>[2]Julho!$B$11</f>
        <v>10.383333333333335</v>
      </c>
      <c r="I6" s="17">
        <f>[2]Julho!$B$12</f>
        <v>12.4125</v>
      </c>
      <c r="J6" s="17">
        <f>[2]Julho!$B$13</f>
        <v>18.170833333333331</v>
      </c>
      <c r="K6" s="17">
        <f>[2]Julho!$B$14</f>
        <v>21.333333333333332</v>
      </c>
      <c r="L6" s="17">
        <f>[2]Julho!$B$15</f>
        <v>23.829166666666666</v>
      </c>
      <c r="M6" s="17">
        <f>[2]Julho!$B$16</f>
        <v>23.291666666666671</v>
      </c>
      <c r="N6" s="17">
        <f>[2]Julho!$B$17</f>
        <v>23.012499999999992</v>
      </c>
      <c r="O6" s="17">
        <f>[2]Julho!$B$18</f>
        <v>24.679166666666664</v>
      </c>
      <c r="P6" s="17">
        <f>[2]Julho!$B$19</f>
        <v>23.787499999999998</v>
      </c>
      <c r="Q6" s="17">
        <f>[2]Julho!$B$20</f>
        <v>14.525000000000004</v>
      </c>
      <c r="R6" s="17">
        <f>[2]Julho!$B$21</f>
        <v>9.2166666666666668</v>
      </c>
      <c r="S6" s="17">
        <f>[2]Julho!$B$22</f>
        <v>8.4583333333333339</v>
      </c>
      <c r="T6" s="17">
        <f>[2]Julho!$B$23</f>
        <v>12.900000000000004</v>
      </c>
      <c r="U6" s="17">
        <f>[2]Julho!$B$24</f>
        <v>13.574999999999998</v>
      </c>
      <c r="V6" s="17">
        <f>[2]Julho!$B$25</f>
        <v>14.125</v>
      </c>
      <c r="W6" s="17">
        <f>[2]Julho!$B$26</f>
        <v>14.920833333333333</v>
      </c>
      <c r="X6" s="17">
        <f>[2]Julho!$B$27</f>
        <v>17.312499999999996</v>
      </c>
      <c r="Y6" s="17">
        <f>[2]Julho!$B$28</f>
        <v>18.558333333333334</v>
      </c>
      <c r="Z6" s="17">
        <f>[2]Julho!$B$29</f>
        <v>20.987500000000004</v>
      </c>
      <c r="AA6" s="17">
        <f>[2]Julho!$B$30</f>
        <v>21.979166666666668</v>
      </c>
      <c r="AB6" s="17">
        <f>[2]Julho!$B$31</f>
        <v>14.666666666666666</v>
      </c>
      <c r="AC6" s="17">
        <f>[2]Julho!$B$32</f>
        <v>13.1</v>
      </c>
      <c r="AD6" s="17">
        <f>[2]Julho!$B$33</f>
        <v>17.55833333333333</v>
      </c>
      <c r="AE6" s="17">
        <f>[2]Julho!$B$34</f>
        <v>19.533333333333335</v>
      </c>
      <c r="AF6" s="17">
        <f>[2]Julho!$B$35</f>
        <v>20.383333333333333</v>
      </c>
      <c r="AG6" s="82">
        <f t="shared" ref="AG6:AG19" si="1">AVERAGE(B6:AF6)</f>
        <v>17.615994623655912</v>
      </c>
    </row>
    <row r="7" spans="1:34" ht="17.100000000000001" customHeight="1" x14ac:dyDescent="0.2">
      <c r="A7" s="80" t="s">
        <v>1</v>
      </c>
      <c r="B7" s="17">
        <f>[3]Julho!$B$5</f>
        <v>21.866666666666671</v>
      </c>
      <c r="C7" s="17">
        <f>[3]Julho!$B$6</f>
        <v>22.479166666666661</v>
      </c>
      <c r="D7" s="17">
        <f>[3]Julho!$B$7</f>
        <v>22.770833333333332</v>
      </c>
      <c r="E7" s="17">
        <f>[3]Julho!$B$8</f>
        <v>21.866666666666664</v>
      </c>
      <c r="F7" s="17">
        <f>[3]Julho!$B$9</f>
        <v>23.008333333333329</v>
      </c>
      <c r="G7" s="17">
        <f>[3]Julho!$B$10</f>
        <v>17.895833333333332</v>
      </c>
      <c r="H7" s="17">
        <f>[3]Julho!$B$11</f>
        <v>16.170833333333334</v>
      </c>
      <c r="I7" s="17">
        <f>[3]Julho!$B$12</f>
        <v>19.887500000000006</v>
      </c>
      <c r="J7" s="17">
        <f>[3]Julho!$B$13</f>
        <v>21.975000000000005</v>
      </c>
      <c r="K7" s="17">
        <f>[3]Julho!$B$14</f>
        <v>23.170833333333331</v>
      </c>
      <c r="L7" s="17">
        <f>[3]Julho!$B$15</f>
        <v>23.887500000000006</v>
      </c>
      <c r="M7" s="17">
        <f>[3]Julho!$B$16</f>
        <v>24.908333333333335</v>
      </c>
      <c r="N7" s="17">
        <f>[3]Julho!$B$17</f>
        <v>24.983333333333334</v>
      </c>
      <c r="O7" s="17">
        <f>[3]Julho!$B$18</f>
        <v>23.908333333333335</v>
      </c>
      <c r="P7" s="17">
        <f>[3]Julho!$B$19</f>
        <v>24.437500000000004</v>
      </c>
      <c r="Q7" s="17">
        <f>[3]Julho!$B$20</f>
        <v>19.591666666666672</v>
      </c>
      <c r="R7" s="17">
        <f>[3]Julho!$B$21</f>
        <v>13.475000000000001</v>
      </c>
      <c r="S7" s="17">
        <f>[3]Julho!$B$22</f>
        <v>13.174999999999999</v>
      </c>
      <c r="T7" s="17">
        <f>[3]Julho!$B$23</f>
        <v>15.591666666666667</v>
      </c>
      <c r="U7" s="17">
        <f>[3]Julho!$B$24</f>
        <v>16.558333333333334</v>
      </c>
      <c r="V7" s="17">
        <f>[3]Julho!$B$25</f>
        <v>17.166666666666668</v>
      </c>
      <c r="W7" s="17">
        <f>[3]Julho!$B$26</f>
        <v>17.704166666666669</v>
      </c>
      <c r="X7" s="17">
        <f>[3]Julho!$B$27</f>
        <v>19.712499999999995</v>
      </c>
      <c r="Y7" s="17">
        <f>[3]Julho!$B$28</f>
        <v>21.475000000000005</v>
      </c>
      <c r="Z7" s="17">
        <f>[3]Julho!$B$29</f>
        <v>24.595833333333331</v>
      </c>
      <c r="AA7" s="17">
        <f>[3]Julho!$B$30</f>
        <v>22.487500000000001</v>
      </c>
      <c r="AB7" s="17">
        <f>[3]Julho!$B$31</f>
        <v>20.704166666666669</v>
      </c>
      <c r="AC7" s="17">
        <f>[3]Julho!$B$32</f>
        <v>20.504166666666666</v>
      </c>
      <c r="AD7" s="17">
        <f>[3]Julho!$B$33</f>
        <v>22.887499999999999</v>
      </c>
      <c r="AE7" s="17">
        <f>[3]Julho!$B$34</f>
        <v>24.445833333333336</v>
      </c>
      <c r="AF7" s="17">
        <f>[3]Julho!$B$35</f>
        <v>24.433333333333334</v>
      </c>
      <c r="AG7" s="82">
        <f t="shared" si="1"/>
        <v>20.894354838709681</v>
      </c>
    </row>
    <row r="8" spans="1:34" ht="17.100000000000001" customHeight="1" x14ac:dyDescent="0.2">
      <c r="A8" s="80" t="s">
        <v>75</v>
      </c>
      <c r="B8" s="17">
        <f>[4]Julho!$B$5</f>
        <v>21.879166666666666</v>
      </c>
      <c r="C8" s="17">
        <f>[4]Julho!$B$6</f>
        <v>23.058333333333337</v>
      </c>
      <c r="D8" s="17">
        <f>[4]Julho!$B$7</f>
        <v>23.020833333333343</v>
      </c>
      <c r="E8" s="17">
        <f>[4]Julho!$B$8</f>
        <v>23.233333333333334</v>
      </c>
      <c r="F8" s="17">
        <f>[4]Julho!$B$9</f>
        <v>23.837499999999995</v>
      </c>
      <c r="G8" s="17">
        <f>[4]Julho!$B$10</f>
        <v>19.537499999999998</v>
      </c>
      <c r="H8" s="17">
        <f>[4]Julho!$B$11</f>
        <v>14.241666666666667</v>
      </c>
      <c r="I8" s="17">
        <f>[4]Julho!$B$12</f>
        <v>16.349999999999998</v>
      </c>
      <c r="J8" s="17">
        <f>[4]Julho!$B$13</f>
        <v>19.612500000000004</v>
      </c>
      <c r="K8" s="17">
        <f>[4]Julho!$B$14</f>
        <v>23.912499999999998</v>
      </c>
      <c r="L8" s="17">
        <f>[4]Julho!$B$15</f>
        <v>25.829166666666669</v>
      </c>
      <c r="M8" s="17">
        <f>[4]Julho!$B$16</f>
        <v>25.766666666666669</v>
      </c>
      <c r="N8" s="17">
        <f>[4]Julho!$B$17</f>
        <v>26.154166666666665</v>
      </c>
      <c r="O8" s="17">
        <f>[4]Julho!$B$18</f>
        <v>26.399999999999995</v>
      </c>
      <c r="P8" s="17">
        <f>[4]Julho!$B$19</f>
        <v>25.795833333333331</v>
      </c>
      <c r="Q8" s="17">
        <f>[4]Julho!$B$20</f>
        <v>20.070833333333333</v>
      </c>
      <c r="R8" s="17">
        <f>[4]Julho!$B$21</f>
        <v>12.208333333333334</v>
      </c>
      <c r="S8" s="17">
        <f>[4]Julho!$B$22</f>
        <v>12.766666666666667</v>
      </c>
      <c r="T8" s="17">
        <f>[4]Julho!$B$23</f>
        <v>17.937499999999996</v>
      </c>
      <c r="U8" s="17">
        <f>[4]Julho!$B$24</f>
        <v>19.154166666666665</v>
      </c>
      <c r="V8" s="17">
        <f>[4]Julho!$B$25</f>
        <v>18.899999999999995</v>
      </c>
      <c r="W8" s="17">
        <f>[4]Julho!$B$26</f>
        <v>19.099999999999998</v>
      </c>
      <c r="X8" s="17">
        <f>[4]Julho!$B$27</f>
        <v>18.862500000000001</v>
      </c>
      <c r="Y8" s="17">
        <f>[4]Julho!$B$28</f>
        <v>22.245833333333334</v>
      </c>
      <c r="Z8" s="17">
        <f>[4]Julho!$B$29</f>
        <v>24.487499999999997</v>
      </c>
      <c r="AA8" s="17">
        <f>[4]Julho!$B$30</f>
        <v>25.312500000000004</v>
      </c>
      <c r="AB8" s="17">
        <f>[4]Julho!$B$31</f>
        <v>21.262499999999999</v>
      </c>
      <c r="AC8" s="17">
        <f>[4]Julho!$B$32</f>
        <v>19.625000000000004</v>
      </c>
      <c r="AD8" s="17">
        <f>[4]Julho!$B$33</f>
        <v>21.166666666666668</v>
      </c>
      <c r="AE8" s="17">
        <f>[4]Julho!$B$34</f>
        <v>21.258333333333336</v>
      </c>
      <c r="AF8" s="17">
        <f>[4]Julho!$B$35</f>
        <v>23.154166666666672</v>
      </c>
      <c r="AG8" s="83">
        <f t="shared" si="1"/>
        <v>21.165860215053762</v>
      </c>
    </row>
    <row r="9" spans="1:34" ht="17.100000000000001" customHeight="1" x14ac:dyDescent="0.2">
      <c r="A9" s="80" t="s">
        <v>45</v>
      </c>
      <c r="B9" s="17">
        <f>[5]Julho!$B$5</f>
        <v>19.916666666666671</v>
      </c>
      <c r="C9" s="17">
        <f>[5]Julho!$B$6</f>
        <v>20.758333333333336</v>
      </c>
      <c r="D9" s="17">
        <f>[5]Julho!$B$7</f>
        <v>21.412500000000005</v>
      </c>
      <c r="E9" s="17">
        <f>[5]Julho!$B$8</f>
        <v>20.445833333333333</v>
      </c>
      <c r="F9" s="17">
        <f>[5]Julho!$B$9</f>
        <v>21.070833333333336</v>
      </c>
      <c r="G9" s="17">
        <f>[5]Julho!$B$10</f>
        <v>15.308333333333337</v>
      </c>
      <c r="H9" s="17">
        <f>[5]Julho!$B$11</f>
        <v>11.700000000000001</v>
      </c>
      <c r="I9" s="17">
        <f>[5]Julho!$B$12</f>
        <v>17.020833333333336</v>
      </c>
      <c r="J9" s="17">
        <f>[5]Julho!$B$13</f>
        <v>22.137499999999999</v>
      </c>
      <c r="K9" s="17">
        <f>[5]Julho!$B$14</f>
        <v>23.899999999999995</v>
      </c>
      <c r="L9" s="17">
        <f>[5]Julho!$B$15</f>
        <v>25.733333333333324</v>
      </c>
      <c r="M9" s="17">
        <f>[5]Julho!$B$16</f>
        <v>25.850000000000005</v>
      </c>
      <c r="N9" s="17">
        <f>[5]Julho!$B$17</f>
        <v>25.504166666666666</v>
      </c>
      <c r="O9" s="17">
        <f>[5]Julho!$B$18</f>
        <v>25.770833333333332</v>
      </c>
      <c r="P9" s="17">
        <f>[5]Julho!$B$19</f>
        <v>25.545833333333334</v>
      </c>
      <c r="Q9" s="17">
        <f>[5]Julho!$B$20</f>
        <v>14.9375</v>
      </c>
      <c r="R9" s="17">
        <f>[5]Julho!$B$21</f>
        <v>10.308333333333334</v>
      </c>
      <c r="S9" s="17">
        <f>[5]Julho!$B$22</f>
        <v>12.470833333333333</v>
      </c>
      <c r="T9" s="17">
        <f>[5]Julho!$B$23</f>
        <v>13.108333333333336</v>
      </c>
      <c r="U9" s="17">
        <f>[5]Julho!$B$24</f>
        <v>14.845833333333333</v>
      </c>
      <c r="V9" s="17">
        <f>[5]Julho!$B$25</f>
        <v>13.695833333333331</v>
      </c>
      <c r="W9" s="17">
        <f>[5]Julho!$B$26</f>
        <v>15.179166666666665</v>
      </c>
      <c r="X9" s="17">
        <f>[5]Julho!$B$27</f>
        <v>18.499999999999996</v>
      </c>
      <c r="Y9" s="17">
        <f>[5]Julho!$B$28</f>
        <v>19.087500000000002</v>
      </c>
      <c r="Z9" s="17">
        <f>[5]Julho!$B$29</f>
        <v>22.216666666666665</v>
      </c>
      <c r="AA9" s="17">
        <f>[5]Julho!$B$30</f>
        <v>23.083333333333332</v>
      </c>
      <c r="AB9" s="17">
        <f>[5]Julho!$B$31</f>
        <v>16.933333333333334</v>
      </c>
      <c r="AC9" s="17">
        <f>[5]Julho!$B$32</f>
        <v>14.858333333333334</v>
      </c>
      <c r="AD9" s="17">
        <f>[5]Julho!$B$33</f>
        <v>18.429166666666664</v>
      </c>
      <c r="AE9" s="17">
        <f>[5]Julho!$B$34</f>
        <v>21.416666666666668</v>
      </c>
      <c r="AF9" s="17">
        <f>[5]Julho!$B$35</f>
        <v>21.945833333333329</v>
      </c>
      <c r="AG9" s="82">
        <f t="shared" si="1"/>
        <v>19.131989247311829</v>
      </c>
    </row>
    <row r="10" spans="1:34" ht="17.100000000000001" customHeight="1" x14ac:dyDescent="0.2">
      <c r="A10" s="80" t="s">
        <v>2</v>
      </c>
      <c r="B10" s="17">
        <f>[6]Julho!$B$5</f>
        <v>22.479166666666668</v>
      </c>
      <c r="C10" s="17">
        <f>[6]Julho!$B$6</f>
        <v>23.337499999999995</v>
      </c>
      <c r="D10" s="17">
        <f>[6]Julho!$B$7</f>
        <v>23.391666666666669</v>
      </c>
      <c r="E10" s="17">
        <f>[6]Julho!$B$8</f>
        <v>23.591666666666665</v>
      </c>
      <c r="F10" s="17">
        <f>[6]Julho!$B$9</f>
        <v>23.149999999999995</v>
      </c>
      <c r="G10" s="17">
        <f>[6]Julho!$B$10</f>
        <v>18.591666666666665</v>
      </c>
      <c r="H10" s="17">
        <f>[6]Julho!$B$11</f>
        <v>16.974999999999998</v>
      </c>
      <c r="I10" s="17">
        <f>[6]Julho!$B$12</f>
        <v>19.5625</v>
      </c>
      <c r="J10" s="17">
        <f>[6]Julho!$B$13</f>
        <v>23.249999999999996</v>
      </c>
      <c r="K10" s="17">
        <f>[6]Julho!$B$14</f>
        <v>24.695833333333336</v>
      </c>
      <c r="L10" s="17">
        <f>[6]Julho!$B$15</f>
        <v>24.412499999999998</v>
      </c>
      <c r="M10" s="17">
        <f>[6]Julho!$B$16</f>
        <v>26.137499999999999</v>
      </c>
      <c r="N10" s="17">
        <f>[6]Julho!$B$17</f>
        <v>25.025000000000002</v>
      </c>
      <c r="O10" s="17">
        <f>[6]Julho!$B$18</f>
        <v>24.916666666666668</v>
      </c>
      <c r="P10" s="17">
        <f>[6]Julho!$B$19</f>
        <v>24.879166666666674</v>
      </c>
      <c r="Q10" s="17">
        <f>[6]Julho!$B$20</f>
        <v>19.241666666666671</v>
      </c>
      <c r="R10" s="17">
        <f>[6]Julho!$B$21</f>
        <v>12.212499999999999</v>
      </c>
      <c r="S10" s="17">
        <f>[6]Julho!$B$22</f>
        <v>12.713636363636367</v>
      </c>
      <c r="T10" s="17">
        <f>[6]Julho!$B$23</f>
        <v>16.104166666666664</v>
      </c>
      <c r="U10" s="17">
        <f>[6]Julho!$B$24</f>
        <v>17.12083333333333</v>
      </c>
      <c r="V10" s="17">
        <f>[6]Julho!$B$25</f>
        <v>17.308333333333334</v>
      </c>
      <c r="W10" s="17">
        <f>[6]Julho!$B$26</f>
        <v>18.433333333333334</v>
      </c>
      <c r="X10" s="17">
        <f>[6]Julho!$B$27</f>
        <v>20.908333333333331</v>
      </c>
      <c r="Y10" s="17">
        <f>[6]Julho!$B$28</f>
        <v>23.720833333333335</v>
      </c>
      <c r="Z10" s="17">
        <f>[6]Julho!$B$29</f>
        <v>25.666666666666661</v>
      </c>
      <c r="AA10" s="17">
        <f>[6]Julho!$B$30</f>
        <v>24.574999999999992</v>
      </c>
      <c r="AB10" s="17">
        <f>[6]Julho!$B$31</f>
        <v>19.824999999999999</v>
      </c>
      <c r="AC10" s="17">
        <f>[6]Julho!$B$32</f>
        <v>20.3</v>
      </c>
      <c r="AD10" s="17">
        <f>[6]Julho!$B$33</f>
        <v>22.866666666666664</v>
      </c>
      <c r="AE10" s="17">
        <f>[6]Julho!$B$34</f>
        <v>24.825000000000003</v>
      </c>
      <c r="AF10" s="17">
        <f>[6]Julho!$B$35</f>
        <v>24.683333333333337</v>
      </c>
      <c r="AG10" s="82">
        <f t="shared" si="1"/>
        <v>21.44842375366569</v>
      </c>
    </row>
    <row r="11" spans="1:34" ht="17.100000000000001" customHeight="1" x14ac:dyDescent="0.2">
      <c r="A11" s="80" t="s">
        <v>3</v>
      </c>
      <c r="B11" s="17">
        <f>[7]Julho!$B$5</f>
        <v>20.224999999999998</v>
      </c>
      <c r="C11" s="17">
        <f>[7]Julho!$B$6</f>
        <v>21.158333333333331</v>
      </c>
      <c r="D11" s="17">
        <f>[7]Julho!$B$7</f>
        <v>19.958333333333332</v>
      </c>
      <c r="E11" s="17">
        <f>[7]Julho!$B$8</f>
        <v>21.737500000000001</v>
      </c>
      <c r="F11" s="17">
        <f>[7]Julho!$B$9</f>
        <v>22.162500000000005</v>
      </c>
      <c r="G11" s="17">
        <f>[7]Julho!$B$10</f>
        <v>22.012500000000003</v>
      </c>
      <c r="H11" s="17">
        <f>[7]Julho!$B$11</f>
        <v>19.766666666666666</v>
      </c>
      <c r="I11" s="17">
        <f>[7]Julho!$B$12</f>
        <v>18.7</v>
      </c>
      <c r="J11" s="17">
        <f>[7]Julho!$B$13</f>
        <v>20.454166666666662</v>
      </c>
      <c r="K11" s="17">
        <f>[7]Julho!$B$14</f>
        <v>22.100000000000005</v>
      </c>
      <c r="L11" s="17">
        <f>[7]Julho!$B$15</f>
        <v>22.129166666666666</v>
      </c>
      <c r="M11" s="17">
        <f>[7]Julho!$B$16</f>
        <v>22.600000000000005</v>
      </c>
      <c r="N11" s="17">
        <f>[7]Julho!$B$17</f>
        <v>23.129166666666663</v>
      </c>
      <c r="O11" s="17">
        <f>[7]Julho!$B$18</f>
        <v>22.616666666666664</v>
      </c>
      <c r="P11" s="17">
        <f>[7]Julho!$B$19</f>
        <v>23.016666666666666</v>
      </c>
      <c r="Q11" s="17">
        <f>[7]Julho!$B$20</f>
        <v>20.783333333333335</v>
      </c>
      <c r="R11" s="17">
        <f>[7]Julho!$B$21</f>
        <v>14.929166666666662</v>
      </c>
      <c r="S11" s="17">
        <f>[7]Julho!$B$22</f>
        <v>12.704166666666666</v>
      </c>
      <c r="T11" s="17">
        <f>[7]Julho!$B$23</f>
        <v>16.504166666666666</v>
      </c>
      <c r="U11" s="17">
        <f>[7]Julho!$B$24</f>
        <v>18.479166666666668</v>
      </c>
      <c r="V11" s="17">
        <f>[7]Julho!$B$25</f>
        <v>19.791666666666664</v>
      </c>
      <c r="W11" s="17">
        <f>[7]Julho!$B$26</f>
        <v>19.404166666666672</v>
      </c>
      <c r="X11" s="17">
        <f>[7]Julho!$B$27</f>
        <v>20.804166666666671</v>
      </c>
      <c r="Y11" s="17">
        <f>[7]Julho!$B$28</f>
        <v>22.654166666666669</v>
      </c>
      <c r="Z11" s="17">
        <f>[7]Julho!$B$29</f>
        <v>23.645833333333332</v>
      </c>
      <c r="AA11" s="17">
        <f>[7]Julho!$B$30</f>
        <v>22.479166666666671</v>
      </c>
      <c r="AB11" s="17">
        <f>[7]Julho!$B$31</f>
        <v>22.279166666666669</v>
      </c>
      <c r="AC11" s="17">
        <f>[7]Julho!$B$32</f>
        <v>22.466666666666672</v>
      </c>
      <c r="AD11" s="17">
        <f>[7]Julho!$B$33</f>
        <v>23.658333333333335</v>
      </c>
      <c r="AE11" s="17">
        <f>[7]Julho!$B$34</f>
        <v>23.295833333333331</v>
      </c>
      <c r="AF11" s="17">
        <f>[7]Julho!$B$35</f>
        <v>22.008333333333329</v>
      </c>
      <c r="AG11" s="82">
        <f t="shared" si="1"/>
        <v>20.892069892473121</v>
      </c>
    </row>
    <row r="12" spans="1:34" ht="17.100000000000001" customHeight="1" x14ac:dyDescent="0.2">
      <c r="A12" s="80" t="s">
        <v>4</v>
      </c>
      <c r="B12" s="17" t="str">
        <f>[8]Julho!$B$5</f>
        <v>*</v>
      </c>
      <c r="C12" s="17" t="str">
        <f>[8]Julho!$B$6</f>
        <v>*</v>
      </c>
      <c r="D12" s="17" t="str">
        <f>[8]Julho!$B$7</f>
        <v>*</v>
      </c>
      <c r="E12" s="17" t="str">
        <f>[8]Julho!$B$8</f>
        <v>*</v>
      </c>
      <c r="F12" s="17" t="str">
        <f>[8]Julho!$B$9</f>
        <v>*</v>
      </c>
      <c r="G12" s="17" t="str">
        <f>[8]Julho!$B$10</f>
        <v>*</v>
      </c>
      <c r="H12" s="17" t="str">
        <f>[8]Julho!$B$11</f>
        <v>*</v>
      </c>
      <c r="I12" s="17" t="str">
        <f>[8]Julho!$B$12</f>
        <v>*</v>
      </c>
      <c r="J12" s="17" t="str">
        <f>[8]Julho!$B$13</f>
        <v>*</v>
      </c>
      <c r="K12" s="17" t="str">
        <f>[8]Julho!$B$14</f>
        <v>*</v>
      </c>
      <c r="L12" s="17" t="str">
        <f>[8]Julho!$B$15</f>
        <v>*</v>
      </c>
      <c r="M12" s="17" t="str">
        <f>[8]Julho!$B$16</f>
        <v>*</v>
      </c>
      <c r="N12" s="17" t="str">
        <f>[8]Julho!$B$17</f>
        <v>*</v>
      </c>
      <c r="O12" s="17" t="str">
        <f>[8]Julho!$B$18</f>
        <v>*</v>
      </c>
      <c r="P12" s="17" t="str">
        <f>[8]Julho!$B$19</f>
        <v>*</v>
      </c>
      <c r="Q12" s="17" t="str">
        <f>[8]Julho!$B$20</f>
        <v>*</v>
      </c>
      <c r="R12" s="17" t="str">
        <f>[8]Julho!$B$21</f>
        <v>*</v>
      </c>
      <c r="S12" s="17" t="str">
        <f>[8]Julho!$B$22</f>
        <v>*</v>
      </c>
      <c r="T12" s="17" t="str">
        <f>[8]Julho!$B$23</f>
        <v>*</v>
      </c>
      <c r="U12" s="17" t="str">
        <f>[8]Julho!$B$24</f>
        <v>*</v>
      </c>
      <c r="V12" s="17" t="str">
        <f>[8]Julho!$B$25</f>
        <v>*</v>
      </c>
      <c r="W12" s="17" t="str">
        <f>[8]Julho!$B$26</f>
        <v>*</v>
      </c>
      <c r="X12" s="17" t="str">
        <f>[8]Julho!$B$27</f>
        <v>*</v>
      </c>
      <c r="Y12" s="17" t="str">
        <f>[8]Julho!$B$28</f>
        <v>*</v>
      </c>
      <c r="Z12" s="17" t="str">
        <f>[8]Julho!$B$29</f>
        <v>*</v>
      </c>
      <c r="AA12" s="17" t="str">
        <f>[8]Julho!$B$30</f>
        <v>*</v>
      </c>
      <c r="AB12" s="17" t="str">
        <f>[8]Julho!$B$31</f>
        <v>*</v>
      </c>
      <c r="AC12" s="17" t="str">
        <f>[8]Julho!$B$32</f>
        <v>*</v>
      </c>
      <c r="AD12" s="17" t="str">
        <f>[8]Julho!$B$33</f>
        <v>*</v>
      </c>
      <c r="AE12" s="17" t="str">
        <f>[8]Julho!$B$34</f>
        <v>*</v>
      </c>
      <c r="AF12" s="17" t="str">
        <f>[8]Julho!$B$35</f>
        <v>*</v>
      </c>
      <c r="AG12" s="82" t="s">
        <v>143</v>
      </c>
    </row>
    <row r="13" spans="1:34" ht="17.100000000000001" customHeight="1" x14ac:dyDescent="0.2">
      <c r="A13" s="80" t="s">
        <v>5</v>
      </c>
      <c r="B13" s="17">
        <f>[9]Julho!$B$5</f>
        <v>24.908333333333331</v>
      </c>
      <c r="C13" s="17">
        <f>[9]Julho!$B$6</f>
        <v>25.520833333333332</v>
      </c>
      <c r="D13" s="17">
        <f>[9]Julho!$B$7</f>
        <v>25.658333333333335</v>
      </c>
      <c r="E13" s="17">
        <f>[9]Julho!$B$8</f>
        <v>25.433333333333326</v>
      </c>
      <c r="F13" s="17">
        <f>[9]Julho!$B$9</f>
        <v>23.808333333333334</v>
      </c>
      <c r="G13" s="17">
        <f>[9]Julho!$B$10</f>
        <v>16.458333333333332</v>
      </c>
      <c r="H13" s="17">
        <f>[9]Julho!$B$11</f>
        <v>17.774999999999995</v>
      </c>
      <c r="I13" s="17">
        <f>[9]Julho!$B$12</f>
        <v>22.112500000000001</v>
      </c>
      <c r="J13" s="17">
        <f>[9]Julho!$B$13</f>
        <v>25.591666666666669</v>
      </c>
      <c r="K13" s="17">
        <f>[9]Julho!$B$14</f>
        <v>26.487499999999997</v>
      </c>
      <c r="L13" s="17">
        <f>[9]Julho!$B$15</f>
        <v>27.183333333333337</v>
      </c>
      <c r="M13" s="17">
        <f>[9]Julho!$B$16</f>
        <v>27.954166666666662</v>
      </c>
      <c r="N13" s="17">
        <f>[9]Julho!$B$17</f>
        <v>27.704166666666669</v>
      </c>
      <c r="O13" s="17">
        <f>[9]Julho!$B$18</f>
        <v>27.745833333333337</v>
      </c>
      <c r="P13" s="17">
        <f>[9]Julho!$B$19</f>
        <v>28.345833333333331</v>
      </c>
      <c r="Q13" s="17">
        <f>[9]Julho!$B$20</f>
        <v>20.616666666666664</v>
      </c>
      <c r="R13" s="17">
        <f>[9]Julho!$B$21</f>
        <v>17.229166666666668</v>
      </c>
      <c r="S13" s="17">
        <f>[9]Julho!$B$22</f>
        <v>19.016666666666669</v>
      </c>
      <c r="T13" s="17">
        <f>[9]Julho!$B$23</f>
        <v>16.879166666666666</v>
      </c>
      <c r="U13" s="17">
        <f>[9]Julho!$B$24</f>
        <v>18.004166666666666</v>
      </c>
      <c r="V13" s="17">
        <f>[9]Julho!$B$25</f>
        <v>20.633333333333329</v>
      </c>
      <c r="W13" s="17">
        <f>[9]Julho!$B$26</f>
        <v>20.712500000000002</v>
      </c>
      <c r="X13" s="17">
        <f>[9]Julho!$B$27</f>
        <v>23.558333333333334</v>
      </c>
      <c r="Y13" s="17">
        <f>[9]Julho!$B$28</f>
        <v>25.945833333333336</v>
      </c>
      <c r="Z13" s="17">
        <f>[9]Julho!$B$29</f>
        <v>26.841666666666672</v>
      </c>
      <c r="AA13" s="17">
        <f>[9]Julho!$B$30</f>
        <v>26.616666666666674</v>
      </c>
      <c r="AB13" s="17">
        <f>[9]Julho!$B$31</f>
        <v>22.216666666666669</v>
      </c>
      <c r="AC13" s="17">
        <f>[9]Julho!$B$32</f>
        <v>21.487500000000001</v>
      </c>
      <c r="AD13" s="17">
        <f>[9]Julho!$B$33</f>
        <v>22.570833333333329</v>
      </c>
      <c r="AE13" s="17">
        <f>[9]Julho!$B$34</f>
        <v>26.158333333333342</v>
      </c>
      <c r="AF13" s="17">
        <f>[9]Julho!$B$35</f>
        <v>27.137500000000003</v>
      </c>
      <c r="AG13" s="82">
        <f>AVERAGE(B13:AF13)</f>
        <v>23.493951612903224</v>
      </c>
    </row>
    <row r="14" spans="1:34" ht="17.100000000000001" customHeight="1" x14ac:dyDescent="0.2">
      <c r="A14" s="80" t="s">
        <v>47</v>
      </c>
      <c r="B14" s="17">
        <f>[10]Julho!$B$5</f>
        <v>20.779166666666665</v>
      </c>
      <c r="C14" s="17">
        <f>[10]Julho!$B$6</f>
        <v>21.8</v>
      </c>
      <c r="D14" s="17">
        <f>[10]Julho!$B$7</f>
        <v>21.029166666666665</v>
      </c>
      <c r="E14" s="17">
        <f>[10]Julho!$B$8</f>
        <v>21.537499999999998</v>
      </c>
      <c r="F14" s="17">
        <f>[10]Julho!$B$9</f>
        <v>21.562500000000004</v>
      </c>
      <c r="G14" s="17">
        <f>[10]Julho!$B$10</f>
        <v>22.004166666666663</v>
      </c>
      <c r="H14" s="17">
        <f>[10]Julho!$B$11</f>
        <v>19.474999999999998</v>
      </c>
      <c r="I14" s="17">
        <f>[10]Julho!$B$12</f>
        <v>20.362500000000001</v>
      </c>
      <c r="J14" s="17">
        <f>[10]Julho!$B$13</f>
        <v>22.129166666666666</v>
      </c>
      <c r="K14" s="17">
        <f>[10]Julho!$B$14</f>
        <v>22.662499999999998</v>
      </c>
      <c r="L14" s="17">
        <f>[10]Julho!$B$15</f>
        <v>23.179166666666664</v>
      </c>
      <c r="M14" s="17">
        <f>[10]Julho!$B$16</f>
        <v>23.508333333333336</v>
      </c>
      <c r="N14" s="17">
        <f>[10]Julho!$B$17</f>
        <v>23.624999999999996</v>
      </c>
      <c r="O14" s="17">
        <f>[10]Julho!$B$18</f>
        <v>22.975000000000005</v>
      </c>
      <c r="P14" s="17">
        <f>[10]Julho!$B$19</f>
        <v>23.0625</v>
      </c>
      <c r="Q14" s="17">
        <f>[10]Julho!$B$20</f>
        <v>20.675000000000001</v>
      </c>
      <c r="R14" s="17">
        <f>[10]Julho!$B$21</f>
        <v>13.829166666666666</v>
      </c>
      <c r="S14" s="17">
        <f>[10]Julho!$B$22</f>
        <v>14.387500000000003</v>
      </c>
      <c r="T14" s="17">
        <f>[10]Julho!$B$23</f>
        <v>18.537499999999998</v>
      </c>
      <c r="U14" s="17">
        <f>[10]Julho!$B$24</f>
        <v>19.270833333333336</v>
      </c>
      <c r="V14" s="17">
        <f>[10]Julho!$B$25</f>
        <v>19.625</v>
      </c>
      <c r="W14" s="17">
        <f>[10]Julho!$B$26</f>
        <v>19.525000000000002</v>
      </c>
      <c r="X14" s="17">
        <f>[10]Julho!$B$27</f>
        <v>20.733333333333331</v>
      </c>
      <c r="Y14" s="17">
        <f>[10]Julho!$B$28</f>
        <v>22.954166666666662</v>
      </c>
      <c r="Z14" s="17">
        <f>[10]Julho!$B$29</f>
        <v>24.216666666666669</v>
      </c>
      <c r="AA14" s="17">
        <f>[10]Julho!$B$30</f>
        <v>22.700000000000003</v>
      </c>
      <c r="AB14" s="17">
        <f>[10]Julho!$B$31</f>
        <v>22.070833333333336</v>
      </c>
      <c r="AC14" s="17">
        <f>[10]Julho!$B$32</f>
        <v>22.166666666666668</v>
      </c>
      <c r="AD14" s="17">
        <f>[10]Julho!$B$33</f>
        <v>22.724999999999998</v>
      </c>
      <c r="AE14" s="17">
        <f>[10]Julho!$B$34</f>
        <v>23.208333333333332</v>
      </c>
      <c r="AF14" s="17">
        <f>[10]Julho!$B$35</f>
        <v>22.025000000000002</v>
      </c>
      <c r="AG14" s="82">
        <f>AVERAGE(B14:AF14)</f>
        <v>21.236827956989249</v>
      </c>
    </row>
    <row r="15" spans="1:34" ht="17.100000000000001" customHeight="1" x14ac:dyDescent="0.2">
      <c r="A15" s="80" t="s">
        <v>6</v>
      </c>
      <c r="B15" s="17">
        <f>[11]Julho!$B$5</f>
        <v>21.145833333333332</v>
      </c>
      <c r="C15" s="17">
        <f>[11]Julho!$B$6</f>
        <v>21.824999999999999</v>
      </c>
      <c r="D15" s="17">
        <f>[11]Julho!$B$7</f>
        <v>21.804166666666671</v>
      </c>
      <c r="E15" s="17">
        <f>[11]Julho!$B$8</f>
        <v>21.508333333333326</v>
      </c>
      <c r="F15" s="17">
        <f>[11]Julho!$B$9</f>
        <v>22.320833333333336</v>
      </c>
      <c r="G15" s="17">
        <f>[11]Julho!$B$10</f>
        <v>20.349999999999998</v>
      </c>
      <c r="H15" s="17">
        <f>[11]Julho!$B$11</f>
        <v>20.408333333333335</v>
      </c>
      <c r="I15" s="17">
        <f>[11]Julho!$B$12</f>
        <v>21.616666666666664</v>
      </c>
      <c r="J15" s="17">
        <f>[11]Julho!$B$13</f>
        <v>23.029166666666665</v>
      </c>
      <c r="K15" s="17">
        <f>[11]Julho!$B$14</f>
        <v>22.512500000000003</v>
      </c>
      <c r="L15" s="17">
        <f>[11]Julho!$B$15</f>
        <v>22.779166666666665</v>
      </c>
      <c r="M15" s="17">
        <f>[11]Julho!$B$16</f>
        <v>22.883333333333336</v>
      </c>
      <c r="N15" s="17">
        <f>[11]Julho!$B$17</f>
        <v>23.795833333333334</v>
      </c>
      <c r="O15" s="17">
        <f>[11]Julho!$B$18</f>
        <v>23.778260869565216</v>
      </c>
      <c r="P15" s="17">
        <f>[11]Julho!$B$19</f>
        <v>26.341176470588234</v>
      </c>
      <c r="Q15" s="17">
        <f>[11]Julho!$B$20</f>
        <v>22.8</v>
      </c>
      <c r="R15" s="17">
        <f>[11]Julho!$B$21</f>
        <v>19.154545454545456</v>
      </c>
      <c r="S15" s="17">
        <f>[11]Julho!$B$22</f>
        <v>17.231578947368423</v>
      </c>
      <c r="T15" s="17">
        <f>[11]Julho!$B$23</f>
        <v>19.30952380952381</v>
      </c>
      <c r="U15" s="17">
        <f>[11]Julho!$B$24</f>
        <v>21.752941176470586</v>
      </c>
      <c r="V15" s="17">
        <f>[11]Julho!$B$25</f>
        <v>24.328571428571429</v>
      </c>
      <c r="W15" s="17">
        <f>[11]Julho!$B$26</f>
        <v>26.355555555555554</v>
      </c>
      <c r="X15" s="17">
        <f>[11]Julho!$B$27</f>
        <v>28.875</v>
      </c>
      <c r="Y15" s="17">
        <f>[11]Julho!$B$28</f>
        <v>30.962499999999999</v>
      </c>
      <c r="Z15" s="17">
        <f>[11]Julho!$B$29</f>
        <v>33.214285714285715</v>
      </c>
      <c r="AA15" s="17">
        <f>[11]Julho!$B$30</f>
        <v>33.414285714285711</v>
      </c>
      <c r="AB15" s="17">
        <f>[11]Julho!$B$31</f>
        <v>28</v>
      </c>
      <c r="AC15" s="17">
        <f>[11]Julho!$B$32</f>
        <v>31.4</v>
      </c>
      <c r="AD15" s="17">
        <f>[11]Julho!$B$33</f>
        <v>34.533333333333339</v>
      </c>
      <c r="AE15" s="17">
        <f>[11]Julho!$B$34</f>
        <v>33.642857142857146</v>
      </c>
      <c r="AF15" s="17">
        <f>[11]Julho!$B$35</f>
        <v>30.7</v>
      </c>
      <c r="AG15" s="82">
        <f t="shared" si="1"/>
        <v>24.89592200914894</v>
      </c>
    </row>
    <row r="16" spans="1:34" ht="17.100000000000001" customHeight="1" x14ac:dyDescent="0.2">
      <c r="A16" s="80" t="s">
        <v>7</v>
      </c>
      <c r="B16" s="17">
        <f>[12]Julho!$B$5</f>
        <v>21.570833333333336</v>
      </c>
      <c r="C16" s="17">
        <f>[12]Julho!$B$6</f>
        <v>22.0625</v>
      </c>
      <c r="D16" s="17">
        <f>[12]Julho!$B$7</f>
        <v>22.216666666666669</v>
      </c>
      <c r="E16" s="17">
        <f>[12]Julho!$B$8</f>
        <v>22.137499999999999</v>
      </c>
      <c r="F16" s="17">
        <f>[12]Julho!$B$9</f>
        <v>22.704166666666669</v>
      </c>
      <c r="G16" s="17">
        <f>[12]Julho!$B$10</f>
        <v>16.612500000000001</v>
      </c>
      <c r="H16" s="17">
        <f>[12]Julho!$B$11</f>
        <v>11.549999999999999</v>
      </c>
      <c r="I16" s="17">
        <f>[12]Julho!$B$12</f>
        <v>15.483333333333334</v>
      </c>
      <c r="J16" s="17">
        <f>[12]Julho!$B$13</f>
        <v>20.216666666666669</v>
      </c>
      <c r="K16" s="17">
        <f>[12]Julho!$B$14</f>
        <v>22.766666666666666</v>
      </c>
      <c r="L16" s="17">
        <f>[12]Julho!$B$15</f>
        <v>22.712499999999995</v>
      </c>
      <c r="M16" s="17">
        <f>[12]Julho!$B$16</f>
        <v>24.062499999999996</v>
      </c>
      <c r="N16" s="17">
        <f>[12]Julho!$B$17</f>
        <v>24.929166666666664</v>
      </c>
      <c r="O16" s="17">
        <f>[12]Julho!$B$18</f>
        <v>24.324999999999999</v>
      </c>
      <c r="P16" s="17">
        <f>[12]Julho!$B$19</f>
        <v>23.862499999999997</v>
      </c>
      <c r="Q16" s="17">
        <f>[12]Julho!$B$20</f>
        <v>16.237500000000001</v>
      </c>
      <c r="R16" s="17">
        <f>[12]Julho!$B$21</f>
        <v>9.9166666666666679</v>
      </c>
      <c r="S16" s="17">
        <f>[12]Julho!$B$22</f>
        <v>10.054166666666667</v>
      </c>
      <c r="T16" s="17">
        <f>[12]Julho!$B$23</f>
        <v>13.516666666666667</v>
      </c>
      <c r="U16" s="17">
        <f>[12]Julho!$B$24</f>
        <v>15.25</v>
      </c>
      <c r="V16" s="17">
        <f>[12]Julho!$B$25</f>
        <v>16.512499999999999</v>
      </c>
      <c r="W16" s="17">
        <f>[12]Julho!$B$26</f>
        <v>17.316666666666666</v>
      </c>
      <c r="X16" s="17">
        <f>[12]Julho!$B$27</f>
        <v>18.970833333333335</v>
      </c>
      <c r="Y16" s="17">
        <f>[12]Julho!$B$28</f>
        <v>21.650000000000002</v>
      </c>
      <c r="Z16" s="17">
        <f>[12]Julho!$B$29</f>
        <v>24.500000000000004</v>
      </c>
      <c r="AA16" s="17">
        <f>[12]Julho!$B$30</f>
        <v>24.320833333333336</v>
      </c>
      <c r="AB16" s="17">
        <f>[12]Julho!$B$31</f>
        <v>16.395833333333332</v>
      </c>
      <c r="AC16" s="17">
        <f>[12]Julho!$B$32</f>
        <v>15.329166666666667</v>
      </c>
      <c r="AD16" s="17">
        <f>[12]Julho!$B$33</f>
        <v>19.933333333333337</v>
      </c>
      <c r="AE16" s="17">
        <f>[12]Julho!$B$34</f>
        <v>21.862500000000001</v>
      </c>
      <c r="AF16" s="17">
        <f>[12]Julho!$B$35</f>
        <v>22.891666666666666</v>
      </c>
      <c r="AG16" s="82">
        <f t="shared" si="1"/>
        <v>19.415188172043013</v>
      </c>
    </row>
    <row r="17" spans="1:33" ht="17.100000000000001" customHeight="1" x14ac:dyDescent="0.2">
      <c r="A17" s="80" t="s">
        <v>8</v>
      </c>
      <c r="B17" s="17">
        <f>[13]Julho!$B$5</f>
        <v>22.3</v>
      </c>
      <c r="C17" s="17">
        <f>[13]Julho!$B$6</f>
        <v>21.258333333333336</v>
      </c>
      <c r="D17" s="17">
        <f>[13]Julho!$B$7</f>
        <v>21.545833333333334</v>
      </c>
      <c r="E17" s="17">
        <f>[13]Julho!$B$8</f>
        <v>21.504166666666666</v>
      </c>
      <c r="F17" s="17">
        <f>[13]Julho!$B$9</f>
        <v>22.183333333333334</v>
      </c>
      <c r="G17" s="17">
        <f>[13]Julho!$B$10</f>
        <v>15.874999999999998</v>
      </c>
      <c r="H17" s="17">
        <f>[13]Julho!$B$11</f>
        <v>12.241666666666665</v>
      </c>
      <c r="I17" s="17">
        <f>[13]Julho!$B$12</f>
        <v>13.416666666666666</v>
      </c>
      <c r="J17" s="17">
        <f>[13]Julho!$B$13</f>
        <v>18.216666666666665</v>
      </c>
      <c r="K17" s="17">
        <f>[13]Julho!$B$14</f>
        <v>22.099999999999998</v>
      </c>
      <c r="L17" s="17">
        <f>[13]Julho!$B$15</f>
        <v>23.9375</v>
      </c>
      <c r="M17" s="17">
        <f>[13]Julho!$B$16</f>
        <v>23.420833333333334</v>
      </c>
      <c r="N17" s="17">
        <f>[13]Julho!$B$17</f>
        <v>22.4375</v>
      </c>
      <c r="O17" s="17">
        <f>[13]Julho!$B$18</f>
        <v>24.608333333333331</v>
      </c>
      <c r="P17" s="17">
        <f>[13]Julho!$B$19</f>
        <v>22.620833333333334</v>
      </c>
      <c r="Q17" s="17">
        <f>[13]Julho!$B$20</f>
        <v>15.566666666666665</v>
      </c>
      <c r="R17" s="17">
        <f>[13]Julho!$B$21</f>
        <v>9.9375</v>
      </c>
      <c r="S17" s="17">
        <f>[13]Julho!$B$22</f>
        <v>8.3291666666666675</v>
      </c>
      <c r="T17" s="17">
        <f>[13]Julho!$B$23</f>
        <v>13.875000000000002</v>
      </c>
      <c r="U17" s="17">
        <f>[13]Julho!$B$24</f>
        <v>14.845833333333333</v>
      </c>
      <c r="V17" s="17">
        <f>[13]Julho!$B$25</f>
        <v>13.695833333333331</v>
      </c>
      <c r="W17" s="17">
        <f>[13]Julho!$B$26</f>
        <v>15.179166666666665</v>
      </c>
      <c r="X17" s="17">
        <f>[13]Julho!$B$27</f>
        <v>18.499999999999996</v>
      </c>
      <c r="Y17" s="17">
        <f>[13]Julho!$B$28</f>
        <v>19.087500000000002</v>
      </c>
      <c r="Z17" s="17">
        <f>[13]Julho!$B$29</f>
        <v>22.216666666666665</v>
      </c>
      <c r="AA17" s="17">
        <f>[13]Julho!$B$30</f>
        <v>23.083333333333332</v>
      </c>
      <c r="AB17" s="17">
        <f>[13]Julho!$B$31</f>
        <v>16.933333333333334</v>
      </c>
      <c r="AC17" s="17">
        <f>[13]Julho!$B$32</f>
        <v>15.27916666666667</v>
      </c>
      <c r="AD17" s="17">
        <f>[13]Julho!$B$33</f>
        <v>18.833333333333332</v>
      </c>
      <c r="AE17" s="17">
        <f>[13]Julho!$B$34</f>
        <v>20.3</v>
      </c>
      <c r="AF17" s="17">
        <f>[13]Julho!$B$35</f>
        <v>22.345833333333335</v>
      </c>
      <c r="AG17" s="82">
        <f t="shared" si="1"/>
        <v>18.570161290322581</v>
      </c>
    </row>
    <row r="18" spans="1:33" ht="17.100000000000001" customHeight="1" x14ac:dyDescent="0.2">
      <c r="A18" s="80" t="s">
        <v>9</v>
      </c>
      <c r="B18" s="17">
        <f>[14]Julho!$B$5</f>
        <v>21.8</v>
      </c>
      <c r="C18" s="17">
        <f>[14]Julho!$B$6</f>
        <v>22.637499999999999</v>
      </c>
      <c r="D18" s="17">
        <f>[14]Julho!$B$7</f>
        <v>22.829166666666666</v>
      </c>
      <c r="E18" s="17">
        <f>[14]Julho!$B$8</f>
        <v>22.55</v>
      </c>
      <c r="F18" s="17">
        <f>[14]Julho!$B$9</f>
        <v>23.220833333333331</v>
      </c>
      <c r="G18" s="17">
        <f>[14]Julho!$B$10</f>
        <v>17.683333333333334</v>
      </c>
      <c r="H18" s="17">
        <f>[14]Julho!$B$11</f>
        <v>12.591666666666667</v>
      </c>
      <c r="I18" s="17">
        <f>[14]Julho!$B$12</f>
        <v>16.2</v>
      </c>
      <c r="J18" s="17">
        <f>[14]Julho!$B$13</f>
        <v>20.120833333333334</v>
      </c>
      <c r="K18" s="17">
        <f>[14]Julho!$B$14</f>
        <v>23.420833333333334</v>
      </c>
      <c r="L18" s="17">
        <f>[14]Julho!$B$15</f>
        <v>24.149999999999995</v>
      </c>
      <c r="M18" s="17">
        <f>[14]Julho!$B$16</f>
        <v>24.870833333333334</v>
      </c>
      <c r="N18" s="17">
        <f>[14]Julho!$B$17</f>
        <v>26.821052631578947</v>
      </c>
      <c r="O18" s="17">
        <f>[14]Julho!$B$18</f>
        <v>25.245833333333334</v>
      </c>
      <c r="P18" s="17">
        <f>[14]Julho!$B$19</f>
        <v>23.862499999999997</v>
      </c>
      <c r="Q18" s="17">
        <f>[14]Julho!$B$20</f>
        <v>18.999999999999996</v>
      </c>
      <c r="R18" s="17">
        <f>[14]Julho!$B$21</f>
        <v>12.930769230769227</v>
      </c>
      <c r="S18" s="17">
        <f>[14]Julho!$B$22</f>
        <v>11.433333333333335</v>
      </c>
      <c r="T18" s="17">
        <f>[14]Julho!$B$23</f>
        <v>15.133333333333331</v>
      </c>
      <c r="U18" s="17">
        <f>[14]Julho!$B$24</f>
        <v>17.512500000000006</v>
      </c>
      <c r="V18" s="17">
        <f>[14]Julho!$B$25</f>
        <v>18.558333333333334</v>
      </c>
      <c r="W18" s="17">
        <f>[14]Julho!$B$26</f>
        <v>19.104347826086958</v>
      </c>
      <c r="X18" s="17">
        <f>[14]Julho!$B$27</f>
        <v>18.044444444444444</v>
      </c>
      <c r="Y18" s="17">
        <f>[14]Julho!$B$28</f>
        <v>21.400000000000002</v>
      </c>
      <c r="Z18" s="17">
        <f>[14]Julho!$B$29</f>
        <v>24.5</v>
      </c>
      <c r="AA18" s="17">
        <f>[14]Julho!$B$30</f>
        <v>25.566666666666666</v>
      </c>
      <c r="AB18" s="17">
        <f>[14]Julho!$B$31</f>
        <v>18.599999999999998</v>
      </c>
      <c r="AC18" s="17">
        <f>[14]Julho!$B$32</f>
        <v>17.8</v>
      </c>
      <c r="AD18" s="17">
        <f>[14]Julho!$B$33</f>
        <v>20.958333333333332</v>
      </c>
      <c r="AE18" s="17">
        <f>[14]Julho!$B$34</f>
        <v>21.7</v>
      </c>
      <c r="AF18" s="17">
        <f>[14]Julho!$B$35</f>
        <v>24.21</v>
      </c>
      <c r="AG18" s="82">
        <f t="shared" si="1"/>
        <v>20.46633701503913</v>
      </c>
    </row>
    <row r="19" spans="1:33" ht="17.100000000000001" customHeight="1" x14ac:dyDescent="0.2">
      <c r="A19" s="80" t="s">
        <v>46</v>
      </c>
      <c r="B19" s="17">
        <f>[15]Julho!$B$5</f>
        <v>20.562500000000004</v>
      </c>
      <c r="C19" s="17">
        <f>[15]Julho!$B$6</f>
        <v>21.241666666666664</v>
      </c>
      <c r="D19" s="17">
        <f>[15]Julho!$B$7</f>
        <v>21.900000000000002</v>
      </c>
      <c r="E19" s="17">
        <f>[15]Julho!$B$8</f>
        <v>21.387500000000003</v>
      </c>
      <c r="F19" s="17">
        <f>[15]Julho!$B$9</f>
        <v>21.691666666666663</v>
      </c>
      <c r="G19" s="17">
        <f>[15]Julho!$B$10</f>
        <v>16.875</v>
      </c>
      <c r="H19" s="17">
        <f>[15]Julho!$B$11</f>
        <v>13.358333333333329</v>
      </c>
      <c r="I19" s="17">
        <f>[15]Julho!$B$12</f>
        <v>17.741666666666667</v>
      </c>
      <c r="J19" s="17">
        <f>[15]Julho!$B$13</f>
        <v>20.854166666666675</v>
      </c>
      <c r="K19" s="17">
        <f>[15]Julho!$B$14</f>
        <v>23.283333333333331</v>
      </c>
      <c r="L19" s="17">
        <f>[15]Julho!$B$15</f>
        <v>24.241666666666671</v>
      </c>
      <c r="M19" s="17">
        <f>[15]Julho!$B$16</f>
        <v>25.470833333333331</v>
      </c>
      <c r="N19" s="17">
        <f>[15]Julho!$B$17</f>
        <v>26.187499999999996</v>
      </c>
      <c r="O19" s="17">
        <f>[15]Julho!$B$18</f>
        <v>24.362499999999997</v>
      </c>
      <c r="P19" s="17">
        <f>[15]Julho!$B$19</f>
        <v>26.016666666666669</v>
      </c>
      <c r="Q19" s="17">
        <f>[15]Julho!$B$20</f>
        <v>17.091666666666669</v>
      </c>
      <c r="R19" s="17">
        <f>[15]Julho!$B$21</f>
        <v>12.829166666666667</v>
      </c>
      <c r="S19" s="17">
        <f>[15]Julho!$B$22</f>
        <v>12.883333333333333</v>
      </c>
      <c r="T19" s="17">
        <f>[15]Julho!$B$23</f>
        <v>14.408333333333339</v>
      </c>
      <c r="U19" s="17">
        <f>[15]Julho!$B$24</f>
        <v>16.683333333333337</v>
      </c>
      <c r="V19" s="17">
        <f>[15]Julho!$B$25</f>
        <v>16</v>
      </c>
      <c r="W19" s="17">
        <f>[15]Julho!$B$26</f>
        <v>17.037500000000001</v>
      </c>
      <c r="X19" s="17">
        <f>[15]Julho!$B$27</f>
        <v>19.1875</v>
      </c>
      <c r="Y19" s="17">
        <f>[15]Julho!$B$28</f>
        <v>20.599999999999998</v>
      </c>
      <c r="Z19" s="17">
        <f>[15]Julho!$B$29</f>
        <v>22.325000000000003</v>
      </c>
      <c r="AA19" s="17">
        <f>[15]Julho!$B$30</f>
        <v>22.733333333333334</v>
      </c>
      <c r="AB19" s="17">
        <f>[15]Julho!$B$31</f>
        <v>19.770833333333332</v>
      </c>
      <c r="AC19" s="17">
        <f>[15]Julho!$B$32</f>
        <v>18.245833333333337</v>
      </c>
      <c r="AD19" s="17">
        <f>[15]Julho!$B$33</f>
        <v>20.599999999999998</v>
      </c>
      <c r="AE19" s="17">
        <f>[15]Julho!$B$34</f>
        <v>23.666666666666668</v>
      </c>
      <c r="AF19" s="17">
        <f>[15]Julho!$B$35</f>
        <v>23.533333333333335</v>
      </c>
      <c r="AG19" s="82">
        <f t="shared" si="1"/>
        <v>20.089381720430104</v>
      </c>
    </row>
    <row r="20" spans="1:33" ht="17.100000000000001" customHeight="1" x14ac:dyDescent="0.2">
      <c r="A20" s="80" t="s">
        <v>10</v>
      </c>
      <c r="B20" s="17">
        <f>[16]Julho!$B$5</f>
        <v>21.341666666666669</v>
      </c>
      <c r="C20" s="17">
        <f>[16]Julho!$B$6</f>
        <v>22.087499999999995</v>
      </c>
      <c r="D20" s="17">
        <f>[16]Julho!$B$7</f>
        <v>22.279166666666665</v>
      </c>
      <c r="E20" s="17">
        <f>[16]Julho!$B$8</f>
        <v>22.845833333333331</v>
      </c>
      <c r="F20" s="17">
        <f>[16]Julho!$B$9</f>
        <v>23.124999999999996</v>
      </c>
      <c r="G20" s="17">
        <f>[16]Julho!$B$10</f>
        <v>16.429166666666664</v>
      </c>
      <c r="H20" s="17">
        <f>[16]Julho!$B$11</f>
        <v>11.475000000000001</v>
      </c>
      <c r="I20" s="17">
        <f>[16]Julho!$B$12</f>
        <v>13.633333333333331</v>
      </c>
      <c r="J20" s="17">
        <f>[16]Julho!$B$13</f>
        <v>19.700000000000003</v>
      </c>
      <c r="K20" s="17">
        <f>[16]Julho!$B$14</f>
        <v>22.670833333333334</v>
      </c>
      <c r="L20" s="17">
        <f>[16]Julho!$B$15</f>
        <v>24.350000000000005</v>
      </c>
      <c r="M20" s="17">
        <f>[16]Julho!$B$16</f>
        <v>24.770833333333339</v>
      </c>
      <c r="N20" s="17">
        <f>[16]Julho!$B$17</f>
        <v>24.891666666666666</v>
      </c>
      <c r="O20" s="17">
        <f>[16]Julho!$B$18</f>
        <v>25.483333333333334</v>
      </c>
      <c r="P20" s="17">
        <f>[16]Julho!$B$19</f>
        <v>23.637500000000003</v>
      </c>
      <c r="Q20" s="17">
        <f>[16]Julho!$B$20</f>
        <v>16.004166666666666</v>
      </c>
      <c r="R20" s="17">
        <f>[16]Julho!$B$21</f>
        <v>10.320833333333333</v>
      </c>
      <c r="S20" s="17">
        <f>[16]Julho!$B$22</f>
        <v>8.5624999999999982</v>
      </c>
      <c r="T20" s="17">
        <f>[16]Julho!$B$23</f>
        <v>13.66666666666667</v>
      </c>
      <c r="U20" s="17">
        <f>[16]Julho!$B$24</f>
        <v>15.241666666666665</v>
      </c>
      <c r="V20" s="17">
        <f>[16]Julho!$B$25</f>
        <v>15.775</v>
      </c>
      <c r="W20" s="17">
        <f>[16]Julho!$B$26</f>
        <v>16.625</v>
      </c>
      <c r="X20" s="17">
        <f>[16]Julho!$B$27</f>
        <v>18.858333333333331</v>
      </c>
      <c r="Y20" s="17">
        <f>[16]Julho!$B$28</f>
        <v>20.862500000000001</v>
      </c>
      <c r="Z20" s="17">
        <f>[16]Julho!$B$29</f>
        <v>22.504166666666674</v>
      </c>
      <c r="AA20" s="17">
        <f>[16]Julho!$B$30</f>
        <v>24.612500000000001</v>
      </c>
      <c r="AB20" s="17">
        <f>[16]Julho!$B$31</f>
        <v>15.866666666666665</v>
      </c>
      <c r="AC20" s="17">
        <f>[16]Julho!$B$32</f>
        <v>15.483333333333334</v>
      </c>
      <c r="AD20" s="17">
        <f>[16]Julho!$B$33</f>
        <v>19.366666666666667</v>
      </c>
      <c r="AE20" s="17">
        <f>[16]Julho!$B$34</f>
        <v>21.899999999999995</v>
      </c>
      <c r="AF20" s="17">
        <f>[16]Julho!$B$35</f>
        <v>23.349999999999998</v>
      </c>
      <c r="AG20" s="82">
        <f t="shared" ref="AG20:AG32" si="2">AVERAGE(B20:AF20)</f>
        <v>19.281317204301075</v>
      </c>
    </row>
    <row r="21" spans="1:33" ht="17.100000000000001" customHeight="1" x14ac:dyDescent="0.2">
      <c r="A21" s="80" t="s">
        <v>11</v>
      </c>
      <c r="B21" s="17">
        <f>[17]Julho!$B$5</f>
        <v>18.587500000000002</v>
      </c>
      <c r="C21" s="17">
        <f>[17]Julho!$B$6</f>
        <v>19.408333333333331</v>
      </c>
      <c r="D21" s="17">
        <f>[17]Julho!$B$7</f>
        <v>19.766666666666669</v>
      </c>
      <c r="E21" s="17">
        <f>[17]Julho!$B$8</f>
        <v>19.258333333333336</v>
      </c>
      <c r="F21" s="17">
        <f>[17]Julho!$B$9</f>
        <v>20.599999999999998</v>
      </c>
      <c r="G21" s="17">
        <f>[17]Julho!$B$10</f>
        <v>16.55</v>
      </c>
      <c r="H21" s="17">
        <f>[17]Julho!$B$11</f>
        <v>11.145833333333334</v>
      </c>
      <c r="I21" s="17">
        <f>[17]Julho!$B$12</f>
        <v>13.108333333333336</v>
      </c>
      <c r="J21" s="17">
        <f>[17]Julho!$B$13</f>
        <v>18.204166666666662</v>
      </c>
      <c r="K21" s="17">
        <f>[17]Julho!$B$14</f>
        <v>21.387499999999999</v>
      </c>
      <c r="L21" s="17">
        <f>[17]Julho!$B$15</f>
        <v>21.520833333333332</v>
      </c>
      <c r="M21" s="17">
        <f>[17]Julho!$B$16</f>
        <v>23.370833333333334</v>
      </c>
      <c r="N21" s="17">
        <f>[17]Julho!$B$17</f>
        <v>23.741666666666664</v>
      </c>
      <c r="O21" s="17">
        <f>[17]Julho!$B$18</f>
        <v>22.462500000000002</v>
      </c>
      <c r="P21" s="17">
        <f>[17]Julho!$B$19</f>
        <v>24.091666666666669</v>
      </c>
      <c r="Q21" s="17">
        <f>[17]Julho!$B$20</f>
        <v>17.954166666666669</v>
      </c>
      <c r="R21" s="17">
        <f>[17]Julho!$B$21</f>
        <v>10.733333333333334</v>
      </c>
      <c r="S21" s="17">
        <f>[17]Julho!$B$22</f>
        <v>9.5791666666666657</v>
      </c>
      <c r="T21" s="17">
        <f>[17]Julho!$B$23</f>
        <v>14.708333333333334</v>
      </c>
      <c r="U21" s="17">
        <f>[17]Julho!$B$24</f>
        <v>16.145833333333336</v>
      </c>
      <c r="V21" s="17">
        <f>[17]Julho!$B$25</f>
        <v>16.270833333333332</v>
      </c>
      <c r="W21" s="17">
        <f>[17]Julho!$B$26</f>
        <v>16.274999999999999</v>
      </c>
      <c r="X21" s="17">
        <f>[17]Julho!$B$27</f>
        <v>17.541666666666668</v>
      </c>
      <c r="Y21" s="17">
        <f>[17]Julho!$B$28</f>
        <v>18.2</v>
      </c>
      <c r="Z21" s="17">
        <f>[17]Julho!$B$29</f>
        <v>21.416666666666661</v>
      </c>
      <c r="AA21" s="17">
        <f>[17]Julho!$B$30</f>
        <v>21.633333333333329</v>
      </c>
      <c r="AB21" s="17">
        <f>[17]Julho!$B$31</f>
        <v>17.850000000000001</v>
      </c>
      <c r="AC21" s="17">
        <f>[17]Julho!$B$32</f>
        <v>16.412500000000001</v>
      </c>
      <c r="AD21" s="17">
        <f>[17]Julho!$B$33</f>
        <v>18.729166666666668</v>
      </c>
      <c r="AE21" s="17">
        <f>[17]Julho!$B$34</f>
        <v>20.5</v>
      </c>
      <c r="AF21" s="17">
        <f>[17]Julho!$B$35</f>
        <v>20.733333333333331</v>
      </c>
      <c r="AG21" s="82">
        <f t="shared" si="2"/>
        <v>18.318951612903223</v>
      </c>
    </row>
    <row r="22" spans="1:33" ht="17.100000000000001" customHeight="1" x14ac:dyDescent="0.2">
      <c r="A22" s="80" t="s">
        <v>12</v>
      </c>
      <c r="B22" s="17">
        <f>[18]Julho!$B$5</f>
        <v>21.537500000000005</v>
      </c>
      <c r="C22" s="17">
        <f>[18]Julho!$B$6</f>
        <v>22.220833333333331</v>
      </c>
      <c r="D22" s="17">
        <f>[18]Julho!$B$7</f>
        <v>22.491666666666664</v>
      </c>
      <c r="E22" s="17">
        <f>[18]Julho!$B$8</f>
        <v>21.087499999999995</v>
      </c>
      <c r="F22" s="17">
        <f>[18]Julho!$B$9</f>
        <v>22.258333333333329</v>
      </c>
      <c r="G22" s="17">
        <f>[18]Julho!$B$10</f>
        <v>17.774999999999999</v>
      </c>
      <c r="H22" s="17">
        <f>[18]Julho!$B$11</f>
        <v>15.583333333333334</v>
      </c>
      <c r="I22" s="17">
        <f>[18]Julho!$B$12</f>
        <v>18.766666666666662</v>
      </c>
      <c r="J22" s="17">
        <f>[18]Julho!$B$13</f>
        <v>21.429166666666664</v>
      </c>
      <c r="K22" s="17">
        <f>[18]Julho!$B$14</f>
        <v>23.295833333333334</v>
      </c>
      <c r="L22" s="17">
        <f>[18]Julho!$B$15</f>
        <v>23.845833333333328</v>
      </c>
      <c r="M22" s="17">
        <f>[18]Julho!$B$16</f>
        <v>25.008333333333329</v>
      </c>
      <c r="N22" s="17">
        <f>[18]Julho!$B$17</f>
        <v>25.295833333333331</v>
      </c>
      <c r="O22" s="17">
        <f>[18]Julho!$B$18</f>
        <v>24.129166666666666</v>
      </c>
      <c r="P22" s="17">
        <f>[18]Julho!$B$19</f>
        <v>24.5</v>
      </c>
      <c r="Q22" s="17">
        <f>[18]Julho!$B$20</f>
        <v>19.933333333333334</v>
      </c>
      <c r="R22" s="17">
        <f>[18]Julho!$B$21</f>
        <v>13.725</v>
      </c>
      <c r="S22" s="17">
        <f>[18]Julho!$B$22</f>
        <v>13.104166666666666</v>
      </c>
      <c r="T22" s="17">
        <f>[18]Julho!$B$23</f>
        <v>16.254166666666666</v>
      </c>
      <c r="U22" s="17">
        <f>[18]Julho!$B$24</f>
        <v>16.55</v>
      </c>
      <c r="V22" s="17">
        <f>[18]Julho!$B$25</f>
        <v>17.8</v>
      </c>
      <c r="W22" s="17">
        <f>[18]Julho!$B$26</f>
        <v>17.716666666666665</v>
      </c>
      <c r="X22" s="17">
        <f>[18]Julho!$B$27</f>
        <v>19.595833333333335</v>
      </c>
      <c r="Y22" s="17">
        <f>[18]Julho!$B$28</f>
        <v>21.250000000000004</v>
      </c>
      <c r="Z22" s="17">
        <f>[18]Julho!$B$29</f>
        <v>23.625</v>
      </c>
      <c r="AA22" s="17">
        <f>[18]Julho!$B$30</f>
        <v>23.333333333333339</v>
      </c>
      <c r="AB22" s="17">
        <f>[18]Julho!$B$31</f>
        <v>20.591666666666669</v>
      </c>
      <c r="AC22" s="17">
        <f>[18]Julho!$B$32</f>
        <v>20.054166666666671</v>
      </c>
      <c r="AD22" s="17">
        <f>[18]Julho!$B$33</f>
        <v>22.216666666666669</v>
      </c>
      <c r="AE22" s="17">
        <f>[18]Julho!$B$34</f>
        <v>23.858333333333334</v>
      </c>
      <c r="AF22" s="17">
        <f>[18]Julho!$B$35</f>
        <v>23.529166666666665</v>
      </c>
      <c r="AG22" s="82">
        <f t="shared" si="2"/>
        <v>20.72137096774194</v>
      </c>
    </row>
    <row r="23" spans="1:33" ht="17.100000000000001" customHeight="1" x14ac:dyDescent="0.2">
      <c r="A23" s="80" t="s">
        <v>13</v>
      </c>
      <c r="B23" s="17">
        <f>[19]Julho!$B$5</f>
        <v>21.308333333333334</v>
      </c>
      <c r="C23" s="17">
        <f>[19]Julho!$B$6</f>
        <v>21.766666666666666</v>
      </c>
      <c r="D23" s="17">
        <f>[19]Julho!$B$7</f>
        <v>22.099999999999998</v>
      </c>
      <c r="E23" s="17">
        <f>[19]Julho!$B$8</f>
        <v>21.533333333333331</v>
      </c>
      <c r="F23" s="17">
        <f>[19]Julho!$B$9</f>
        <v>21.637500000000003</v>
      </c>
      <c r="G23" s="17">
        <f>[19]Julho!$B$10</f>
        <v>17.3</v>
      </c>
      <c r="H23" s="17">
        <f>[19]Julho!$B$11</f>
        <v>18.004166666666666</v>
      </c>
      <c r="I23" s="17">
        <f>[19]Julho!$B$12</f>
        <v>20.141666666666669</v>
      </c>
      <c r="J23" s="17">
        <f>[19]Julho!$B$13</f>
        <v>23.270833333333332</v>
      </c>
      <c r="K23" s="17">
        <f>[19]Julho!$B$14</f>
        <v>23.366666666666671</v>
      </c>
      <c r="L23" s="17">
        <f>[19]Julho!$B$15</f>
        <v>24.954166666666669</v>
      </c>
      <c r="M23" s="17">
        <f>[19]Julho!$B$16</f>
        <v>25.391666666666669</v>
      </c>
      <c r="N23" s="17">
        <f>[19]Julho!$B$17</f>
        <v>26.225000000000005</v>
      </c>
      <c r="O23" s="17">
        <f>[19]Julho!$B$18</f>
        <v>25.400000000000002</v>
      </c>
      <c r="P23" s="17">
        <f>[19]Julho!$B$19</f>
        <v>25.804166666666671</v>
      </c>
      <c r="Q23" s="17">
        <f>[19]Julho!$B$20</f>
        <v>20.670833333333334</v>
      </c>
      <c r="R23" s="17">
        <f>[19]Julho!$B$21</f>
        <v>13.495833333333335</v>
      </c>
      <c r="S23" s="17">
        <f>[19]Julho!$B$22</f>
        <v>14.9</v>
      </c>
      <c r="T23" s="17">
        <f>[19]Julho!$B$23</f>
        <v>15.587499999999999</v>
      </c>
      <c r="U23" s="17">
        <f>[19]Julho!$B$24</f>
        <v>16.258333333333333</v>
      </c>
      <c r="V23" s="17">
        <f>[19]Julho!$B$25</f>
        <v>17.108333333333331</v>
      </c>
      <c r="W23" s="17">
        <f>[19]Julho!$B$26</f>
        <v>17.683333333333334</v>
      </c>
      <c r="X23" s="17">
        <f>[19]Julho!$B$27</f>
        <v>19.500000000000004</v>
      </c>
      <c r="Y23" s="17">
        <f>[19]Julho!$B$28</f>
        <v>21.683333333333334</v>
      </c>
      <c r="Z23" s="17">
        <f>[19]Julho!$B$29</f>
        <v>23.9375</v>
      </c>
      <c r="AA23" s="17">
        <f>[19]Julho!$B$30</f>
        <v>24.083333333333332</v>
      </c>
      <c r="AB23" s="17">
        <f>[19]Julho!$B$31</f>
        <v>21.899999999999995</v>
      </c>
      <c r="AC23" s="17">
        <f>[19]Julho!$B$32</f>
        <v>19.858333333333331</v>
      </c>
      <c r="AD23" s="17">
        <f>[19]Julho!$B$33</f>
        <v>21.433333333333326</v>
      </c>
      <c r="AE23" s="17">
        <f>[19]Julho!$B$34</f>
        <v>23.154166666666665</v>
      </c>
      <c r="AF23" s="17">
        <f>[19]Julho!$B$35</f>
        <v>23.183333333333334</v>
      </c>
      <c r="AG23" s="82">
        <f t="shared" si="2"/>
        <v>21.05295698924731</v>
      </c>
    </row>
    <row r="24" spans="1:33" ht="17.100000000000001" customHeight="1" x14ac:dyDescent="0.2">
      <c r="A24" s="80" t="s">
        <v>14</v>
      </c>
      <c r="B24" s="17">
        <f>[20]Julho!$B$5</f>
        <v>20.387499999999999</v>
      </c>
      <c r="C24" s="17">
        <f>[20]Julho!$B$6</f>
        <v>21.466666666666669</v>
      </c>
      <c r="D24" s="17">
        <f>[20]Julho!$B$7</f>
        <v>20.766666666666666</v>
      </c>
      <c r="E24" s="17">
        <f>[20]Julho!$B$8</f>
        <v>21.583333333333329</v>
      </c>
      <c r="F24" s="17">
        <f>[20]Julho!$B$9</f>
        <v>21.650000000000002</v>
      </c>
      <c r="G24" s="17">
        <f>[20]Julho!$B$10</f>
        <v>22.704166666666669</v>
      </c>
      <c r="H24" s="17">
        <f>[20]Julho!$B$11</f>
        <v>18.329166666666662</v>
      </c>
      <c r="I24" s="17">
        <f>[20]Julho!$B$12</f>
        <v>17.754166666666666</v>
      </c>
      <c r="J24" s="17">
        <f>[20]Julho!$B$13</f>
        <v>19.395833333333329</v>
      </c>
      <c r="K24" s="17">
        <f>[20]Julho!$B$14</f>
        <v>22.7</v>
      </c>
      <c r="L24" s="17">
        <f>[20]Julho!$B$15</f>
        <v>23.183333333333337</v>
      </c>
      <c r="M24" s="17">
        <f>[20]Julho!$B$16</f>
        <v>23.474999999999998</v>
      </c>
      <c r="N24" s="17">
        <f>[20]Julho!$B$17</f>
        <v>23.4375</v>
      </c>
      <c r="O24" s="17">
        <f>[20]Julho!$B$18</f>
        <v>22.908333333333331</v>
      </c>
      <c r="P24" s="17">
        <f>[20]Julho!$B$19</f>
        <v>23.474999999999998</v>
      </c>
      <c r="Q24" s="17">
        <f>[20]Julho!$B$20</f>
        <v>20.675000000000001</v>
      </c>
      <c r="R24" s="17">
        <f>[20]Julho!$B$21</f>
        <v>13.683333333333335</v>
      </c>
      <c r="S24" s="17">
        <f>[20]Julho!$B$22</f>
        <v>13.079166666666671</v>
      </c>
      <c r="T24" s="17">
        <f>[20]Julho!$B$23</f>
        <v>16.324999999999999</v>
      </c>
      <c r="U24" s="17">
        <f>[20]Julho!$B$24</f>
        <v>18.595833333333335</v>
      </c>
      <c r="V24" s="17">
        <f>[20]Julho!$B$25</f>
        <v>19.645833333333332</v>
      </c>
      <c r="W24" s="17">
        <f>[20]Julho!$B$26</f>
        <v>19.645833333333332</v>
      </c>
      <c r="X24" s="17">
        <f>[20]Julho!$B$27</f>
        <v>20.608333333333334</v>
      </c>
      <c r="Y24" s="17">
        <f>[20]Julho!$B$28</f>
        <v>22.900000000000002</v>
      </c>
      <c r="Z24" s="17">
        <f>[20]Julho!$B$29</f>
        <v>24.604166666666661</v>
      </c>
      <c r="AA24" s="17">
        <f>[20]Julho!$B$30</f>
        <v>22.316666666666666</v>
      </c>
      <c r="AB24" s="17">
        <f>[20]Julho!$B$31</f>
        <v>22.545833333333334</v>
      </c>
      <c r="AC24" s="17">
        <f>[20]Julho!$B$32</f>
        <v>22.175000000000001</v>
      </c>
      <c r="AD24" s="17">
        <f>[20]Julho!$B$33</f>
        <v>23.504166666666666</v>
      </c>
      <c r="AE24" s="17">
        <f>[20]Julho!$B$34</f>
        <v>23.704166666666669</v>
      </c>
      <c r="AF24" s="17">
        <f>[20]Julho!$B$35</f>
        <v>23.341666666666665</v>
      </c>
      <c r="AG24" s="82">
        <f t="shared" si="2"/>
        <v>20.986021505376343</v>
      </c>
    </row>
    <row r="25" spans="1:33" ht="17.100000000000001" customHeight="1" x14ac:dyDescent="0.2">
      <c r="A25" s="80" t="s">
        <v>15</v>
      </c>
      <c r="B25" s="17">
        <f>[21]Julho!$B$5</f>
        <v>19.650000000000002</v>
      </c>
      <c r="C25" s="17">
        <f>[21]Julho!$B$6</f>
        <v>20.204166666666669</v>
      </c>
      <c r="D25" s="17">
        <f>[21]Julho!$B$7</f>
        <v>20.374999999999996</v>
      </c>
      <c r="E25" s="17">
        <f>[21]Julho!$B$8</f>
        <v>20.041666666666671</v>
      </c>
      <c r="F25" s="17">
        <f>[21]Julho!$B$9</f>
        <v>21.145833333333329</v>
      </c>
      <c r="G25" s="17">
        <f>[21]Julho!$B$10</f>
        <v>13.504166666666663</v>
      </c>
      <c r="H25" s="17">
        <f>[21]Julho!$B$11</f>
        <v>12.075000000000003</v>
      </c>
      <c r="I25" s="17">
        <f>[21]Julho!$B$12</f>
        <v>13.674999999999999</v>
      </c>
      <c r="J25" s="17">
        <f>[21]Julho!$B$13</f>
        <v>18.55</v>
      </c>
      <c r="K25" s="17">
        <f>[21]Julho!$B$14</f>
        <v>23.133333333333336</v>
      </c>
      <c r="L25" s="17">
        <f>[21]Julho!$B$15</f>
        <v>23.037499999999998</v>
      </c>
      <c r="M25" s="17">
        <f>[21]Julho!$B$16</f>
        <v>24.941666666666663</v>
      </c>
      <c r="N25" s="17">
        <f>[21]Julho!$B$17</f>
        <v>24.625000000000004</v>
      </c>
      <c r="O25" s="17">
        <f>[21]Julho!$B$18</f>
        <v>25.333333333333339</v>
      </c>
      <c r="P25" s="17">
        <f>[21]Julho!$B$19</f>
        <v>23.983333333333331</v>
      </c>
      <c r="Q25" s="17">
        <f>[21]Julho!$B$20</f>
        <v>12.904166666666667</v>
      </c>
      <c r="R25" s="17">
        <f>[21]Julho!$B$21</f>
        <v>9.4625000000000004</v>
      </c>
      <c r="S25" s="17">
        <f>[21]Julho!$B$22</f>
        <v>9.8833333333333346</v>
      </c>
      <c r="T25" s="17">
        <f>[21]Julho!$B$23</f>
        <v>11.420833333333334</v>
      </c>
      <c r="U25" s="17">
        <f>[21]Julho!$B$24</f>
        <v>14.420833333333334</v>
      </c>
      <c r="V25" s="17">
        <f>[21]Julho!$B$25</f>
        <v>16.012500000000003</v>
      </c>
      <c r="W25" s="17">
        <f>[21]Julho!$B$26</f>
        <v>16.358333333333334</v>
      </c>
      <c r="X25" s="17">
        <f>[21]Julho!$B$27</f>
        <v>17.304166666666667</v>
      </c>
      <c r="Y25" s="17">
        <f>[21]Julho!$B$28</f>
        <v>19.516666666666669</v>
      </c>
      <c r="Z25" s="17">
        <f>[21]Julho!$B$29</f>
        <v>22.145833333333339</v>
      </c>
      <c r="AA25" s="17">
        <f>[21]Julho!$B$30</f>
        <v>23.179166666666671</v>
      </c>
      <c r="AB25" s="17">
        <f>[21]Julho!$B$31</f>
        <v>14.695833333333333</v>
      </c>
      <c r="AC25" s="17">
        <f>[21]Julho!$B$32</f>
        <v>15.075000000000001</v>
      </c>
      <c r="AD25" s="17">
        <f>[21]Julho!$B$33</f>
        <v>18.433333333333334</v>
      </c>
      <c r="AE25" s="17">
        <f>[21]Julho!$B$34</f>
        <v>19.966666666666665</v>
      </c>
      <c r="AF25" s="17">
        <f>[21]Julho!$B$35</f>
        <v>20.520833333333332</v>
      </c>
      <c r="AG25" s="82">
        <f t="shared" si="2"/>
        <v>18.244354838709679</v>
      </c>
    </row>
    <row r="26" spans="1:33" ht="17.100000000000001" customHeight="1" x14ac:dyDescent="0.2">
      <c r="A26" s="80" t="s">
        <v>16</v>
      </c>
      <c r="B26" s="17">
        <f>[22]Julho!$B$5</f>
        <v>21.658333333333335</v>
      </c>
      <c r="C26" s="17">
        <f>[22]Julho!$B$6</f>
        <v>21.9375</v>
      </c>
      <c r="D26" s="17">
        <f>[22]Julho!$B$7</f>
        <v>23.133333333333329</v>
      </c>
      <c r="E26" s="17">
        <f>[22]Julho!$B$8</f>
        <v>22.995833333333334</v>
      </c>
      <c r="F26" s="17">
        <f>[22]Julho!$B$9</f>
        <v>18.916666666666668</v>
      </c>
      <c r="G26" s="17">
        <f>[22]Julho!$B$10</f>
        <v>15.483333333333333</v>
      </c>
      <c r="H26" s="17">
        <f>[22]Julho!$B$11</f>
        <v>14.141666666666667</v>
      </c>
      <c r="I26" s="17">
        <f>[22]Julho!$B$12</f>
        <v>19.037500000000001</v>
      </c>
      <c r="J26" s="17">
        <f>[22]Julho!$B$13</f>
        <v>23.750000000000004</v>
      </c>
      <c r="K26" s="17">
        <f>[22]Julho!$B$14</f>
        <v>25.625</v>
      </c>
      <c r="L26" s="17">
        <f>[22]Julho!$B$15</f>
        <v>27.120833333333337</v>
      </c>
      <c r="M26" s="17">
        <f>[22]Julho!$B$16</f>
        <v>26.774999999999995</v>
      </c>
      <c r="N26" s="17">
        <f>[22]Julho!$B$17</f>
        <v>24.712499999999995</v>
      </c>
      <c r="O26" s="17">
        <f>[22]Julho!$B$18</f>
        <v>27.274999999999991</v>
      </c>
      <c r="P26" s="17">
        <f>[22]Julho!$B$19</f>
        <v>25.541666666666661</v>
      </c>
      <c r="Q26" s="17">
        <f>[22]Julho!$B$20</f>
        <v>15.670833333333333</v>
      </c>
      <c r="R26" s="17">
        <f>[22]Julho!$B$21</f>
        <v>12.416666666666666</v>
      </c>
      <c r="S26" s="17">
        <f>[22]Julho!$B$22</f>
        <v>14.387499999999998</v>
      </c>
      <c r="T26" s="17">
        <f>[22]Julho!$B$23</f>
        <v>13.595833333333337</v>
      </c>
      <c r="U26" s="17">
        <f>[22]Julho!$B$24</f>
        <v>13.870833333333337</v>
      </c>
      <c r="V26" s="17">
        <f>[22]Julho!$B$25</f>
        <v>14.270833333333336</v>
      </c>
      <c r="W26" s="17">
        <f>[22]Julho!$B$26</f>
        <v>15.866666666666665</v>
      </c>
      <c r="X26" s="17">
        <f>[22]Julho!$B$27</f>
        <v>19.525000000000002</v>
      </c>
      <c r="Y26" s="17">
        <f>[22]Julho!$B$28</f>
        <v>22.958333333333332</v>
      </c>
      <c r="Z26" s="17">
        <f>[22]Julho!$B$29</f>
        <v>24.012499999999999</v>
      </c>
      <c r="AA26" s="17">
        <f>[22]Julho!$B$30</f>
        <v>24.270833333333332</v>
      </c>
      <c r="AB26" s="17">
        <f>[22]Julho!$B$31</f>
        <v>17.820833333333336</v>
      </c>
      <c r="AC26" s="17">
        <f>[22]Julho!$B$32</f>
        <v>15.479166666666666</v>
      </c>
      <c r="AD26" s="17">
        <f>[22]Julho!$B$33</f>
        <v>19.004166666666666</v>
      </c>
      <c r="AE26" s="17">
        <f>[22]Julho!$B$34</f>
        <v>23.454166666666669</v>
      </c>
      <c r="AF26" s="17">
        <f>[22]Julho!$B$35</f>
        <v>25.583333333333332</v>
      </c>
      <c r="AG26" s="82">
        <f t="shared" si="2"/>
        <v>20.331989247311828</v>
      </c>
    </row>
    <row r="27" spans="1:33" ht="17.100000000000001" customHeight="1" x14ac:dyDescent="0.2">
      <c r="A27" s="80" t="s">
        <v>17</v>
      </c>
      <c r="B27" s="17">
        <f>[23]Julho!$B$5</f>
        <v>20.091666666666665</v>
      </c>
      <c r="C27" s="17">
        <f>[23]Julho!$B$6</f>
        <v>21.487500000000001</v>
      </c>
      <c r="D27" s="17">
        <f>[23]Julho!$B$7</f>
        <v>22.541666666666668</v>
      </c>
      <c r="E27" s="17">
        <f>[23]Julho!$B$8</f>
        <v>21.779166666666669</v>
      </c>
      <c r="F27" s="17">
        <f>[23]Julho!$B$9</f>
        <v>22.495833333333334</v>
      </c>
      <c r="G27" s="17">
        <f>[23]Julho!$B$10</f>
        <v>17.054166666666664</v>
      </c>
      <c r="H27" s="17">
        <f>[23]Julho!$B$11</f>
        <v>10.491666666666667</v>
      </c>
      <c r="I27" s="17">
        <f>[23]Julho!$B$12</f>
        <v>12.408333333333333</v>
      </c>
      <c r="J27" s="17">
        <f>[23]Julho!$B$13</f>
        <v>20.291666666666668</v>
      </c>
      <c r="K27" s="17">
        <f>[23]Julho!$B$14</f>
        <v>22.291666666666668</v>
      </c>
      <c r="L27" s="17">
        <f>[23]Julho!$B$15</f>
        <v>23.870833333333337</v>
      </c>
      <c r="M27" s="17">
        <f>[23]Julho!$B$16</f>
        <v>23.529166666666669</v>
      </c>
      <c r="N27" s="17">
        <f>[23]Julho!$B$17</f>
        <v>24.379166666666663</v>
      </c>
      <c r="O27" s="17">
        <f>[23]Julho!$B$18</f>
        <v>23.974999999999998</v>
      </c>
      <c r="P27" s="17">
        <f>[23]Julho!$B$19</f>
        <v>24.416666666666668</v>
      </c>
      <c r="Q27" s="17">
        <f>[23]Julho!$B$20</f>
        <v>18.683333333333334</v>
      </c>
      <c r="R27" s="17">
        <f>[23]Julho!$B$21</f>
        <v>10.091666666666667</v>
      </c>
      <c r="S27" s="17">
        <f>[23]Julho!$B$22</f>
        <v>8.8125</v>
      </c>
      <c r="T27" s="17">
        <f>[23]Julho!$B$23</f>
        <v>15.145833333333334</v>
      </c>
      <c r="U27" s="17">
        <f>[23]Julho!$B$24</f>
        <v>16.970833333333331</v>
      </c>
      <c r="V27" s="17">
        <f>[23]Julho!$B$25</f>
        <v>15.970833333333333</v>
      </c>
      <c r="W27" s="17">
        <f>[23]Julho!$B$26</f>
        <v>16.5625</v>
      </c>
      <c r="X27" s="17">
        <f>[23]Julho!$B$27</f>
        <v>19.49583333333333</v>
      </c>
      <c r="Y27" s="17">
        <f>[23]Julho!$B$28</f>
        <v>20.695833333333329</v>
      </c>
      <c r="Z27" s="17">
        <f>[23]Julho!$B$29</f>
        <v>23.116666666666664</v>
      </c>
      <c r="AA27" s="17">
        <f>[23]Julho!$B$30</f>
        <v>23.120833333333334</v>
      </c>
      <c r="AB27" s="17">
        <f>[23]Julho!$B$31</f>
        <v>17.933333333333334</v>
      </c>
      <c r="AC27" s="17">
        <f>[23]Julho!$B$32</f>
        <v>16.774999999999999</v>
      </c>
      <c r="AD27" s="17">
        <f>[23]Julho!$B$33</f>
        <v>19.349999999999998</v>
      </c>
      <c r="AE27" s="17">
        <f>[23]Julho!$B$34</f>
        <v>22.508333333333336</v>
      </c>
      <c r="AF27" s="17">
        <f>[23]Julho!$B$35</f>
        <v>23.633333333333336</v>
      </c>
      <c r="AG27" s="82">
        <f t="shared" si="2"/>
        <v>19.353897849462363</v>
      </c>
    </row>
    <row r="28" spans="1:33" ht="17.100000000000001" customHeight="1" x14ac:dyDescent="0.2">
      <c r="A28" s="80" t="s">
        <v>18</v>
      </c>
      <c r="B28" s="17">
        <f>[24]Julho!$B$5</f>
        <v>20.691666666666666</v>
      </c>
      <c r="C28" s="17">
        <f>[24]Julho!$B$6</f>
        <v>21.404166666666669</v>
      </c>
      <c r="D28" s="17">
        <f>[24]Julho!$B$7</f>
        <v>21.249999999999996</v>
      </c>
      <c r="E28" s="17">
        <f>[24]Julho!$B$8</f>
        <v>21.245833333333334</v>
      </c>
      <c r="F28" s="17">
        <f>[24]Julho!$B$9</f>
        <v>21.970833333333331</v>
      </c>
      <c r="G28" s="17">
        <f>[24]Julho!$B$10</f>
        <v>18.154166666666665</v>
      </c>
      <c r="H28" s="17">
        <f>[24]Julho!$B$11</f>
        <v>17.433333333333337</v>
      </c>
      <c r="I28" s="17">
        <f>[24]Julho!$B$12</f>
        <v>19.154166666666669</v>
      </c>
      <c r="J28" s="17">
        <f>[24]Julho!$B$13</f>
        <v>22.195833333333336</v>
      </c>
      <c r="K28" s="17">
        <f>[24]Julho!$B$14</f>
        <v>22.666666666666668</v>
      </c>
      <c r="L28" s="17">
        <f>[24]Julho!$B$15</f>
        <v>22.429166666666664</v>
      </c>
      <c r="M28" s="17">
        <f>[24]Julho!$B$16</f>
        <v>22.816666666666666</v>
      </c>
      <c r="N28" s="17">
        <f>[24]Julho!$B$17</f>
        <v>23.337500000000002</v>
      </c>
      <c r="O28" s="17">
        <f>[24]Julho!$B$18</f>
        <v>23.075000000000003</v>
      </c>
      <c r="P28" s="17">
        <f>[24]Julho!$B$19</f>
        <v>23.291666666666668</v>
      </c>
      <c r="Q28" s="17">
        <f>[24]Julho!$B$20</f>
        <v>17.429166666666667</v>
      </c>
      <c r="R28" s="17">
        <f>[24]Julho!$B$21</f>
        <v>12.704166666666666</v>
      </c>
      <c r="S28" s="17">
        <f>[24]Julho!$B$22</f>
        <v>13.470833333333333</v>
      </c>
      <c r="T28" s="17">
        <f>[24]Julho!$B$23</f>
        <v>17.004166666666666</v>
      </c>
      <c r="U28" s="17">
        <f>[24]Julho!$B$24</f>
        <v>16.712500000000002</v>
      </c>
      <c r="V28" s="17">
        <f>[24]Julho!$B$25</f>
        <v>17.670833333333331</v>
      </c>
      <c r="W28" s="17">
        <f>[24]Julho!$B$26</f>
        <v>18.054166666666671</v>
      </c>
      <c r="X28" s="17">
        <f>[24]Julho!$B$27</f>
        <v>19.895833333333332</v>
      </c>
      <c r="Y28" s="17">
        <f>[24]Julho!$B$28</f>
        <v>22.004166666666666</v>
      </c>
      <c r="Z28" s="17">
        <f>[24]Julho!$B$29</f>
        <v>23.920833333333334</v>
      </c>
      <c r="AA28" s="17">
        <f>[24]Julho!$B$30</f>
        <v>23.479166666666668</v>
      </c>
      <c r="AB28" s="17">
        <f>[24]Julho!$B$31</f>
        <v>21.066666666666666</v>
      </c>
      <c r="AC28" s="17">
        <f>[24]Julho!$B$32</f>
        <v>20.799999999999997</v>
      </c>
      <c r="AD28" s="17">
        <f>[24]Julho!$B$33</f>
        <v>22.770833333333332</v>
      </c>
      <c r="AE28" s="17">
        <f>[24]Julho!$B$34</f>
        <v>23.162500000000005</v>
      </c>
      <c r="AF28" s="17">
        <f>[24]Julho!$B$35</f>
        <v>22.883333333333329</v>
      </c>
      <c r="AG28" s="82">
        <f t="shared" si="2"/>
        <v>20.456317204301076</v>
      </c>
    </row>
    <row r="29" spans="1:33" ht="17.100000000000001" customHeight="1" x14ac:dyDescent="0.2">
      <c r="A29" s="80" t="s">
        <v>19</v>
      </c>
      <c r="B29" s="17">
        <f>[25]Julho!$B$5</f>
        <v>20.18333333333333</v>
      </c>
      <c r="C29" s="17">
        <f>[25]Julho!$B$6</f>
        <v>21.183333333333334</v>
      </c>
      <c r="D29" s="17">
        <f>[25]Julho!$B$7</f>
        <v>21.504166666666663</v>
      </c>
      <c r="E29" s="17">
        <f>[25]Julho!$B$8</f>
        <v>21.270833333333336</v>
      </c>
      <c r="F29" s="17">
        <f>[25]Julho!$B$9</f>
        <v>21.779166666666669</v>
      </c>
      <c r="G29" s="17">
        <f>[25]Julho!$B$10</f>
        <v>13.929166666666665</v>
      </c>
      <c r="H29" s="17">
        <f>[25]Julho!$B$11</f>
        <v>11.945833333333331</v>
      </c>
      <c r="I29" s="17">
        <f>[25]Julho!$B$12</f>
        <v>13.562499999999998</v>
      </c>
      <c r="J29" s="17">
        <f>[25]Julho!$B$13</f>
        <v>19.066666666666666</v>
      </c>
      <c r="K29" s="17">
        <f>[25]Julho!$B$14</f>
        <v>22.05</v>
      </c>
      <c r="L29" s="17">
        <f>[25]Julho!$B$15</f>
        <v>23.949999999999992</v>
      </c>
      <c r="M29" s="17">
        <f>[25]Julho!$B$16</f>
        <v>23.141666666666666</v>
      </c>
      <c r="N29" s="17">
        <f>[25]Julho!$B$17</f>
        <v>21.650000000000002</v>
      </c>
      <c r="O29" s="17">
        <f>[25]Julho!$B$18</f>
        <v>24.291666666666671</v>
      </c>
      <c r="P29" s="17">
        <f>[25]Julho!$B$19</f>
        <v>22.658333333333335</v>
      </c>
      <c r="Q29" s="17">
        <f>[25]Julho!$B$20</f>
        <v>13.7125</v>
      </c>
      <c r="R29" s="17">
        <f>[25]Julho!$B$21</f>
        <v>8.8750000000000018</v>
      </c>
      <c r="S29" s="17">
        <f>[25]Julho!$B$22</f>
        <v>8.1375000000000011</v>
      </c>
      <c r="T29" s="17">
        <f>[25]Julho!$B$23</f>
        <v>12.025</v>
      </c>
      <c r="U29" s="17">
        <f>[25]Julho!$B$24</f>
        <v>13.524999999999999</v>
      </c>
      <c r="V29" s="17">
        <f>[25]Julho!$B$25</f>
        <v>15.329166666666664</v>
      </c>
      <c r="W29" s="17">
        <f>[25]Julho!$B$26</f>
        <v>16.333333333333332</v>
      </c>
      <c r="X29" s="17">
        <f>[25]Julho!$B$27</f>
        <v>17.758333333333329</v>
      </c>
      <c r="Y29" s="17">
        <f>[25]Julho!$B$28</f>
        <v>19.295833333333331</v>
      </c>
      <c r="Z29" s="17">
        <f>[25]Julho!$B$29</f>
        <v>22.316666666666666</v>
      </c>
      <c r="AA29" s="17">
        <f>[25]Julho!$B$30</f>
        <v>21.716666666666665</v>
      </c>
      <c r="AB29" s="17">
        <f>[25]Julho!$B$31</f>
        <v>12.466666666666669</v>
      </c>
      <c r="AC29" s="17">
        <f>[25]Julho!$B$32</f>
        <v>13.516666666666666</v>
      </c>
      <c r="AD29" s="17">
        <f>[25]Julho!$B$33</f>
        <v>18.895833333333332</v>
      </c>
      <c r="AE29" s="17">
        <f>[25]Julho!$B$34</f>
        <v>20.245833333333334</v>
      </c>
      <c r="AF29" s="17">
        <f>[25]Julho!$B$35</f>
        <v>21.958333333333332</v>
      </c>
      <c r="AG29" s="82">
        <f t="shared" si="2"/>
        <v>18.008870967741931</v>
      </c>
    </row>
    <row r="30" spans="1:33" ht="17.100000000000001" customHeight="1" x14ac:dyDescent="0.2">
      <c r="A30" s="80" t="s">
        <v>31</v>
      </c>
      <c r="B30" s="17">
        <f>[26]Julho!$B$5</f>
        <v>22.6875</v>
      </c>
      <c r="C30" s="17">
        <f>[26]Julho!$B$6</f>
        <v>23.374999999999996</v>
      </c>
      <c r="D30" s="17">
        <f>[26]Julho!$B$7</f>
        <v>23.7</v>
      </c>
      <c r="E30" s="17">
        <f>[26]Julho!$B$8</f>
        <v>23.474999999999998</v>
      </c>
      <c r="F30" s="17">
        <f>[26]Julho!$B$9</f>
        <v>23.224999999999998</v>
      </c>
      <c r="G30" s="17">
        <f>[26]Julho!$B$10</f>
        <v>17.408333333333335</v>
      </c>
      <c r="H30" s="17">
        <f>[26]Julho!$B$11</f>
        <v>13.320833333333331</v>
      </c>
      <c r="I30" s="17">
        <f>[26]Julho!$B$12</f>
        <v>16.274999999999999</v>
      </c>
      <c r="J30" s="17">
        <f>[26]Julho!$B$13</f>
        <v>22.587500000000006</v>
      </c>
      <c r="K30" s="17">
        <f>[26]Julho!$B$14</f>
        <v>24.020833333333329</v>
      </c>
      <c r="L30" s="17">
        <f>[26]Julho!$B$15</f>
        <v>25.291666666666668</v>
      </c>
      <c r="M30" s="17">
        <f>[26]Julho!$B$16</f>
        <v>25.000000000000004</v>
      </c>
      <c r="N30" s="17">
        <f>[26]Julho!$B$17</f>
        <v>25.883333333333336</v>
      </c>
      <c r="O30" s="17">
        <f>[26]Julho!$B$18</f>
        <v>25.379166666666666</v>
      </c>
      <c r="P30" s="17">
        <f>[26]Julho!$B$19</f>
        <v>24.879166666666666</v>
      </c>
      <c r="Q30" s="17">
        <f>[26]Julho!$B$20</f>
        <v>18.695833333333329</v>
      </c>
      <c r="R30" s="17">
        <f>[26]Julho!$B$21</f>
        <v>10.950000000000001</v>
      </c>
      <c r="S30" s="17">
        <f>[26]Julho!$B$22</f>
        <v>10.262500000000001</v>
      </c>
      <c r="T30" s="17">
        <f>[26]Julho!$B$23</f>
        <v>15.120833333333332</v>
      </c>
      <c r="U30" s="17">
        <f>[26]Julho!$B$24</f>
        <v>16.349999999999998</v>
      </c>
      <c r="V30" s="17">
        <f>[26]Julho!$B$25</f>
        <v>17.025000000000002</v>
      </c>
      <c r="W30" s="17">
        <f>[26]Julho!$B$26</f>
        <v>18.0625</v>
      </c>
      <c r="X30" s="17">
        <f>[26]Julho!$B$27</f>
        <v>20.891666666666666</v>
      </c>
      <c r="Y30" s="17">
        <f>[26]Julho!$B$28</f>
        <v>22.450000000000003</v>
      </c>
      <c r="Z30" s="17">
        <f>[26]Julho!$B$29</f>
        <v>25.762499999999999</v>
      </c>
      <c r="AA30" s="17">
        <f>[26]Julho!$B$30</f>
        <v>23.879166666666666</v>
      </c>
      <c r="AB30" s="17">
        <f>[26]Julho!$B$31</f>
        <v>18.600000000000001</v>
      </c>
      <c r="AC30" s="17">
        <f>[26]Julho!$B$32</f>
        <v>17.108333333333334</v>
      </c>
      <c r="AD30" s="17">
        <f>[26]Julho!$B$33</f>
        <v>20.216666666666665</v>
      </c>
      <c r="AE30" s="17">
        <f>[26]Julho!$B$34</f>
        <v>24.737500000000001</v>
      </c>
      <c r="AF30" s="17">
        <f>[26]Julho!$B$35</f>
        <v>24.933333333333334</v>
      </c>
      <c r="AG30" s="82">
        <f t="shared" si="2"/>
        <v>20.695295698924731</v>
      </c>
    </row>
    <row r="31" spans="1:33" ht="17.100000000000001" customHeight="1" x14ac:dyDescent="0.2">
      <c r="A31" s="80" t="s">
        <v>48</v>
      </c>
      <c r="B31" s="17">
        <f>[27]Julho!$B$5</f>
        <v>23.633333333333336</v>
      </c>
      <c r="C31" s="17">
        <f>[27]Julho!$B$6</f>
        <v>24.220833333333335</v>
      </c>
      <c r="D31" s="17">
        <f>[27]Julho!$B$7</f>
        <v>23.862500000000001</v>
      </c>
      <c r="E31" s="17">
        <f>[27]Julho!$B$8</f>
        <v>24.108333333333334</v>
      </c>
      <c r="F31" s="17">
        <f>[27]Julho!$B$9</f>
        <v>23.870833333333334</v>
      </c>
      <c r="G31" s="17">
        <f>[27]Julho!$B$10</f>
        <v>20.708333333333336</v>
      </c>
      <c r="H31" s="17">
        <f>[27]Julho!$B$11</f>
        <v>19.966666666666665</v>
      </c>
      <c r="I31" s="17">
        <f>[27]Julho!$B$12</f>
        <v>22.970833333333335</v>
      </c>
      <c r="J31" s="17">
        <f>[27]Julho!$B$13</f>
        <v>25.016666666666669</v>
      </c>
      <c r="K31" s="17">
        <f>[27]Julho!$B$14</f>
        <v>24.591666666666665</v>
      </c>
      <c r="L31" s="17">
        <f>[27]Julho!$B$15</f>
        <v>24.887500000000003</v>
      </c>
      <c r="M31" s="17">
        <f>[27]Julho!$B$16</f>
        <v>25.512500000000003</v>
      </c>
      <c r="N31" s="17">
        <f>[27]Julho!$B$17</f>
        <v>25.754166666666674</v>
      </c>
      <c r="O31" s="17">
        <f>[27]Julho!$B$18</f>
        <v>25.066666666666663</v>
      </c>
      <c r="P31" s="17">
        <f>[27]Julho!$B$19</f>
        <v>25.299999999999997</v>
      </c>
      <c r="Q31" s="17">
        <f>[27]Julho!$B$20</f>
        <v>20.841666666666669</v>
      </c>
      <c r="R31" s="17">
        <f>[27]Julho!$B$21</f>
        <v>15.612500000000002</v>
      </c>
      <c r="S31" s="17">
        <f>[27]Julho!$B$22</f>
        <v>17.829166666666662</v>
      </c>
      <c r="T31" s="17">
        <f>[27]Julho!$B$23</f>
        <v>18.599999999999998</v>
      </c>
      <c r="U31" s="17">
        <f>[27]Julho!$B$24</f>
        <v>18.241666666666664</v>
      </c>
      <c r="V31" s="17">
        <f>[27]Julho!$B$25</f>
        <v>19.954166666666662</v>
      </c>
      <c r="W31" s="17">
        <f>[27]Julho!$B$26</f>
        <v>21.141666666666669</v>
      </c>
      <c r="X31" s="17">
        <f>[27]Julho!$B$27</f>
        <v>23.333333333333332</v>
      </c>
      <c r="Y31" s="17">
        <f>[27]Julho!$B$28</f>
        <v>24.733333333333338</v>
      </c>
      <c r="Z31" s="17">
        <f>[27]Julho!$B$29</f>
        <v>26.933333333333334</v>
      </c>
      <c r="AA31" s="17">
        <f>[27]Julho!$B$30</f>
        <v>25.666666666666661</v>
      </c>
      <c r="AB31" s="17">
        <f>[27]Julho!$B$31</f>
        <v>23.712500000000002</v>
      </c>
      <c r="AC31" s="17">
        <f>[27]Julho!$B$32</f>
        <v>23.141666666666669</v>
      </c>
      <c r="AD31" s="17">
        <f>[27]Julho!$B$33</f>
        <v>24.858333333333331</v>
      </c>
      <c r="AE31" s="17">
        <f>[27]Julho!$B$34</f>
        <v>25.279166666666665</v>
      </c>
      <c r="AF31" s="17">
        <f>[27]Julho!$B$35</f>
        <v>24.945833333333329</v>
      </c>
      <c r="AG31" s="82">
        <f>AVERAGE(B31:AF31)</f>
        <v>23.041801075268815</v>
      </c>
    </row>
    <row r="32" spans="1:33" ht="17.100000000000001" customHeight="1" x14ac:dyDescent="0.2">
      <c r="A32" s="80" t="s">
        <v>20</v>
      </c>
      <c r="B32" s="17">
        <f>[28]Julho!$B$5</f>
        <v>20.774999999999999</v>
      </c>
      <c r="C32" s="17">
        <f>[28]Julho!$B$6</f>
        <v>21.591666666666669</v>
      </c>
      <c r="D32" s="17">
        <f>[28]Julho!$B$7</f>
        <v>21.308333333333334</v>
      </c>
      <c r="E32" s="17">
        <f>[28]Julho!$B$8</f>
        <v>22.029166666666669</v>
      </c>
      <c r="F32" s="17">
        <f>[28]Julho!$B$9</f>
        <v>22.679166666666664</v>
      </c>
      <c r="G32" s="17">
        <f>[28]Julho!$B$10</f>
        <v>22.258333333333329</v>
      </c>
      <c r="H32" s="17">
        <f>[28]Julho!$B$11</f>
        <v>17.337499999999995</v>
      </c>
      <c r="I32" s="17">
        <f>[28]Julho!$B$12</f>
        <v>15.920833333333334</v>
      </c>
      <c r="J32" s="17">
        <f>[28]Julho!$B$13</f>
        <v>18.037500000000001</v>
      </c>
      <c r="K32" s="17">
        <f>[28]Julho!$B$14</f>
        <v>22.762499999999999</v>
      </c>
      <c r="L32" s="17">
        <f>[28]Julho!$B$15</f>
        <v>23.650000000000002</v>
      </c>
      <c r="M32" s="17">
        <f>[28]Julho!$B$16</f>
        <v>24.537500000000005</v>
      </c>
      <c r="N32" s="17">
        <f>[28]Julho!$B$17</f>
        <v>25.108333333333331</v>
      </c>
      <c r="O32" s="17">
        <f>[28]Julho!$B$18</f>
        <v>24.445833333333329</v>
      </c>
      <c r="P32" s="17">
        <f>[28]Julho!$B$19</f>
        <v>25.079166666666666</v>
      </c>
      <c r="Q32" s="17">
        <f>[28]Julho!$B$20</f>
        <v>20.570833333333336</v>
      </c>
      <c r="R32" s="17">
        <f>[28]Julho!$B$21</f>
        <v>13.887499999999998</v>
      </c>
      <c r="S32" s="17">
        <f>[28]Julho!$B$22</f>
        <v>13.091666666666663</v>
      </c>
      <c r="T32" s="17">
        <f>[28]Julho!$B$23</f>
        <v>17.112500000000004</v>
      </c>
      <c r="U32" s="17">
        <f>[28]Julho!$B$24</f>
        <v>18.4375</v>
      </c>
      <c r="V32" s="17">
        <f>[28]Julho!$B$25</f>
        <v>19.266666666666666</v>
      </c>
      <c r="W32" s="17">
        <f>[28]Julho!$B$26</f>
        <v>19.929166666666664</v>
      </c>
      <c r="X32" s="17">
        <f>[28]Julho!$B$27</f>
        <v>19.799999999999997</v>
      </c>
      <c r="Y32" s="17">
        <f>[28]Julho!$B$28</f>
        <v>21.633333333333336</v>
      </c>
      <c r="Z32" s="17">
        <f>[28]Julho!$B$29</f>
        <v>24.158333333333335</v>
      </c>
      <c r="AA32" s="17">
        <f>[28]Julho!$B$30</f>
        <v>23.775000000000002</v>
      </c>
      <c r="AB32" s="17">
        <f>[28]Julho!$B$31</f>
        <v>22.629166666666674</v>
      </c>
      <c r="AC32" s="17">
        <f>[28]Julho!$B$32</f>
        <v>21.308333333333334</v>
      </c>
      <c r="AD32" s="17">
        <f>[28]Julho!$B$33</f>
        <v>22.254166666666674</v>
      </c>
      <c r="AE32" s="17">
        <f>[28]Julho!$B$34</f>
        <v>22.404166666666669</v>
      </c>
      <c r="AF32" s="17">
        <f>[28]Julho!$B$35</f>
        <v>23.508333333333336</v>
      </c>
      <c r="AG32" s="82">
        <f t="shared" si="2"/>
        <v>21.009274193548386</v>
      </c>
    </row>
    <row r="33" spans="1:36" s="5" customFormat="1" ht="17.100000000000001" customHeight="1" x14ac:dyDescent="0.2">
      <c r="A33" s="84" t="s">
        <v>34</v>
      </c>
      <c r="B33" s="20">
        <f t="shared" ref="B33:AG33" si="3">AVERAGE(B5:B32)</f>
        <v>21.115895061728391</v>
      </c>
      <c r="C33" s="20">
        <f t="shared" si="3"/>
        <v>21.825462962962959</v>
      </c>
      <c r="D33" s="20">
        <f t="shared" si="3"/>
        <v>21.969135802469136</v>
      </c>
      <c r="E33" s="20">
        <f t="shared" si="3"/>
        <v>21.892129629629629</v>
      </c>
      <c r="F33" s="20">
        <f t="shared" si="3"/>
        <v>22.162191358024693</v>
      </c>
      <c r="G33" s="20">
        <f t="shared" si="3"/>
        <v>17.869135802469135</v>
      </c>
      <c r="H33" s="20">
        <f t="shared" si="3"/>
        <v>14.985185185185182</v>
      </c>
      <c r="I33" s="20">
        <f t="shared" si="3"/>
        <v>17.133179012345686</v>
      </c>
      <c r="J33" s="20">
        <f t="shared" si="3"/>
        <v>20.987037037037037</v>
      </c>
      <c r="K33" s="20">
        <f t="shared" si="3"/>
        <v>23.135030864197535</v>
      </c>
      <c r="L33" s="20">
        <f t="shared" si="3"/>
        <v>24.010030864197532</v>
      </c>
      <c r="M33" s="20">
        <f t="shared" si="3"/>
        <v>24.479629629629635</v>
      </c>
      <c r="N33" s="20">
        <f t="shared" si="3"/>
        <v>24.633958739441201</v>
      </c>
      <c r="O33" s="20">
        <f t="shared" si="3"/>
        <v>24.556756575415996</v>
      </c>
      <c r="P33" s="20">
        <f t="shared" si="3"/>
        <v>24.481926289034131</v>
      </c>
      <c r="Q33" s="20">
        <f t="shared" si="3"/>
        <v>18.280092592592592</v>
      </c>
      <c r="R33" s="20">
        <f t="shared" si="3"/>
        <v>12.483715358715358</v>
      </c>
      <c r="S33" s="20">
        <f t="shared" si="3"/>
        <v>12.297816616456966</v>
      </c>
      <c r="T33" s="20">
        <f t="shared" si="3"/>
        <v>15.41115520282187</v>
      </c>
      <c r="U33" s="20">
        <f t="shared" si="3"/>
        <v>16.709059549745827</v>
      </c>
      <c r="V33" s="20">
        <f t="shared" si="3"/>
        <v>17.411243386243381</v>
      </c>
      <c r="W33" s="20">
        <f t="shared" si="3"/>
        <v>18.079842100554657</v>
      </c>
      <c r="X33" s="20">
        <f t="shared" si="3"/>
        <v>19.876954732510285</v>
      </c>
      <c r="Y33" s="20">
        <f t="shared" si="3"/>
        <v>21.8125</v>
      </c>
      <c r="Z33" s="20">
        <f t="shared" si="3"/>
        <v>24.106856261022926</v>
      </c>
      <c r="AA33" s="20">
        <f t="shared" si="3"/>
        <v>23.980621693121687</v>
      </c>
      <c r="AB33" s="20">
        <f t="shared" si="3"/>
        <v>19.559876543209882</v>
      </c>
      <c r="AC33" s="20">
        <f t="shared" si="3"/>
        <v>18.84413580246914</v>
      </c>
      <c r="AD33" s="20">
        <f t="shared" si="3"/>
        <v>21.441820987654324</v>
      </c>
      <c r="AE33" s="20">
        <f t="shared" si="3"/>
        <v>23.047266313932976</v>
      </c>
      <c r="AF33" s="20">
        <f t="shared" si="3"/>
        <v>23.459320987654319</v>
      </c>
      <c r="AG33" s="82">
        <f t="shared" si="3"/>
        <v>20.388353643305617</v>
      </c>
      <c r="AH33" s="8"/>
      <c r="AJ33" s="5" t="s">
        <v>51</v>
      </c>
    </row>
    <row r="34" spans="1:36" x14ac:dyDescent="0.2">
      <c r="A34" s="86"/>
      <c r="B34" s="73"/>
      <c r="C34" s="73"/>
      <c r="D34" s="73" t="s">
        <v>141</v>
      </c>
      <c r="E34" s="73"/>
      <c r="F34" s="73"/>
      <c r="G34" s="73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6"/>
      <c r="AE34" s="77"/>
      <c r="AF34" s="78"/>
      <c r="AG34" s="85"/>
      <c r="AH34"/>
    </row>
    <row r="35" spans="1:36" x14ac:dyDescent="0.2">
      <c r="A35" s="86"/>
      <c r="B35" s="65"/>
      <c r="C35" s="65"/>
      <c r="D35" s="65"/>
      <c r="E35" s="65" t="s">
        <v>139</v>
      </c>
      <c r="F35" s="65"/>
      <c r="G35" s="65"/>
      <c r="H35" s="65"/>
      <c r="I35" s="65"/>
      <c r="J35" s="64"/>
      <c r="K35" s="64"/>
      <c r="L35" s="64"/>
      <c r="M35" s="64" t="s">
        <v>49</v>
      </c>
      <c r="N35" s="64"/>
      <c r="O35" s="64"/>
      <c r="P35" s="64"/>
      <c r="Q35" s="64"/>
      <c r="R35" s="64"/>
      <c r="S35" s="64"/>
      <c r="T35" s="162" t="s">
        <v>137</v>
      </c>
      <c r="U35" s="162"/>
      <c r="V35" s="162"/>
      <c r="W35" s="162"/>
      <c r="X35" s="162"/>
      <c r="Y35" s="64"/>
      <c r="Z35" s="64"/>
      <c r="AA35" s="64"/>
      <c r="AB35" s="64"/>
      <c r="AC35" s="65"/>
      <c r="AD35" s="65"/>
      <c r="AE35" s="65"/>
      <c r="AF35" s="64"/>
      <c r="AG35" s="72"/>
      <c r="AH35" s="64"/>
      <c r="AI35" s="148"/>
      <c r="AJ35" s="94"/>
    </row>
    <row r="36" spans="1:36" x14ac:dyDescent="0.2">
      <c r="A36" s="87"/>
      <c r="B36" s="64"/>
      <c r="C36" s="64"/>
      <c r="D36" s="64"/>
      <c r="E36" s="64"/>
      <c r="F36" s="64"/>
      <c r="G36" s="64"/>
      <c r="H36" s="64"/>
      <c r="I36" s="64"/>
      <c r="J36" s="68"/>
      <c r="K36" s="68"/>
      <c r="L36" s="68"/>
      <c r="M36" s="68" t="s">
        <v>50</v>
      </c>
      <c r="N36" s="68"/>
      <c r="O36" s="68"/>
      <c r="P36" s="68"/>
      <c r="Q36" s="64"/>
      <c r="R36" s="64"/>
      <c r="S36" s="64"/>
      <c r="T36" s="161" t="s">
        <v>138</v>
      </c>
      <c r="U36" s="161"/>
      <c r="V36" s="161"/>
      <c r="W36" s="161"/>
      <c r="X36" s="161"/>
      <c r="Y36" s="68"/>
      <c r="Z36" s="68"/>
      <c r="AA36" s="68"/>
      <c r="AB36" s="68"/>
      <c r="AC36" s="64"/>
      <c r="AD36" s="64"/>
      <c r="AE36" s="64"/>
      <c r="AF36" s="64"/>
      <c r="AG36" s="72"/>
      <c r="AH36" s="69"/>
      <c r="AI36" s="93"/>
      <c r="AJ36" s="94"/>
    </row>
    <row r="37" spans="1:36" x14ac:dyDescent="0.2">
      <c r="A37" s="86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4"/>
      <c r="P37" s="64"/>
      <c r="Q37" s="64"/>
      <c r="R37" s="64"/>
      <c r="S37" s="64"/>
      <c r="T37" s="71"/>
      <c r="U37" s="71"/>
      <c r="V37" s="71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7"/>
      <c r="AH37" s="64"/>
      <c r="AI37" s="66"/>
      <c r="AJ37" s="94"/>
    </row>
    <row r="38" spans="1:36" ht="13.5" thickBot="1" x14ac:dyDescent="0.25">
      <c r="A38" s="88"/>
      <c r="B38" s="89"/>
      <c r="C38" s="89"/>
      <c r="D38" s="89"/>
      <c r="E38" s="89"/>
      <c r="F38" s="89"/>
      <c r="G38" s="89"/>
      <c r="H38" s="89"/>
      <c r="I38" s="89"/>
      <c r="J38" s="90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0"/>
      <c r="AE38" s="90"/>
      <c r="AF38" s="90"/>
      <c r="AG38" s="92"/>
    </row>
    <row r="41" spans="1:36" x14ac:dyDescent="0.2">
      <c r="I41" s="2" t="s">
        <v>51</v>
      </c>
      <c r="P41" s="2" t="s">
        <v>51</v>
      </c>
      <c r="R41" s="162"/>
      <c r="S41" s="162"/>
      <c r="T41" s="162"/>
      <c r="U41" s="162"/>
      <c r="V41" s="162"/>
      <c r="Z41" s="2" t="s">
        <v>51</v>
      </c>
      <c r="AA41" s="2" t="s">
        <v>51</v>
      </c>
    </row>
    <row r="42" spans="1:36" x14ac:dyDescent="0.2">
      <c r="E42" s="162"/>
      <c r="F42" s="162"/>
      <c r="G42" s="162"/>
      <c r="H42" s="162"/>
      <c r="I42" s="162"/>
      <c r="M42" s="2" t="s">
        <v>51</v>
      </c>
      <c r="R42" s="161"/>
      <c r="S42" s="161"/>
      <c r="T42" s="161"/>
      <c r="U42" s="161"/>
      <c r="V42" s="161"/>
    </row>
    <row r="43" spans="1:36" x14ac:dyDescent="0.2">
      <c r="E43" s="161"/>
      <c r="F43" s="161"/>
      <c r="G43" s="161"/>
      <c r="H43" s="161"/>
      <c r="I43" s="161"/>
    </row>
    <row r="44" spans="1:36" x14ac:dyDescent="0.2">
      <c r="B44" s="2" t="s">
        <v>51</v>
      </c>
      <c r="H44" s="2" t="s">
        <v>51</v>
      </c>
      <c r="O44" s="2" t="s">
        <v>51</v>
      </c>
      <c r="Q44" s="2" t="s">
        <v>51</v>
      </c>
    </row>
    <row r="45" spans="1:36" x14ac:dyDescent="0.2">
      <c r="E45" s="2" t="s">
        <v>51</v>
      </c>
      <c r="U45" s="2" t="s">
        <v>51</v>
      </c>
    </row>
  </sheetData>
  <mergeCells count="40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E43:I43"/>
    <mergeCell ref="T35:X35"/>
    <mergeCell ref="T36:X36"/>
    <mergeCell ref="R41:V41"/>
    <mergeCell ref="R42:V42"/>
    <mergeCell ref="E42:I4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6:AG7" evalErro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"/>
  <sheetViews>
    <sheetView topLeftCell="D22" zoomScale="90" zoomScaleNormal="90" workbookViewId="0">
      <selection activeCell="Q45" sqref="Q45"/>
    </sheetView>
  </sheetViews>
  <sheetFormatPr defaultRowHeight="12.75" x14ac:dyDescent="0.2"/>
  <cols>
    <col min="1" max="1" width="18.7109375" style="2" customWidth="1"/>
    <col min="2" max="2" width="6" style="2" customWidth="1"/>
    <col min="3" max="3" width="5.7109375" style="2" customWidth="1"/>
    <col min="4" max="4" width="5.42578125" style="2" customWidth="1"/>
    <col min="5" max="5" width="6" style="2" customWidth="1"/>
    <col min="6" max="6" width="5.7109375" style="2" customWidth="1"/>
    <col min="7" max="7" width="6.140625" style="2" customWidth="1"/>
    <col min="8" max="8" width="5.7109375" style="2" customWidth="1"/>
    <col min="9" max="9" width="6.42578125" style="2" customWidth="1"/>
    <col min="10" max="10" width="6.140625" style="2" customWidth="1"/>
    <col min="11" max="11" width="6" style="2" customWidth="1"/>
    <col min="12" max="12" width="5.7109375" style="2" customWidth="1"/>
    <col min="13" max="14" width="6.28515625" style="2" customWidth="1"/>
    <col min="15" max="15" width="5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5.5703125" style="2" customWidth="1"/>
    <col min="21" max="21" width="5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8" width="5.7109375" style="2" customWidth="1"/>
    <col min="29" max="29" width="5.5703125" style="2" customWidth="1"/>
    <col min="30" max="31" width="6.5703125" style="2" customWidth="1"/>
    <col min="32" max="32" width="6.7109375" style="2" customWidth="1"/>
    <col min="33" max="33" width="8.28515625" style="9" customWidth="1"/>
    <col min="34" max="34" width="7.85546875" style="1" customWidth="1"/>
    <col min="35" max="35" width="15.28515625" style="13" customWidth="1"/>
  </cols>
  <sheetData>
    <row r="1" spans="1:35" ht="20.100000000000001" customHeight="1" x14ac:dyDescent="0.2">
      <c r="A1" s="166" t="s">
        <v>30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43"/>
    </row>
    <row r="2" spans="1:35" s="4" customFormat="1" ht="20.100000000000001" customHeight="1" x14ac:dyDescent="0.2">
      <c r="A2" s="169" t="s">
        <v>21</v>
      </c>
      <c r="B2" s="170" t="s">
        <v>134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84"/>
      <c r="AI2" s="144" t="s">
        <v>42</v>
      </c>
    </row>
    <row r="3" spans="1:35" s="5" customFormat="1" ht="20.100000000000001" customHeight="1" x14ac:dyDescent="0.2">
      <c r="A3" s="169"/>
      <c r="B3" s="163">
        <v>1</v>
      </c>
      <c r="C3" s="163">
        <f>SUM(B3+1)</f>
        <v>2</v>
      </c>
      <c r="D3" s="163">
        <f t="shared" ref="D3:AD3" si="0">SUM(C3+1)</f>
        <v>3</v>
      </c>
      <c r="E3" s="163">
        <f t="shared" si="0"/>
        <v>4</v>
      </c>
      <c r="F3" s="163">
        <f t="shared" si="0"/>
        <v>5</v>
      </c>
      <c r="G3" s="163">
        <f t="shared" si="0"/>
        <v>6</v>
      </c>
      <c r="H3" s="163">
        <f t="shared" si="0"/>
        <v>7</v>
      </c>
      <c r="I3" s="163">
        <f t="shared" si="0"/>
        <v>8</v>
      </c>
      <c r="J3" s="163">
        <f t="shared" si="0"/>
        <v>9</v>
      </c>
      <c r="K3" s="163">
        <f t="shared" si="0"/>
        <v>10</v>
      </c>
      <c r="L3" s="163">
        <f t="shared" si="0"/>
        <v>11</v>
      </c>
      <c r="M3" s="163">
        <f t="shared" si="0"/>
        <v>12</v>
      </c>
      <c r="N3" s="163">
        <f t="shared" si="0"/>
        <v>13</v>
      </c>
      <c r="O3" s="163">
        <f t="shared" si="0"/>
        <v>14</v>
      </c>
      <c r="P3" s="163">
        <f t="shared" si="0"/>
        <v>15</v>
      </c>
      <c r="Q3" s="163">
        <f t="shared" si="0"/>
        <v>16</v>
      </c>
      <c r="R3" s="163">
        <f t="shared" si="0"/>
        <v>17</v>
      </c>
      <c r="S3" s="163">
        <f t="shared" si="0"/>
        <v>18</v>
      </c>
      <c r="T3" s="163">
        <f t="shared" si="0"/>
        <v>19</v>
      </c>
      <c r="U3" s="163">
        <f t="shared" si="0"/>
        <v>20</v>
      </c>
      <c r="V3" s="163">
        <f t="shared" si="0"/>
        <v>21</v>
      </c>
      <c r="W3" s="163">
        <f t="shared" si="0"/>
        <v>22</v>
      </c>
      <c r="X3" s="163">
        <f t="shared" si="0"/>
        <v>23</v>
      </c>
      <c r="Y3" s="163">
        <f t="shared" si="0"/>
        <v>24</v>
      </c>
      <c r="Z3" s="163">
        <f t="shared" si="0"/>
        <v>25</v>
      </c>
      <c r="AA3" s="163">
        <f t="shared" si="0"/>
        <v>26</v>
      </c>
      <c r="AB3" s="163">
        <f t="shared" si="0"/>
        <v>27</v>
      </c>
      <c r="AC3" s="163">
        <f t="shared" si="0"/>
        <v>28</v>
      </c>
      <c r="AD3" s="163">
        <f t="shared" si="0"/>
        <v>29</v>
      </c>
      <c r="AE3" s="163">
        <v>30</v>
      </c>
      <c r="AF3" s="163">
        <v>31</v>
      </c>
      <c r="AG3" s="21" t="s">
        <v>41</v>
      </c>
      <c r="AH3" s="28" t="s">
        <v>39</v>
      </c>
      <c r="AI3" s="144" t="s">
        <v>43</v>
      </c>
    </row>
    <row r="4" spans="1:35" s="5" customFormat="1" ht="20.100000000000001" customHeight="1" x14ac:dyDescent="0.2">
      <c r="A4" s="169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21" t="s">
        <v>37</v>
      </c>
      <c r="AH4" s="28" t="s">
        <v>37</v>
      </c>
      <c r="AI4" s="145"/>
    </row>
    <row r="5" spans="1:35" s="5" customFormat="1" ht="20.100000000000001" customHeight="1" x14ac:dyDescent="0.2">
      <c r="A5" s="80" t="s">
        <v>44</v>
      </c>
      <c r="B5" s="17">
        <f>[1]Julho!$K$5</f>
        <v>0</v>
      </c>
      <c r="C5" s="17">
        <f>[1]Julho!$K$6</f>
        <v>0</v>
      </c>
      <c r="D5" s="17">
        <f>[1]Julho!$K$7</f>
        <v>0</v>
      </c>
      <c r="E5" s="17">
        <f>[1]Julho!$K$8</f>
        <v>0</v>
      </c>
      <c r="F5" s="17">
        <f>[1]Julho!$K$9</f>
        <v>0</v>
      </c>
      <c r="G5" s="17">
        <f>[1]Julho!$K$10</f>
        <v>0</v>
      </c>
      <c r="H5" s="17">
        <f>[1]Julho!$K$11</f>
        <v>0</v>
      </c>
      <c r="I5" s="17">
        <f>[1]Julho!$K$12</f>
        <v>0</v>
      </c>
      <c r="J5" s="17">
        <f>[1]Julho!$K$13</f>
        <v>0</v>
      </c>
      <c r="K5" s="17">
        <f>[1]Julho!$K$14</f>
        <v>0</v>
      </c>
      <c r="L5" s="17">
        <f>[1]Julho!$K$15</f>
        <v>0</v>
      </c>
      <c r="M5" s="17">
        <f>[1]Julho!$K$16</f>
        <v>0</v>
      </c>
      <c r="N5" s="17">
        <f>[1]Julho!$K$17</f>
        <v>0</v>
      </c>
      <c r="O5" s="17">
        <f>[1]Julho!$K$18</f>
        <v>0</v>
      </c>
      <c r="P5" s="17">
        <f>[1]Julho!$K$19</f>
        <v>0</v>
      </c>
      <c r="Q5" s="17">
        <f>[1]Julho!$K$20</f>
        <v>8.6</v>
      </c>
      <c r="R5" s="17">
        <f>[1]Julho!$K$21</f>
        <v>0.2</v>
      </c>
      <c r="S5" s="17">
        <f>[1]Julho!$K$22</f>
        <v>0</v>
      </c>
      <c r="T5" s="17">
        <f>[1]Julho!$K$23</f>
        <v>0</v>
      </c>
      <c r="U5" s="17">
        <f>[1]Julho!$K$24</f>
        <v>0</v>
      </c>
      <c r="V5" s="17">
        <f>[1]Julho!$K$25</f>
        <v>0</v>
      </c>
      <c r="W5" s="17">
        <f>[1]Julho!$K$26</f>
        <v>0</v>
      </c>
      <c r="X5" s="17">
        <f>[1]Julho!$K$27</f>
        <v>0</v>
      </c>
      <c r="Y5" s="17">
        <f>[1]Julho!$K$28</f>
        <v>0</v>
      </c>
      <c r="Z5" s="17">
        <f>[1]Julho!$K$29</f>
        <v>0</v>
      </c>
      <c r="AA5" s="17">
        <f>[1]Julho!$K$30</f>
        <v>0</v>
      </c>
      <c r="AB5" s="17">
        <f>[1]Julho!$K$31</f>
        <v>0</v>
      </c>
      <c r="AC5" s="17">
        <f>[1]Julho!$K$32</f>
        <v>0</v>
      </c>
      <c r="AD5" s="17">
        <f>[1]Julho!$K$33</f>
        <v>0</v>
      </c>
      <c r="AE5" s="17">
        <f>[1]Julho!$K$34</f>
        <v>0</v>
      </c>
      <c r="AF5" s="16">
        <f>[1]Julho!$K$35</f>
        <v>0</v>
      </c>
      <c r="AG5" s="22">
        <f>SUM(B5:AF5)</f>
        <v>8.7999999999999989</v>
      </c>
      <c r="AH5" s="29">
        <f>MAX(B5:AF5)</f>
        <v>8.6</v>
      </c>
      <c r="AI5" s="146">
        <f t="shared" ref="AI5:AI31" si="1">COUNTIF(B5:AF5,"=0,0")</f>
        <v>29</v>
      </c>
    </row>
    <row r="6" spans="1:35" ht="17.100000000000001" customHeight="1" x14ac:dyDescent="0.2">
      <c r="A6" s="80" t="s">
        <v>0</v>
      </c>
      <c r="B6" s="17">
        <f>[2]Julho!$K$5</f>
        <v>0</v>
      </c>
      <c r="C6" s="17">
        <f>[2]Julho!$K$6</f>
        <v>0</v>
      </c>
      <c r="D6" s="17">
        <f>[2]Julho!$K$7</f>
        <v>0</v>
      </c>
      <c r="E6" s="17">
        <f>[2]Julho!$K$8</f>
        <v>0</v>
      </c>
      <c r="F6" s="17">
        <f>[2]Julho!$K$9</f>
        <v>0</v>
      </c>
      <c r="G6" s="17">
        <f>[2]Julho!$K$10</f>
        <v>5</v>
      </c>
      <c r="H6" s="17">
        <f>[2]Julho!$K$11</f>
        <v>0.2</v>
      </c>
      <c r="I6" s="17">
        <f>[2]Julho!$K$12</f>
        <v>0</v>
      </c>
      <c r="J6" s="17">
        <f>[2]Julho!$K$13</f>
        <v>0</v>
      </c>
      <c r="K6" s="17">
        <f>[2]Julho!$K$14</f>
        <v>0</v>
      </c>
      <c r="L6" s="17">
        <f>[2]Julho!$K$15</f>
        <v>0</v>
      </c>
      <c r="M6" s="17">
        <f>[2]Julho!$K$16</f>
        <v>0.60000000000000009</v>
      </c>
      <c r="N6" s="17">
        <f>[2]Julho!$K$17</f>
        <v>0</v>
      </c>
      <c r="O6" s="17">
        <f>[2]Julho!$K$18</f>
        <v>0</v>
      </c>
      <c r="P6" s="17">
        <f>[2]Julho!$K$19</f>
        <v>12.600000000000001</v>
      </c>
      <c r="Q6" s="17">
        <f>[2]Julho!$K$20</f>
        <v>13.2</v>
      </c>
      <c r="R6" s="17">
        <f>[2]Julho!$K$21</f>
        <v>0</v>
      </c>
      <c r="S6" s="17">
        <f>[2]Julho!$K$22</f>
        <v>0</v>
      </c>
      <c r="T6" s="17">
        <f>[2]Julho!$K$23</f>
        <v>0.2</v>
      </c>
      <c r="U6" s="17">
        <f>[2]Julho!$K$24</f>
        <v>0</v>
      </c>
      <c r="V6" s="17">
        <f>[2]Julho!$K$25</f>
        <v>0</v>
      </c>
      <c r="W6" s="17">
        <f>[2]Julho!$K$26</f>
        <v>0</v>
      </c>
      <c r="X6" s="17">
        <f>[2]Julho!$K$27</f>
        <v>0</v>
      </c>
      <c r="Y6" s="17">
        <f>[2]Julho!$K$28</f>
        <v>0</v>
      </c>
      <c r="Z6" s="17">
        <f>[2]Julho!$K$29</f>
        <v>0</v>
      </c>
      <c r="AA6" s="17">
        <f>[2]Julho!$K$30</f>
        <v>0</v>
      </c>
      <c r="AB6" s="17">
        <f>[2]Julho!$K$31</f>
        <v>0</v>
      </c>
      <c r="AC6" s="17">
        <f>[2]Julho!$K$32</f>
        <v>0</v>
      </c>
      <c r="AD6" s="17">
        <f>[2]Julho!$K$33</f>
        <v>0</v>
      </c>
      <c r="AE6" s="17">
        <f>[2]Julho!$K$34</f>
        <v>0</v>
      </c>
      <c r="AF6" s="17">
        <f>[2]Julho!$K$35</f>
        <v>0</v>
      </c>
      <c r="AG6" s="23">
        <f t="shared" ref="AG6:AG17" si="2">SUM(B6:AF6)</f>
        <v>31.8</v>
      </c>
      <c r="AH6" s="25">
        <f>MAX(B6:AF6)</f>
        <v>13.2</v>
      </c>
      <c r="AI6" s="146">
        <f t="shared" si="1"/>
        <v>25</v>
      </c>
    </row>
    <row r="7" spans="1:35" ht="17.100000000000001" customHeight="1" x14ac:dyDescent="0.2">
      <c r="A7" s="80" t="s">
        <v>1</v>
      </c>
      <c r="B7" s="17" t="str">
        <f>[3]Julho!$K$5</f>
        <v>*</v>
      </c>
      <c r="C7" s="17" t="str">
        <f>[3]Julho!$K$6</f>
        <v>*</v>
      </c>
      <c r="D7" s="17" t="str">
        <f>[3]Julho!$K$7</f>
        <v>*</v>
      </c>
      <c r="E7" s="17" t="str">
        <f>[3]Julho!$K$8</f>
        <v>*</v>
      </c>
      <c r="F7" s="17" t="str">
        <f>[3]Julho!$K$9</f>
        <v>*</v>
      </c>
      <c r="G7" s="17" t="str">
        <f>[3]Julho!$K$10</f>
        <v>*</v>
      </c>
      <c r="H7" s="17" t="str">
        <f>[3]Julho!$K$11</f>
        <v>*</v>
      </c>
      <c r="I7" s="17" t="str">
        <f>[3]Julho!$K$12</f>
        <v>*</v>
      </c>
      <c r="J7" s="17" t="str">
        <f>[3]Julho!$K$13</f>
        <v>*</v>
      </c>
      <c r="K7" s="17" t="str">
        <f>[3]Julho!$K$14</f>
        <v>*</v>
      </c>
      <c r="L7" s="17" t="str">
        <f>[3]Julho!$K$15</f>
        <v>*</v>
      </c>
      <c r="M7" s="17" t="str">
        <f>[3]Julho!$K$16</f>
        <v>*</v>
      </c>
      <c r="N7" s="17" t="str">
        <f>[3]Julho!$K$17</f>
        <v>*</v>
      </c>
      <c r="O7" s="17" t="str">
        <f>[3]Julho!$K$18</f>
        <v>*</v>
      </c>
      <c r="P7" s="17" t="str">
        <f>[3]Julho!$K$19</f>
        <v>*</v>
      </c>
      <c r="Q7" s="17" t="str">
        <f>[3]Julho!$K$20</f>
        <v>*</v>
      </c>
      <c r="R7" s="17" t="str">
        <f>[3]Julho!$K$21</f>
        <v>*</v>
      </c>
      <c r="S7" s="17" t="str">
        <f>[3]Julho!$K$22</f>
        <v>*</v>
      </c>
      <c r="T7" s="17" t="str">
        <f>[3]Julho!$K$23</f>
        <v>*</v>
      </c>
      <c r="U7" s="17" t="str">
        <f>[3]Julho!$K$24</f>
        <v>*</v>
      </c>
      <c r="V7" s="17" t="str">
        <f>[3]Julho!$K$25</f>
        <v>*</v>
      </c>
      <c r="W7" s="17" t="str">
        <f>[3]Julho!$K$26</f>
        <v>*</v>
      </c>
      <c r="X7" s="17" t="str">
        <f>[3]Julho!$K$27</f>
        <v>*</v>
      </c>
      <c r="Y7" s="17" t="str">
        <f>[3]Julho!$K$28</f>
        <v>*</v>
      </c>
      <c r="Z7" s="17" t="str">
        <f>[3]Julho!$K$29</f>
        <v>*</v>
      </c>
      <c r="AA7" s="17" t="str">
        <f>[3]Julho!$K$30</f>
        <v>*</v>
      </c>
      <c r="AB7" s="17" t="str">
        <f>[3]Julho!$K$31</f>
        <v>*</v>
      </c>
      <c r="AC7" s="17" t="str">
        <f>[3]Julho!$K$32</f>
        <v>*</v>
      </c>
      <c r="AD7" s="17" t="str">
        <f>[3]Julho!$K$33</f>
        <v>*</v>
      </c>
      <c r="AE7" s="17" t="str">
        <f>[3]Julho!$K$34</f>
        <v>*</v>
      </c>
      <c r="AF7" s="17" t="str">
        <f>[3]Julho!$K$35</f>
        <v>*</v>
      </c>
      <c r="AG7" s="23">
        <f t="shared" si="2"/>
        <v>0</v>
      </c>
      <c r="AH7" s="25">
        <f t="shared" ref="AH7:AH17" si="3">MAX(B7:AF7)</f>
        <v>0</v>
      </c>
      <c r="AI7" s="146">
        <f t="shared" si="1"/>
        <v>0</v>
      </c>
    </row>
    <row r="8" spans="1:35" ht="17.100000000000001" customHeight="1" x14ac:dyDescent="0.2">
      <c r="A8" s="80" t="s">
        <v>75</v>
      </c>
      <c r="B8" s="17">
        <f>[4]Julho!$K$5</f>
        <v>0</v>
      </c>
      <c r="C8" s="17">
        <f>[4]Julho!$K$6</f>
        <v>0</v>
      </c>
      <c r="D8" s="17">
        <f>[4]Julho!$K$7</f>
        <v>0</v>
      </c>
      <c r="E8" s="17">
        <f>[4]Julho!$K$8</f>
        <v>0</v>
      </c>
      <c r="F8" s="17">
        <f>[4]Julho!$K$9</f>
        <v>0</v>
      </c>
      <c r="G8" s="17">
        <f>[4]Julho!$K$10</f>
        <v>0</v>
      </c>
      <c r="H8" s="17">
        <f>[4]Julho!$K$11</f>
        <v>0.2</v>
      </c>
      <c r="I8" s="17">
        <f>[4]Julho!$K$12</f>
        <v>0</v>
      </c>
      <c r="J8" s="17">
        <f>[4]Julho!$K$13</f>
        <v>0</v>
      </c>
      <c r="K8" s="17">
        <f>[4]Julho!$K$14</f>
        <v>0</v>
      </c>
      <c r="L8" s="17">
        <f>[4]Julho!$K$15</f>
        <v>0</v>
      </c>
      <c r="M8" s="17">
        <f>[4]Julho!$K$16</f>
        <v>0</v>
      </c>
      <c r="N8" s="17">
        <f>[4]Julho!$K$17</f>
        <v>0</v>
      </c>
      <c r="O8" s="17">
        <f>[4]Julho!$K$18</f>
        <v>0</v>
      </c>
      <c r="P8" s="17">
        <f>[4]Julho!$K$19</f>
        <v>0</v>
      </c>
      <c r="Q8" s="17">
        <f>[4]Julho!$K$20</f>
        <v>12.6</v>
      </c>
      <c r="R8" s="17">
        <f>[4]Julho!$K$21</f>
        <v>0</v>
      </c>
      <c r="S8" s="17">
        <f>[4]Julho!$K$22</f>
        <v>0</v>
      </c>
      <c r="T8" s="17">
        <f>[4]Julho!$K$23</f>
        <v>0</v>
      </c>
      <c r="U8" s="17">
        <f>[4]Julho!$K$24</f>
        <v>0</v>
      </c>
      <c r="V8" s="17">
        <f>[4]Julho!$K$25</f>
        <v>0</v>
      </c>
      <c r="W8" s="17">
        <f>[4]Julho!$K$26</f>
        <v>0</v>
      </c>
      <c r="X8" s="17">
        <f>[4]Julho!$K$27</f>
        <v>0</v>
      </c>
      <c r="Y8" s="17">
        <f>[4]Julho!$K$28</f>
        <v>0</v>
      </c>
      <c r="Z8" s="17">
        <f>[4]Julho!$K$29</f>
        <v>0</v>
      </c>
      <c r="AA8" s="17">
        <f>[4]Julho!$K$30</f>
        <v>0</v>
      </c>
      <c r="AB8" s="17">
        <f>[4]Julho!$K$31</f>
        <v>0</v>
      </c>
      <c r="AC8" s="17">
        <f>[4]Julho!$K$32</f>
        <v>0</v>
      </c>
      <c r="AD8" s="17">
        <f>[4]Julho!$K$33</f>
        <v>0</v>
      </c>
      <c r="AE8" s="17">
        <f>[4]Julho!$K$34</f>
        <v>0</v>
      </c>
      <c r="AF8" s="17">
        <f>[4]Julho!$K$35</f>
        <v>0</v>
      </c>
      <c r="AG8" s="23">
        <f t="shared" si="2"/>
        <v>12.799999999999999</v>
      </c>
      <c r="AH8" s="25">
        <f t="shared" si="3"/>
        <v>12.6</v>
      </c>
      <c r="AI8" s="146">
        <f t="shared" si="1"/>
        <v>29</v>
      </c>
    </row>
    <row r="9" spans="1:35" ht="17.100000000000001" customHeight="1" x14ac:dyDescent="0.2">
      <c r="A9" s="80" t="s">
        <v>45</v>
      </c>
      <c r="B9" s="17">
        <f>[5]Julho!$K$5</f>
        <v>0</v>
      </c>
      <c r="C9" s="17">
        <f>[5]Julho!$K$6</f>
        <v>0</v>
      </c>
      <c r="D9" s="17">
        <f>[5]Julho!$K$7</f>
        <v>0.2</v>
      </c>
      <c r="E9" s="17">
        <f>[5]Julho!$K$8</f>
        <v>0</v>
      </c>
      <c r="F9" s="17">
        <f>[5]Julho!$K$9</f>
        <v>0</v>
      </c>
      <c r="G9" s="17">
        <f>[5]Julho!$K$10</f>
        <v>1.2</v>
      </c>
      <c r="H9" s="17">
        <f>[5]Julho!$K$11</f>
        <v>0.2</v>
      </c>
      <c r="I9" s="17">
        <f>[5]Julho!$K$12</f>
        <v>0</v>
      </c>
      <c r="J9" s="17">
        <f>[5]Julho!$K$13</f>
        <v>0</v>
      </c>
      <c r="K9" s="17">
        <f>[5]Julho!$K$14</f>
        <v>0</v>
      </c>
      <c r="L9" s="17">
        <f>[5]Julho!$K$15</f>
        <v>0</v>
      </c>
      <c r="M9" s="17">
        <f>[5]Julho!$K$16</f>
        <v>0</v>
      </c>
      <c r="N9" s="17">
        <f>[5]Julho!$K$17</f>
        <v>0</v>
      </c>
      <c r="O9" s="17">
        <f>[5]Julho!$K$18</f>
        <v>0</v>
      </c>
      <c r="P9" s="17">
        <f>[5]Julho!$K$19</f>
        <v>18.2</v>
      </c>
      <c r="Q9" s="17">
        <f>[5]Julho!$K$20</f>
        <v>4</v>
      </c>
      <c r="R9" s="17">
        <f>[5]Julho!$K$21</f>
        <v>0.2</v>
      </c>
      <c r="S9" s="17">
        <f>[5]Julho!$K$22</f>
        <v>0</v>
      </c>
      <c r="T9" s="17">
        <f>[5]Julho!$K$23</f>
        <v>0</v>
      </c>
      <c r="U9" s="17">
        <f>[5]Julho!$K$24</f>
        <v>0</v>
      </c>
      <c r="V9" s="17">
        <f>[5]Julho!$K$25</f>
        <v>0</v>
      </c>
      <c r="W9" s="17">
        <f>[5]Julho!$K$26</f>
        <v>0.2</v>
      </c>
      <c r="X9" s="17">
        <f>[5]Julho!$K$27</f>
        <v>0</v>
      </c>
      <c r="Y9" s="17">
        <f>[5]Julho!$K$28</f>
        <v>0.2</v>
      </c>
      <c r="Z9" s="17">
        <f>[5]Julho!$K$29</f>
        <v>0</v>
      </c>
      <c r="AA9" s="17">
        <f>[5]Julho!$K$30</f>
        <v>0</v>
      </c>
      <c r="AB9" s="17">
        <f>[5]Julho!$K$31</f>
        <v>0</v>
      </c>
      <c r="AC9" s="17">
        <f>[5]Julho!$K$32</f>
        <v>0</v>
      </c>
      <c r="AD9" s="17">
        <f>[5]Julho!$K$33</f>
        <v>0</v>
      </c>
      <c r="AE9" s="17">
        <f>[5]Julho!$K$34</f>
        <v>0</v>
      </c>
      <c r="AF9" s="17">
        <f>[5]Julho!$K$35</f>
        <v>0</v>
      </c>
      <c r="AG9" s="23">
        <f t="shared" ref="AG9" si="4">SUM(B9:AF9)</f>
        <v>24.4</v>
      </c>
      <c r="AH9" s="25">
        <f t="shared" ref="AH9" si="5">MAX(B9:AF9)</f>
        <v>18.2</v>
      </c>
      <c r="AI9" s="146">
        <f t="shared" si="1"/>
        <v>23</v>
      </c>
    </row>
    <row r="10" spans="1:35" ht="17.100000000000001" customHeight="1" x14ac:dyDescent="0.2">
      <c r="A10" s="80" t="s">
        <v>2</v>
      </c>
      <c r="B10" s="17">
        <f>[6]Julho!$K$5</f>
        <v>0</v>
      </c>
      <c r="C10" s="17">
        <f>[6]Julho!$K$6</f>
        <v>0</v>
      </c>
      <c r="D10" s="17">
        <f>[6]Julho!$K$7</f>
        <v>0</v>
      </c>
      <c r="E10" s="17">
        <f>[6]Julho!$K$8</f>
        <v>0</v>
      </c>
      <c r="F10" s="17">
        <f>[6]Julho!$K$9</f>
        <v>0</v>
      </c>
      <c r="G10" s="17">
        <f>[6]Julho!$K$10</f>
        <v>0</v>
      </c>
      <c r="H10" s="17">
        <f>[6]Julho!$K$11</f>
        <v>0</v>
      </c>
      <c r="I10" s="17">
        <f>[6]Julho!$K$12</f>
        <v>0</v>
      </c>
      <c r="J10" s="17">
        <f>[6]Julho!$K$13</f>
        <v>0</v>
      </c>
      <c r="K10" s="17">
        <f>[6]Julho!$K$14</f>
        <v>0</v>
      </c>
      <c r="L10" s="17">
        <f>[6]Julho!$K$15</f>
        <v>0</v>
      </c>
      <c r="M10" s="17">
        <f>[6]Julho!$K$16</f>
        <v>0</v>
      </c>
      <c r="N10" s="17">
        <f>[6]Julho!$K$17</f>
        <v>0</v>
      </c>
      <c r="O10" s="17">
        <f>[6]Julho!$K$18</f>
        <v>0</v>
      </c>
      <c r="P10" s="17">
        <f>[6]Julho!$K$19</f>
        <v>0</v>
      </c>
      <c r="Q10" s="17">
        <f>[6]Julho!$K$20</f>
        <v>5.4</v>
      </c>
      <c r="R10" s="17">
        <f>[6]Julho!$K$21</f>
        <v>0</v>
      </c>
      <c r="S10" s="17">
        <f>[6]Julho!$K$22</f>
        <v>0</v>
      </c>
      <c r="T10" s="17">
        <f>[6]Julho!$K$23</f>
        <v>0</v>
      </c>
      <c r="U10" s="17">
        <f>[6]Julho!$K$24</f>
        <v>0</v>
      </c>
      <c r="V10" s="17">
        <f>[6]Julho!$K$25</f>
        <v>0</v>
      </c>
      <c r="W10" s="17">
        <f>[6]Julho!$K$26</f>
        <v>0</v>
      </c>
      <c r="X10" s="17">
        <f>[6]Julho!$K$27</f>
        <v>0</v>
      </c>
      <c r="Y10" s="17">
        <f>[6]Julho!$K$28</f>
        <v>0</v>
      </c>
      <c r="Z10" s="17">
        <f>[6]Julho!$K$29</f>
        <v>0</v>
      </c>
      <c r="AA10" s="17">
        <f>[6]Julho!$K$30</f>
        <v>0</v>
      </c>
      <c r="AB10" s="17">
        <f>[6]Julho!$K$31</f>
        <v>0</v>
      </c>
      <c r="AC10" s="17">
        <f>[6]Julho!$K$32</f>
        <v>0</v>
      </c>
      <c r="AD10" s="17">
        <f>[6]Julho!$K$33</f>
        <v>0</v>
      </c>
      <c r="AE10" s="17">
        <f>[6]Julho!$K$34</f>
        <v>0</v>
      </c>
      <c r="AF10" s="17">
        <f>[6]Julho!$K$35</f>
        <v>0</v>
      </c>
      <c r="AG10" s="23">
        <f t="shared" si="2"/>
        <v>5.4</v>
      </c>
      <c r="AH10" s="25">
        <f t="shared" si="3"/>
        <v>5.4</v>
      </c>
      <c r="AI10" s="146">
        <f t="shared" si="1"/>
        <v>30</v>
      </c>
    </row>
    <row r="11" spans="1:35" ht="17.100000000000001" customHeight="1" x14ac:dyDescent="0.2">
      <c r="A11" s="80" t="s">
        <v>3</v>
      </c>
      <c r="B11" s="17">
        <f>[7]Julho!$K$5</f>
        <v>0</v>
      </c>
      <c r="C11" s="17">
        <f>[7]Julho!$K$6</f>
        <v>0</v>
      </c>
      <c r="D11" s="17">
        <f>[7]Julho!$K$7</f>
        <v>0</v>
      </c>
      <c r="E11" s="17">
        <f>[7]Julho!$K$8</f>
        <v>0</v>
      </c>
      <c r="F11" s="17">
        <f>[7]Julho!$K$9</f>
        <v>0</v>
      </c>
      <c r="G11" s="17">
        <f>[7]Julho!$K$10</f>
        <v>0</v>
      </c>
      <c r="H11" s="17">
        <f>[7]Julho!$K$11</f>
        <v>0</v>
      </c>
      <c r="I11" s="17">
        <f>[7]Julho!$K$12</f>
        <v>0</v>
      </c>
      <c r="J11" s="17">
        <f>[7]Julho!$K$13</f>
        <v>0</v>
      </c>
      <c r="K11" s="17">
        <f>[7]Julho!$K$14</f>
        <v>0</v>
      </c>
      <c r="L11" s="17">
        <f>[7]Julho!$K$15</f>
        <v>0</v>
      </c>
      <c r="M11" s="17">
        <f>[7]Julho!$K$16</f>
        <v>0</v>
      </c>
      <c r="N11" s="17">
        <f>[7]Julho!$K$17</f>
        <v>0</v>
      </c>
      <c r="O11" s="17">
        <f>[7]Julho!$K$18</f>
        <v>0</v>
      </c>
      <c r="P11" s="17">
        <f>[7]Julho!$K$19</f>
        <v>0</v>
      </c>
      <c r="Q11" s="17">
        <f>[7]Julho!$K$20</f>
        <v>0.2</v>
      </c>
      <c r="R11" s="17">
        <f>[7]Julho!$K$21</f>
        <v>0.2</v>
      </c>
      <c r="S11" s="17">
        <f>[7]Julho!$K$22</f>
        <v>0</v>
      </c>
      <c r="T11" s="17">
        <f>[7]Julho!$K$23</f>
        <v>0</v>
      </c>
      <c r="U11" s="17">
        <f>[7]Julho!$K$24</f>
        <v>0</v>
      </c>
      <c r="V11" s="17">
        <f>[7]Julho!$K$25</f>
        <v>0</v>
      </c>
      <c r="W11" s="17">
        <f>[7]Julho!$K$26</f>
        <v>0</v>
      </c>
      <c r="X11" s="17">
        <f>[7]Julho!$K$27</f>
        <v>0</v>
      </c>
      <c r="Y11" s="17">
        <f>[7]Julho!$K$28</f>
        <v>0</v>
      </c>
      <c r="Z11" s="17">
        <f>[7]Julho!$K$29</f>
        <v>0</v>
      </c>
      <c r="AA11" s="17">
        <f>[7]Julho!$K$30</f>
        <v>0</v>
      </c>
      <c r="AB11" s="17">
        <f>[7]Julho!$K$31</f>
        <v>0</v>
      </c>
      <c r="AC11" s="17">
        <f>[7]Julho!$K$32</f>
        <v>0</v>
      </c>
      <c r="AD11" s="17">
        <f>[7]Julho!$K$33</f>
        <v>0</v>
      </c>
      <c r="AE11" s="17">
        <f>[7]Julho!$K$34</f>
        <v>0</v>
      </c>
      <c r="AF11" s="17">
        <f>[7]Julho!$K$35</f>
        <v>0</v>
      </c>
      <c r="AG11" s="23">
        <f t="shared" si="2"/>
        <v>0.4</v>
      </c>
      <c r="AH11" s="25">
        <f t="shared" si="3"/>
        <v>0.2</v>
      </c>
      <c r="AI11" s="146">
        <f t="shared" si="1"/>
        <v>29</v>
      </c>
    </row>
    <row r="12" spans="1:35" ht="17.100000000000001" customHeight="1" x14ac:dyDescent="0.2">
      <c r="A12" s="80" t="s">
        <v>4</v>
      </c>
      <c r="B12" s="17" t="str">
        <f>[8]Julho!$K$5</f>
        <v>*</v>
      </c>
      <c r="C12" s="17" t="str">
        <f>[8]Julho!$K$6</f>
        <v>*</v>
      </c>
      <c r="D12" s="17" t="str">
        <f>[8]Julho!$K$7</f>
        <v>*</v>
      </c>
      <c r="E12" s="17" t="str">
        <f>[8]Julho!$K$8</f>
        <v>*</v>
      </c>
      <c r="F12" s="17" t="str">
        <f>[8]Julho!$K$9</f>
        <v>*</v>
      </c>
      <c r="G12" s="17" t="str">
        <f>[8]Julho!$K$10</f>
        <v>*</v>
      </c>
      <c r="H12" s="17" t="str">
        <f>[8]Julho!$K$11</f>
        <v>*</v>
      </c>
      <c r="I12" s="17" t="str">
        <f>[8]Julho!$K$12</f>
        <v>*</v>
      </c>
      <c r="J12" s="17" t="str">
        <f>[8]Julho!$K$13</f>
        <v>*</v>
      </c>
      <c r="K12" s="17" t="str">
        <f>[8]Julho!$K$14</f>
        <v>*</v>
      </c>
      <c r="L12" s="17" t="str">
        <f>[8]Julho!$K$15</f>
        <v>*</v>
      </c>
      <c r="M12" s="17" t="str">
        <f>[8]Julho!$K$16</f>
        <v>*</v>
      </c>
      <c r="N12" s="17" t="str">
        <f>[8]Julho!$K$17</f>
        <v>*</v>
      </c>
      <c r="O12" s="17" t="str">
        <f>[8]Julho!$K$18</f>
        <v>*</v>
      </c>
      <c r="P12" s="17" t="str">
        <f>[8]Julho!$K$19</f>
        <v>*</v>
      </c>
      <c r="Q12" s="17" t="str">
        <f>[8]Julho!$K$20</f>
        <v>*</v>
      </c>
      <c r="R12" s="17" t="str">
        <f>[8]Julho!$K$21</f>
        <v>*</v>
      </c>
      <c r="S12" s="17" t="str">
        <f>[8]Julho!$K$22</f>
        <v>*</v>
      </c>
      <c r="T12" s="17" t="str">
        <f>[8]Julho!$K$23</f>
        <v>*</v>
      </c>
      <c r="U12" s="17" t="str">
        <f>[8]Julho!$K$24</f>
        <v>*</v>
      </c>
      <c r="V12" s="17" t="str">
        <f>[8]Julho!$K$25</f>
        <v>*</v>
      </c>
      <c r="W12" s="17" t="str">
        <f>[8]Julho!$K$26</f>
        <v>*</v>
      </c>
      <c r="X12" s="17" t="str">
        <f>[8]Julho!$K$27</f>
        <v>*</v>
      </c>
      <c r="Y12" s="17" t="str">
        <f>[8]Julho!$K$28</f>
        <v>*</v>
      </c>
      <c r="Z12" s="17" t="str">
        <f>[8]Julho!$K$29</f>
        <v>*</v>
      </c>
      <c r="AA12" s="17" t="str">
        <f>[8]Julho!$K$30</f>
        <v>*</v>
      </c>
      <c r="AB12" s="17" t="str">
        <f>[8]Julho!$K$31</f>
        <v>*</v>
      </c>
      <c r="AC12" s="17" t="str">
        <f>[8]Julho!$K$32</f>
        <v>*</v>
      </c>
      <c r="AD12" s="17" t="str">
        <f>[8]Julho!$K$33</f>
        <v>*</v>
      </c>
      <c r="AE12" s="17" t="str">
        <f>[8]Julho!$K$34</f>
        <v>*</v>
      </c>
      <c r="AF12" s="17" t="str">
        <f>[8]Julho!$K$35</f>
        <v>*</v>
      </c>
      <c r="AG12" s="23" t="s">
        <v>143</v>
      </c>
      <c r="AH12" s="25" t="s">
        <v>143</v>
      </c>
      <c r="AI12" s="146" t="s">
        <v>143</v>
      </c>
    </row>
    <row r="13" spans="1:35" ht="17.100000000000001" customHeight="1" x14ac:dyDescent="0.2">
      <c r="A13" s="80" t="s">
        <v>5</v>
      </c>
      <c r="B13" s="17">
        <f>[9]Julho!$K$5</f>
        <v>0</v>
      </c>
      <c r="C13" s="17">
        <f>[9]Julho!$K$6</f>
        <v>0</v>
      </c>
      <c r="D13" s="17">
        <f>[9]Julho!$K$7</f>
        <v>0</v>
      </c>
      <c r="E13" s="17">
        <f>[9]Julho!$K$8</f>
        <v>0</v>
      </c>
      <c r="F13" s="17">
        <f>[9]Julho!$K$9</f>
        <v>0</v>
      </c>
      <c r="G13" s="17">
        <f>[9]Julho!$K$10</f>
        <v>0.60000000000000009</v>
      </c>
      <c r="H13" s="17">
        <f>[9]Julho!$K$11</f>
        <v>0</v>
      </c>
      <c r="I13" s="17">
        <f>[9]Julho!$K$12</f>
        <v>0</v>
      </c>
      <c r="J13" s="17">
        <f>[9]Julho!$K$13</f>
        <v>0</v>
      </c>
      <c r="K13" s="17">
        <f>[9]Julho!$K$14</f>
        <v>0</v>
      </c>
      <c r="L13" s="17">
        <f>[9]Julho!$K$15</f>
        <v>0</v>
      </c>
      <c r="M13" s="17">
        <f>[9]Julho!$K$16</f>
        <v>0</v>
      </c>
      <c r="N13" s="17">
        <f>[9]Julho!$K$17</f>
        <v>0</v>
      </c>
      <c r="O13" s="17">
        <f>[9]Julho!$K$18</f>
        <v>0</v>
      </c>
      <c r="P13" s="17">
        <f>[9]Julho!$K$19</f>
        <v>0</v>
      </c>
      <c r="Q13" s="17">
        <f>[9]Julho!$K$20</f>
        <v>0</v>
      </c>
      <c r="R13" s="17">
        <f>[9]Julho!$K$21</f>
        <v>0</v>
      </c>
      <c r="S13" s="17">
        <f>[9]Julho!$K$22</f>
        <v>0</v>
      </c>
      <c r="T13" s="17">
        <f>[9]Julho!$K$23</f>
        <v>0</v>
      </c>
      <c r="U13" s="17">
        <f>[9]Julho!$K$24</f>
        <v>0</v>
      </c>
      <c r="V13" s="17">
        <f>[9]Julho!$K$25</f>
        <v>0</v>
      </c>
      <c r="W13" s="17">
        <f>[9]Julho!$K$26</f>
        <v>0</v>
      </c>
      <c r="X13" s="17">
        <f>[9]Julho!$K$27</f>
        <v>0</v>
      </c>
      <c r="Y13" s="17">
        <f>[9]Julho!$K$28</f>
        <v>0</v>
      </c>
      <c r="Z13" s="17">
        <f>[9]Julho!$K$29</f>
        <v>0</v>
      </c>
      <c r="AA13" s="17">
        <f>[9]Julho!$K$30</f>
        <v>0</v>
      </c>
      <c r="AB13" s="17">
        <f>[9]Julho!$K$31</f>
        <v>0</v>
      </c>
      <c r="AC13" s="17">
        <f>[9]Julho!$K$32</f>
        <v>0</v>
      </c>
      <c r="AD13" s="17">
        <f>[9]Julho!$K$33</f>
        <v>0</v>
      </c>
      <c r="AE13" s="17">
        <f>[9]Julho!$K$34</f>
        <v>0</v>
      </c>
      <c r="AF13" s="17">
        <f>[9]Julho!$K$35</f>
        <v>0</v>
      </c>
      <c r="AG13" s="23">
        <f t="shared" si="2"/>
        <v>0.60000000000000009</v>
      </c>
      <c r="AH13" s="25">
        <f t="shared" si="3"/>
        <v>0.60000000000000009</v>
      </c>
      <c r="AI13" s="146">
        <f t="shared" si="1"/>
        <v>30</v>
      </c>
    </row>
    <row r="14" spans="1:35" ht="17.100000000000001" customHeight="1" x14ac:dyDescent="0.2">
      <c r="A14" s="80" t="s">
        <v>47</v>
      </c>
      <c r="B14" s="17">
        <f>[10]Julho!$K$5</f>
        <v>0</v>
      </c>
      <c r="C14" s="17">
        <f>[10]Julho!$K$6</f>
        <v>0</v>
      </c>
      <c r="D14" s="17">
        <f>[10]Julho!$K$7</f>
        <v>0</v>
      </c>
      <c r="E14" s="17">
        <f>[10]Julho!$K$8</f>
        <v>0</v>
      </c>
      <c r="F14" s="17">
        <f>[10]Julho!$K$9</f>
        <v>0</v>
      </c>
      <c r="G14" s="17">
        <f>[10]Julho!$K$10</f>
        <v>0</v>
      </c>
      <c r="H14" s="17">
        <f>[10]Julho!$K$11</f>
        <v>0</v>
      </c>
      <c r="I14" s="17">
        <f>[10]Julho!$K$12</f>
        <v>0</v>
      </c>
      <c r="J14" s="17">
        <f>[10]Julho!$K$13</f>
        <v>0</v>
      </c>
      <c r="K14" s="17">
        <f>[10]Julho!$K$14</f>
        <v>0</v>
      </c>
      <c r="L14" s="17">
        <f>[10]Julho!$K$15</f>
        <v>0</v>
      </c>
      <c r="M14" s="17">
        <f>[10]Julho!$K$16</f>
        <v>0</v>
      </c>
      <c r="N14" s="17">
        <f>[10]Julho!$K$17</f>
        <v>0</v>
      </c>
      <c r="O14" s="17">
        <f>[10]Julho!$K$18</f>
        <v>0</v>
      </c>
      <c r="P14" s="17">
        <f>[10]Julho!$K$19</f>
        <v>0</v>
      </c>
      <c r="Q14" s="17">
        <f>[10]Julho!$K$20</f>
        <v>0</v>
      </c>
      <c r="R14" s="17">
        <f>[10]Julho!$K$21</f>
        <v>0</v>
      </c>
      <c r="S14" s="17">
        <f>[10]Julho!$K$22</f>
        <v>0</v>
      </c>
      <c r="T14" s="17">
        <f>[10]Julho!$K$23</f>
        <v>0</v>
      </c>
      <c r="U14" s="17">
        <f>[10]Julho!$K$24</f>
        <v>0</v>
      </c>
      <c r="V14" s="17">
        <f>[10]Julho!$K$25</f>
        <v>0</v>
      </c>
      <c r="W14" s="17">
        <f>[10]Julho!$K$26</f>
        <v>0</v>
      </c>
      <c r="X14" s="17">
        <f>[10]Julho!$K$27</f>
        <v>0</v>
      </c>
      <c r="Y14" s="17">
        <f>[10]Julho!$K$28</f>
        <v>0</v>
      </c>
      <c r="Z14" s="17">
        <f>[10]Julho!$K$29</f>
        <v>0</v>
      </c>
      <c r="AA14" s="17">
        <f>[10]Julho!$K$30</f>
        <v>0</v>
      </c>
      <c r="AB14" s="17">
        <f>[10]Julho!$K$31</f>
        <v>0</v>
      </c>
      <c r="AC14" s="17">
        <f>[10]Julho!$K$32</f>
        <v>0</v>
      </c>
      <c r="AD14" s="17">
        <f>[10]Julho!$K$33</f>
        <v>0</v>
      </c>
      <c r="AE14" s="17">
        <f>[10]Julho!$K$34</f>
        <v>0</v>
      </c>
      <c r="AF14" s="17">
        <f>[10]Julho!$K$35</f>
        <v>0</v>
      </c>
      <c r="AG14" s="23">
        <f>SUM(B14:AF14)</f>
        <v>0</v>
      </c>
      <c r="AH14" s="25">
        <f>MAX(B14:AF14)</f>
        <v>0</v>
      </c>
      <c r="AI14" s="146">
        <f t="shared" si="1"/>
        <v>31</v>
      </c>
    </row>
    <row r="15" spans="1:35" ht="17.100000000000001" customHeight="1" x14ac:dyDescent="0.2">
      <c r="A15" s="80" t="s">
        <v>6</v>
      </c>
      <c r="B15" s="17">
        <f>[11]Julho!$K$5</f>
        <v>0</v>
      </c>
      <c r="C15" s="17">
        <f>[11]Julho!$K$6</f>
        <v>0</v>
      </c>
      <c r="D15" s="17">
        <f>[11]Julho!$K$7</f>
        <v>0</v>
      </c>
      <c r="E15" s="17">
        <f>[11]Julho!$K$8</f>
        <v>0</v>
      </c>
      <c r="F15" s="17">
        <f>[11]Julho!$K$9</f>
        <v>0</v>
      </c>
      <c r="G15" s="17">
        <f>[11]Julho!$K$10</f>
        <v>0</v>
      </c>
      <c r="H15" s="17">
        <f>[11]Julho!$K$11</f>
        <v>0</v>
      </c>
      <c r="I15" s="17">
        <f>[11]Julho!$K$12</f>
        <v>0</v>
      </c>
      <c r="J15" s="17">
        <f>[11]Julho!$K$13</f>
        <v>0</v>
      </c>
      <c r="K15" s="17">
        <f>[11]Julho!$K$14</f>
        <v>0</v>
      </c>
      <c r="L15" s="17">
        <f>[11]Julho!$K$15</f>
        <v>0</v>
      </c>
      <c r="M15" s="17">
        <f>[11]Julho!$K$16</f>
        <v>0</v>
      </c>
      <c r="N15" s="17">
        <f>[11]Julho!$K$17</f>
        <v>0</v>
      </c>
      <c r="O15" s="17">
        <f>[11]Julho!$K$18</f>
        <v>0</v>
      </c>
      <c r="P15" s="17">
        <f>[11]Julho!$K$19</f>
        <v>0</v>
      </c>
      <c r="Q15" s="17">
        <f>[11]Julho!$K$20</f>
        <v>0</v>
      </c>
      <c r="R15" s="17">
        <f>[11]Julho!$K$21</f>
        <v>0</v>
      </c>
      <c r="S15" s="17">
        <f>[11]Julho!$K$22</f>
        <v>0</v>
      </c>
      <c r="T15" s="17">
        <f>[11]Julho!$K$23</f>
        <v>0</v>
      </c>
      <c r="U15" s="17">
        <f>[11]Julho!$K$24</f>
        <v>0</v>
      </c>
      <c r="V15" s="17">
        <f>[11]Julho!$K$25</f>
        <v>0</v>
      </c>
      <c r="W15" s="17">
        <f>[11]Julho!$K$26</f>
        <v>0</v>
      </c>
      <c r="X15" s="17">
        <f>[11]Julho!$K$27</f>
        <v>0</v>
      </c>
      <c r="Y15" s="17">
        <f>[11]Julho!$K$28</f>
        <v>0</v>
      </c>
      <c r="Z15" s="17">
        <f>[11]Julho!$K$29</f>
        <v>0</v>
      </c>
      <c r="AA15" s="17">
        <f>[11]Julho!$K$30</f>
        <v>0</v>
      </c>
      <c r="AB15" s="17">
        <f>[11]Julho!$K$31</f>
        <v>0</v>
      </c>
      <c r="AC15" s="17">
        <f>[11]Julho!$K$32</f>
        <v>0</v>
      </c>
      <c r="AD15" s="17">
        <f>[11]Julho!$K$33</f>
        <v>0</v>
      </c>
      <c r="AE15" s="17">
        <f>[11]Julho!$K$34</f>
        <v>0</v>
      </c>
      <c r="AF15" s="17">
        <f>[11]Julho!$K$35</f>
        <v>0</v>
      </c>
      <c r="AG15" s="23">
        <f t="shared" si="2"/>
        <v>0</v>
      </c>
      <c r="AH15" s="25">
        <f t="shared" si="3"/>
        <v>0</v>
      </c>
      <c r="AI15" s="146">
        <f t="shared" si="1"/>
        <v>31</v>
      </c>
    </row>
    <row r="16" spans="1:35" ht="17.100000000000001" customHeight="1" x14ac:dyDescent="0.2">
      <c r="A16" s="84" t="s">
        <v>7</v>
      </c>
      <c r="B16" s="17">
        <f>[12]Julho!$K$5</f>
        <v>4</v>
      </c>
      <c r="C16" s="17">
        <f>[12]Julho!$K$6</f>
        <v>0</v>
      </c>
      <c r="D16" s="17">
        <f>[12]Julho!$K$7</f>
        <v>0</v>
      </c>
      <c r="E16" s="17">
        <f>[12]Julho!$K$8</f>
        <v>0</v>
      </c>
      <c r="F16" s="17">
        <f>[12]Julho!$K$9</f>
        <v>0</v>
      </c>
      <c r="G16" s="17">
        <f>[12]Julho!$K$10</f>
        <v>4.6000000000000005</v>
      </c>
      <c r="H16" s="17">
        <f>[12]Julho!$K$11</f>
        <v>0.2</v>
      </c>
      <c r="I16" s="17">
        <f>[12]Julho!$K$12</f>
        <v>0</v>
      </c>
      <c r="J16" s="17">
        <f>[12]Julho!$K$13</f>
        <v>0</v>
      </c>
      <c r="K16" s="17">
        <f>[12]Julho!$K$14</f>
        <v>0</v>
      </c>
      <c r="L16" s="17">
        <f>[12]Julho!$K$15</f>
        <v>0</v>
      </c>
      <c r="M16" s="17">
        <f>[12]Julho!$K$16</f>
        <v>0</v>
      </c>
      <c r="N16" s="17">
        <f>[12]Julho!$K$17</f>
        <v>0</v>
      </c>
      <c r="O16" s="17">
        <f>[12]Julho!$K$18</f>
        <v>0</v>
      </c>
      <c r="P16" s="17">
        <f>[12]Julho!$K$19</f>
        <v>0</v>
      </c>
      <c r="Q16" s="158">
        <f>[12]Julho!$K$20</f>
        <v>37.6</v>
      </c>
      <c r="R16" s="17">
        <f>[12]Julho!$K$21</f>
        <v>0</v>
      </c>
      <c r="S16" s="17">
        <f>[12]Julho!$K$22</f>
        <v>0</v>
      </c>
      <c r="T16" s="17">
        <f>[12]Julho!$K$23</f>
        <v>0</v>
      </c>
      <c r="U16" s="17">
        <f>[12]Julho!$K$24</f>
        <v>0</v>
      </c>
      <c r="V16" s="17">
        <f>[12]Julho!$K$25</f>
        <v>0</v>
      </c>
      <c r="W16" s="17">
        <f>[12]Julho!$K$26</f>
        <v>0</v>
      </c>
      <c r="X16" s="17">
        <f>[12]Julho!$K$27</f>
        <v>0</v>
      </c>
      <c r="Y16" s="17">
        <f>[12]Julho!$K$28</f>
        <v>0</v>
      </c>
      <c r="Z16" s="17">
        <f>[12]Julho!$K$29</f>
        <v>0</v>
      </c>
      <c r="AA16" s="17">
        <f>[12]Julho!$K$30</f>
        <v>0</v>
      </c>
      <c r="AB16" s="17">
        <f>[12]Julho!$K$31</f>
        <v>0</v>
      </c>
      <c r="AC16" s="17">
        <f>[12]Julho!$K$32</f>
        <v>0</v>
      </c>
      <c r="AD16" s="17">
        <f>[12]Julho!$K$33</f>
        <v>0</v>
      </c>
      <c r="AE16" s="17">
        <f>[12]Julho!$K$34</f>
        <v>0</v>
      </c>
      <c r="AF16" s="17">
        <f>[12]Julho!$K$35</f>
        <v>0</v>
      </c>
      <c r="AG16" s="156">
        <f t="shared" si="2"/>
        <v>46.400000000000006</v>
      </c>
      <c r="AH16" s="156">
        <f t="shared" si="3"/>
        <v>37.6</v>
      </c>
      <c r="AI16" s="146">
        <f t="shared" si="1"/>
        <v>27</v>
      </c>
    </row>
    <row r="17" spans="1:37" ht="17.100000000000001" customHeight="1" x14ac:dyDescent="0.2">
      <c r="A17" s="80" t="s">
        <v>8</v>
      </c>
      <c r="B17" s="17">
        <f>[13]Julho!$K$5</f>
        <v>1</v>
      </c>
      <c r="C17" s="17">
        <f>[13]Julho!$K$6</f>
        <v>0</v>
      </c>
      <c r="D17" s="17">
        <f>[13]Julho!$K$7</f>
        <v>0</v>
      </c>
      <c r="E17" s="17">
        <f>[13]Julho!$K$8</f>
        <v>0</v>
      </c>
      <c r="F17" s="17">
        <f>[13]Julho!$K$9</f>
        <v>0</v>
      </c>
      <c r="G17" s="17">
        <f>[13]Julho!$K$10</f>
        <v>9</v>
      </c>
      <c r="H17" s="17">
        <f>[13]Julho!$K$11</f>
        <v>0</v>
      </c>
      <c r="I17" s="17">
        <f>[13]Julho!$K$12</f>
        <v>0</v>
      </c>
      <c r="J17" s="17">
        <f>[13]Julho!$K$13</f>
        <v>0</v>
      </c>
      <c r="K17" s="17">
        <f>[13]Julho!$K$14</f>
        <v>0</v>
      </c>
      <c r="L17" s="17">
        <f>[13]Julho!$K$15</f>
        <v>0</v>
      </c>
      <c r="M17" s="17">
        <f>[13]Julho!$K$16</f>
        <v>1</v>
      </c>
      <c r="N17" s="17">
        <f>[13]Julho!$K$17</f>
        <v>0</v>
      </c>
      <c r="O17" s="17">
        <f>[13]Julho!$K$18</f>
        <v>0</v>
      </c>
      <c r="P17" s="17">
        <f>[13]Julho!$K$19</f>
        <v>7.1999999999999993</v>
      </c>
      <c r="Q17" s="17">
        <f>[13]Julho!$K$20</f>
        <v>13.199999999999998</v>
      </c>
      <c r="R17" s="17">
        <f>[13]Julho!$K$21</f>
        <v>0</v>
      </c>
      <c r="S17" s="17">
        <f>[13]Julho!$K$22</f>
        <v>0</v>
      </c>
      <c r="T17" s="17">
        <f>[13]Julho!$K$23</f>
        <v>0</v>
      </c>
      <c r="U17" s="17">
        <f>[13]Julho!$K$24</f>
        <v>0</v>
      </c>
      <c r="V17" s="17">
        <f>[13]Julho!$K$25</f>
        <v>0</v>
      </c>
      <c r="W17" s="17">
        <f>[13]Julho!$K$26</f>
        <v>0.2</v>
      </c>
      <c r="X17" s="17">
        <f>[13]Julho!$K$27</f>
        <v>0</v>
      </c>
      <c r="Y17" s="17">
        <f>[13]Julho!$K$28</f>
        <v>0.2</v>
      </c>
      <c r="Z17" s="17">
        <f>[13]Julho!$K$29</f>
        <v>0</v>
      </c>
      <c r="AA17" s="17">
        <f>[13]Julho!$K$30</f>
        <v>0</v>
      </c>
      <c r="AB17" s="17">
        <f>[13]Julho!$K$31</f>
        <v>0</v>
      </c>
      <c r="AC17" s="17">
        <f>[13]Julho!$K$32</f>
        <v>0</v>
      </c>
      <c r="AD17" s="17">
        <f>[13]Julho!$K$33</f>
        <v>0</v>
      </c>
      <c r="AE17" s="17">
        <f>[13]Julho!$K$34</f>
        <v>0</v>
      </c>
      <c r="AF17" s="17">
        <f>[13]Julho!$K$35</f>
        <v>0</v>
      </c>
      <c r="AG17" s="23">
        <f t="shared" si="2"/>
        <v>31.799999999999997</v>
      </c>
      <c r="AH17" s="25">
        <f t="shared" si="3"/>
        <v>13.199999999999998</v>
      </c>
      <c r="AI17" s="146">
        <f t="shared" si="1"/>
        <v>24</v>
      </c>
      <c r="AK17" s="19" t="s">
        <v>51</v>
      </c>
    </row>
    <row r="18" spans="1:37" ht="17.100000000000001" customHeight="1" x14ac:dyDescent="0.2">
      <c r="A18" s="80" t="s">
        <v>9</v>
      </c>
      <c r="B18" s="17">
        <f>[14]Julho!$K$5</f>
        <v>0.4</v>
      </c>
      <c r="C18" s="17">
        <f>[14]Julho!$K$6</f>
        <v>0</v>
      </c>
      <c r="D18" s="17">
        <f>[14]Julho!$K$7</f>
        <v>0</v>
      </c>
      <c r="E18" s="17">
        <f>[14]Julho!$K$8</f>
        <v>0</v>
      </c>
      <c r="F18" s="17">
        <f>[14]Julho!$K$9</f>
        <v>0</v>
      </c>
      <c r="G18" s="17">
        <f>[14]Julho!$K$10</f>
        <v>1.2</v>
      </c>
      <c r="H18" s="17">
        <f>[14]Julho!$K$11</f>
        <v>0.2</v>
      </c>
      <c r="I18" s="17">
        <f>[14]Julho!$K$12</f>
        <v>0</v>
      </c>
      <c r="J18" s="17">
        <f>[14]Julho!$K$13</f>
        <v>0</v>
      </c>
      <c r="K18" s="17">
        <f>[14]Julho!$K$14</f>
        <v>0</v>
      </c>
      <c r="L18" s="17">
        <f>[14]Julho!$K$15</f>
        <v>0</v>
      </c>
      <c r="M18" s="17">
        <f>[14]Julho!$K$16</f>
        <v>0</v>
      </c>
      <c r="N18" s="17">
        <f>[14]Julho!$K$17</f>
        <v>0</v>
      </c>
      <c r="O18" s="17">
        <f>[14]Julho!$K$18</f>
        <v>0</v>
      </c>
      <c r="P18" s="17">
        <f>[14]Julho!$K$19</f>
        <v>0</v>
      </c>
      <c r="Q18" s="17">
        <f>[14]Julho!$K$20</f>
        <v>23.4</v>
      </c>
      <c r="R18" s="17">
        <f>[14]Julho!$K$21</f>
        <v>0</v>
      </c>
      <c r="S18" s="17">
        <f>[14]Julho!$K$22</f>
        <v>0</v>
      </c>
      <c r="T18" s="17">
        <f>[14]Julho!$K$23</f>
        <v>0</v>
      </c>
      <c r="U18" s="17">
        <f>[14]Julho!$K$24</f>
        <v>0</v>
      </c>
      <c r="V18" s="17">
        <f>[14]Julho!$K$25</f>
        <v>0</v>
      </c>
      <c r="W18" s="17">
        <f>[14]Julho!$K$26</f>
        <v>0</v>
      </c>
      <c r="X18" s="17">
        <f>[14]Julho!$K$27</f>
        <v>0</v>
      </c>
      <c r="Y18" s="17">
        <f>[14]Julho!$K$28</f>
        <v>0</v>
      </c>
      <c r="Z18" s="17">
        <f>[14]Julho!$K$29</f>
        <v>0</v>
      </c>
      <c r="AA18" s="17">
        <f>[14]Julho!$K$30</f>
        <v>0</v>
      </c>
      <c r="AB18" s="17">
        <f>[14]Julho!$K$31</f>
        <v>0</v>
      </c>
      <c r="AC18" s="17">
        <f>[14]Julho!$K$32</f>
        <v>0</v>
      </c>
      <c r="AD18" s="17">
        <f>[14]Julho!$K$33</f>
        <v>0</v>
      </c>
      <c r="AE18" s="17">
        <f>[14]Julho!$K$34</f>
        <v>0</v>
      </c>
      <c r="AF18" s="17">
        <f>[14]Julho!$K$35</f>
        <v>0</v>
      </c>
      <c r="AG18" s="23">
        <f t="shared" ref="AG18:AG32" si="6">SUM(B18:AF18)</f>
        <v>25.2</v>
      </c>
      <c r="AH18" s="25">
        <f t="shared" ref="AH18:AH32" si="7">MAX(B18:AF18)</f>
        <v>23.4</v>
      </c>
      <c r="AI18" s="146">
        <f t="shared" si="1"/>
        <v>27</v>
      </c>
      <c r="AJ18" s="19" t="s">
        <v>51</v>
      </c>
      <c r="AK18" s="19" t="s">
        <v>51</v>
      </c>
    </row>
    <row r="19" spans="1:37" ht="17.100000000000001" customHeight="1" x14ac:dyDescent="0.2">
      <c r="A19" s="80" t="s">
        <v>46</v>
      </c>
      <c r="B19" s="17">
        <f>[15]Julho!$K$5</f>
        <v>0</v>
      </c>
      <c r="C19" s="17">
        <f>[15]Julho!$K$6</f>
        <v>0</v>
      </c>
      <c r="D19" s="17">
        <f>[15]Julho!$K$7</f>
        <v>0</v>
      </c>
      <c r="E19" s="17">
        <f>[15]Julho!$K$8</f>
        <v>0</v>
      </c>
      <c r="F19" s="17">
        <f>[15]Julho!$K$9</f>
        <v>0</v>
      </c>
      <c r="G19" s="17">
        <f>[15]Julho!$K$10</f>
        <v>1.4</v>
      </c>
      <c r="H19" s="17">
        <f>[15]Julho!$K$11</f>
        <v>0.2</v>
      </c>
      <c r="I19" s="17">
        <f>[15]Julho!$K$12</f>
        <v>0</v>
      </c>
      <c r="J19" s="17">
        <f>[15]Julho!$K$13</f>
        <v>0</v>
      </c>
      <c r="K19" s="17">
        <f>[15]Julho!$K$14</f>
        <v>0</v>
      </c>
      <c r="L19" s="17">
        <f>[15]Julho!$K$15</f>
        <v>0</v>
      </c>
      <c r="M19" s="17">
        <f>[15]Julho!$K$16</f>
        <v>0</v>
      </c>
      <c r="N19" s="17">
        <f>[15]Julho!$K$17</f>
        <v>0</v>
      </c>
      <c r="O19" s="17">
        <f>[15]Julho!$K$18</f>
        <v>0</v>
      </c>
      <c r="P19" s="17">
        <f>[15]Julho!$K$19</f>
        <v>0</v>
      </c>
      <c r="Q19" s="17">
        <f>[15]Julho!$K$20</f>
        <v>12</v>
      </c>
      <c r="R19" s="17">
        <f>[15]Julho!$K$21</f>
        <v>0.2</v>
      </c>
      <c r="S19" s="17">
        <f>[15]Julho!$K$22</f>
        <v>0</v>
      </c>
      <c r="T19" s="17">
        <f>[15]Julho!$K$23</f>
        <v>0</v>
      </c>
      <c r="U19" s="17">
        <f>[15]Julho!$K$24</f>
        <v>0</v>
      </c>
      <c r="V19" s="17">
        <f>[15]Julho!$K$25</f>
        <v>0</v>
      </c>
      <c r="W19" s="17">
        <f>[15]Julho!$K$26</f>
        <v>0</v>
      </c>
      <c r="X19" s="17">
        <f>[15]Julho!$K$27</f>
        <v>0</v>
      </c>
      <c r="Y19" s="17">
        <f>[15]Julho!$K$28</f>
        <v>0</v>
      </c>
      <c r="Z19" s="17">
        <f>[15]Julho!$K$29</f>
        <v>0</v>
      </c>
      <c r="AA19" s="17">
        <f>[15]Julho!$K$30</f>
        <v>0</v>
      </c>
      <c r="AB19" s="17">
        <f>[15]Julho!$K$31</f>
        <v>0</v>
      </c>
      <c r="AC19" s="17">
        <f>[15]Julho!$K$32</f>
        <v>0</v>
      </c>
      <c r="AD19" s="17">
        <f>[15]Julho!$K$33</f>
        <v>0</v>
      </c>
      <c r="AE19" s="17">
        <f>[15]Julho!$K$34</f>
        <v>0</v>
      </c>
      <c r="AF19" s="17">
        <f>[15]Julho!$K$35</f>
        <v>0</v>
      </c>
      <c r="AG19" s="23">
        <f t="shared" ref="AG19:AG20" si="8">SUM(B19:AF19)</f>
        <v>13.799999999999999</v>
      </c>
      <c r="AH19" s="25">
        <f t="shared" ref="AH19:AH20" si="9">MAX(B19:AF19)</f>
        <v>12</v>
      </c>
      <c r="AI19" s="146">
        <f t="shared" si="1"/>
        <v>27</v>
      </c>
    </row>
    <row r="20" spans="1:37" ht="17.100000000000001" customHeight="1" x14ac:dyDescent="0.2">
      <c r="A20" s="80" t="s">
        <v>10</v>
      </c>
      <c r="B20" s="17">
        <f>[16]Julho!$K$5</f>
        <v>0</v>
      </c>
      <c r="C20" s="17">
        <f>[16]Julho!$K$6</f>
        <v>0</v>
      </c>
      <c r="D20" s="17">
        <f>[16]Julho!$K$7</f>
        <v>0</v>
      </c>
      <c r="E20" s="17">
        <f>[16]Julho!$K$8</f>
        <v>0</v>
      </c>
      <c r="F20" s="17">
        <f>[16]Julho!$K$9</f>
        <v>0</v>
      </c>
      <c r="G20" s="17">
        <f>[16]Julho!$K$10</f>
        <v>6.2</v>
      </c>
      <c r="H20" s="17">
        <f>[16]Julho!$K$11</f>
        <v>0.2</v>
      </c>
      <c r="I20" s="17">
        <f>[16]Julho!$K$12</f>
        <v>0</v>
      </c>
      <c r="J20" s="17">
        <f>[16]Julho!$K$13</f>
        <v>0</v>
      </c>
      <c r="K20" s="17">
        <f>[16]Julho!$K$14</f>
        <v>0</v>
      </c>
      <c r="L20" s="17">
        <f>[16]Julho!$K$15</f>
        <v>0</v>
      </c>
      <c r="M20" s="17">
        <f>[16]Julho!$K$16</f>
        <v>0</v>
      </c>
      <c r="N20" s="17">
        <f>[16]Julho!$K$17</f>
        <v>0</v>
      </c>
      <c r="O20" s="17">
        <f>[16]Julho!$K$18</f>
        <v>0</v>
      </c>
      <c r="P20" s="17">
        <f>[16]Julho!$K$19</f>
        <v>1.5999999999999999</v>
      </c>
      <c r="Q20" s="17">
        <f>[16]Julho!$K$20</f>
        <v>11.999999999999998</v>
      </c>
      <c r="R20" s="17">
        <f>[16]Julho!$K$21</f>
        <v>0.60000000000000009</v>
      </c>
      <c r="S20" s="17">
        <f>[16]Julho!$K$22</f>
        <v>0</v>
      </c>
      <c r="T20" s="17">
        <f>[16]Julho!$K$23</f>
        <v>0.4</v>
      </c>
      <c r="U20" s="17">
        <f>[16]Julho!$K$24</f>
        <v>0</v>
      </c>
      <c r="V20" s="17">
        <f>[16]Julho!$K$25</f>
        <v>0</v>
      </c>
      <c r="W20" s="17">
        <f>[16]Julho!$K$26</f>
        <v>0</v>
      </c>
      <c r="X20" s="17">
        <f>[16]Julho!$K$27</f>
        <v>0</v>
      </c>
      <c r="Y20" s="17">
        <f>[16]Julho!$K$28</f>
        <v>0</v>
      </c>
      <c r="Z20" s="17">
        <f>[16]Julho!$K$29</f>
        <v>0</v>
      </c>
      <c r="AA20" s="17">
        <f>[16]Julho!$K$30</f>
        <v>0</v>
      </c>
      <c r="AB20" s="17">
        <f>[16]Julho!$K$31</f>
        <v>0</v>
      </c>
      <c r="AC20" s="17">
        <f>[16]Julho!$K$32</f>
        <v>0</v>
      </c>
      <c r="AD20" s="17">
        <f>[16]Julho!$K$33</f>
        <v>0</v>
      </c>
      <c r="AE20" s="17">
        <f>[16]Julho!$K$34</f>
        <v>0</v>
      </c>
      <c r="AF20" s="17">
        <f>[16]Julho!$K$35</f>
        <v>0</v>
      </c>
      <c r="AG20" s="23">
        <f t="shared" si="8"/>
        <v>21</v>
      </c>
      <c r="AH20" s="25">
        <f t="shared" si="9"/>
        <v>11.999999999999998</v>
      </c>
      <c r="AI20" s="146">
        <f t="shared" si="1"/>
        <v>25</v>
      </c>
      <c r="AJ20" s="19" t="s">
        <v>51</v>
      </c>
    </row>
    <row r="21" spans="1:37" ht="17.100000000000001" customHeight="1" x14ac:dyDescent="0.2">
      <c r="A21" s="80" t="s">
        <v>11</v>
      </c>
      <c r="B21" s="17">
        <f>[17]Julho!$K$5</f>
        <v>0</v>
      </c>
      <c r="C21" s="17">
        <f>[17]Julho!$K$6</f>
        <v>0.2</v>
      </c>
      <c r="D21" s="17">
        <f>[17]Julho!$K$7</f>
        <v>0</v>
      </c>
      <c r="E21" s="17">
        <f>[17]Julho!$K$8</f>
        <v>0</v>
      </c>
      <c r="F21" s="17">
        <f>[17]Julho!$K$9</f>
        <v>0</v>
      </c>
      <c r="G21" s="17">
        <f>[17]Julho!$K$10</f>
        <v>1.7999999999999998</v>
      </c>
      <c r="H21" s="17">
        <f>[17]Julho!$K$11</f>
        <v>0</v>
      </c>
      <c r="I21" s="17">
        <f>[17]Julho!$K$12</f>
        <v>0</v>
      </c>
      <c r="J21" s="17">
        <f>[17]Julho!$K$13</f>
        <v>0</v>
      </c>
      <c r="K21" s="17">
        <f>[17]Julho!$K$14</f>
        <v>0</v>
      </c>
      <c r="L21" s="17">
        <f>[17]Julho!$K$15</f>
        <v>0</v>
      </c>
      <c r="M21" s="17">
        <f>[17]Julho!$K$16</f>
        <v>0</v>
      </c>
      <c r="N21" s="17">
        <f>[17]Julho!$K$17</f>
        <v>0</v>
      </c>
      <c r="O21" s="17">
        <f>[17]Julho!$K$18</f>
        <v>0</v>
      </c>
      <c r="P21" s="17">
        <f>[17]Julho!$K$19</f>
        <v>0</v>
      </c>
      <c r="Q21" s="17">
        <f>[17]Julho!$K$20</f>
        <v>31.400000000000002</v>
      </c>
      <c r="R21" s="17">
        <f>[17]Julho!$K$21</f>
        <v>0</v>
      </c>
      <c r="S21" s="17">
        <f>[17]Julho!$K$22</f>
        <v>0</v>
      </c>
      <c r="T21" s="17">
        <f>[17]Julho!$K$23</f>
        <v>0.2</v>
      </c>
      <c r="U21" s="17">
        <f>[17]Julho!$K$24</f>
        <v>0</v>
      </c>
      <c r="V21" s="17">
        <f>[17]Julho!$K$25</f>
        <v>0</v>
      </c>
      <c r="W21" s="17">
        <f>[17]Julho!$K$26</f>
        <v>0</v>
      </c>
      <c r="X21" s="17">
        <f>[17]Julho!$K$27</f>
        <v>0</v>
      </c>
      <c r="Y21" s="17">
        <f>[17]Julho!$K$28</f>
        <v>0</v>
      </c>
      <c r="Z21" s="17">
        <f>[17]Julho!$K$29</f>
        <v>0</v>
      </c>
      <c r="AA21" s="17">
        <f>[17]Julho!$K$30</f>
        <v>0</v>
      </c>
      <c r="AB21" s="17">
        <f>[17]Julho!$K$31</f>
        <v>0</v>
      </c>
      <c r="AC21" s="17">
        <f>[17]Julho!$K$32</f>
        <v>0</v>
      </c>
      <c r="AD21" s="17">
        <f>[17]Julho!$K$33</f>
        <v>0</v>
      </c>
      <c r="AE21" s="17">
        <f>[17]Julho!$K$34</f>
        <v>0</v>
      </c>
      <c r="AF21" s="17">
        <f>[17]Julho!$K$35</f>
        <v>0</v>
      </c>
      <c r="AG21" s="23">
        <f t="shared" si="6"/>
        <v>33.6</v>
      </c>
      <c r="AH21" s="25">
        <f t="shared" si="7"/>
        <v>31.400000000000002</v>
      </c>
      <c r="AI21" s="146">
        <f t="shared" si="1"/>
        <v>27</v>
      </c>
    </row>
    <row r="22" spans="1:37" ht="17.100000000000001" customHeight="1" x14ac:dyDescent="0.2">
      <c r="A22" s="80" t="s">
        <v>12</v>
      </c>
      <c r="B22" s="17">
        <f>[18]Julho!$K$5</f>
        <v>0</v>
      </c>
      <c r="C22" s="17">
        <f>[18]Julho!$K$6</f>
        <v>0</v>
      </c>
      <c r="D22" s="17">
        <f>[18]Julho!$K$7</f>
        <v>0</v>
      </c>
      <c r="E22" s="17">
        <f>[18]Julho!$K$8</f>
        <v>0</v>
      </c>
      <c r="F22" s="17">
        <f>[18]Julho!$K$9</f>
        <v>0</v>
      </c>
      <c r="G22" s="17">
        <f>[18]Julho!$K$10</f>
        <v>0.2</v>
      </c>
      <c r="H22" s="17">
        <f>[18]Julho!$K$11</f>
        <v>0</v>
      </c>
      <c r="I22" s="17">
        <f>[18]Julho!$K$12</f>
        <v>0</v>
      </c>
      <c r="J22" s="17">
        <f>[18]Julho!$K$13</f>
        <v>0</v>
      </c>
      <c r="K22" s="17">
        <f>[18]Julho!$K$14</f>
        <v>0</v>
      </c>
      <c r="L22" s="17">
        <f>[18]Julho!$K$15</f>
        <v>0</v>
      </c>
      <c r="M22" s="17">
        <f>[18]Julho!$K$16</f>
        <v>0</v>
      </c>
      <c r="N22" s="17">
        <f>[18]Julho!$K$17</f>
        <v>0</v>
      </c>
      <c r="O22" s="17">
        <f>[18]Julho!$K$18</f>
        <v>0</v>
      </c>
      <c r="P22" s="17">
        <f>[18]Julho!$K$19</f>
        <v>0.2</v>
      </c>
      <c r="Q22" s="17">
        <f>[18]Julho!$K$20</f>
        <v>1.7999999999999998</v>
      </c>
      <c r="R22" s="17">
        <f>[18]Julho!$K$21</f>
        <v>0</v>
      </c>
      <c r="S22" s="17">
        <f>[18]Julho!$K$22</f>
        <v>0</v>
      </c>
      <c r="T22" s="17">
        <f>[18]Julho!$K$23</f>
        <v>0</v>
      </c>
      <c r="U22" s="17">
        <f>[18]Julho!$K$24</f>
        <v>0</v>
      </c>
      <c r="V22" s="17">
        <f>[18]Julho!$K$25</f>
        <v>0</v>
      </c>
      <c r="W22" s="17">
        <f>[18]Julho!$K$26</f>
        <v>0</v>
      </c>
      <c r="X22" s="17">
        <f>[18]Julho!$K$27</f>
        <v>0</v>
      </c>
      <c r="Y22" s="17">
        <f>[18]Julho!$K$28</f>
        <v>0</v>
      </c>
      <c r="Z22" s="17">
        <f>[18]Julho!$K$29</f>
        <v>0</v>
      </c>
      <c r="AA22" s="17">
        <f>[18]Julho!$K$30</f>
        <v>0</v>
      </c>
      <c r="AB22" s="17">
        <f>[18]Julho!$K$31</f>
        <v>0</v>
      </c>
      <c r="AC22" s="17">
        <f>[18]Julho!$K$32</f>
        <v>0</v>
      </c>
      <c r="AD22" s="17">
        <f>[18]Julho!$K$33</f>
        <v>0</v>
      </c>
      <c r="AE22" s="17">
        <f>[18]Julho!$K$34</f>
        <v>0</v>
      </c>
      <c r="AF22" s="17">
        <f>[18]Julho!$K$35</f>
        <v>0</v>
      </c>
      <c r="AG22" s="23">
        <f t="shared" si="6"/>
        <v>2.1999999999999997</v>
      </c>
      <c r="AH22" s="25">
        <f t="shared" si="7"/>
        <v>1.7999999999999998</v>
      </c>
      <c r="AI22" s="146">
        <f t="shared" si="1"/>
        <v>28</v>
      </c>
    </row>
    <row r="23" spans="1:37" ht="17.100000000000001" customHeight="1" x14ac:dyDescent="0.2">
      <c r="A23" s="80" t="s">
        <v>13</v>
      </c>
      <c r="B23" s="17">
        <f>[19]Julho!$K$5</f>
        <v>0</v>
      </c>
      <c r="C23" s="17">
        <f>[19]Julho!$K$6</f>
        <v>0</v>
      </c>
      <c r="D23" s="17">
        <f>[19]Julho!$K$7</f>
        <v>0.2</v>
      </c>
      <c r="E23" s="17">
        <f>[19]Julho!$K$8</f>
        <v>0</v>
      </c>
      <c r="F23" s="17">
        <f>[19]Julho!$K$9</f>
        <v>0</v>
      </c>
      <c r="G23" s="17">
        <f>[19]Julho!$K$10</f>
        <v>0</v>
      </c>
      <c r="H23" s="17">
        <f>[19]Julho!$K$11</f>
        <v>0</v>
      </c>
      <c r="I23" s="17">
        <f>[19]Julho!$K$12</f>
        <v>0</v>
      </c>
      <c r="J23" s="17">
        <f>[19]Julho!$K$13</f>
        <v>0</v>
      </c>
      <c r="K23" s="17">
        <f>[19]Julho!$K$14</f>
        <v>0</v>
      </c>
      <c r="L23" s="17">
        <f>[19]Julho!$K$15</f>
        <v>0</v>
      </c>
      <c r="M23" s="17">
        <f>[19]Julho!$K$16</f>
        <v>0</v>
      </c>
      <c r="N23" s="17">
        <f>[19]Julho!$K$17</f>
        <v>0</v>
      </c>
      <c r="O23" s="17">
        <f>[19]Julho!$K$18</f>
        <v>0</v>
      </c>
      <c r="P23" s="17">
        <f>[19]Julho!$K$19</f>
        <v>0</v>
      </c>
      <c r="Q23" s="17">
        <f>[19]Julho!$K$20</f>
        <v>0</v>
      </c>
      <c r="R23" s="17">
        <f>[19]Julho!$K$21</f>
        <v>0</v>
      </c>
      <c r="S23" s="17">
        <f>[19]Julho!$K$22</f>
        <v>0</v>
      </c>
      <c r="T23" s="17">
        <f>[19]Julho!$K$23</f>
        <v>0</v>
      </c>
      <c r="U23" s="17">
        <f>[19]Julho!$K$24</f>
        <v>0</v>
      </c>
      <c r="V23" s="17">
        <f>[19]Julho!$K$25</f>
        <v>0</v>
      </c>
      <c r="W23" s="17">
        <f>[19]Julho!$K$26</f>
        <v>0</v>
      </c>
      <c r="X23" s="17">
        <f>[19]Julho!$K$27</f>
        <v>0</v>
      </c>
      <c r="Y23" s="17">
        <f>[19]Julho!$K$28</f>
        <v>0</v>
      </c>
      <c r="Z23" s="17">
        <f>[19]Julho!$K$29</f>
        <v>0</v>
      </c>
      <c r="AA23" s="17">
        <f>[19]Julho!$K$30</f>
        <v>0</v>
      </c>
      <c r="AB23" s="17">
        <f>[19]Julho!$K$31</f>
        <v>0</v>
      </c>
      <c r="AC23" s="17">
        <f>[19]Julho!$K$32</f>
        <v>0</v>
      </c>
      <c r="AD23" s="17">
        <f>[19]Julho!$K$33</f>
        <v>0</v>
      </c>
      <c r="AE23" s="17">
        <f>[19]Julho!$K$34</f>
        <v>0</v>
      </c>
      <c r="AF23" s="17">
        <f>[19]Julho!$K$35</f>
        <v>0</v>
      </c>
      <c r="AG23" s="23">
        <f t="shared" si="6"/>
        <v>0.2</v>
      </c>
      <c r="AH23" s="25">
        <f t="shared" si="7"/>
        <v>0.2</v>
      </c>
      <c r="AI23" s="146">
        <f t="shared" si="1"/>
        <v>30</v>
      </c>
    </row>
    <row r="24" spans="1:37" ht="17.100000000000001" customHeight="1" x14ac:dyDescent="0.2">
      <c r="A24" s="80" t="s">
        <v>14</v>
      </c>
      <c r="B24" s="17">
        <f>[20]Julho!$K$5</f>
        <v>0</v>
      </c>
      <c r="C24" s="17">
        <f>[20]Julho!$K$6</f>
        <v>0</v>
      </c>
      <c r="D24" s="17">
        <f>[20]Julho!$K$7</f>
        <v>0</v>
      </c>
      <c r="E24" s="17">
        <f>[20]Julho!$K$8</f>
        <v>0</v>
      </c>
      <c r="F24" s="17">
        <f>[20]Julho!$K$9</f>
        <v>0</v>
      </c>
      <c r="G24" s="17">
        <f>[20]Julho!$K$10</f>
        <v>0</v>
      </c>
      <c r="H24" s="17">
        <f>[20]Julho!$K$11</f>
        <v>0</v>
      </c>
      <c r="I24" s="17">
        <f>[20]Julho!$K$12</f>
        <v>0</v>
      </c>
      <c r="J24" s="17">
        <f>[20]Julho!$K$13</f>
        <v>0</v>
      </c>
      <c r="K24" s="17">
        <f>[20]Julho!$K$14</f>
        <v>0</v>
      </c>
      <c r="L24" s="17">
        <f>[20]Julho!$K$15</f>
        <v>0</v>
      </c>
      <c r="M24" s="17">
        <f>[20]Julho!$K$16</f>
        <v>0</v>
      </c>
      <c r="N24" s="17">
        <f>[20]Julho!$K$17</f>
        <v>0</v>
      </c>
      <c r="O24" s="17">
        <f>[20]Julho!$K$18</f>
        <v>0</v>
      </c>
      <c r="P24" s="17">
        <f>[20]Julho!$K$19</f>
        <v>0</v>
      </c>
      <c r="Q24" s="17">
        <f>[20]Julho!$K$20</f>
        <v>2</v>
      </c>
      <c r="R24" s="17">
        <f>[20]Julho!$K$21</f>
        <v>0.2</v>
      </c>
      <c r="S24" s="17">
        <f>[20]Julho!$K$22</f>
        <v>0</v>
      </c>
      <c r="T24" s="17">
        <f>[20]Julho!$K$23</f>
        <v>0</v>
      </c>
      <c r="U24" s="17">
        <f>[20]Julho!$K$24</f>
        <v>0</v>
      </c>
      <c r="V24" s="17">
        <f>[20]Julho!$K$25</f>
        <v>0</v>
      </c>
      <c r="W24" s="17">
        <f>[20]Julho!$K$26</f>
        <v>0</v>
      </c>
      <c r="X24" s="17">
        <f>[20]Julho!$K$27</f>
        <v>0</v>
      </c>
      <c r="Y24" s="17">
        <f>[20]Julho!$K$28</f>
        <v>0</v>
      </c>
      <c r="Z24" s="17">
        <f>[20]Julho!$K$29</f>
        <v>0</v>
      </c>
      <c r="AA24" s="17">
        <f>[20]Julho!$K$30</f>
        <v>0</v>
      </c>
      <c r="AB24" s="17">
        <f>[20]Julho!$K$31</f>
        <v>0</v>
      </c>
      <c r="AC24" s="17">
        <f>[20]Julho!$K$32</f>
        <v>0</v>
      </c>
      <c r="AD24" s="17">
        <f>[20]Julho!$K$33</f>
        <v>0</v>
      </c>
      <c r="AE24" s="17">
        <f>[20]Julho!$K$34</f>
        <v>0</v>
      </c>
      <c r="AF24" s="17">
        <f>[20]Julho!$K$35</f>
        <v>0</v>
      </c>
      <c r="AG24" s="23">
        <f t="shared" si="6"/>
        <v>2.2000000000000002</v>
      </c>
      <c r="AH24" s="25">
        <f t="shared" si="7"/>
        <v>2</v>
      </c>
      <c r="AI24" s="146">
        <f t="shared" si="1"/>
        <v>29</v>
      </c>
    </row>
    <row r="25" spans="1:37" ht="17.100000000000001" customHeight="1" x14ac:dyDescent="0.2">
      <c r="A25" s="80" t="s">
        <v>15</v>
      </c>
      <c r="B25" s="17">
        <f>[21]Julho!$K$5</f>
        <v>0</v>
      </c>
      <c r="C25" s="17">
        <f>[21]Julho!$K$6</f>
        <v>0</v>
      </c>
      <c r="D25" s="17">
        <f>[21]Julho!$K$7</f>
        <v>0</v>
      </c>
      <c r="E25" s="17">
        <f>[21]Julho!$K$8</f>
        <v>0</v>
      </c>
      <c r="F25" s="17">
        <f>[21]Julho!$K$9</f>
        <v>0</v>
      </c>
      <c r="G25" s="17">
        <f>[21]Julho!$K$10</f>
        <v>2.8000000000000003</v>
      </c>
      <c r="H25" s="17">
        <f>[21]Julho!$K$11</f>
        <v>0.2</v>
      </c>
      <c r="I25" s="17">
        <f>[21]Julho!$K$12</f>
        <v>0</v>
      </c>
      <c r="J25" s="17">
        <f>[21]Julho!$K$13</f>
        <v>0</v>
      </c>
      <c r="K25" s="17">
        <f>[21]Julho!$K$14</f>
        <v>0</v>
      </c>
      <c r="L25" s="17">
        <f>[21]Julho!$K$15</f>
        <v>0</v>
      </c>
      <c r="M25" s="17">
        <f>[21]Julho!$K$16</f>
        <v>0.8</v>
      </c>
      <c r="N25" s="17">
        <f>[21]Julho!$K$17</f>
        <v>0</v>
      </c>
      <c r="O25" s="17">
        <f>[21]Julho!$K$18</f>
        <v>0</v>
      </c>
      <c r="P25" s="17">
        <f>[21]Julho!$K$19</f>
        <v>10.600000000000001</v>
      </c>
      <c r="Q25" s="17">
        <f>[21]Julho!$K$20</f>
        <v>8.6000000000000014</v>
      </c>
      <c r="R25" s="17">
        <f>[21]Julho!$K$21</f>
        <v>0</v>
      </c>
      <c r="S25" s="17">
        <f>[21]Julho!$K$22</f>
        <v>0</v>
      </c>
      <c r="T25" s="17">
        <f>[21]Julho!$K$23</f>
        <v>0</v>
      </c>
      <c r="U25" s="17">
        <f>[21]Julho!$K$24</f>
        <v>0</v>
      </c>
      <c r="V25" s="17">
        <f>[21]Julho!$K$25</f>
        <v>0</v>
      </c>
      <c r="W25" s="17">
        <f>[21]Julho!$K$26</f>
        <v>0</v>
      </c>
      <c r="X25" s="17">
        <f>[21]Julho!$K$27</f>
        <v>0</v>
      </c>
      <c r="Y25" s="17">
        <f>[21]Julho!$K$28</f>
        <v>0</v>
      </c>
      <c r="Z25" s="17">
        <f>[21]Julho!$K$29</f>
        <v>0</v>
      </c>
      <c r="AA25" s="17">
        <f>[21]Julho!$K$30</f>
        <v>0</v>
      </c>
      <c r="AB25" s="17">
        <f>[21]Julho!$K$31</f>
        <v>0</v>
      </c>
      <c r="AC25" s="17">
        <f>[21]Julho!$K$32</f>
        <v>0</v>
      </c>
      <c r="AD25" s="17">
        <f>[21]Julho!$K$33</f>
        <v>0</v>
      </c>
      <c r="AE25" s="17">
        <f>[21]Julho!$K$34</f>
        <v>0</v>
      </c>
      <c r="AF25" s="17">
        <f>[21]Julho!$K$35</f>
        <v>0</v>
      </c>
      <c r="AG25" s="23">
        <f t="shared" si="6"/>
        <v>23.000000000000004</v>
      </c>
      <c r="AH25" s="25">
        <f t="shared" si="7"/>
        <v>10.600000000000001</v>
      </c>
      <c r="AI25" s="146">
        <f t="shared" si="1"/>
        <v>26</v>
      </c>
      <c r="AJ25" s="19" t="s">
        <v>51</v>
      </c>
    </row>
    <row r="26" spans="1:37" ht="17.100000000000001" customHeight="1" x14ac:dyDescent="0.2">
      <c r="A26" s="80" t="s">
        <v>16</v>
      </c>
      <c r="B26" s="17">
        <f>[22]Julho!$K$5</f>
        <v>0</v>
      </c>
      <c r="C26" s="17">
        <f>[22]Julho!$K$6</f>
        <v>0</v>
      </c>
      <c r="D26" s="17">
        <f>[22]Julho!$K$7</f>
        <v>0</v>
      </c>
      <c r="E26" s="17">
        <f>[22]Julho!$K$8</f>
        <v>0</v>
      </c>
      <c r="F26" s="17">
        <f>[22]Julho!$K$9</f>
        <v>0</v>
      </c>
      <c r="G26" s="17">
        <f>[22]Julho!$K$10</f>
        <v>0</v>
      </c>
      <c r="H26" s="17">
        <f>[22]Julho!$K$11</f>
        <v>0</v>
      </c>
      <c r="I26" s="17">
        <f>[22]Julho!$K$12</f>
        <v>0</v>
      </c>
      <c r="J26" s="17">
        <f>[22]Julho!$K$13</f>
        <v>0</v>
      </c>
      <c r="K26" s="17">
        <f>[22]Julho!$K$14</f>
        <v>0</v>
      </c>
      <c r="L26" s="17">
        <f>[22]Julho!$K$15</f>
        <v>0</v>
      </c>
      <c r="M26" s="17">
        <f>[22]Julho!$K$16</f>
        <v>0</v>
      </c>
      <c r="N26" s="17">
        <f>[22]Julho!$K$17</f>
        <v>0</v>
      </c>
      <c r="O26" s="17">
        <f>[22]Julho!$K$18</f>
        <v>0</v>
      </c>
      <c r="P26" s="17">
        <f>[22]Julho!$K$19</f>
        <v>0</v>
      </c>
      <c r="Q26" s="17">
        <f>[22]Julho!$K$20</f>
        <v>3.0000000000000004</v>
      </c>
      <c r="R26" s="17">
        <f>[22]Julho!$K$21</f>
        <v>0.4</v>
      </c>
      <c r="S26" s="17">
        <f>[22]Julho!$K$22</f>
        <v>0</v>
      </c>
      <c r="T26" s="17">
        <f>[22]Julho!$K$23</f>
        <v>0</v>
      </c>
      <c r="U26" s="17">
        <f>[22]Julho!$K$24</f>
        <v>0</v>
      </c>
      <c r="V26" s="17">
        <f>[22]Julho!$K$25</f>
        <v>0</v>
      </c>
      <c r="W26" s="17">
        <f>[22]Julho!$K$26</f>
        <v>0</v>
      </c>
      <c r="X26" s="17">
        <f>[22]Julho!$K$27</f>
        <v>0</v>
      </c>
      <c r="Y26" s="17">
        <f>[22]Julho!$K$28</f>
        <v>0</v>
      </c>
      <c r="Z26" s="17">
        <f>[22]Julho!$K$29</f>
        <v>0</v>
      </c>
      <c r="AA26" s="17">
        <f>[22]Julho!$K$30</f>
        <v>0</v>
      </c>
      <c r="AB26" s="17">
        <f>[22]Julho!$K$31</f>
        <v>0</v>
      </c>
      <c r="AC26" s="17">
        <f>[22]Julho!$K$32</f>
        <v>0</v>
      </c>
      <c r="AD26" s="17">
        <f>[22]Julho!$K$33</f>
        <v>0</v>
      </c>
      <c r="AE26" s="17">
        <f>[22]Julho!$K$34</f>
        <v>0</v>
      </c>
      <c r="AF26" s="17">
        <f>[22]Julho!$K$35</f>
        <v>0</v>
      </c>
      <c r="AG26" s="23">
        <f t="shared" si="6"/>
        <v>3.4000000000000004</v>
      </c>
      <c r="AH26" s="25">
        <f t="shared" si="7"/>
        <v>3.0000000000000004</v>
      </c>
      <c r="AI26" s="146">
        <f t="shared" si="1"/>
        <v>29</v>
      </c>
    </row>
    <row r="27" spans="1:37" ht="17.100000000000001" customHeight="1" x14ac:dyDescent="0.2">
      <c r="A27" s="80" t="s">
        <v>17</v>
      </c>
      <c r="B27" s="17">
        <f>[23]Julho!$K$5</f>
        <v>0</v>
      </c>
      <c r="C27" s="17">
        <f>[23]Julho!$K$6</f>
        <v>0</v>
      </c>
      <c r="D27" s="17">
        <f>[23]Julho!$K$7</f>
        <v>0</v>
      </c>
      <c r="E27" s="17">
        <f>[23]Julho!$K$8</f>
        <v>0</v>
      </c>
      <c r="F27" s="17">
        <f>[23]Julho!$K$9</f>
        <v>0</v>
      </c>
      <c r="G27" s="17">
        <f>[23]Julho!$K$10</f>
        <v>0</v>
      </c>
      <c r="H27" s="17">
        <f>[23]Julho!$K$11</f>
        <v>0.4</v>
      </c>
      <c r="I27" s="17">
        <f>[23]Julho!$K$12</f>
        <v>0</v>
      </c>
      <c r="J27" s="17">
        <f>[23]Julho!$K$13</f>
        <v>0</v>
      </c>
      <c r="K27" s="17">
        <f>[23]Julho!$K$14</f>
        <v>0</v>
      </c>
      <c r="L27" s="17">
        <f>[23]Julho!$K$15</f>
        <v>0</v>
      </c>
      <c r="M27" s="17">
        <f>[23]Julho!$K$16</f>
        <v>0</v>
      </c>
      <c r="N27" s="17">
        <f>[23]Julho!$K$17</f>
        <v>0</v>
      </c>
      <c r="O27" s="17">
        <f>[23]Julho!$K$18</f>
        <v>0</v>
      </c>
      <c r="P27" s="17">
        <f>[23]Julho!$K$19</f>
        <v>0</v>
      </c>
      <c r="Q27" s="17">
        <f>[23]Julho!$K$20</f>
        <v>17.399999999999999</v>
      </c>
      <c r="R27" s="17">
        <f>[23]Julho!$K$21</f>
        <v>0.2</v>
      </c>
      <c r="S27" s="17">
        <f>[23]Julho!$K$22</f>
        <v>0</v>
      </c>
      <c r="T27" s="17">
        <f>[23]Julho!$K$23</f>
        <v>0</v>
      </c>
      <c r="U27" s="17">
        <f>[23]Julho!$K$24</f>
        <v>0</v>
      </c>
      <c r="V27" s="17">
        <f>[23]Julho!$K$25</f>
        <v>0</v>
      </c>
      <c r="W27" s="17">
        <f>[23]Julho!$K$26</f>
        <v>0</v>
      </c>
      <c r="X27" s="17">
        <f>[23]Julho!$K$27</f>
        <v>0</v>
      </c>
      <c r="Y27" s="17">
        <f>[23]Julho!$K$28</f>
        <v>0</v>
      </c>
      <c r="Z27" s="17">
        <f>[23]Julho!$K$29</f>
        <v>0</v>
      </c>
      <c r="AA27" s="17">
        <f>[23]Julho!$K$30</f>
        <v>0</v>
      </c>
      <c r="AB27" s="17">
        <f>[23]Julho!$K$31</f>
        <v>0</v>
      </c>
      <c r="AC27" s="17">
        <f>[23]Julho!$K$32</f>
        <v>0</v>
      </c>
      <c r="AD27" s="17">
        <f>[23]Julho!$K$33</f>
        <v>0</v>
      </c>
      <c r="AE27" s="17">
        <f>[23]Julho!$K$34</f>
        <v>0</v>
      </c>
      <c r="AF27" s="17">
        <f>[23]Julho!$K$35</f>
        <v>0</v>
      </c>
      <c r="AG27" s="23">
        <f t="shared" si="6"/>
        <v>17.999999999999996</v>
      </c>
      <c r="AH27" s="25">
        <f t="shared" si="7"/>
        <v>17.399999999999999</v>
      </c>
      <c r="AI27" s="146">
        <f t="shared" si="1"/>
        <v>28</v>
      </c>
    </row>
    <row r="28" spans="1:37" ht="17.100000000000001" customHeight="1" x14ac:dyDescent="0.2">
      <c r="A28" s="80" t="s">
        <v>18</v>
      </c>
      <c r="B28" s="17">
        <f>[24]Julho!$K$5</f>
        <v>0</v>
      </c>
      <c r="C28" s="17">
        <f>[24]Julho!$K$6</f>
        <v>0</v>
      </c>
      <c r="D28" s="17">
        <f>[24]Julho!$K$7</f>
        <v>0</v>
      </c>
      <c r="E28" s="17">
        <f>[24]Julho!$K$8</f>
        <v>0</v>
      </c>
      <c r="F28" s="17">
        <f>[24]Julho!$K$9</f>
        <v>0</v>
      </c>
      <c r="G28" s="17">
        <f>[24]Julho!$K$10</f>
        <v>0</v>
      </c>
      <c r="H28" s="17">
        <f>[24]Julho!$K$11</f>
        <v>0</v>
      </c>
      <c r="I28" s="17">
        <f>[24]Julho!$K$12</f>
        <v>0</v>
      </c>
      <c r="J28" s="17">
        <f>[24]Julho!$K$13</f>
        <v>0</v>
      </c>
      <c r="K28" s="17">
        <f>[24]Julho!$K$14</f>
        <v>0</v>
      </c>
      <c r="L28" s="17">
        <f>[24]Julho!$K$15</f>
        <v>0</v>
      </c>
      <c r="M28" s="17">
        <f>[24]Julho!$K$16</f>
        <v>0</v>
      </c>
      <c r="N28" s="17">
        <f>[24]Julho!$K$17</f>
        <v>0</v>
      </c>
      <c r="O28" s="17">
        <f>[24]Julho!$K$18</f>
        <v>0</v>
      </c>
      <c r="P28" s="17">
        <f>[24]Julho!$K$19</f>
        <v>0</v>
      </c>
      <c r="Q28" s="17">
        <f>[24]Julho!$K$20</f>
        <v>3</v>
      </c>
      <c r="R28" s="17">
        <f>[24]Julho!$K$21</f>
        <v>0</v>
      </c>
      <c r="S28" s="17">
        <f>[24]Julho!$K$22</f>
        <v>0</v>
      </c>
      <c r="T28" s="17">
        <f>[24]Julho!$K$23</f>
        <v>0</v>
      </c>
      <c r="U28" s="17">
        <f>[24]Julho!$K$24</f>
        <v>0</v>
      </c>
      <c r="V28" s="17">
        <f>[24]Julho!$K$25</f>
        <v>0</v>
      </c>
      <c r="W28" s="17">
        <f>[24]Julho!$K$26</f>
        <v>0</v>
      </c>
      <c r="X28" s="17">
        <f>[24]Julho!$K$27</f>
        <v>0</v>
      </c>
      <c r="Y28" s="17">
        <f>[24]Julho!$K$28</f>
        <v>0</v>
      </c>
      <c r="Z28" s="17">
        <f>[24]Julho!$K$29</f>
        <v>0</v>
      </c>
      <c r="AA28" s="17">
        <f>[24]Julho!$K$30</f>
        <v>0</v>
      </c>
      <c r="AB28" s="17">
        <f>[24]Julho!$K$31</f>
        <v>0</v>
      </c>
      <c r="AC28" s="17">
        <f>[24]Julho!$K$32</f>
        <v>0</v>
      </c>
      <c r="AD28" s="17">
        <f>[24]Julho!$K$33</f>
        <v>0</v>
      </c>
      <c r="AE28" s="17">
        <f>[24]Julho!$K$34</f>
        <v>0</v>
      </c>
      <c r="AF28" s="17">
        <f>[24]Julho!$K$35</f>
        <v>0</v>
      </c>
      <c r="AG28" s="23">
        <f t="shared" si="6"/>
        <v>3</v>
      </c>
      <c r="AH28" s="25">
        <f t="shared" si="7"/>
        <v>3</v>
      </c>
      <c r="AI28" s="146">
        <f t="shared" si="1"/>
        <v>30</v>
      </c>
    </row>
    <row r="29" spans="1:37" ht="17.100000000000001" customHeight="1" x14ac:dyDescent="0.2">
      <c r="A29" s="80" t="s">
        <v>19</v>
      </c>
      <c r="B29" s="17">
        <f>[25]Julho!$K$5</f>
        <v>0</v>
      </c>
      <c r="C29" s="17">
        <f>[25]Julho!$K$6</f>
        <v>0</v>
      </c>
      <c r="D29" s="17">
        <f>[25]Julho!$K$7</f>
        <v>0</v>
      </c>
      <c r="E29" s="17">
        <f>[25]Julho!$K$8</f>
        <v>0</v>
      </c>
      <c r="F29" s="17">
        <f>[25]Julho!$K$9</f>
        <v>0</v>
      </c>
      <c r="G29" s="17">
        <f>[25]Julho!$K$10</f>
        <v>10.399999999999999</v>
      </c>
      <c r="H29" s="17">
        <f>[25]Julho!$K$11</f>
        <v>0.2</v>
      </c>
      <c r="I29" s="17">
        <f>[25]Julho!$K$12</f>
        <v>0</v>
      </c>
      <c r="J29" s="17">
        <f>[25]Julho!$K$13</f>
        <v>0</v>
      </c>
      <c r="K29" s="17">
        <f>[25]Julho!$K$14</f>
        <v>0</v>
      </c>
      <c r="L29" s="17">
        <f>[25]Julho!$K$15</f>
        <v>0</v>
      </c>
      <c r="M29" s="17">
        <f>[25]Julho!$K$16</f>
        <v>0</v>
      </c>
      <c r="N29" s="17">
        <f>[25]Julho!$K$17</f>
        <v>3.6</v>
      </c>
      <c r="O29" s="17">
        <f>[25]Julho!$K$18</f>
        <v>0</v>
      </c>
      <c r="P29" s="17">
        <f>[25]Julho!$K$19</f>
        <v>16.799999999999997</v>
      </c>
      <c r="Q29" s="17">
        <f>[25]Julho!$K$20</f>
        <v>7.8</v>
      </c>
      <c r="R29" s="17">
        <f>[25]Julho!$K$21</f>
        <v>0</v>
      </c>
      <c r="S29" s="17">
        <f>[25]Julho!$K$22</f>
        <v>0</v>
      </c>
      <c r="T29" s="17">
        <f>[25]Julho!$K$23</f>
        <v>0</v>
      </c>
      <c r="U29" s="17">
        <f>[25]Julho!$K$24</f>
        <v>0</v>
      </c>
      <c r="V29" s="17">
        <f>[25]Julho!$K$25</f>
        <v>0</v>
      </c>
      <c r="W29" s="17">
        <f>[25]Julho!$K$26</f>
        <v>0</v>
      </c>
      <c r="X29" s="17">
        <f>[25]Julho!$K$27</f>
        <v>0</v>
      </c>
      <c r="Y29" s="17">
        <f>[25]Julho!$K$28</f>
        <v>0</v>
      </c>
      <c r="Z29" s="17">
        <f>[25]Julho!$K$29</f>
        <v>0</v>
      </c>
      <c r="AA29" s="17">
        <f>[25]Julho!$K$30</f>
        <v>0</v>
      </c>
      <c r="AB29" s="17">
        <f>[25]Julho!$K$31</f>
        <v>0</v>
      </c>
      <c r="AC29" s="17">
        <f>[25]Julho!$K$32</f>
        <v>0</v>
      </c>
      <c r="AD29" s="17">
        <f>[25]Julho!$K$33</f>
        <v>0</v>
      </c>
      <c r="AE29" s="17">
        <f>[25]Julho!$K$34</f>
        <v>0</v>
      </c>
      <c r="AF29" s="17">
        <f>[25]Julho!$K$35</f>
        <v>0</v>
      </c>
      <c r="AG29" s="23">
        <f t="shared" si="6"/>
        <v>38.79999999999999</v>
      </c>
      <c r="AH29" s="25">
        <f t="shared" si="7"/>
        <v>16.799999999999997</v>
      </c>
      <c r="AI29" s="146">
        <f t="shared" si="1"/>
        <v>26</v>
      </c>
    </row>
    <row r="30" spans="1:37" ht="17.100000000000001" customHeight="1" x14ac:dyDescent="0.2">
      <c r="A30" s="80" t="s">
        <v>31</v>
      </c>
      <c r="B30" s="17">
        <f>[26]Julho!$K$5</f>
        <v>0</v>
      </c>
      <c r="C30" s="17">
        <f>[26]Julho!$K$6</f>
        <v>0</v>
      </c>
      <c r="D30" s="17">
        <f>[26]Julho!$K$7</f>
        <v>0</v>
      </c>
      <c r="E30" s="17">
        <f>[26]Julho!$K$8</f>
        <v>0</v>
      </c>
      <c r="F30" s="17">
        <f>[26]Julho!$K$9</f>
        <v>0</v>
      </c>
      <c r="G30" s="17">
        <f>[26]Julho!$K$10</f>
        <v>1</v>
      </c>
      <c r="H30" s="17">
        <f>[26]Julho!$K$11</f>
        <v>0.4</v>
      </c>
      <c r="I30" s="17">
        <f>[26]Julho!$K$12</f>
        <v>0</v>
      </c>
      <c r="J30" s="17">
        <f>[26]Julho!$K$13</f>
        <v>0</v>
      </c>
      <c r="K30" s="17">
        <f>[26]Julho!$K$14</f>
        <v>0</v>
      </c>
      <c r="L30" s="17">
        <f>[26]Julho!$K$15</f>
        <v>0</v>
      </c>
      <c r="M30" s="17">
        <f>[26]Julho!$K$16</f>
        <v>0</v>
      </c>
      <c r="N30" s="17">
        <f>[26]Julho!$K$17</f>
        <v>0</v>
      </c>
      <c r="O30" s="17">
        <f>[26]Julho!$K$18</f>
        <v>0</v>
      </c>
      <c r="P30" s="17">
        <f>[26]Julho!$K$19</f>
        <v>0</v>
      </c>
      <c r="Q30" s="17">
        <f>[26]Julho!$K$20</f>
        <v>16.599999999999998</v>
      </c>
      <c r="R30" s="17">
        <f>[26]Julho!$K$21</f>
        <v>0</v>
      </c>
      <c r="S30" s="17">
        <f>[26]Julho!$K$22</f>
        <v>0</v>
      </c>
      <c r="T30" s="17">
        <f>[26]Julho!$K$23</f>
        <v>0</v>
      </c>
      <c r="U30" s="17">
        <f>[26]Julho!$K$24</f>
        <v>0</v>
      </c>
      <c r="V30" s="17">
        <f>[26]Julho!$K$25</f>
        <v>0</v>
      </c>
      <c r="W30" s="17">
        <f>[26]Julho!$K$26</f>
        <v>0</v>
      </c>
      <c r="X30" s="17">
        <f>[26]Julho!$K$27</f>
        <v>0</v>
      </c>
      <c r="Y30" s="17">
        <f>[26]Julho!$K$28</f>
        <v>0</v>
      </c>
      <c r="Z30" s="17">
        <f>[26]Julho!$K$29</f>
        <v>0</v>
      </c>
      <c r="AA30" s="17">
        <f>[26]Julho!$K$30</f>
        <v>0</v>
      </c>
      <c r="AB30" s="17">
        <f>[26]Julho!$K$31</f>
        <v>0</v>
      </c>
      <c r="AC30" s="17">
        <f>[26]Julho!$K$32</f>
        <v>0</v>
      </c>
      <c r="AD30" s="17">
        <f>[26]Julho!$K$33</f>
        <v>0</v>
      </c>
      <c r="AE30" s="17">
        <f>[26]Julho!$K$34</f>
        <v>0</v>
      </c>
      <c r="AF30" s="17">
        <f>[26]Julho!$K$35</f>
        <v>0</v>
      </c>
      <c r="AG30" s="23">
        <f t="shared" ref="AG30" si="10">SUM(B30:AF30)</f>
        <v>17.999999999999996</v>
      </c>
      <c r="AH30" s="25">
        <f t="shared" ref="AH30" si="11">MAX(B30:AF30)</f>
        <v>16.599999999999998</v>
      </c>
      <c r="AI30" s="146">
        <f t="shared" si="1"/>
        <v>28</v>
      </c>
    </row>
    <row r="31" spans="1:37" ht="17.100000000000001" customHeight="1" x14ac:dyDescent="0.2">
      <c r="A31" s="80" t="s">
        <v>48</v>
      </c>
      <c r="B31" s="17">
        <f>[27]Julho!$K$5</f>
        <v>0</v>
      </c>
      <c r="C31" s="17">
        <f>[27]Julho!$K$6</f>
        <v>0</v>
      </c>
      <c r="D31" s="17">
        <f>[27]Julho!$K$7</f>
        <v>0</v>
      </c>
      <c r="E31" s="17">
        <f>[27]Julho!$K$8</f>
        <v>0</v>
      </c>
      <c r="F31" s="17">
        <f>[27]Julho!$K$9</f>
        <v>0</v>
      </c>
      <c r="G31" s="17">
        <f>[27]Julho!$K$10</f>
        <v>0</v>
      </c>
      <c r="H31" s="17">
        <f>[27]Julho!$K$11</f>
        <v>0</v>
      </c>
      <c r="I31" s="17">
        <f>[27]Julho!$K$12</f>
        <v>0</v>
      </c>
      <c r="J31" s="17">
        <f>[27]Julho!$K$13</f>
        <v>0</v>
      </c>
      <c r="K31" s="17">
        <f>[27]Julho!$K$14</f>
        <v>0</v>
      </c>
      <c r="L31" s="17">
        <f>[27]Julho!$K$15</f>
        <v>0</v>
      </c>
      <c r="M31" s="17">
        <f>[27]Julho!$K$16</f>
        <v>0</v>
      </c>
      <c r="N31" s="17">
        <f>[27]Julho!$K$17</f>
        <v>0</v>
      </c>
      <c r="O31" s="17">
        <f>[27]Julho!$K$18</f>
        <v>0</v>
      </c>
      <c r="P31" s="17">
        <f>[27]Julho!$K$19</f>
        <v>0</v>
      </c>
      <c r="Q31" s="17">
        <f>[27]Julho!$K$20</f>
        <v>0</v>
      </c>
      <c r="R31" s="17">
        <f>[27]Julho!$K$21</f>
        <v>0</v>
      </c>
      <c r="S31" s="17">
        <f>[27]Julho!$K$22</f>
        <v>0</v>
      </c>
      <c r="T31" s="17">
        <f>[27]Julho!$K$23</f>
        <v>0</v>
      </c>
      <c r="U31" s="17">
        <f>[27]Julho!$K$24</f>
        <v>0</v>
      </c>
      <c r="V31" s="17">
        <f>[27]Julho!$K$25</f>
        <v>0</v>
      </c>
      <c r="W31" s="17">
        <f>[27]Julho!$K$26</f>
        <v>0</v>
      </c>
      <c r="X31" s="17">
        <f>[27]Julho!$K$27</f>
        <v>0</v>
      </c>
      <c r="Y31" s="17">
        <f>[27]Julho!$K$28</f>
        <v>0</v>
      </c>
      <c r="Z31" s="17">
        <f>[27]Julho!$K$29</f>
        <v>0</v>
      </c>
      <c r="AA31" s="17">
        <f>[27]Julho!$K$30</f>
        <v>0</v>
      </c>
      <c r="AB31" s="17">
        <f>[27]Julho!$K$31</f>
        <v>0</v>
      </c>
      <c r="AC31" s="17">
        <f>[27]Julho!$K$32</f>
        <v>0</v>
      </c>
      <c r="AD31" s="17">
        <f>[27]Julho!$K$33</f>
        <v>0</v>
      </c>
      <c r="AE31" s="17">
        <f>[27]Julho!$K$34</f>
        <v>0</v>
      </c>
      <c r="AF31" s="17">
        <f>[27]Julho!$K$35</f>
        <v>0</v>
      </c>
      <c r="AG31" s="23">
        <f t="shared" ref="AG31" si="12">SUM(B31:AF31)</f>
        <v>0</v>
      </c>
      <c r="AH31" s="25">
        <f>MAX(B31:AF31)</f>
        <v>0</v>
      </c>
      <c r="AI31" s="146">
        <f t="shared" si="1"/>
        <v>31</v>
      </c>
      <c r="AJ31" s="19" t="s">
        <v>51</v>
      </c>
    </row>
    <row r="32" spans="1:37" ht="17.100000000000001" customHeight="1" x14ac:dyDescent="0.2">
      <c r="A32" s="80" t="s">
        <v>20</v>
      </c>
      <c r="B32" s="17">
        <f>[28]Julho!$K$5</f>
        <v>0.2</v>
      </c>
      <c r="C32" s="17">
        <f>[28]Julho!$K$6</f>
        <v>0</v>
      </c>
      <c r="D32" s="17">
        <f>[28]Julho!$K$7</f>
        <v>0</v>
      </c>
      <c r="E32" s="17">
        <f>[28]Julho!$K$8</f>
        <v>0</v>
      </c>
      <c r="F32" s="17">
        <f>[28]Julho!$K$9</f>
        <v>0</v>
      </c>
      <c r="G32" s="17">
        <f>[28]Julho!$K$10</f>
        <v>0</v>
      </c>
      <c r="H32" s="17">
        <f>[28]Julho!$K$11</f>
        <v>0</v>
      </c>
      <c r="I32" s="17">
        <f>[28]Julho!$K$12</f>
        <v>0</v>
      </c>
      <c r="J32" s="17">
        <f>[28]Julho!$K$13</f>
        <v>0</v>
      </c>
      <c r="K32" s="17">
        <f>[28]Julho!$K$14</f>
        <v>0</v>
      </c>
      <c r="L32" s="17">
        <f>[28]Julho!$K$15</f>
        <v>0</v>
      </c>
      <c r="M32" s="17">
        <f>[28]Julho!$K$16</f>
        <v>0</v>
      </c>
      <c r="N32" s="17">
        <f>[28]Julho!$K$17</f>
        <v>0</v>
      </c>
      <c r="O32" s="17">
        <f>[28]Julho!$K$18</f>
        <v>0</v>
      </c>
      <c r="P32" s="17">
        <f>[28]Julho!$K$19</f>
        <v>0</v>
      </c>
      <c r="Q32" s="17">
        <f>[28]Julho!$K$20</f>
        <v>4.4000000000000004</v>
      </c>
      <c r="R32" s="17">
        <f>[28]Julho!$K$21</f>
        <v>0</v>
      </c>
      <c r="S32" s="17">
        <f>[28]Julho!$K$22</f>
        <v>0.2</v>
      </c>
      <c r="T32" s="17">
        <f>[28]Julho!$K$23</f>
        <v>0</v>
      </c>
      <c r="U32" s="17">
        <f>[28]Julho!$K$24</f>
        <v>0</v>
      </c>
      <c r="V32" s="17">
        <f>[28]Julho!$K$25</f>
        <v>0</v>
      </c>
      <c r="W32" s="17">
        <f>[28]Julho!$K$26</f>
        <v>0</v>
      </c>
      <c r="X32" s="17">
        <f>[28]Julho!$K$27</f>
        <v>0</v>
      </c>
      <c r="Y32" s="17">
        <f>[28]Julho!$K$28</f>
        <v>0</v>
      </c>
      <c r="Z32" s="17">
        <f>[28]Julho!$K$29</f>
        <v>0</v>
      </c>
      <c r="AA32" s="17">
        <f>[28]Julho!$K$30</f>
        <v>0</v>
      </c>
      <c r="AB32" s="17">
        <f>[28]Julho!$K$31</f>
        <v>0</v>
      </c>
      <c r="AC32" s="17">
        <f>[28]Julho!$K$32</f>
        <v>0</v>
      </c>
      <c r="AD32" s="17">
        <f>[28]Julho!$K$33</f>
        <v>0</v>
      </c>
      <c r="AE32" s="17">
        <f>[28]Julho!$K$34</f>
        <v>0</v>
      </c>
      <c r="AF32" s="17">
        <f>[28]Julho!$K$35</f>
        <v>0</v>
      </c>
      <c r="AG32" s="23">
        <f t="shared" si="6"/>
        <v>4.8000000000000007</v>
      </c>
      <c r="AH32" s="25">
        <f t="shared" si="7"/>
        <v>4.4000000000000004</v>
      </c>
      <c r="AI32" s="146">
        <f>COUNTIF(B32:AF32,"=0,0")</f>
        <v>28</v>
      </c>
    </row>
    <row r="33" spans="1:35" s="5" customFormat="1" ht="17.100000000000001" customHeight="1" x14ac:dyDescent="0.2">
      <c r="A33" s="84" t="s">
        <v>33</v>
      </c>
      <c r="B33" s="20">
        <f t="shared" ref="B33:AH33" si="13">MAX(B5:B32)</f>
        <v>4</v>
      </c>
      <c r="C33" s="20">
        <f t="shared" si="13"/>
        <v>0.2</v>
      </c>
      <c r="D33" s="20">
        <f t="shared" si="13"/>
        <v>0.2</v>
      </c>
      <c r="E33" s="20">
        <f t="shared" si="13"/>
        <v>0</v>
      </c>
      <c r="F33" s="20">
        <f t="shared" si="13"/>
        <v>0</v>
      </c>
      <c r="G33" s="20">
        <f t="shared" si="13"/>
        <v>10.399999999999999</v>
      </c>
      <c r="H33" s="20">
        <f t="shared" si="13"/>
        <v>0.4</v>
      </c>
      <c r="I33" s="20">
        <f t="shared" si="13"/>
        <v>0</v>
      </c>
      <c r="J33" s="20">
        <f t="shared" si="13"/>
        <v>0</v>
      </c>
      <c r="K33" s="20">
        <f t="shared" si="13"/>
        <v>0</v>
      </c>
      <c r="L33" s="20">
        <f t="shared" si="13"/>
        <v>0</v>
      </c>
      <c r="M33" s="20">
        <f t="shared" si="13"/>
        <v>1</v>
      </c>
      <c r="N33" s="20">
        <f t="shared" si="13"/>
        <v>3.6</v>
      </c>
      <c r="O33" s="20">
        <f t="shared" si="13"/>
        <v>0</v>
      </c>
      <c r="P33" s="20">
        <f t="shared" si="13"/>
        <v>18.2</v>
      </c>
      <c r="Q33" s="20">
        <f t="shared" si="13"/>
        <v>37.6</v>
      </c>
      <c r="R33" s="20">
        <f t="shared" si="13"/>
        <v>0.60000000000000009</v>
      </c>
      <c r="S33" s="20">
        <f t="shared" si="13"/>
        <v>0.2</v>
      </c>
      <c r="T33" s="20">
        <f t="shared" si="13"/>
        <v>0.4</v>
      </c>
      <c r="U33" s="20">
        <f t="shared" si="13"/>
        <v>0</v>
      </c>
      <c r="V33" s="20">
        <f t="shared" si="13"/>
        <v>0</v>
      </c>
      <c r="W33" s="20">
        <f t="shared" si="13"/>
        <v>0.2</v>
      </c>
      <c r="X33" s="20">
        <f t="shared" si="13"/>
        <v>0</v>
      </c>
      <c r="Y33" s="20">
        <f t="shared" si="13"/>
        <v>0.2</v>
      </c>
      <c r="Z33" s="20">
        <f t="shared" si="13"/>
        <v>0</v>
      </c>
      <c r="AA33" s="20">
        <f t="shared" si="13"/>
        <v>0</v>
      </c>
      <c r="AB33" s="20">
        <f t="shared" si="13"/>
        <v>0</v>
      </c>
      <c r="AC33" s="20">
        <f t="shared" si="13"/>
        <v>0</v>
      </c>
      <c r="AD33" s="20">
        <f t="shared" si="13"/>
        <v>0</v>
      </c>
      <c r="AE33" s="20">
        <f t="shared" si="13"/>
        <v>0</v>
      </c>
      <c r="AF33" s="20">
        <f t="shared" si="13"/>
        <v>0</v>
      </c>
      <c r="AG33" s="22">
        <f t="shared" si="13"/>
        <v>46.400000000000006</v>
      </c>
      <c r="AH33" s="29">
        <f t="shared" si="13"/>
        <v>37.6</v>
      </c>
      <c r="AI33" s="185"/>
    </row>
    <row r="34" spans="1:35" s="11" customFormat="1" ht="13.5" thickBot="1" x14ac:dyDescent="0.25">
      <c r="A34" s="147" t="s">
        <v>36</v>
      </c>
      <c r="B34" s="134">
        <f t="shared" ref="B34:AG34" si="14">SUM(B5:B32)</f>
        <v>5.6000000000000005</v>
      </c>
      <c r="C34" s="134">
        <f t="shared" si="14"/>
        <v>0.2</v>
      </c>
      <c r="D34" s="134">
        <f t="shared" si="14"/>
        <v>0.4</v>
      </c>
      <c r="E34" s="134">
        <f t="shared" si="14"/>
        <v>0</v>
      </c>
      <c r="F34" s="134">
        <f t="shared" si="14"/>
        <v>0</v>
      </c>
      <c r="G34" s="134">
        <f t="shared" si="14"/>
        <v>45.4</v>
      </c>
      <c r="H34" s="134">
        <f t="shared" si="14"/>
        <v>2.6</v>
      </c>
      <c r="I34" s="134">
        <f t="shared" si="14"/>
        <v>0</v>
      </c>
      <c r="J34" s="134">
        <f t="shared" si="14"/>
        <v>0</v>
      </c>
      <c r="K34" s="134">
        <f t="shared" si="14"/>
        <v>0</v>
      </c>
      <c r="L34" s="134">
        <f t="shared" si="14"/>
        <v>0</v>
      </c>
      <c r="M34" s="134">
        <f t="shared" si="14"/>
        <v>2.4000000000000004</v>
      </c>
      <c r="N34" s="134">
        <f t="shared" si="14"/>
        <v>3.6</v>
      </c>
      <c r="O34" s="134">
        <f t="shared" si="14"/>
        <v>0</v>
      </c>
      <c r="P34" s="134">
        <f t="shared" si="14"/>
        <v>67.2</v>
      </c>
      <c r="Q34" s="134">
        <f t="shared" si="14"/>
        <v>238.20000000000002</v>
      </c>
      <c r="R34" s="134">
        <f t="shared" si="14"/>
        <v>2.2000000000000002</v>
      </c>
      <c r="S34" s="134">
        <f t="shared" si="14"/>
        <v>0.2</v>
      </c>
      <c r="T34" s="134">
        <f t="shared" si="14"/>
        <v>0.8</v>
      </c>
      <c r="U34" s="134">
        <f t="shared" si="14"/>
        <v>0</v>
      </c>
      <c r="V34" s="134">
        <f t="shared" si="14"/>
        <v>0</v>
      </c>
      <c r="W34" s="134">
        <f t="shared" si="14"/>
        <v>0.4</v>
      </c>
      <c r="X34" s="134">
        <f t="shared" si="14"/>
        <v>0</v>
      </c>
      <c r="Y34" s="134">
        <f t="shared" si="14"/>
        <v>0.4</v>
      </c>
      <c r="Z34" s="134">
        <f t="shared" si="14"/>
        <v>0</v>
      </c>
      <c r="AA34" s="134">
        <f t="shared" si="14"/>
        <v>0</v>
      </c>
      <c r="AB34" s="134">
        <f t="shared" si="14"/>
        <v>0</v>
      </c>
      <c r="AC34" s="134">
        <f t="shared" si="14"/>
        <v>0</v>
      </c>
      <c r="AD34" s="134">
        <f t="shared" si="14"/>
        <v>0</v>
      </c>
      <c r="AE34" s="134">
        <f t="shared" si="14"/>
        <v>0</v>
      </c>
      <c r="AF34" s="134">
        <f t="shared" si="14"/>
        <v>0</v>
      </c>
      <c r="AG34" s="106">
        <f t="shared" si="14"/>
        <v>369.6</v>
      </c>
      <c r="AH34" s="135"/>
      <c r="AI34" s="186"/>
    </row>
    <row r="35" spans="1:35" x14ac:dyDescent="0.2">
      <c r="A35" s="107"/>
      <c r="B35" s="108"/>
      <c r="C35" s="108"/>
      <c r="D35" s="108" t="s">
        <v>141</v>
      </c>
      <c r="E35" s="108"/>
      <c r="F35" s="108"/>
      <c r="G35" s="108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10"/>
      <c r="AE35" s="111"/>
      <c r="AF35" s="112"/>
      <c r="AG35" s="112"/>
      <c r="AH35" s="112"/>
      <c r="AI35" s="113"/>
    </row>
    <row r="36" spans="1:35" x14ac:dyDescent="0.2">
      <c r="A36" s="86"/>
      <c r="B36" s="65"/>
      <c r="C36" s="65"/>
      <c r="D36" s="65"/>
      <c r="E36" s="65" t="s">
        <v>139</v>
      </c>
      <c r="F36" s="65"/>
      <c r="G36" s="65"/>
      <c r="H36" s="65"/>
      <c r="I36" s="65"/>
      <c r="J36" s="64"/>
      <c r="K36" s="64"/>
      <c r="L36" s="64"/>
      <c r="M36" s="64" t="s">
        <v>49</v>
      </c>
      <c r="N36" s="64"/>
      <c r="O36" s="64"/>
      <c r="P36" s="64"/>
      <c r="Q36" s="64"/>
      <c r="R36" s="64"/>
      <c r="S36" s="162" t="s">
        <v>137</v>
      </c>
      <c r="T36" s="162"/>
      <c r="U36" s="162"/>
      <c r="V36" s="162"/>
      <c r="W36" s="162"/>
      <c r="X36" s="64"/>
      <c r="Y36" s="64"/>
      <c r="Z36" s="64"/>
      <c r="AA36" s="64"/>
      <c r="AB36" s="65"/>
      <c r="AC36" s="65"/>
      <c r="AD36" s="65"/>
      <c r="AE36" s="64"/>
      <c r="AF36" s="66"/>
      <c r="AG36" s="64"/>
      <c r="AH36" s="64"/>
      <c r="AI36" s="70"/>
    </row>
    <row r="37" spans="1:35" x14ac:dyDescent="0.2">
      <c r="A37" s="87"/>
      <c r="B37" s="64"/>
      <c r="C37" s="64"/>
      <c r="D37" s="64"/>
      <c r="E37" s="64"/>
      <c r="F37" s="64"/>
      <c r="G37" s="64"/>
      <c r="H37" s="64"/>
      <c r="I37" s="64"/>
      <c r="J37" s="68"/>
      <c r="K37" s="68"/>
      <c r="L37" s="68"/>
      <c r="M37" s="68" t="s">
        <v>50</v>
      </c>
      <c r="N37" s="68"/>
      <c r="O37" s="68"/>
      <c r="P37" s="68"/>
      <c r="Q37" s="64"/>
      <c r="R37" s="64"/>
      <c r="S37" s="161" t="s">
        <v>138</v>
      </c>
      <c r="T37" s="161"/>
      <c r="U37" s="161"/>
      <c r="V37" s="161"/>
      <c r="W37" s="161"/>
      <c r="X37" s="68"/>
      <c r="Y37" s="68"/>
      <c r="Z37" s="68"/>
      <c r="AA37" s="68"/>
      <c r="AB37" s="64"/>
      <c r="AC37" s="64"/>
      <c r="AD37" s="64"/>
      <c r="AE37" s="64"/>
      <c r="AF37" s="66"/>
      <c r="AG37" s="69"/>
      <c r="AH37" s="93"/>
      <c r="AI37" s="67"/>
    </row>
    <row r="38" spans="1:35" x14ac:dyDescent="0.2">
      <c r="A38" s="87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71"/>
      <c r="T38" s="71"/>
      <c r="U38" s="71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6"/>
      <c r="AI38" s="67"/>
    </row>
    <row r="39" spans="1:35" ht="13.5" thickBot="1" x14ac:dyDescent="0.25">
      <c r="A39" s="88"/>
      <c r="B39" s="90"/>
      <c r="C39" s="90"/>
      <c r="D39" s="90"/>
      <c r="E39" s="90"/>
      <c r="F39" s="90" t="s">
        <v>51</v>
      </c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8"/>
      <c r="AH39" s="141"/>
      <c r="AI39" s="142"/>
    </row>
    <row r="40" spans="1:35" x14ac:dyDescent="0.2">
      <c r="A40" s="74"/>
      <c r="B40" s="74"/>
      <c r="C40" s="74"/>
      <c r="D40" s="74"/>
      <c r="E40" s="74"/>
      <c r="F40" s="74"/>
      <c r="G40" s="74"/>
      <c r="H40" s="138"/>
      <c r="I40" s="138"/>
      <c r="J40" s="139"/>
      <c r="K40" s="138"/>
      <c r="L40" s="138"/>
      <c r="M40" s="138"/>
      <c r="N40" s="138"/>
      <c r="O40" s="138"/>
      <c r="P40" s="139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74"/>
      <c r="AB40" s="74"/>
      <c r="AC40" s="74"/>
      <c r="AD40" s="74"/>
      <c r="AE40" s="74"/>
      <c r="AF40" s="74"/>
      <c r="AG40" s="136"/>
      <c r="AH40" s="137"/>
      <c r="AI40" s="133"/>
    </row>
    <row r="41" spans="1:35" x14ac:dyDescent="0.2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136"/>
      <c r="AH41" s="137"/>
      <c r="AI41" s="133" t="s">
        <v>51</v>
      </c>
    </row>
    <row r="42" spans="1:35" x14ac:dyDescent="0.2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136"/>
      <c r="AH42" s="140" t="s">
        <v>51</v>
      </c>
      <c r="AI42" s="133" t="s">
        <v>51</v>
      </c>
    </row>
    <row r="43" spans="1:35" x14ac:dyDescent="0.2">
      <c r="F43" s="2" t="s">
        <v>51</v>
      </c>
      <c r="X43" s="2" t="s">
        <v>51</v>
      </c>
    </row>
    <row r="44" spans="1:35" x14ac:dyDescent="0.2">
      <c r="AH44" s="31" t="s">
        <v>51</v>
      </c>
    </row>
    <row r="45" spans="1:35" x14ac:dyDescent="0.2">
      <c r="AF45" s="2" t="s">
        <v>51</v>
      </c>
    </row>
  </sheetData>
  <sheetProtection password="C6EC" sheet="1" objects="1" scenarios="1"/>
  <mergeCells count="37">
    <mergeCell ref="AI33:AI3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S36:W36"/>
    <mergeCell ref="S37:W37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0 AG9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topLeftCell="A13" zoomScaleNormal="100" workbookViewId="0">
      <selection activeCell="H39" sqref="H39"/>
    </sheetView>
  </sheetViews>
  <sheetFormatPr defaultRowHeight="12.75" x14ac:dyDescent="0.2"/>
  <cols>
    <col min="1" max="1" width="30.28515625" customWidth="1"/>
    <col min="2" max="2" width="9.5703125" style="59" customWidth="1"/>
    <col min="3" max="3" width="9.5703125" style="60" customWidth="1"/>
    <col min="4" max="4" width="9.5703125" style="59" customWidth="1"/>
    <col min="5" max="5" width="9.85546875" style="59" customWidth="1"/>
    <col min="6" max="6" width="9.5703125" style="59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34" customFormat="1" ht="42.75" customHeight="1" x14ac:dyDescent="0.2">
      <c r="A1" s="32" t="s">
        <v>56</v>
      </c>
      <c r="B1" s="32" t="s">
        <v>57</v>
      </c>
      <c r="C1" s="32" t="s">
        <v>58</v>
      </c>
      <c r="D1" s="32" t="s">
        <v>59</v>
      </c>
      <c r="E1" s="32" t="s">
        <v>60</v>
      </c>
      <c r="F1" s="32" t="s">
        <v>61</v>
      </c>
      <c r="G1" s="32" t="s">
        <v>62</v>
      </c>
      <c r="H1" s="32" t="s">
        <v>63</v>
      </c>
      <c r="I1" s="32" t="s">
        <v>64</v>
      </c>
      <c r="J1" s="33"/>
      <c r="K1" s="33"/>
      <c r="L1" s="33"/>
      <c r="M1" s="33"/>
    </row>
    <row r="2" spans="1:13" s="39" customFormat="1" x14ac:dyDescent="0.2">
      <c r="A2" s="35" t="s">
        <v>65</v>
      </c>
      <c r="B2" s="35" t="s">
        <v>66</v>
      </c>
      <c r="C2" s="36" t="s">
        <v>67</v>
      </c>
      <c r="D2" s="36">
        <v>-20.444199999999999</v>
      </c>
      <c r="E2" s="36">
        <v>-52.875599999999999</v>
      </c>
      <c r="F2" s="36">
        <v>388</v>
      </c>
      <c r="G2" s="37">
        <v>40405</v>
      </c>
      <c r="H2" s="38">
        <v>1</v>
      </c>
      <c r="I2" s="36" t="s">
        <v>68</v>
      </c>
      <c r="J2" s="33"/>
      <c r="K2" s="33"/>
      <c r="L2" s="33"/>
      <c r="M2" s="33"/>
    </row>
    <row r="3" spans="1:13" ht="12.75" customHeight="1" x14ac:dyDescent="0.2">
      <c r="A3" s="35" t="s">
        <v>0</v>
      </c>
      <c r="B3" s="35" t="s">
        <v>66</v>
      </c>
      <c r="C3" s="36" t="s">
        <v>69</v>
      </c>
      <c r="D3" s="38">
        <v>-23.002500000000001</v>
      </c>
      <c r="E3" s="38">
        <v>-55.3294</v>
      </c>
      <c r="F3" s="38">
        <v>431</v>
      </c>
      <c r="G3" s="40">
        <v>39611</v>
      </c>
      <c r="H3" s="38">
        <v>1</v>
      </c>
      <c r="I3" s="36" t="s">
        <v>70</v>
      </c>
      <c r="J3" s="41"/>
      <c r="K3" s="41"/>
      <c r="L3" s="41"/>
      <c r="M3" s="41"/>
    </row>
    <row r="4" spans="1:13" x14ac:dyDescent="0.2">
      <c r="A4" s="35" t="s">
        <v>1</v>
      </c>
      <c r="B4" s="35" t="s">
        <v>66</v>
      </c>
      <c r="C4" s="36" t="s">
        <v>71</v>
      </c>
      <c r="D4" s="42">
        <v>-20.4756</v>
      </c>
      <c r="E4" s="42">
        <v>-55.783900000000003</v>
      </c>
      <c r="F4" s="42">
        <v>155</v>
      </c>
      <c r="G4" s="40">
        <v>39022</v>
      </c>
      <c r="H4" s="38">
        <v>1</v>
      </c>
      <c r="I4" s="36" t="s">
        <v>72</v>
      </c>
      <c r="J4" s="41"/>
      <c r="K4" s="41"/>
      <c r="L4" s="41"/>
      <c r="M4" s="41"/>
    </row>
    <row r="5" spans="1:13" s="44" customFormat="1" x14ac:dyDescent="0.2">
      <c r="A5" s="35" t="s">
        <v>45</v>
      </c>
      <c r="B5" s="35" t="s">
        <v>66</v>
      </c>
      <c r="C5" s="36" t="s">
        <v>73</v>
      </c>
      <c r="D5" s="42">
        <v>-22.1008</v>
      </c>
      <c r="E5" s="42">
        <v>-56.54</v>
      </c>
      <c r="F5" s="42">
        <v>208</v>
      </c>
      <c r="G5" s="40">
        <v>40764</v>
      </c>
      <c r="H5" s="38">
        <v>1</v>
      </c>
      <c r="I5" s="43" t="s">
        <v>74</v>
      </c>
      <c r="J5" s="41"/>
      <c r="K5" s="41"/>
      <c r="L5" s="41"/>
      <c r="M5" s="41"/>
    </row>
    <row r="6" spans="1:13" s="44" customFormat="1" x14ac:dyDescent="0.2">
      <c r="A6" s="35" t="s">
        <v>75</v>
      </c>
      <c r="B6" s="35" t="s">
        <v>66</v>
      </c>
      <c r="C6" s="36" t="s">
        <v>76</v>
      </c>
      <c r="D6" s="42">
        <v>-21.7514</v>
      </c>
      <c r="E6" s="42">
        <v>-52.470599999999997</v>
      </c>
      <c r="F6" s="42">
        <v>387</v>
      </c>
      <c r="G6" s="40">
        <v>41354</v>
      </c>
      <c r="H6" s="38">
        <v>1</v>
      </c>
      <c r="I6" s="43" t="s">
        <v>77</v>
      </c>
      <c r="J6" s="41"/>
      <c r="K6" s="41"/>
      <c r="L6" s="41"/>
      <c r="M6" s="41"/>
    </row>
    <row r="7" spans="1:13" x14ac:dyDescent="0.2">
      <c r="A7" s="35" t="s">
        <v>2</v>
      </c>
      <c r="B7" s="35" t="s">
        <v>66</v>
      </c>
      <c r="C7" s="36" t="s">
        <v>78</v>
      </c>
      <c r="D7" s="42">
        <v>-20.45</v>
      </c>
      <c r="E7" s="42">
        <v>-54.616599999999998</v>
      </c>
      <c r="F7" s="42">
        <v>530</v>
      </c>
      <c r="G7" s="40">
        <v>37145</v>
      </c>
      <c r="H7" s="38">
        <v>1</v>
      </c>
      <c r="I7" s="36" t="s">
        <v>79</v>
      </c>
      <c r="J7" s="41"/>
      <c r="K7" s="41"/>
      <c r="L7" s="41"/>
      <c r="M7" s="41"/>
    </row>
    <row r="8" spans="1:13" x14ac:dyDescent="0.2">
      <c r="A8" s="35" t="s">
        <v>3</v>
      </c>
      <c r="B8" s="35" t="s">
        <v>66</v>
      </c>
      <c r="C8" s="36" t="s">
        <v>80</v>
      </c>
      <c r="D8" s="38">
        <v>-19.122499999999999</v>
      </c>
      <c r="E8" s="38">
        <v>-51.720799999999997</v>
      </c>
      <c r="F8" s="42">
        <v>516</v>
      </c>
      <c r="G8" s="40">
        <v>39515</v>
      </c>
      <c r="H8" s="38">
        <v>1</v>
      </c>
      <c r="I8" s="36" t="s">
        <v>81</v>
      </c>
      <c r="J8" s="41"/>
      <c r="K8" s="41"/>
      <c r="L8" s="41"/>
      <c r="M8" s="41"/>
    </row>
    <row r="9" spans="1:13" x14ac:dyDescent="0.2">
      <c r="A9" s="35" t="s">
        <v>4</v>
      </c>
      <c r="B9" s="35" t="s">
        <v>66</v>
      </c>
      <c r="C9" s="36" t="s">
        <v>82</v>
      </c>
      <c r="D9" s="42">
        <v>-18.802199999999999</v>
      </c>
      <c r="E9" s="42">
        <v>-52.602800000000002</v>
      </c>
      <c r="F9" s="42">
        <v>818</v>
      </c>
      <c r="G9" s="40">
        <v>39070</v>
      </c>
      <c r="H9" s="38">
        <v>1</v>
      </c>
      <c r="I9" s="36" t="s">
        <v>135</v>
      </c>
      <c r="J9" s="41"/>
      <c r="K9" s="41"/>
      <c r="L9" s="41"/>
      <c r="M9" s="41"/>
    </row>
    <row r="10" spans="1:13" ht="13.5" customHeight="1" x14ac:dyDescent="0.2">
      <c r="A10" s="35" t="s">
        <v>5</v>
      </c>
      <c r="B10" s="35" t="s">
        <v>66</v>
      </c>
      <c r="C10" s="36" t="s">
        <v>83</v>
      </c>
      <c r="D10" s="42">
        <v>-18.996700000000001</v>
      </c>
      <c r="E10" s="42">
        <v>-57.637500000000003</v>
      </c>
      <c r="F10" s="42">
        <v>126</v>
      </c>
      <c r="G10" s="40">
        <v>39017</v>
      </c>
      <c r="H10" s="38">
        <v>1</v>
      </c>
      <c r="I10" s="36" t="s">
        <v>84</v>
      </c>
      <c r="J10" s="41"/>
      <c r="K10" s="41"/>
      <c r="L10" s="41"/>
      <c r="M10" s="41"/>
    </row>
    <row r="11" spans="1:13" ht="13.5" customHeight="1" x14ac:dyDescent="0.2">
      <c r="A11" s="35" t="s">
        <v>47</v>
      </c>
      <c r="B11" s="35" t="s">
        <v>66</v>
      </c>
      <c r="C11" s="36" t="s">
        <v>85</v>
      </c>
      <c r="D11" s="42">
        <v>-18.4922</v>
      </c>
      <c r="E11" s="42">
        <v>-53.167200000000001</v>
      </c>
      <c r="F11" s="42">
        <v>730</v>
      </c>
      <c r="G11" s="40">
        <v>41247</v>
      </c>
      <c r="H11" s="38">
        <v>1</v>
      </c>
      <c r="I11" s="43" t="s">
        <v>86</v>
      </c>
      <c r="J11" s="41"/>
      <c r="K11" s="41"/>
      <c r="L11" s="41"/>
      <c r="M11" s="41"/>
    </row>
    <row r="12" spans="1:13" x14ac:dyDescent="0.2">
      <c r="A12" s="35" t="s">
        <v>6</v>
      </c>
      <c r="B12" s="35" t="s">
        <v>66</v>
      </c>
      <c r="C12" s="36" t="s">
        <v>87</v>
      </c>
      <c r="D12" s="42">
        <v>-18.304400000000001</v>
      </c>
      <c r="E12" s="42">
        <v>-54.440899999999999</v>
      </c>
      <c r="F12" s="42">
        <v>252</v>
      </c>
      <c r="G12" s="40">
        <v>39028</v>
      </c>
      <c r="H12" s="38">
        <v>1</v>
      </c>
      <c r="I12" s="36" t="s">
        <v>88</v>
      </c>
      <c r="J12" s="41"/>
      <c r="K12" s="41"/>
      <c r="L12" s="41"/>
      <c r="M12" s="41"/>
    </row>
    <row r="13" spans="1:13" x14ac:dyDescent="0.2">
      <c r="A13" s="35" t="s">
        <v>7</v>
      </c>
      <c r="B13" s="35" t="s">
        <v>66</v>
      </c>
      <c r="C13" s="36" t="s">
        <v>89</v>
      </c>
      <c r="D13" s="42">
        <v>-22.193899999999999</v>
      </c>
      <c r="E13" s="45">
        <v>-54.9114</v>
      </c>
      <c r="F13" s="42">
        <v>469</v>
      </c>
      <c r="G13" s="40">
        <v>39011</v>
      </c>
      <c r="H13" s="38">
        <v>1</v>
      </c>
      <c r="I13" s="36" t="s">
        <v>90</v>
      </c>
      <c r="J13" s="41"/>
      <c r="K13" s="41"/>
      <c r="L13" s="41"/>
      <c r="M13" s="41"/>
    </row>
    <row r="14" spans="1:13" x14ac:dyDescent="0.2">
      <c r="A14" s="35" t="s">
        <v>91</v>
      </c>
      <c r="B14" s="35" t="s">
        <v>66</v>
      </c>
      <c r="C14" s="36" t="s">
        <v>92</v>
      </c>
      <c r="D14" s="38">
        <v>-23.449400000000001</v>
      </c>
      <c r="E14" s="38">
        <v>-54.181699999999999</v>
      </c>
      <c r="F14" s="38">
        <v>336</v>
      </c>
      <c r="G14" s="40">
        <v>39598</v>
      </c>
      <c r="H14" s="38">
        <v>1</v>
      </c>
      <c r="I14" s="36" t="s">
        <v>93</v>
      </c>
      <c r="J14" s="41"/>
      <c r="K14" s="41"/>
      <c r="L14" s="41"/>
      <c r="M14" s="41"/>
    </row>
    <row r="15" spans="1:13" x14ac:dyDescent="0.2">
      <c r="A15" s="35" t="s">
        <v>9</v>
      </c>
      <c r="B15" s="35" t="s">
        <v>66</v>
      </c>
      <c r="C15" s="36" t="s">
        <v>94</v>
      </c>
      <c r="D15" s="42">
        <v>-22.3</v>
      </c>
      <c r="E15" s="42">
        <v>-53.816600000000001</v>
      </c>
      <c r="F15" s="42">
        <v>373.29</v>
      </c>
      <c r="G15" s="40">
        <v>37662</v>
      </c>
      <c r="H15" s="38">
        <v>1</v>
      </c>
      <c r="I15" s="36" t="s">
        <v>95</v>
      </c>
      <c r="J15" s="41"/>
      <c r="K15" s="41"/>
      <c r="L15" s="41"/>
      <c r="M15" s="41"/>
    </row>
    <row r="16" spans="1:13" s="44" customFormat="1" x14ac:dyDescent="0.2">
      <c r="A16" s="35" t="s">
        <v>46</v>
      </c>
      <c r="B16" s="35" t="s">
        <v>66</v>
      </c>
      <c r="C16" s="36" t="s">
        <v>96</v>
      </c>
      <c r="D16" s="42">
        <v>-21.478200000000001</v>
      </c>
      <c r="E16" s="42">
        <v>-56.136899999999997</v>
      </c>
      <c r="F16" s="42">
        <v>249</v>
      </c>
      <c r="G16" s="40">
        <v>40759</v>
      </c>
      <c r="H16" s="38">
        <v>1</v>
      </c>
      <c r="I16" s="43" t="s">
        <v>97</v>
      </c>
      <c r="J16" s="41"/>
      <c r="K16" s="41"/>
      <c r="L16" s="41"/>
      <c r="M16" s="41"/>
    </row>
    <row r="17" spans="1:13" x14ac:dyDescent="0.2">
      <c r="A17" s="35" t="s">
        <v>10</v>
      </c>
      <c r="B17" s="35" t="s">
        <v>66</v>
      </c>
      <c r="C17" s="36" t="s">
        <v>98</v>
      </c>
      <c r="D17" s="38">
        <v>-22.857199999999999</v>
      </c>
      <c r="E17" s="38">
        <v>-54.605600000000003</v>
      </c>
      <c r="F17" s="38">
        <v>379</v>
      </c>
      <c r="G17" s="40">
        <v>39617</v>
      </c>
      <c r="H17" s="38">
        <v>1</v>
      </c>
      <c r="I17" s="36" t="s">
        <v>99</v>
      </c>
      <c r="J17" s="41"/>
      <c r="K17" s="41"/>
      <c r="L17" s="41"/>
      <c r="M17" s="41"/>
    </row>
    <row r="18" spans="1:13" ht="12.75" customHeight="1" x14ac:dyDescent="0.2">
      <c r="A18" s="35" t="s">
        <v>11</v>
      </c>
      <c r="B18" s="35" t="s">
        <v>66</v>
      </c>
      <c r="C18" s="36" t="s">
        <v>100</v>
      </c>
      <c r="D18" s="42">
        <v>-21.609200000000001</v>
      </c>
      <c r="E18" s="42">
        <v>-55.177799999999998</v>
      </c>
      <c r="F18" s="42">
        <v>401</v>
      </c>
      <c r="G18" s="40">
        <v>39065</v>
      </c>
      <c r="H18" s="38">
        <v>1</v>
      </c>
      <c r="I18" s="36" t="s">
        <v>101</v>
      </c>
      <c r="J18" s="41"/>
      <c r="K18" s="41"/>
      <c r="L18" s="41"/>
      <c r="M18" s="41"/>
    </row>
    <row r="19" spans="1:13" s="44" customFormat="1" x14ac:dyDescent="0.2">
      <c r="A19" s="35" t="s">
        <v>12</v>
      </c>
      <c r="B19" s="35" t="s">
        <v>66</v>
      </c>
      <c r="C19" s="36" t="s">
        <v>102</v>
      </c>
      <c r="D19" s="42">
        <v>-20.395600000000002</v>
      </c>
      <c r="E19" s="42">
        <v>-56.431699999999999</v>
      </c>
      <c r="F19" s="42">
        <v>140</v>
      </c>
      <c r="G19" s="40">
        <v>39023</v>
      </c>
      <c r="H19" s="38">
        <v>1</v>
      </c>
      <c r="I19" s="36" t="s">
        <v>103</v>
      </c>
      <c r="J19" s="41"/>
      <c r="K19" s="41"/>
      <c r="L19" s="41"/>
      <c r="M19" s="41"/>
    </row>
    <row r="20" spans="1:13" x14ac:dyDescent="0.2">
      <c r="A20" s="35" t="s">
        <v>104</v>
      </c>
      <c r="B20" s="35" t="s">
        <v>66</v>
      </c>
      <c r="C20" s="36" t="s">
        <v>105</v>
      </c>
      <c r="D20" s="42">
        <v>-18.988900000000001</v>
      </c>
      <c r="E20" s="42">
        <v>-56.623100000000001</v>
      </c>
      <c r="F20" s="42">
        <v>104</v>
      </c>
      <c r="G20" s="40">
        <v>38932</v>
      </c>
      <c r="H20" s="38">
        <v>1</v>
      </c>
      <c r="I20" s="36" t="s">
        <v>106</v>
      </c>
      <c r="J20" s="41"/>
      <c r="K20" s="41"/>
      <c r="L20" s="41"/>
      <c r="M20" s="41"/>
    </row>
    <row r="21" spans="1:13" s="44" customFormat="1" x14ac:dyDescent="0.2">
      <c r="A21" s="35" t="s">
        <v>14</v>
      </c>
      <c r="B21" s="35" t="s">
        <v>66</v>
      </c>
      <c r="C21" s="36" t="s">
        <v>107</v>
      </c>
      <c r="D21" s="42">
        <v>-19.414300000000001</v>
      </c>
      <c r="E21" s="42">
        <v>-51.1053</v>
      </c>
      <c r="F21" s="42">
        <v>424</v>
      </c>
      <c r="G21" s="40" t="s">
        <v>108</v>
      </c>
      <c r="H21" s="38">
        <v>1</v>
      </c>
      <c r="I21" s="36" t="s">
        <v>109</v>
      </c>
      <c r="J21" s="41"/>
      <c r="K21" s="41"/>
      <c r="L21" s="41"/>
      <c r="M21" s="41"/>
    </row>
    <row r="22" spans="1:13" x14ac:dyDescent="0.2">
      <c r="A22" s="35" t="s">
        <v>15</v>
      </c>
      <c r="B22" s="35" t="s">
        <v>66</v>
      </c>
      <c r="C22" s="36" t="s">
        <v>110</v>
      </c>
      <c r="D22" s="42">
        <v>-22.533300000000001</v>
      </c>
      <c r="E22" s="42">
        <v>-55.533299999999997</v>
      </c>
      <c r="F22" s="42">
        <v>650</v>
      </c>
      <c r="G22" s="40">
        <v>37140</v>
      </c>
      <c r="H22" s="38">
        <v>1</v>
      </c>
      <c r="I22" s="36" t="s">
        <v>111</v>
      </c>
      <c r="J22" s="41"/>
      <c r="K22" s="41"/>
      <c r="L22" s="41"/>
      <c r="M22" s="41"/>
    </row>
    <row r="23" spans="1:13" x14ac:dyDescent="0.2">
      <c r="A23" s="35" t="s">
        <v>16</v>
      </c>
      <c r="B23" s="35" t="s">
        <v>66</v>
      </c>
      <c r="C23" s="36" t="s">
        <v>112</v>
      </c>
      <c r="D23" s="42">
        <v>-21.7058</v>
      </c>
      <c r="E23" s="42">
        <v>-57.5533</v>
      </c>
      <c r="F23" s="42">
        <v>85</v>
      </c>
      <c r="G23" s="40">
        <v>39014</v>
      </c>
      <c r="H23" s="38">
        <v>1</v>
      </c>
      <c r="I23" s="36" t="s">
        <v>113</v>
      </c>
      <c r="J23" s="41"/>
      <c r="K23" s="41"/>
      <c r="L23" s="41"/>
      <c r="M23" s="41"/>
    </row>
    <row r="24" spans="1:13" s="44" customFormat="1" x14ac:dyDescent="0.2">
      <c r="A24" s="35" t="s">
        <v>18</v>
      </c>
      <c r="B24" s="35" t="s">
        <v>66</v>
      </c>
      <c r="C24" s="36" t="s">
        <v>114</v>
      </c>
      <c r="D24" s="42">
        <v>-19.420100000000001</v>
      </c>
      <c r="E24" s="42">
        <v>-54.553100000000001</v>
      </c>
      <c r="F24" s="42">
        <v>647</v>
      </c>
      <c r="G24" s="40">
        <v>39067</v>
      </c>
      <c r="H24" s="38">
        <v>1</v>
      </c>
      <c r="I24" s="36" t="s">
        <v>136</v>
      </c>
      <c r="J24" s="41"/>
      <c r="K24" s="41"/>
      <c r="L24" s="41"/>
      <c r="M24" s="41"/>
    </row>
    <row r="25" spans="1:13" x14ac:dyDescent="0.2">
      <c r="A25" s="35" t="s">
        <v>115</v>
      </c>
      <c r="B25" s="35" t="s">
        <v>66</v>
      </c>
      <c r="C25" s="36" t="s">
        <v>116</v>
      </c>
      <c r="D25" s="38">
        <v>-21.774999999999999</v>
      </c>
      <c r="E25" s="38">
        <v>-54.528100000000002</v>
      </c>
      <c r="F25" s="38">
        <v>329</v>
      </c>
      <c r="G25" s="40">
        <v>39625</v>
      </c>
      <c r="H25" s="38">
        <v>1</v>
      </c>
      <c r="I25" s="36" t="s">
        <v>117</v>
      </c>
      <c r="J25" s="41"/>
      <c r="K25" s="41"/>
      <c r="L25" s="41"/>
      <c r="M25" s="41"/>
    </row>
    <row r="26" spans="1:13" s="49" customFormat="1" ht="15" customHeight="1" x14ac:dyDescent="0.2">
      <c r="A26" s="46" t="s">
        <v>31</v>
      </c>
      <c r="B26" s="46" t="s">
        <v>66</v>
      </c>
      <c r="C26" s="36" t="s">
        <v>118</v>
      </c>
      <c r="D26" s="47">
        <v>-20.9817</v>
      </c>
      <c r="E26" s="47">
        <v>-54.971899999999998</v>
      </c>
      <c r="F26" s="47">
        <v>464</v>
      </c>
      <c r="G26" s="37" t="s">
        <v>119</v>
      </c>
      <c r="H26" s="36">
        <v>1</v>
      </c>
      <c r="I26" s="46" t="s">
        <v>120</v>
      </c>
      <c r="J26" s="48"/>
      <c r="K26" s="48"/>
      <c r="L26" s="48"/>
      <c r="M26" s="48"/>
    </row>
    <row r="27" spans="1:13" s="44" customFormat="1" x14ac:dyDescent="0.2">
      <c r="A27" s="35" t="s">
        <v>19</v>
      </c>
      <c r="B27" s="35" t="s">
        <v>66</v>
      </c>
      <c r="C27" s="36" t="s">
        <v>121</v>
      </c>
      <c r="D27" s="38">
        <v>-23.966899999999999</v>
      </c>
      <c r="E27" s="38">
        <v>-55.0242</v>
      </c>
      <c r="F27" s="38">
        <v>402</v>
      </c>
      <c r="G27" s="40">
        <v>39605</v>
      </c>
      <c r="H27" s="38">
        <v>1</v>
      </c>
      <c r="I27" s="36" t="s">
        <v>122</v>
      </c>
      <c r="J27" s="41"/>
      <c r="K27" s="41"/>
      <c r="L27" s="41"/>
      <c r="M27" s="41"/>
    </row>
    <row r="28" spans="1:13" s="51" customFormat="1" x14ac:dyDescent="0.2">
      <c r="A28" s="46" t="s">
        <v>48</v>
      </c>
      <c r="B28" s="46" t="s">
        <v>66</v>
      </c>
      <c r="C28" s="36" t="s">
        <v>123</v>
      </c>
      <c r="D28" s="36">
        <v>-17.634699999999999</v>
      </c>
      <c r="E28" s="36">
        <v>-54.760100000000001</v>
      </c>
      <c r="F28" s="36">
        <v>486</v>
      </c>
      <c r="G28" s="37" t="s">
        <v>124</v>
      </c>
      <c r="H28" s="36">
        <v>1</v>
      </c>
      <c r="I28" s="38" t="s">
        <v>125</v>
      </c>
      <c r="J28" s="50"/>
      <c r="K28" s="50"/>
      <c r="L28" s="50"/>
      <c r="M28" s="50"/>
    </row>
    <row r="29" spans="1:13" x14ac:dyDescent="0.2">
      <c r="A29" s="35" t="s">
        <v>20</v>
      </c>
      <c r="B29" s="35" t="s">
        <v>66</v>
      </c>
      <c r="C29" s="36" t="s">
        <v>126</v>
      </c>
      <c r="D29" s="38">
        <v>-20.783300000000001</v>
      </c>
      <c r="E29" s="38">
        <v>-51.7</v>
      </c>
      <c r="F29" s="38">
        <v>313</v>
      </c>
      <c r="G29" s="40">
        <v>37137</v>
      </c>
      <c r="H29" s="38">
        <v>1</v>
      </c>
      <c r="I29" s="36" t="s">
        <v>127</v>
      </c>
      <c r="J29" s="41"/>
      <c r="K29" s="41"/>
      <c r="L29" s="41"/>
      <c r="M29" s="41"/>
    </row>
    <row r="30" spans="1:13" ht="18" customHeight="1" x14ac:dyDescent="0.2">
      <c r="A30" s="52"/>
      <c r="B30" s="53"/>
      <c r="C30" s="54"/>
      <c r="D30" s="54"/>
      <c r="E30" s="54"/>
      <c r="F30" s="54"/>
      <c r="G30" s="32" t="s">
        <v>128</v>
      </c>
      <c r="H30" s="36">
        <f>SUM(H2:H29)</f>
        <v>28</v>
      </c>
      <c r="I30" s="52"/>
      <c r="J30" s="41"/>
      <c r="K30" s="41"/>
      <c r="L30" s="41"/>
      <c r="M30" s="41"/>
    </row>
    <row r="31" spans="1:13" x14ac:dyDescent="0.2">
      <c r="A31" s="41" t="s">
        <v>129</v>
      </c>
      <c r="B31" s="55"/>
      <c r="C31" s="55"/>
      <c r="D31" s="55"/>
      <c r="E31" s="55"/>
      <c r="F31" s="55"/>
      <c r="G31" s="41"/>
      <c r="H31" s="56"/>
      <c r="I31" s="41"/>
      <c r="J31" s="41"/>
      <c r="K31" s="41"/>
      <c r="L31" s="41"/>
      <c r="M31" s="41"/>
    </row>
    <row r="32" spans="1:13" x14ac:dyDescent="0.2">
      <c r="A32" s="57" t="s">
        <v>130</v>
      </c>
      <c r="B32" s="58"/>
      <c r="C32" s="58"/>
      <c r="D32" s="58"/>
      <c r="E32" s="58"/>
      <c r="F32" s="58"/>
      <c r="G32" s="41"/>
      <c r="H32" s="41"/>
      <c r="I32" s="41"/>
      <c r="J32" s="41"/>
      <c r="K32" s="41"/>
      <c r="L32" s="41"/>
      <c r="M32" s="41"/>
    </row>
    <row r="33" spans="1:13" x14ac:dyDescent="0.2">
      <c r="A33" s="41"/>
      <c r="B33" s="58"/>
      <c r="C33" s="58"/>
      <c r="D33" s="58"/>
      <c r="E33" s="58"/>
      <c r="F33" s="58"/>
      <c r="G33" s="41"/>
      <c r="H33" s="41"/>
      <c r="I33" s="41"/>
      <c r="J33" s="41"/>
      <c r="K33" s="41"/>
      <c r="L33" s="41"/>
      <c r="M33" s="41"/>
    </row>
    <row r="34" spans="1:13" x14ac:dyDescent="0.2">
      <c r="A34" s="41"/>
      <c r="B34" s="58"/>
      <c r="C34" s="58"/>
      <c r="D34" s="58"/>
      <c r="E34" s="58"/>
      <c r="F34" s="58"/>
      <c r="G34" s="41"/>
      <c r="H34" s="41"/>
      <c r="I34" s="41"/>
      <c r="J34" s="41"/>
      <c r="K34" s="41"/>
      <c r="L34" s="41"/>
      <c r="M34" s="41"/>
    </row>
    <row r="35" spans="1:13" x14ac:dyDescent="0.2">
      <c r="A35" s="41"/>
      <c r="B35" s="58"/>
      <c r="C35" s="58"/>
      <c r="D35" s="58"/>
      <c r="E35" s="58"/>
      <c r="F35" s="58"/>
      <c r="G35" s="41"/>
      <c r="H35" s="41"/>
      <c r="I35" s="41"/>
      <c r="J35" s="41"/>
      <c r="K35" s="41"/>
      <c r="L35" s="41"/>
      <c r="M35" s="41"/>
    </row>
    <row r="36" spans="1:13" x14ac:dyDescent="0.2">
      <c r="A36" s="41"/>
      <c r="B36" s="58"/>
      <c r="C36" s="58"/>
      <c r="D36" s="58"/>
      <c r="E36" s="58"/>
      <c r="F36" s="58"/>
      <c r="G36" s="41"/>
      <c r="H36" s="41"/>
      <c r="I36" s="41"/>
      <c r="J36" s="41"/>
      <c r="K36" s="41"/>
      <c r="L36" s="41"/>
      <c r="M36" s="41"/>
    </row>
    <row r="37" spans="1:13" x14ac:dyDescent="0.2">
      <c r="A37" s="41"/>
      <c r="B37" s="58"/>
      <c r="C37" s="58"/>
      <c r="D37" s="58"/>
      <c r="E37" s="58"/>
      <c r="F37" s="58"/>
      <c r="G37" s="41"/>
      <c r="H37" s="41"/>
      <c r="I37" s="41"/>
      <c r="J37" s="41"/>
      <c r="K37" s="41"/>
      <c r="L37" s="41"/>
      <c r="M37" s="41"/>
    </row>
    <row r="38" spans="1:13" x14ac:dyDescent="0.2">
      <c r="A38" s="41"/>
      <c r="B38" s="58"/>
      <c r="C38" s="58"/>
      <c r="D38" s="58"/>
      <c r="E38" s="58"/>
      <c r="F38" s="58"/>
      <c r="G38" s="41"/>
      <c r="H38" s="41"/>
      <c r="I38" s="41"/>
      <c r="J38" s="41"/>
      <c r="K38" s="41"/>
      <c r="L38" s="41"/>
      <c r="M38" s="41"/>
    </row>
    <row r="39" spans="1:13" x14ac:dyDescent="0.2">
      <c r="A39" s="41"/>
      <c r="B39" s="58"/>
      <c r="C39" s="58"/>
      <c r="D39" s="58"/>
      <c r="E39" s="58"/>
      <c r="F39" s="58"/>
      <c r="G39" s="41"/>
      <c r="H39" s="41"/>
      <c r="I39" s="41"/>
      <c r="J39" s="41"/>
      <c r="K39" s="41"/>
      <c r="L39" s="41"/>
      <c r="M39" s="41"/>
    </row>
    <row r="40" spans="1:13" x14ac:dyDescent="0.2">
      <c r="A40" s="41"/>
      <c r="B40" s="58"/>
      <c r="C40" s="58"/>
      <c r="D40" s="58"/>
      <c r="E40" s="58"/>
      <c r="F40" s="58"/>
      <c r="G40" s="41"/>
      <c r="H40" s="41"/>
      <c r="I40" s="41"/>
      <c r="J40" s="41"/>
      <c r="K40" s="41"/>
      <c r="L40" s="41"/>
      <c r="M40" s="41"/>
    </row>
    <row r="41" spans="1:13" x14ac:dyDescent="0.2">
      <c r="A41" s="41"/>
      <c r="B41" s="58"/>
      <c r="C41" s="58"/>
      <c r="D41" s="58"/>
      <c r="E41" s="58"/>
      <c r="F41" s="58"/>
      <c r="G41" s="41"/>
      <c r="H41" s="41"/>
      <c r="I41" s="41"/>
      <c r="J41" s="41"/>
      <c r="K41" s="41"/>
      <c r="L41" s="41"/>
      <c r="M41" s="41"/>
    </row>
    <row r="42" spans="1:13" x14ac:dyDescent="0.2">
      <c r="A42" s="41"/>
      <c r="B42" s="58"/>
      <c r="C42" s="58"/>
      <c r="D42" s="58"/>
      <c r="E42" s="58"/>
      <c r="F42" s="58"/>
      <c r="G42" s="41"/>
      <c r="H42" s="41"/>
      <c r="I42" s="41"/>
      <c r="J42" s="41"/>
      <c r="K42" s="41"/>
      <c r="L42" s="41"/>
      <c r="M42" s="41"/>
    </row>
    <row r="43" spans="1:13" x14ac:dyDescent="0.2">
      <c r="A43" s="41"/>
      <c r="B43" s="58"/>
      <c r="C43" s="58"/>
      <c r="D43" s="58"/>
      <c r="E43" s="58"/>
      <c r="F43" s="58"/>
      <c r="G43" s="41"/>
      <c r="H43" s="41"/>
      <c r="I43" s="41"/>
      <c r="J43" s="41"/>
      <c r="K43" s="41"/>
      <c r="L43" s="41"/>
      <c r="M43" s="41"/>
    </row>
    <row r="44" spans="1:13" x14ac:dyDescent="0.2">
      <c r="A44" s="41"/>
      <c r="B44" s="58"/>
      <c r="C44" s="58"/>
      <c r="D44" s="58"/>
      <c r="E44" s="58"/>
      <c r="F44" s="58"/>
      <c r="G44" s="41"/>
      <c r="H44" s="41"/>
      <c r="I44" s="41"/>
      <c r="J44" s="41"/>
      <c r="K44" s="41"/>
      <c r="L44" s="41"/>
      <c r="M44" s="41"/>
    </row>
    <row r="45" spans="1:13" x14ac:dyDescent="0.2">
      <c r="A45" s="41"/>
      <c r="B45" s="58"/>
      <c r="C45" s="58"/>
      <c r="D45" s="58"/>
      <c r="E45" s="58"/>
      <c r="F45" s="58"/>
      <c r="G45" s="41"/>
      <c r="H45" s="41"/>
      <c r="I45" s="41"/>
      <c r="J45" s="41"/>
      <c r="K45" s="41"/>
      <c r="L45" s="41"/>
      <c r="M45" s="41"/>
    </row>
    <row r="46" spans="1:13" x14ac:dyDescent="0.2">
      <c r="A46" s="41"/>
      <c r="B46" s="58"/>
      <c r="C46" s="58"/>
      <c r="D46" s="58"/>
      <c r="E46" s="58"/>
      <c r="F46" s="58"/>
      <c r="G46" s="41"/>
      <c r="H46" s="41"/>
      <c r="I46" s="41"/>
      <c r="J46" s="41"/>
      <c r="K46" s="41"/>
      <c r="L46" s="41"/>
      <c r="M46" s="41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&amp;LCentro de Monitoramento de Tempo, do Clima e dos Recursos Hídricos  de Mato Grosso do Sul (Cemtec-MS)&amp;C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topLeftCell="A16" zoomScale="90" zoomScaleNormal="90" workbookViewId="0">
      <selection activeCell="L42" sqref="L42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6.85546875" style="12" customWidth="1"/>
  </cols>
  <sheetData>
    <row r="1" spans="1:34" ht="20.100000000000001" customHeight="1" x14ac:dyDescent="0.2">
      <c r="A1" s="166" t="s">
        <v>23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8"/>
    </row>
    <row r="2" spans="1:34" ht="20.100000000000001" customHeight="1" x14ac:dyDescent="0.2">
      <c r="A2" s="169" t="s">
        <v>21</v>
      </c>
      <c r="B2" s="170" t="s">
        <v>134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2"/>
    </row>
    <row r="3" spans="1:34" s="4" customFormat="1" ht="20.100000000000001" customHeight="1" x14ac:dyDescent="0.2">
      <c r="A3" s="169"/>
      <c r="B3" s="163">
        <v>1</v>
      </c>
      <c r="C3" s="163">
        <f>SUM(B3+1)</f>
        <v>2</v>
      </c>
      <c r="D3" s="163">
        <f t="shared" ref="D3:AD3" si="0">SUM(C3+1)</f>
        <v>3</v>
      </c>
      <c r="E3" s="163">
        <f t="shared" si="0"/>
        <v>4</v>
      </c>
      <c r="F3" s="163">
        <f t="shared" si="0"/>
        <v>5</v>
      </c>
      <c r="G3" s="163">
        <f t="shared" si="0"/>
        <v>6</v>
      </c>
      <c r="H3" s="163">
        <f t="shared" si="0"/>
        <v>7</v>
      </c>
      <c r="I3" s="163">
        <f t="shared" si="0"/>
        <v>8</v>
      </c>
      <c r="J3" s="163">
        <f t="shared" si="0"/>
        <v>9</v>
      </c>
      <c r="K3" s="163">
        <f t="shared" si="0"/>
        <v>10</v>
      </c>
      <c r="L3" s="163">
        <f t="shared" si="0"/>
        <v>11</v>
      </c>
      <c r="M3" s="163">
        <f t="shared" si="0"/>
        <v>12</v>
      </c>
      <c r="N3" s="163">
        <f t="shared" si="0"/>
        <v>13</v>
      </c>
      <c r="O3" s="163">
        <f t="shared" si="0"/>
        <v>14</v>
      </c>
      <c r="P3" s="163">
        <f t="shared" si="0"/>
        <v>15</v>
      </c>
      <c r="Q3" s="163">
        <f t="shared" si="0"/>
        <v>16</v>
      </c>
      <c r="R3" s="163">
        <f t="shared" si="0"/>
        <v>17</v>
      </c>
      <c r="S3" s="163">
        <f t="shared" si="0"/>
        <v>18</v>
      </c>
      <c r="T3" s="163">
        <f t="shared" si="0"/>
        <v>19</v>
      </c>
      <c r="U3" s="163">
        <f t="shared" si="0"/>
        <v>20</v>
      </c>
      <c r="V3" s="163">
        <f t="shared" si="0"/>
        <v>21</v>
      </c>
      <c r="W3" s="163">
        <f t="shared" si="0"/>
        <v>22</v>
      </c>
      <c r="X3" s="163">
        <f t="shared" si="0"/>
        <v>23</v>
      </c>
      <c r="Y3" s="163">
        <f t="shared" si="0"/>
        <v>24</v>
      </c>
      <c r="Z3" s="163">
        <f t="shared" si="0"/>
        <v>25</v>
      </c>
      <c r="AA3" s="163">
        <f t="shared" si="0"/>
        <v>26</v>
      </c>
      <c r="AB3" s="163">
        <f t="shared" si="0"/>
        <v>27</v>
      </c>
      <c r="AC3" s="163">
        <f t="shared" si="0"/>
        <v>28</v>
      </c>
      <c r="AD3" s="163">
        <f t="shared" si="0"/>
        <v>29</v>
      </c>
      <c r="AE3" s="163">
        <v>30</v>
      </c>
      <c r="AF3" s="163">
        <v>31</v>
      </c>
      <c r="AG3" s="26" t="s">
        <v>39</v>
      </c>
      <c r="AH3" s="95" t="s">
        <v>38</v>
      </c>
    </row>
    <row r="4" spans="1:34" s="5" customFormat="1" ht="20.100000000000001" customHeight="1" x14ac:dyDescent="0.2">
      <c r="A4" s="169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26" t="s">
        <v>37</v>
      </c>
      <c r="AH4" s="95" t="s">
        <v>37</v>
      </c>
    </row>
    <row r="5" spans="1:34" s="5" customFormat="1" ht="20.100000000000001" customHeight="1" x14ac:dyDescent="0.2">
      <c r="A5" s="80" t="s">
        <v>44</v>
      </c>
      <c r="B5" s="17">
        <f>[1]Julho!$C$5</f>
        <v>30.3</v>
      </c>
      <c r="C5" s="17">
        <f>[1]Julho!$C$6</f>
        <v>31.8</v>
      </c>
      <c r="D5" s="17">
        <f>[1]Julho!$C$7</f>
        <v>31.5</v>
      </c>
      <c r="E5" s="17">
        <f>[1]Julho!$C$8</f>
        <v>31.4</v>
      </c>
      <c r="F5" s="17">
        <f>[1]Julho!$C$9</f>
        <v>32.299999999999997</v>
      </c>
      <c r="G5" s="17">
        <f>[1]Julho!$C$10</f>
        <v>27.1</v>
      </c>
      <c r="H5" s="17">
        <f>[1]Julho!$C$11</f>
        <v>23.6</v>
      </c>
      <c r="I5" s="17">
        <f>[1]Julho!$C$12</f>
        <v>27.3</v>
      </c>
      <c r="J5" s="17">
        <f>[1]Julho!$C$13</f>
        <v>33</v>
      </c>
      <c r="K5" s="17">
        <f>[1]Julho!$C$14</f>
        <v>34.5</v>
      </c>
      <c r="L5" s="17">
        <f>[1]Julho!$C$15</f>
        <v>35</v>
      </c>
      <c r="M5" s="17">
        <f>[1]Julho!$C$16</f>
        <v>34.5</v>
      </c>
      <c r="N5" s="17">
        <f>[1]Julho!$C$17</f>
        <v>35.4</v>
      </c>
      <c r="O5" s="17">
        <f>[1]Julho!$C$18</f>
        <v>34.4</v>
      </c>
      <c r="P5" s="17">
        <f>[1]Julho!$C$19</f>
        <v>34.9</v>
      </c>
      <c r="Q5" s="17">
        <f>[1]Julho!$C$20</f>
        <v>24.2</v>
      </c>
      <c r="R5" s="17">
        <f>[1]Julho!$C$21</f>
        <v>20.399999999999999</v>
      </c>
      <c r="S5" s="17">
        <f>[1]Julho!$C$22</f>
        <v>24</v>
      </c>
      <c r="T5" s="17">
        <f>[1]Julho!$C$23</f>
        <v>26.6</v>
      </c>
      <c r="U5" s="17">
        <f>[1]Julho!$C$24</f>
        <v>28</v>
      </c>
      <c r="V5" s="17">
        <f>[1]Julho!$C$25</f>
        <v>28.7</v>
      </c>
      <c r="W5" s="17">
        <f>[1]Julho!$C$26</f>
        <v>27.7</v>
      </c>
      <c r="X5" s="17">
        <f>[1]Julho!$C$27</f>
        <v>30.2</v>
      </c>
      <c r="Y5" s="17">
        <f>[1]Julho!$C$28</f>
        <v>34</v>
      </c>
      <c r="Z5" s="17">
        <f>[1]Julho!$C$29</f>
        <v>33.6</v>
      </c>
      <c r="AA5" s="17">
        <f>[1]Julho!$C$30</f>
        <v>34.6</v>
      </c>
      <c r="AB5" s="17">
        <f>[1]Julho!$C$31</f>
        <v>28.8</v>
      </c>
      <c r="AC5" s="17">
        <f>[1]Julho!$C$32</f>
        <v>30.1</v>
      </c>
      <c r="AD5" s="17">
        <f>[1]Julho!$C$33</f>
        <v>31.4</v>
      </c>
      <c r="AE5" s="17">
        <f>[1]Julho!$C$34</f>
        <v>32.200000000000003</v>
      </c>
      <c r="AF5" s="17">
        <f>[1]Julho!$C$35</f>
        <v>32</v>
      </c>
      <c r="AG5" s="27">
        <f>MAX(B5:AF5)</f>
        <v>35.4</v>
      </c>
      <c r="AH5" s="96">
        <f>AVERAGE(B5:AF5)</f>
        <v>30.435483870967747</v>
      </c>
    </row>
    <row r="6" spans="1:34" ht="17.100000000000001" customHeight="1" x14ac:dyDescent="0.2">
      <c r="A6" s="80" t="s">
        <v>0</v>
      </c>
      <c r="B6" s="17">
        <f>[2]Julho!$C$5</f>
        <v>27.9</v>
      </c>
      <c r="C6" s="17">
        <f>[2]Julho!$C$6</f>
        <v>29.4</v>
      </c>
      <c r="D6" s="17">
        <f>[2]Julho!$C$7</f>
        <v>29.4</v>
      </c>
      <c r="E6" s="17">
        <f>[2]Julho!$C$8</f>
        <v>30</v>
      </c>
      <c r="F6" s="17">
        <f>[2]Julho!$C$9</f>
        <v>28.2</v>
      </c>
      <c r="G6" s="17">
        <f>[2]Julho!$C$10</f>
        <v>22</v>
      </c>
      <c r="H6" s="17">
        <f>[2]Julho!$C$11</f>
        <v>20.399999999999999</v>
      </c>
      <c r="I6" s="17">
        <f>[2]Julho!$C$12</f>
        <v>22.2</v>
      </c>
      <c r="J6" s="17">
        <f>[2]Julho!$C$13</f>
        <v>29.3</v>
      </c>
      <c r="K6" s="17">
        <f>[2]Julho!$C$14</f>
        <v>31.8</v>
      </c>
      <c r="L6" s="17">
        <f>[2]Julho!$C$15</f>
        <v>31.9</v>
      </c>
      <c r="M6" s="17">
        <f>[2]Julho!$C$16</f>
        <v>31.6</v>
      </c>
      <c r="N6" s="17">
        <f>[2]Julho!$C$17</f>
        <v>32.9</v>
      </c>
      <c r="O6" s="17">
        <f>[2]Julho!$C$18</f>
        <v>32.799999999999997</v>
      </c>
      <c r="P6" s="17">
        <f>[2]Julho!$C$19</f>
        <v>29.9</v>
      </c>
      <c r="Q6" s="17">
        <f>[2]Julho!$C$20</f>
        <v>21.5</v>
      </c>
      <c r="R6" s="17">
        <f>[2]Julho!$C$21</f>
        <v>16.5</v>
      </c>
      <c r="S6" s="17">
        <f>[2]Julho!$C$22</f>
        <v>15.3</v>
      </c>
      <c r="T6" s="17">
        <f>[2]Julho!$C$23</f>
        <v>20.2</v>
      </c>
      <c r="U6" s="17">
        <f>[2]Julho!$C$24</f>
        <v>24.1</v>
      </c>
      <c r="V6" s="17">
        <f>[2]Julho!$C$25</f>
        <v>24.1</v>
      </c>
      <c r="W6" s="17">
        <f>[2]Julho!$C$26</f>
        <v>25.1</v>
      </c>
      <c r="X6" s="17">
        <f>[2]Julho!$C$27</f>
        <v>27.2</v>
      </c>
      <c r="Y6" s="17">
        <f>[2]Julho!$C$28</f>
        <v>30</v>
      </c>
      <c r="Z6" s="17">
        <f>[2]Julho!$C$29</f>
        <v>31.5</v>
      </c>
      <c r="AA6" s="17">
        <f>[2]Julho!$C$30</f>
        <v>31.4</v>
      </c>
      <c r="AB6" s="17">
        <f>[2]Julho!$C$31</f>
        <v>20.5</v>
      </c>
      <c r="AC6" s="17">
        <f>[2]Julho!$C$32</f>
        <v>22.8</v>
      </c>
      <c r="AD6" s="17">
        <f>[2]Julho!$C$33</f>
        <v>28.8</v>
      </c>
      <c r="AE6" s="17">
        <f>[2]Julho!$C$34</f>
        <v>29.2</v>
      </c>
      <c r="AF6" s="17">
        <f>[2]Julho!$C$35</f>
        <v>30.4</v>
      </c>
      <c r="AG6" s="24">
        <f t="shared" ref="AG6:AG16" si="1">MAX(B6:AF6)</f>
        <v>32.9</v>
      </c>
      <c r="AH6" s="97">
        <f t="shared" ref="AH6:AH16" si="2">AVERAGE(B6:AF6)</f>
        <v>26.719354838709677</v>
      </c>
    </row>
    <row r="7" spans="1:34" ht="17.100000000000001" customHeight="1" x14ac:dyDescent="0.2">
      <c r="A7" s="80" t="s">
        <v>1</v>
      </c>
      <c r="B7" s="17">
        <f>[3]Julho!$C$5</f>
        <v>31.3</v>
      </c>
      <c r="C7" s="17">
        <f>[3]Julho!$C$6</f>
        <v>32.6</v>
      </c>
      <c r="D7" s="17">
        <f>[3]Julho!$C$7</f>
        <v>32.6</v>
      </c>
      <c r="E7" s="17">
        <f>[3]Julho!$C$8</f>
        <v>33.1</v>
      </c>
      <c r="F7" s="17">
        <f>[3]Julho!$C$9</f>
        <v>32.299999999999997</v>
      </c>
      <c r="G7" s="17">
        <f>[3]Julho!$C$10</f>
        <v>22</v>
      </c>
      <c r="H7" s="17">
        <f>[3]Julho!$C$11</f>
        <v>24.3</v>
      </c>
      <c r="I7" s="17">
        <f>[3]Julho!$C$12</f>
        <v>28.4</v>
      </c>
      <c r="J7" s="17">
        <f>[3]Julho!$C$13</f>
        <v>33.1</v>
      </c>
      <c r="K7" s="17">
        <f>[3]Julho!$C$14</f>
        <v>32.9</v>
      </c>
      <c r="L7" s="17">
        <f>[3]Julho!$C$15</f>
        <v>33</v>
      </c>
      <c r="M7" s="17">
        <f>[3]Julho!$C$16</f>
        <v>33.5</v>
      </c>
      <c r="N7" s="17">
        <f>[3]Julho!$C$17</f>
        <v>33.700000000000003</v>
      </c>
      <c r="O7" s="17">
        <f>[3]Julho!$C$18</f>
        <v>33.6</v>
      </c>
      <c r="P7" s="17">
        <f>[3]Julho!$C$19</f>
        <v>32.4</v>
      </c>
      <c r="Q7" s="17">
        <f>[3]Julho!$C$20</f>
        <v>26.8</v>
      </c>
      <c r="R7" s="17">
        <f>[3]Julho!$C$21</f>
        <v>21.5</v>
      </c>
      <c r="S7" s="17">
        <f>[3]Julho!$C$22</f>
        <v>19.8</v>
      </c>
      <c r="T7" s="17">
        <f>[3]Julho!$C$23</f>
        <v>23.9</v>
      </c>
      <c r="U7" s="17">
        <f>[3]Julho!$C$24</f>
        <v>26.7</v>
      </c>
      <c r="V7" s="17">
        <f>[3]Julho!$C$25</f>
        <v>27.8</v>
      </c>
      <c r="W7" s="17">
        <f>[3]Julho!$C$26</f>
        <v>29.3</v>
      </c>
      <c r="X7" s="17">
        <f>[3]Julho!$C$27</f>
        <v>32.299999999999997</v>
      </c>
      <c r="Y7" s="17">
        <f>[3]Julho!$C$28</f>
        <v>34.799999999999997</v>
      </c>
      <c r="Z7" s="17">
        <f>[3]Julho!$C$29</f>
        <v>35.1</v>
      </c>
      <c r="AA7" s="17">
        <f>[3]Julho!$C$30</f>
        <v>32.1</v>
      </c>
      <c r="AB7" s="17">
        <f>[3]Julho!$C$31</f>
        <v>26.5</v>
      </c>
      <c r="AC7" s="17">
        <f>[3]Julho!$C$32</f>
        <v>30.5</v>
      </c>
      <c r="AD7" s="17">
        <f>[3]Julho!$C$33</f>
        <v>34.1</v>
      </c>
      <c r="AE7" s="17">
        <f>[3]Julho!$C$34</f>
        <v>35.200000000000003</v>
      </c>
      <c r="AF7" s="17">
        <f>[3]Julho!$C$35</f>
        <v>34.6</v>
      </c>
      <c r="AG7" s="24">
        <f t="shared" si="1"/>
        <v>35.200000000000003</v>
      </c>
      <c r="AH7" s="97">
        <f t="shared" si="2"/>
        <v>30.316129032258058</v>
      </c>
    </row>
    <row r="8" spans="1:34" ht="17.100000000000001" customHeight="1" x14ac:dyDescent="0.2">
      <c r="A8" s="80" t="s">
        <v>75</v>
      </c>
      <c r="B8" s="17">
        <f>[4]Julho!$C$5</f>
        <v>28.6</v>
      </c>
      <c r="C8" s="17">
        <f>[4]Julho!$C$6</f>
        <v>30.1</v>
      </c>
      <c r="D8" s="17">
        <f>[4]Julho!$C$7</f>
        <v>30.1</v>
      </c>
      <c r="E8" s="17">
        <f>[4]Julho!$C$8</f>
        <v>29.4</v>
      </c>
      <c r="F8" s="17">
        <f>[4]Julho!$C$9</f>
        <v>31.4</v>
      </c>
      <c r="G8" s="17">
        <f>[4]Julho!$C$10</f>
        <v>24.2</v>
      </c>
      <c r="H8" s="17">
        <f>[4]Julho!$C$11</f>
        <v>21.4</v>
      </c>
      <c r="I8" s="17">
        <f>[4]Julho!$C$12</f>
        <v>24.7</v>
      </c>
      <c r="J8" s="17">
        <f>[4]Julho!$C$13</f>
        <v>28.6</v>
      </c>
      <c r="K8" s="17">
        <f>[4]Julho!$C$14</f>
        <v>33.200000000000003</v>
      </c>
      <c r="L8" s="17">
        <f>[4]Julho!$C$15</f>
        <v>34.200000000000003</v>
      </c>
      <c r="M8" s="17">
        <f>[4]Julho!$C$16</f>
        <v>34.1</v>
      </c>
      <c r="N8" s="17">
        <f>[4]Julho!$C$17</f>
        <v>33.1</v>
      </c>
      <c r="O8" s="17">
        <f>[4]Julho!$C$18</f>
        <v>34.299999999999997</v>
      </c>
      <c r="P8" s="17">
        <f>[4]Julho!$C$19</f>
        <v>33.9</v>
      </c>
      <c r="Q8" s="17">
        <f>[4]Julho!$C$20</f>
        <v>26.6</v>
      </c>
      <c r="R8" s="17">
        <f>[4]Julho!$C$21</f>
        <v>18.2</v>
      </c>
      <c r="S8" s="17">
        <f>[4]Julho!$C$22</f>
        <v>21.4</v>
      </c>
      <c r="T8" s="17">
        <f>[4]Julho!$C$23</f>
        <v>25.5</v>
      </c>
      <c r="U8" s="17">
        <f>[4]Julho!$C$24</f>
        <v>25.3</v>
      </c>
      <c r="V8" s="17">
        <f>[4]Julho!$C$25</f>
        <v>25.6</v>
      </c>
      <c r="W8" s="17">
        <f>[4]Julho!$C$26</f>
        <v>24.9</v>
      </c>
      <c r="X8" s="17">
        <f>[4]Julho!$C$27</f>
        <v>27</v>
      </c>
      <c r="Y8" s="17">
        <f>[4]Julho!$C$28</f>
        <v>30.6</v>
      </c>
      <c r="Z8" s="17">
        <f>[4]Julho!$C$29</f>
        <v>31.8</v>
      </c>
      <c r="AA8" s="17">
        <f>[4]Julho!$C$30</f>
        <v>33.4</v>
      </c>
      <c r="AB8" s="17">
        <f>[4]Julho!$C$31</f>
        <v>27</v>
      </c>
      <c r="AC8" s="17">
        <f>[4]Julho!$C$32</f>
        <v>27.5</v>
      </c>
      <c r="AD8" s="17">
        <f>[4]Julho!$C$33</f>
        <v>28.3</v>
      </c>
      <c r="AE8" s="17">
        <f>[4]Julho!$C$34</f>
        <v>29.1</v>
      </c>
      <c r="AF8" s="17">
        <f>[4]Julho!$C$35</f>
        <v>30.5</v>
      </c>
      <c r="AG8" s="23">
        <f t="shared" si="1"/>
        <v>34.299999999999997</v>
      </c>
      <c r="AH8" s="97">
        <f t="shared" si="2"/>
        <v>28.516129032258061</v>
      </c>
    </row>
    <row r="9" spans="1:34" ht="17.100000000000001" customHeight="1" x14ac:dyDescent="0.2">
      <c r="A9" s="80" t="s">
        <v>45</v>
      </c>
      <c r="B9" s="17">
        <f>[5]Julho!$C$5</f>
        <v>31.1</v>
      </c>
      <c r="C9" s="17">
        <f>[5]Julho!$C$6</f>
        <v>31.7</v>
      </c>
      <c r="D9" s="17">
        <f>[5]Julho!$C$7</f>
        <v>31.8</v>
      </c>
      <c r="E9" s="17">
        <f>[5]Julho!$C$8</f>
        <v>31.3</v>
      </c>
      <c r="F9" s="17">
        <f>[5]Julho!$C$9</f>
        <v>29</v>
      </c>
      <c r="G9" s="17">
        <f>[5]Julho!$C$10</f>
        <v>19.2</v>
      </c>
      <c r="H9" s="17">
        <f>[5]Julho!$C$11</f>
        <v>24.3</v>
      </c>
      <c r="I9" s="17">
        <f>[5]Julho!$C$12</f>
        <v>26.9</v>
      </c>
      <c r="J9" s="17">
        <f>[5]Julho!$C$13</f>
        <v>31.7</v>
      </c>
      <c r="K9" s="17">
        <f>[5]Julho!$C$14</f>
        <v>32.799999999999997</v>
      </c>
      <c r="L9" s="17">
        <f>[5]Julho!$C$15</f>
        <v>33.4</v>
      </c>
      <c r="M9" s="17">
        <f>[5]Julho!$C$16</f>
        <v>33.9</v>
      </c>
      <c r="N9" s="17">
        <f>[5]Julho!$C$17</f>
        <v>33.700000000000003</v>
      </c>
      <c r="O9" s="17">
        <f>[5]Julho!$C$18</f>
        <v>33.700000000000003</v>
      </c>
      <c r="P9" s="17">
        <f>[5]Julho!$C$19</f>
        <v>32.1</v>
      </c>
      <c r="Q9" s="17">
        <f>[5]Julho!$C$20</f>
        <v>20.2</v>
      </c>
      <c r="R9" s="17">
        <f>[5]Julho!$C$21</f>
        <v>19.100000000000001</v>
      </c>
      <c r="S9" s="17">
        <f>[5]Julho!$C$22</f>
        <v>17.7</v>
      </c>
      <c r="T9" s="17">
        <f>[5]Julho!$C$23</f>
        <v>17.600000000000001</v>
      </c>
      <c r="U9" s="17">
        <f>[5]Julho!$C$24</f>
        <v>24.4</v>
      </c>
      <c r="V9" s="17">
        <f>[5]Julho!$C$25</f>
        <v>24.8</v>
      </c>
      <c r="W9" s="17">
        <f>[5]Julho!$C$26</f>
        <v>28.2</v>
      </c>
      <c r="X9" s="17">
        <f>[5]Julho!$C$27</f>
        <v>30.9</v>
      </c>
      <c r="Y9" s="17">
        <f>[5]Julho!$C$28</f>
        <v>33.1</v>
      </c>
      <c r="Z9" s="17">
        <f>[5]Julho!$C$29</f>
        <v>33.700000000000003</v>
      </c>
      <c r="AA9" s="17">
        <f>[5]Julho!$C$30</f>
        <v>33.4</v>
      </c>
      <c r="AB9" s="17">
        <f>[5]Julho!$C$31</f>
        <v>23.1</v>
      </c>
      <c r="AC9" s="17">
        <f>[5]Julho!$C$32</f>
        <v>25.6</v>
      </c>
      <c r="AD9" s="17">
        <f>[5]Julho!$C$33</f>
        <v>32.6</v>
      </c>
      <c r="AE9" s="17">
        <f>[5]Julho!$C$34</f>
        <v>33.200000000000003</v>
      </c>
      <c r="AF9" s="17">
        <f>[5]Julho!$C$35</f>
        <v>33</v>
      </c>
      <c r="AG9" s="24">
        <f t="shared" ref="AG9" si="3">MAX(B9:AF9)</f>
        <v>33.9</v>
      </c>
      <c r="AH9" s="97">
        <f t="shared" ref="AH9" si="4">AVERAGE(B9:AF9)</f>
        <v>28.619354838709683</v>
      </c>
    </row>
    <row r="10" spans="1:34" ht="17.100000000000001" customHeight="1" x14ac:dyDescent="0.2">
      <c r="A10" s="80" t="s">
        <v>2</v>
      </c>
      <c r="B10" s="17">
        <f>[6]Julho!$C$5</f>
        <v>29</v>
      </c>
      <c r="C10" s="17">
        <f>[6]Julho!$C$6</f>
        <v>30.1</v>
      </c>
      <c r="D10" s="17">
        <f>[6]Julho!$C$7</f>
        <v>29.3</v>
      </c>
      <c r="E10" s="17">
        <f>[6]Julho!$C$8</f>
        <v>29.9</v>
      </c>
      <c r="F10" s="17">
        <f>[6]Julho!$C$9</f>
        <v>29.8</v>
      </c>
      <c r="G10" s="17">
        <f>[6]Julho!$C$10</f>
        <v>22.4</v>
      </c>
      <c r="H10" s="17">
        <f>[6]Julho!$C$11</f>
        <v>24.2</v>
      </c>
      <c r="I10" s="17">
        <f>[6]Julho!$C$12</f>
        <v>29.1</v>
      </c>
      <c r="J10" s="17">
        <f>[6]Julho!$C$13</f>
        <v>30.7</v>
      </c>
      <c r="K10" s="17">
        <f>[6]Julho!$C$14</f>
        <v>31.4</v>
      </c>
      <c r="L10" s="17">
        <f>[6]Julho!$C$15</f>
        <v>31.1</v>
      </c>
      <c r="M10" s="17">
        <f>[6]Julho!$C$16</f>
        <v>31.7</v>
      </c>
      <c r="N10" s="17">
        <f>[6]Julho!$C$17</f>
        <v>32.299999999999997</v>
      </c>
      <c r="O10" s="17">
        <f>[6]Julho!$C$18</f>
        <v>32.200000000000003</v>
      </c>
      <c r="P10" s="17">
        <f>[6]Julho!$C$19</f>
        <v>31.5</v>
      </c>
      <c r="Q10" s="17">
        <f>[6]Julho!$C$20</f>
        <v>25.4</v>
      </c>
      <c r="R10" s="17">
        <f>[6]Julho!$C$21</f>
        <v>18.399999999999999</v>
      </c>
      <c r="S10" s="17">
        <f>[6]Julho!$C$22</f>
        <v>22</v>
      </c>
      <c r="T10" s="17">
        <f>[6]Julho!$C$23</f>
        <v>25.4</v>
      </c>
      <c r="U10" s="17">
        <f>[6]Julho!$C$24</f>
        <v>25.4</v>
      </c>
      <c r="V10" s="17">
        <f>[6]Julho!$C$25</f>
        <v>26</v>
      </c>
      <c r="W10" s="17">
        <f>[6]Julho!$C$26</f>
        <v>27.1</v>
      </c>
      <c r="X10" s="17">
        <f>[6]Julho!$C$27</f>
        <v>29.7</v>
      </c>
      <c r="Y10" s="17">
        <f>[6]Julho!$C$28</f>
        <v>32.4</v>
      </c>
      <c r="Z10" s="17">
        <f>[6]Julho!$C$29</f>
        <v>33</v>
      </c>
      <c r="AA10" s="17">
        <f>[6]Julho!$C$30</f>
        <v>30.6</v>
      </c>
      <c r="AB10" s="17">
        <f>[6]Julho!$C$31</f>
        <v>25.8</v>
      </c>
      <c r="AC10" s="17">
        <f>[6]Julho!$C$32</f>
        <v>29.6</v>
      </c>
      <c r="AD10" s="17">
        <f>[6]Julho!$C$33</f>
        <v>31.8</v>
      </c>
      <c r="AE10" s="17">
        <f>[6]Julho!$C$34</f>
        <v>32.4</v>
      </c>
      <c r="AF10" s="17">
        <f>[6]Julho!$C$35</f>
        <v>31.2</v>
      </c>
      <c r="AG10" s="24">
        <f t="shared" si="1"/>
        <v>33</v>
      </c>
      <c r="AH10" s="97">
        <f t="shared" si="2"/>
        <v>28.738709677419354</v>
      </c>
    </row>
    <row r="11" spans="1:34" ht="17.100000000000001" customHeight="1" x14ac:dyDescent="0.2">
      <c r="A11" s="80" t="s">
        <v>3</v>
      </c>
      <c r="B11" s="17">
        <f>[7]Julho!$C$5</f>
        <v>29.9</v>
      </c>
      <c r="C11" s="17">
        <f>[7]Julho!$C$6</f>
        <v>29.6</v>
      </c>
      <c r="D11" s="17">
        <f>[7]Julho!$C$7</f>
        <v>29.7</v>
      </c>
      <c r="E11" s="17">
        <f>[7]Julho!$C$8</f>
        <v>30.3</v>
      </c>
      <c r="F11" s="17">
        <f>[7]Julho!$C$9</f>
        <v>30.9</v>
      </c>
      <c r="G11" s="17">
        <f>[7]Julho!$C$10</f>
        <v>32.4</v>
      </c>
      <c r="H11" s="17">
        <f>[7]Julho!$C$11</f>
        <v>26.5</v>
      </c>
      <c r="I11" s="17">
        <f>[7]Julho!$C$12</f>
        <v>27.9</v>
      </c>
      <c r="J11" s="17">
        <f>[7]Julho!$C$13</f>
        <v>31.5</v>
      </c>
      <c r="K11" s="17">
        <f>[7]Julho!$C$14</f>
        <v>34.1</v>
      </c>
      <c r="L11" s="17">
        <f>[7]Julho!$C$15</f>
        <v>34.4</v>
      </c>
      <c r="M11" s="17">
        <f>[7]Julho!$C$16</f>
        <v>34.200000000000003</v>
      </c>
      <c r="N11" s="17">
        <f>[7]Julho!$C$17</f>
        <v>33.6</v>
      </c>
      <c r="O11" s="17">
        <f>[7]Julho!$C$18</f>
        <v>33.4</v>
      </c>
      <c r="P11" s="17">
        <f>[7]Julho!$C$19</f>
        <v>33.9</v>
      </c>
      <c r="Q11" s="17">
        <f>[7]Julho!$C$20</f>
        <v>33.200000000000003</v>
      </c>
      <c r="R11" s="17">
        <f>[7]Julho!$C$21</f>
        <v>22.2</v>
      </c>
      <c r="S11" s="17">
        <f>[7]Julho!$C$22</f>
        <v>24.3</v>
      </c>
      <c r="T11" s="17">
        <f>[7]Julho!$C$23</f>
        <v>28.6</v>
      </c>
      <c r="U11" s="17">
        <f>[7]Julho!$C$24</f>
        <v>29.3</v>
      </c>
      <c r="V11" s="17">
        <f>[7]Julho!$C$25</f>
        <v>30.1</v>
      </c>
      <c r="W11" s="17">
        <f>[7]Julho!$C$26</f>
        <v>28.5</v>
      </c>
      <c r="X11" s="17">
        <f>[7]Julho!$C$27</f>
        <v>31.1</v>
      </c>
      <c r="Y11" s="17">
        <f>[7]Julho!$C$28</f>
        <v>33.200000000000003</v>
      </c>
      <c r="Z11" s="17">
        <f>[7]Julho!$C$29</f>
        <v>32.9</v>
      </c>
      <c r="AA11" s="17">
        <f>[7]Julho!$C$30</f>
        <v>32.6</v>
      </c>
      <c r="AB11" s="17">
        <f>[7]Julho!$C$31</f>
        <v>32.200000000000003</v>
      </c>
      <c r="AC11" s="17">
        <f>[7]Julho!$C$32</f>
        <v>31.4</v>
      </c>
      <c r="AD11" s="17">
        <f>[7]Julho!$C$33</f>
        <v>32.6</v>
      </c>
      <c r="AE11" s="17">
        <f>[7]Julho!$C$34</f>
        <v>32.1</v>
      </c>
      <c r="AF11" s="17">
        <f>[7]Julho!$C$35</f>
        <v>30.1</v>
      </c>
      <c r="AG11" s="24">
        <f t="shared" si="1"/>
        <v>34.4</v>
      </c>
      <c r="AH11" s="97">
        <f t="shared" si="2"/>
        <v>30.861290322580651</v>
      </c>
    </row>
    <row r="12" spans="1:34" ht="17.100000000000001" customHeight="1" x14ac:dyDescent="0.2">
      <c r="A12" s="80" t="s">
        <v>4</v>
      </c>
      <c r="B12" s="17" t="str">
        <f>[8]Julho!$C$5</f>
        <v>*</v>
      </c>
      <c r="C12" s="17" t="str">
        <f>[8]Julho!$C$6</f>
        <v>*</v>
      </c>
      <c r="D12" s="17" t="str">
        <f>[8]Julho!$C$7</f>
        <v>*</v>
      </c>
      <c r="E12" s="17" t="str">
        <f>[8]Julho!$C$8</f>
        <v>*</v>
      </c>
      <c r="F12" s="17" t="str">
        <f>[8]Julho!$C$9</f>
        <v>*</v>
      </c>
      <c r="G12" s="17" t="str">
        <f>[8]Julho!$C$10</f>
        <v>*</v>
      </c>
      <c r="H12" s="17" t="str">
        <f>[8]Julho!$C$11</f>
        <v>*</v>
      </c>
      <c r="I12" s="17" t="str">
        <f>[8]Julho!$C$12</f>
        <v>*</v>
      </c>
      <c r="J12" s="17" t="str">
        <f>[8]Julho!$C$13</f>
        <v>*</v>
      </c>
      <c r="K12" s="17" t="str">
        <f>[8]Julho!$C$14</f>
        <v>*</v>
      </c>
      <c r="L12" s="17" t="str">
        <f>[8]Julho!$C$15</f>
        <v>*</v>
      </c>
      <c r="M12" s="17" t="str">
        <f>[8]Julho!$C$16</f>
        <v>*</v>
      </c>
      <c r="N12" s="17" t="str">
        <f>[8]Julho!$C$17</f>
        <v>*</v>
      </c>
      <c r="O12" s="17" t="str">
        <f>[8]Julho!$C$18</f>
        <v>*</v>
      </c>
      <c r="P12" s="17" t="str">
        <f>[8]Julho!$C$19</f>
        <v>*</v>
      </c>
      <c r="Q12" s="17" t="str">
        <f>[8]Julho!$C$20</f>
        <v>*</v>
      </c>
      <c r="R12" s="17" t="str">
        <f>[8]Julho!$C$21</f>
        <v>*</v>
      </c>
      <c r="S12" s="17" t="str">
        <f>[8]Julho!$C$22</f>
        <v>*</v>
      </c>
      <c r="T12" s="17" t="str">
        <f>[8]Julho!$C$23</f>
        <v>*</v>
      </c>
      <c r="U12" s="17" t="str">
        <f>[8]Julho!$C$24</f>
        <v>*</v>
      </c>
      <c r="V12" s="17" t="str">
        <f>[8]Julho!$C$25</f>
        <v>*</v>
      </c>
      <c r="W12" s="17" t="str">
        <f>[8]Julho!$C$26</f>
        <v>*</v>
      </c>
      <c r="X12" s="17" t="str">
        <f>[8]Julho!$C$27</f>
        <v>*</v>
      </c>
      <c r="Y12" s="17" t="str">
        <f>[8]Julho!$C$28</f>
        <v>*</v>
      </c>
      <c r="Z12" s="17" t="str">
        <f>[8]Julho!$C$29</f>
        <v>*</v>
      </c>
      <c r="AA12" s="17" t="str">
        <f>[8]Julho!$C$30</f>
        <v>*</v>
      </c>
      <c r="AB12" s="17" t="str">
        <f>[8]Julho!$C$31</f>
        <v>*</v>
      </c>
      <c r="AC12" s="17" t="str">
        <f>[8]Julho!$C$32</f>
        <v>*</v>
      </c>
      <c r="AD12" s="17" t="str">
        <f>[8]Julho!$C$33</f>
        <v>*</v>
      </c>
      <c r="AE12" s="17" t="str">
        <f>[8]Julho!$C$34</f>
        <v>*</v>
      </c>
      <c r="AF12" s="17" t="str">
        <f>[8]Julho!$C$35</f>
        <v>*</v>
      </c>
      <c r="AG12" s="24" t="s">
        <v>143</v>
      </c>
      <c r="AH12" s="97" t="s">
        <v>143</v>
      </c>
    </row>
    <row r="13" spans="1:34" ht="17.100000000000001" customHeight="1" x14ac:dyDescent="0.2">
      <c r="A13" s="80" t="s">
        <v>5</v>
      </c>
      <c r="B13" s="17">
        <f>[9]Julho!$C$5</f>
        <v>30</v>
      </c>
      <c r="C13" s="17">
        <f>[9]Julho!$C$6</f>
        <v>31.3</v>
      </c>
      <c r="D13" s="17">
        <f>[9]Julho!$C$7</f>
        <v>30.5</v>
      </c>
      <c r="E13" s="17">
        <f>[9]Julho!$C$8</f>
        <v>30.7</v>
      </c>
      <c r="F13" s="17">
        <f>[9]Julho!$C$9</f>
        <v>28</v>
      </c>
      <c r="G13" s="17">
        <f>[9]Julho!$C$10</f>
        <v>23.7</v>
      </c>
      <c r="H13" s="17">
        <f>[9]Julho!$C$11</f>
        <v>23.3</v>
      </c>
      <c r="I13" s="17">
        <f>[9]Julho!$C$12</f>
        <v>28.5</v>
      </c>
      <c r="J13" s="17">
        <f>[9]Julho!$C$13</f>
        <v>31.6</v>
      </c>
      <c r="K13" s="17">
        <f>[9]Julho!$C$14</f>
        <v>32.6</v>
      </c>
      <c r="L13" s="17">
        <f>[9]Julho!$C$15</f>
        <v>33.200000000000003</v>
      </c>
      <c r="M13" s="17">
        <f>[9]Julho!$C$16</f>
        <v>33.799999999999997</v>
      </c>
      <c r="N13" s="17">
        <f>[9]Julho!$C$17</f>
        <v>32.799999999999997</v>
      </c>
      <c r="O13" s="17">
        <f>[9]Julho!$C$18</f>
        <v>33.700000000000003</v>
      </c>
      <c r="P13" s="17">
        <f>[9]Julho!$C$19</f>
        <v>34</v>
      </c>
      <c r="Q13" s="17">
        <f>[9]Julho!$C$20</f>
        <v>29.1</v>
      </c>
      <c r="R13" s="17">
        <f>[9]Julho!$C$21</f>
        <v>21.9</v>
      </c>
      <c r="S13" s="17">
        <f>[9]Julho!$C$22</f>
        <v>22.9</v>
      </c>
      <c r="T13" s="17">
        <f>[9]Julho!$C$23</f>
        <v>21.7</v>
      </c>
      <c r="U13" s="17">
        <f>[9]Julho!$C$24</f>
        <v>24.2</v>
      </c>
      <c r="V13" s="17">
        <f>[9]Julho!$C$25</f>
        <v>26.9</v>
      </c>
      <c r="W13" s="17">
        <f>[9]Julho!$C$26</f>
        <v>27.9</v>
      </c>
      <c r="X13" s="17">
        <f>[9]Julho!$C$27</f>
        <v>29.8</v>
      </c>
      <c r="Y13" s="17">
        <f>[9]Julho!$C$28</f>
        <v>31.8</v>
      </c>
      <c r="Z13" s="17">
        <f>[9]Julho!$C$29</f>
        <v>33.299999999999997</v>
      </c>
      <c r="AA13" s="17">
        <f>[9]Julho!$C$30</f>
        <v>33.200000000000003</v>
      </c>
      <c r="AB13" s="17">
        <f>[9]Julho!$C$31</f>
        <v>28.8</v>
      </c>
      <c r="AC13" s="17">
        <f>[9]Julho!$C$32</f>
        <v>29.6</v>
      </c>
      <c r="AD13" s="17">
        <f>[9]Julho!$C$33</f>
        <v>30.1</v>
      </c>
      <c r="AE13" s="17">
        <f>[9]Julho!$C$34</f>
        <v>32.6</v>
      </c>
      <c r="AF13" s="17">
        <f>[9]Julho!$C$35</f>
        <v>31.3</v>
      </c>
      <c r="AG13" s="24">
        <f t="shared" si="1"/>
        <v>34</v>
      </c>
      <c r="AH13" s="97">
        <f t="shared" si="2"/>
        <v>29.445161290322581</v>
      </c>
    </row>
    <row r="14" spans="1:34" ht="17.100000000000001" customHeight="1" x14ac:dyDescent="0.2">
      <c r="A14" s="80" t="s">
        <v>47</v>
      </c>
      <c r="B14" s="17">
        <f>[10]Julho!$C$5</f>
        <v>30</v>
      </c>
      <c r="C14" s="17">
        <f>[10]Julho!$C$6</f>
        <v>29.5</v>
      </c>
      <c r="D14" s="17">
        <f>[10]Julho!$C$7</f>
        <v>29.2</v>
      </c>
      <c r="E14" s="17">
        <f>[10]Julho!$C$8</f>
        <v>29.9</v>
      </c>
      <c r="F14" s="17">
        <f>[10]Julho!$C$9</f>
        <v>30.3</v>
      </c>
      <c r="G14" s="17">
        <f>[10]Julho!$C$10</f>
        <v>30.1</v>
      </c>
      <c r="H14" s="17">
        <f>[10]Julho!$C$11</f>
        <v>27.9</v>
      </c>
      <c r="I14" s="17">
        <f>[10]Julho!$C$12</f>
        <v>30.1</v>
      </c>
      <c r="J14" s="17">
        <f>[10]Julho!$C$13</f>
        <v>31.3</v>
      </c>
      <c r="K14" s="17">
        <f>[10]Julho!$C$14</f>
        <v>32</v>
      </c>
      <c r="L14" s="17">
        <f>[10]Julho!$C$15</f>
        <v>32.299999999999997</v>
      </c>
      <c r="M14" s="17">
        <f>[10]Julho!$C$16</f>
        <v>32.700000000000003</v>
      </c>
      <c r="N14" s="17">
        <f>[10]Julho!$C$17</f>
        <v>33.1</v>
      </c>
      <c r="O14" s="17">
        <f>[10]Julho!$C$18</f>
        <v>31.4</v>
      </c>
      <c r="P14" s="17">
        <f>[10]Julho!$C$19</f>
        <v>32.299999999999997</v>
      </c>
      <c r="Q14" s="17">
        <f>[10]Julho!$C$20</f>
        <v>29.2</v>
      </c>
      <c r="R14" s="17">
        <f>[10]Julho!$C$21</f>
        <v>21.6</v>
      </c>
      <c r="S14" s="17">
        <f>[10]Julho!$C$22</f>
        <v>27.9</v>
      </c>
      <c r="T14" s="17">
        <f>[10]Julho!$C$23</f>
        <v>28.6</v>
      </c>
      <c r="U14" s="17">
        <f>[10]Julho!$C$24</f>
        <v>29.2</v>
      </c>
      <c r="V14" s="17">
        <f>[10]Julho!$C$25</f>
        <v>28.9</v>
      </c>
      <c r="W14" s="17">
        <f>[10]Julho!$C$26</f>
        <v>29</v>
      </c>
      <c r="X14" s="17">
        <f>[10]Julho!$C$27</f>
        <v>31.4</v>
      </c>
      <c r="Y14" s="17">
        <f>[10]Julho!$C$28</f>
        <v>33.1</v>
      </c>
      <c r="Z14" s="17">
        <f>[10]Julho!$C$29</f>
        <v>31.9</v>
      </c>
      <c r="AA14" s="17">
        <f>[10]Julho!$C$30</f>
        <v>31.6</v>
      </c>
      <c r="AB14" s="17">
        <f>[10]Julho!$C$31</f>
        <v>30.1</v>
      </c>
      <c r="AC14" s="17">
        <f>[10]Julho!$C$32</f>
        <v>31</v>
      </c>
      <c r="AD14" s="17">
        <f>[10]Julho!$C$33</f>
        <v>31.9</v>
      </c>
      <c r="AE14" s="17">
        <f>[10]Julho!$C$34</f>
        <v>31.6</v>
      </c>
      <c r="AF14" s="17">
        <f>[10]Julho!$C$35</f>
        <v>30.1</v>
      </c>
      <c r="AG14" s="24">
        <f>MAX(B14:AF14)</f>
        <v>33.1</v>
      </c>
      <c r="AH14" s="97">
        <f>AVERAGE(B14:AF14)</f>
        <v>30.296774193548387</v>
      </c>
    </row>
    <row r="15" spans="1:34" ht="17.100000000000001" customHeight="1" x14ac:dyDescent="0.2">
      <c r="A15" s="84" t="s">
        <v>6</v>
      </c>
      <c r="B15" s="17">
        <f>[11]Julho!$C$5</f>
        <v>32.700000000000003</v>
      </c>
      <c r="C15" s="17">
        <f>[11]Julho!$C$6</f>
        <v>33.6</v>
      </c>
      <c r="D15" s="17">
        <f>[11]Julho!$C$7</f>
        <v>32.799999999999997</v>
      </c>
      <c r="E15" s="17">
        <f>[11]Julho!$C$8</f>
        <v>33.799999999999997</v>
      </c>
      <c r="F15" s="17">
        <f>[11]Julho!$C$9</f>
        <v>34.1</v>
      </c>
      <c r="G15" s="17">
        <f>[11]Julho!$C$10</f>
        <v>28.3</v>
      </c>
      <c r="H15" s="17">
        <f>[11]Julho!$C$11</f>
        <v>28.7</v>
      </c>
      <c r="I15" s="17">
        <f>[11]Julho!$C$12</f>
        <v>32.299999999999997</v>
      </c>
      <c r="J15" s="17">
        <f>[11]Julho!$C$13</f>
        <v>34.799999999999997</v>
      </c>
      <c r="K15" s="17">
        <f>[11]Julho!$C$14</f>
        <v>34.6</v>
      </c>
      <c r="L15" s="17">
        <f>[11]Julho!$C$15</f>
        <v>35.200000000000003</v>
      </c>
      <c r="M15" s="17">
        <f>[11]Julho!$C$16</f>
        <v>35.1</v>
      </c>
      <c r="N15" s="157">
        <f>[11]Julho!$C$17</f>
        <v>36.200000000000003</v>
      </c>
      <c r="O15" s="17">
        <f>[11]Julho!$C$18</f>
        <v>36</v>
      </c>
      <c r="P15" s="17">
        <f>[11]Julho!$C$19</f>
        <v>35</v>
      </c>
      <c r="Q15" s="17">
        <f>[11]Julho!$C$20</f>
        <v>25</v>
      </c>
      <c r="R15" s="17">
        <f>[11]Julho!$C$21</f>
        <v>23.7</v>
      </c>
      <c r="S15" s="17">
        <f>[11]Julho!$C$22</f>
        <v>27.8</v>
      </c>
      <c r="T15" s="17">
        <f>[11]Julho!$C$23</f>
        <v>28.9</v>
      </c>
      <c r="U15" s="17">
        <f>[11]Julho!$C$24</f>
        <v>30.2</v>
      </c>
      <c r="V15" s="17">
        <f>[11]Julho!$C$25</f>
        <v>30.9</v>
      </c>
      <c r="W15" s="17">
        <f>[11]Julho!$C$26</f>
        <v>31.4</v>
      </c>
      <c r="X15" s="17">
        <f>[11]Julho!$C$27</f>
        <v>33.1</v>
      </c>
      <c r="Y15" s="17">
        <f>[11]Julho!$C$28</f>
        <v>35.299999999999997</v>
      </c>
      <c r="Z15" s="156">
        <f>[11]Julho!$C$29</f>
        <v>36.299999999999997</v>
      </c>
      <c r="AA15" s="17">
        <f>[11]Julho!$C$30</f>
        <v>35.6</v>
      </c>
      <c r="AB15" s="17">
        <f>[11]Julho!$C$31</f>
        <v>28.1</v>
      </c>
      <c r="AC15" s="17">
        <f>[11]Julho!$C$32</f>
        <v>32.200000000000003</v>
      </c>
      <c r="AD15" s="17">
        <f>[11]Julho!$C$33</f>
        <v>35.5</v>
      </c>
      <c r="AE15" s="17">
        <f>[11]Julho!$C$34</f>
        <v>35.6</v>
      </c>
      <c r="AF15" s="17">
        <f>[11]Julho!$C$35</f>
        <v>31.3</v>
      </c>
      <c r="AG15" s="156">
        <f t="shared" si="1"/>
        <v>36.299999999999997</v>
      </c>
      <c r="AH15" s="97">
        <f t="shared" si="2"/>
        <v>32.390322580645162</v>
      </c>
    </row>
    <row r="16" spans="1:34" ht="17.100000000000001" customHeight="1" x14ac:dyDescent="0.2">
      <c r="A16" s="80" t="s">
        <v>7</v>
      </c>
      <c r="B16" s="17">
        <f>[12]Julho!$C$5</f>
        <v>27.6</v>
      </c>
      <c r="C16" s="17">
        <f>[12]Julho!$C$6</f>
        <v>28.7</v>
      </c>
      <c r="D16" s="17">
        <f>[12]Julho!$C$7</f>
        <v>29.1</v>
      </c>
      <c r="E16" s="17">
        <f>[12]Julho!$C$8</f>
        <v>30.1</v>
      </c>
      <c r="F16" s="17">
        <f>[12]Julho!$C$9</f>
        <v>29.6</v>
      </c>
      <c r="G16" s="17">
        <f>[12]Julho!$C$10</f>
        <v>23.8</v>
      </c>
      <c r="H16" s="17">
        <f>[12]Julho!$C$11</f>
        <v>19.5</v>
      </c>
      <c r="I16" s="17">
        <f>[12]Julho!$C$12</f>
        <v>22.3</v>
      </c>
      <c r="J16" s="17">
        <f>[12]Julho!$C$13</f>
        <v>29.1</v>
      </c>
      <c r="K16" s="17">
        <f>[12]Julho!$C$14</f>
        <v>31.3</v>
      </c>
      <c r="L16" s="17">
        <f>[12]Julho!$C$15</f>
        <v>31.4</v>
      </c>
      <c r="M16" s="17">
        <f>[12]Julho!$C$16</f>
        <v>31.6</v>
      </c>
      <c r="N16" s="17">
        <f>[12]Julho!$C$17</f>
        <v>32.700000000000003</v>
      </c>
      <c r="O16" s="17">
        <f>[12]Julho!$C$18</f>
        <v>32.6</v>
      </c>
      <c r="P16" s="17">
        <f>[12]Julho!$C$19</f>
        <v>31.1</v>
      </c>
      <c r="Q16" s="17">
        <f>[12]Julho!$C$20</f>
        <v>25</v>
      </c>
      <c r="R16" s="17">
        <f>[12]Julho!$C$21</f>
        <v>16.5</v>
      </c>
      <c r="S16" s="17">
        <f>[12]Julho!$C$22</f>
        <v>16</v>
      </c>
      <c r="T16" s="17">
        <f>[12]Julho!$C$23</f>
        <v>20.5</v>
      </c>
      <c r="U16" s="17">
        <f>[12]Julho!$C$24</f>
        <v>23.4</v>
      </c>
      <c r="V16" s="17">
        <f>[12]Julho!$C$25</f>
        <v>24.3</v>
      </c>
      <c r="W16" s="17">
        <f>[12]Julho!$C$26</f>
        <v>24.7</v>
      </c>
      <c r="X16" s="17">
        <f>[12]Julho!$C$27</f>
        <v>27.2</v>
      </c>
      <c r="Y16" s="17">
        <f>[12]Julho!$C$28</f>
        <v>30</v>
      </c>
      <c r="Z16" s="17">
        <f>[12]Julho!$C$29</f>
        <v>32.299999999999997</v>
      </c>
      <c r="AA16" s="17">
        <f>[12]Julho!$C$30</f>
        <v>31.1</v>
      </c>
      <c r="AB16" s="17">
        <f>[12]Julho!$C$31</f>
        <v>23.3</v>
      </c>
      <c r="AC16" s="17">
        <f>[12]Julho!$C$32</f>
        <v>23.5</v>
      </c>
      <c r="AD16" s="17">
        <f>[12]Julho!$C$33</f>
        <v>28.4</v>
      </c>
      <c r="AE16" s="17">
        <f>[12]Julho!$C$34</f>
        <v>29</v>
      </c>
      <c r="AF16" s="17">
        <f>[12]Julho!$C$35</f>
        <v>30.4</v>
      </c>
      <c r="AG16" s="24">
        <f t="shared" si="1"/>
        <v>32.700000000000003</v>
      </c>
      <c r="AH16" s="97">
        <f t="shared" si="2"/>
        <v>26.970967741935485</v>
      </c>
    </row>
    <row r="17" spans="1:34" ht="17.100000000000001" customHeight="1" x14ac:dyDescent="0.2">
      <c r="A17" s="80" t="s">
        <v>8</v>
      </c>
      <c r="B17" s="17">
        <f>[13]Julho!$C$5</f>
        <v>24.4</v>
      </c>
      <c r="C17" s="17">
        <f>[13]Julho!$C$6</f>
        <v>28.9</v>
      </c>
      <c r="D17" s="17">
        <f>[13]Julho!$C$7</f>
        <v>29.5</v>
      </c>
      <c r="E17" s="17">
        <f>[13]Julho!$C$8</f>
        <v>29.5</v>
      </c>
      <c r="F17" s="17">
        <f>[13]Julho!$C$9</f>
        <v>29.4</v>
      </c>
      <c r="G17" s="17">
        <f>[13]Julho!$C$10</f>
        <v>22.8</v>
      </c>
      <c r="H17" s="17">
        <f>[13]Julho!$C$11</f>
        <v>19</v>
      </c>
      <c r="I17" s="17">
        <f>[13]Julho!$C$12</f>
        <v>22.4</v>
      </c>
      <c r="J17" s="17">
        <f>[13]Julho!$C$13</f>
        <v>26.9</v>
      </c>
      <c r="K17" s="17">
        <f>[13]Julho!$C$14</f>
        <v>31.9</v>
      </c>
      <c r="L17" s="17">
        <f>[13]Julho!$C$15</f>
        <v>32.299999999999997</v>
      </c>
      <c r="M17" s="17">
        <f>[13]Julho!$C$16</f>
        <v>32.200000000000003</v>
      </c>
      <c r="N17" s="17">
        <f>[13]Julho!$C$17</f>
        <v>30.1</v>
      </c>
      <c r="O17" s="17">
        <f>[13]Julho!$C$18</f>
        <v>33.4</v>
      </c>
      <c r="P17" s="17">
        <f>[13]Julho!$C$19</f>
        <v>27.6</v>
      </c>
      <c r="Q17" s="17">
        <f>[13]Julho!$C$20</f>
        <v>21.1</v>
      </c>
      <c r="R17" s="17">
        <f>[13]Julho!$C$21</f>
        <v>15.3</v>
      </c>
      <c r="S17" s="17">
        <f>[13]Julho!$C$22</f>
        <v>13.2</v>
      </c>
      <c r="T17" s="17">
        <f>[13]Julho!$C$23</f>
        <v>22</v>
      </c>
      <c r="U17" s="17">
        <f>[13]Julho!$C$24</f>
        <v>24.4</v>
      </c>
      <c r="V17" s="17">
        <f>[13]Julho!$C$25</f>
        <v>24.8</v>
      </c>
      <c r="W17" s="17">
        <f>[13]Julho!$C$26</f>
        <v>28.2</v>
      </c>
      <c r="X17" s="17">
        <f>[13]Julho!$C$27</f>
        <v>30.9</v>
      </c>
      <c r="Y17" s="17">
        <f>[13]Julho!$C$28</f>
        <v>33.1</v>
      </c>
      <c r="Z17" s="17">
        <f>[13]Julho!$C$29</f>
        <v>33.700000000000003</v>
      </c>
      <c r="AA17" s="17">
        <f>[13]Julho!$C$30</f>
        <v>33.4</v>
      </c>
      <c r="AB17" s="17">
        <f>[13]Julho!$C$31</f>
        <v>23.1</v>
      </c>
      <c r="AC17" s="17">
        <f>[13]Julho!$C$32</f>
        <v>23.7</v>
      </c>
      <c r="AD17" s="17">
        <f>[13]Julho!$C$33</f>
        <v>27</v>
      </c>
      <c r="AE17" s="17">
        <f>[13]Julho!$C$34</f>
        <v>28.1</v>
      </c>
      <c r="AF17" s="17">
        <f>[13]Julho!$C$35</f>
        <v>29.9</v>
      </c>
      <c r="AG17" s="24">
        <f>MAX(B17:AF17)</f>
        <v>33.700000000000003</v>
      </c>
      <c r="AH17" s="97">
        <f>AVERAGE(B17:AF17)</f>
        <v>26.845161290322586</v>
      </c>
    </row>
    <row r="18" spans="1:34" ht="17.100000000000001" customHeight="1" x14ac:dyDescent="0.2">
      <c r="A18" s="80" t="s">
        <v>9</v>
      </c>
      <c r="B18" s="17">
        <f>[14]Julho!$C$5</f>
        <v>28.9</v>
      </c>
      <c r="C18" s="17">
        <f>[14]Julho!$C$6</f>
        <v>30.1</v>
      </c>
      <c r="D18" s="17">
        <f>[14]Julho!$C$7</f>
        <v>30.2</v>
      </c>
      <c r="E18" s="17">
        <f>[14]Julho!$C$8</f>
        <v>30.3</v>
      </c>
      <c r="F18" s="17">
        <f>[14]Julho!$C$9</f>
        <v>30.9</v>
      </c>
      <c r="G18" s="17">
        <f>[14]Julho!$C$10</f>
        <v>23.9</v>
      </c>
      <c r="H18" s="17">
        <f>[14]Julho!$C$11</f>
        <v>20</v>
      </c>
      <c r="I18" s="17">
        <f>[14]Julho!$C$12</f>
        <v>24.6</v>
      </c>
      <c r="J18" s="17">
        <f>[14]Julho!$C$13</f>
        <v>29.1</v>
      </c>
      <c r="K18" s="17">
        <f>[14]Julho!$C$14</f>
        <v>32.9</v>
      </c>
      <c r="L18" s="17">
        <f>[14]Julho!$C$15</f>
        <v>33.700000000000003</v>
      </c>
      <c r="M18" s="17">
        <f>[14]Julho!$C$16</f>
        <v>32.799999999999997</v>
      </c>
      <c r="N18" s="17">
        <f>[14]Julho!$C$17</f>
        <v>33.200000000000003</v>
      </c>
      <c r="O18" s="17">
        <f>[14]Julho!$C$18</f>
        <v>34.299999999999997</v>
      </c>
      <c r="P18" s="17">
        <f>[14]Julho!$C$19</f>
        <v>29.8</v>
      </c>
      <c r="Q18" s="17">
        <f>[14]Julho!$C$20</f>
        <v>27.5</v>
      </c>
      <c r="R18" s="17">
        <f>[14]Julho!$C$21</f>
        <v>16.600000000000001</v>
      </c>
      <c r="S18" s="17">
        <f>[14]Julho!$C$22</f>
        <v>18.399999999999999</v>
      </c>
      <c r="T18" s="17">
        <f>[14]Julho!$C$23</f>
        <v>22</v>
      </c>
      <c r="U18" s="17">
        <f>[14]Julho!$C$24</f>
        <v>25</v>
      </c>
      <c r="V18" s="17">
        <f>[14]Julho!$C$25</f>
        <v>25.5</v>
      </c>
      <c r="W18" s="17">
        <f>[14]Julho!$C$26</f>
        <v>25.8</v>
      </c>
      <c r="X18" s="17">
        <f>[14]Julho!$C$27</f>
        <v>27.1</v>
      </c>
      <c r="Y18" s="17">
        <f>[14]Julho!$C$28</f>
        <v>31.8</v>
      </c>
      <c r="Z18" s="17">
        <f>[14]Julho!$C$29</f>
        <v>29.6</v>
      </c>
      <c r="AA18" s="17">
        <f>[14]Julho!$C$30</f>
        <v>31.3</v>
      </c>
      <c r="AB18" s="17">
        <f>[14]Julho!$C$31</f>
        <v>23</v>
      </c>
      <c r="AC18" s="17">
        <f>[14]Julho!$C$32</f>
        <v>21.5</v>
      </c>
      <c r="AD18" s="17">
        <f>[14]Julho!$C$33</f>
        <v>29.8</v>
      </c>
      <c r="AE18" s="17">
        <f>[14]Julho!$C$34</f>
        <v>29.7</v>
      </c>
      <c r="AF18" s="17">
        <f>[14]Julho!$C$35</f>
        <v>30.9</v>
      </c>
      <c r="AG18" s="24">
        <f>MAX(B18:AF18)</f>
        <v>34.299999999999997</v>
      </c>
      <c r="AH18" s="97">
        <f>AVERAGE(B18:AF18)</f>
        <v>27.748387096774191</v>
      </c>
    </row>
    <row r="19" spans="1:34" ht="17.100000000000001" customHeight="1" x14ac:dyDescent="0.2">
      <c r="A19" s="80" t="s">
        <v>46</v>
      </c>
      <c r="B19" s="17">
        <f>[15]Julho!$C$5</f>
        <v>30.6</v>
      </c>
      <c r="C19" s="17">
        <f>[15]Julho!$C$6</f>
        <v>30.9</v>
      </c>
      <c r="D19" s="17">
        <f>[15]Julho!$C$7</f>
        <v>30.9</v>
      </c>
      <c r="E19" s="17">
        <f>[15]Julho!$C$8</f>
        <v>30.2</v>
      </c>
      <c r="F19" s="17">
        <f>[15]Julho!$C$9</f>
        <v>29.5</v>
      </c>
      <c r="G19" s="17">
        <f>[15]Julho!$C$10</f>
        <v>24</v>
      </c>
      <c r="H19" s="17">
        <f>[15]Julho!$C$11</f>
        <v>23.5</v>
      </c>
      <c r="I19" s="17">
        <f>[15]Julho!$C$12</f>
        <v>26</v>
      </c>
      <c r="J19" s="17">
        <f>[15]Julho!$C$13</f>
        <v>30.6</v>
      </c>
      <c r="K19" s="17">
        <f>[15]Julho!$C$14</f>
        <v>31.4</v>
      </c>
      <c r="L19" s="17">
        <f>[15]Julho!$C$15</f>
        <v>32.200000000000003</v>
      </c>
      <c r="M19" s="17">
        <f>[15]Julho!$C$16</f>
        <v>32.6</v>
      </c>
      <c r="N19" s="17">
        <f>[15]Julho!$C$17</f>
        <v>33.200000000000003</v>
      </c>
      <c r="O19" s="17">
        <f>[15]Julho!$C$18</f>
        <v>32</v>
      </c>
      <c r="P19" s="17">
        <f>[15]Julho!$C$19</f>
        <v>31.5</v>
      </c>
      <c r="Q19" s="17">
        <f>[15]Julho!$C$20</f>
        <v>26.6</v>
      </c>
      <c r="R19" s="17">
        <f>[15]Julho!$C$21</f>
        <v>21.2</v>
      </c>
      <c r="S19" s="17">
        <f>[15]Julho!$C$22</f>
        <v>17.399999999999999</v>
      </c>
      <c r="T19" s="17">
        <f>[15]Julho!$C$23</f>
        <v>20.5</v>
      </c>
      <c r="U19" s="17">
        <f>[15]Julho!$C$24</f>
        <v>24.9</v>
      </c>
      <c r="V19" s="17">
        <f>[15]Julho!$C$25</f>
        <v>25.7</v>
      </c>
      <c r="W19" s="17">
        <f>[15]Julho!$C$26</f>
        <v>27.7</v>
      </c>
      <c r="X19" s="17">
        <f>[15]Julho!$C$27</f>
        <v>29.9</v>
      </c>
      <c r="Y19" s="17">
        <f>[15]Julho!$C$28</f>
        <v>32.799999999999997</v>
      </c>
      <c r="Z19" s="17">
        <f>[15]Julho!$C$29</f>
        <v>32.700000000000003</v>
      </c>
      <c r="AA19" s="17">
        <f>[15]Julho!$C$30</f>
        <v>31.9</v>
      </c>
      <c r="AB19" s="17">
        <f>[15]Julho!$C$31</f>
        <v>26.2</v>
      </c>
      <c r="AC19" s="17">
        <f>[15]Julho!$C$32</f>
        <v>28.4</v>
      </c>
      <c r="AD19" s="17">
        <f>[15]Julho!$C$33</f>
        <v>32.1</v>
      </c>
      <c r="AE19" s="17">
        <f>[15]Julho!$C$34</f>
        <v>32.9</v>
      </c>
      <c r="AF19" s="17">
        <f>[15]Julho!$C$35</f>
        <v>32.4</v>
      </c>
      <c r="AG19" s="24">
        <f>MAX(B19:AF19)</f>
        <v>33.200000000000003</v>
      </c>
      <c r="AH19" s="97">
        <f>AVERAGE(B19:AF19)</f>
        <v>28.78709677419355</v>
      </c>
    </row>
    <row r="20" spans="1:34" ht="17.100000000000001" customHeight="1" x14ac:dyDescent="0.2">
      <c r="A20" s="80" t="s">
        <v>10</v>
      </c>
      <c r="B20" s="17">
        <f>[16]Julho!$C$5</f>
        <v>28.6</v>
      </c>
      <c r="C20" s="17">
        <f>[16]Julho!$C$6</f>
        <v>29.8</v>
      </c>
      <c r="D20" s="17">
        <f>[16]Julho!$C$7</f>
        <v>30.4</v>
      </c>
      <c r="E20" s="17">
        <f>[16]Julho!$C$8</f>
        <v>30.1</v>
      </c>
      <c r="F20" s="17">
        <f>[16]Julho!$C$9</f>
        <v>29.4</v>
      </c>
      <c r="G20" s="17">
        <f>[16]Julho!$C$10</f>
        <v>23</v>
      </c>
      <c r="H20" s="17">
        <f>[16]Julho!$C$11</f>
        <v>19.3</v>
      </c>
      <c r="I20" s="17">
        <f>[16]Julho!$C$12</f>
        <v>22.9</v>
      </c>
      <c r="J20" s="17">
        <f>[16]Julho!$C$13</f>
        <v>28.8</v>
      </c>
      <c r="K20" s="17">
        <f>[16]Julho!$C$14</f>
        <v>31.5</v>
      </c>
      <c r="L20" s="17">
        <f>[16]Julho!$C$15</f>
        <v>32.5</v>
      </c>
      <c r="M20" s="17">
        <f>[16]Julho!$C$16</f>
        <v>32.700000000000003</v>
      </c>
      <c r="N20" s="17">
        <f>[16]Julho!$C$17</f>
        <v>32.700000000000003</v>
      </c>
      <c r="O20" s="17">
        <f>[16]Julho!$C$18</f>
        <v>33.4</v>
      </c>
      <c r="P20" s="17">
        <f>[16]Julho!$C$19</f>
        <v>28.1</v>
      </c>
      <c r="Q20" s="17">
        <f>[16]Julho!$C$20</f>
        <v>21.3</v>
      </c>
      <c r="R20" s="17">
        <f>[16]Julho!$C$21</f>
        <v>16.3</v>
      </c>
      <c r="S20" s="17">
        <f>[16]Julho!$C$22</f>
        <v>15.4</v>
      </c>
      <c r="T20" s="17">
        <f>[16]Julho!$C$23</f>
        <v>21</v>
      </c>
      <c r="U20" s="17">
        <f>[16]Julho!$C$24</f>
        <v>24</v>
      </c>
      <c r="V20" s="17">
        <f>[16]Julho!$C$25</f>
        <v>24.1</v>
      </c>
      <c r="W20" s="17">
        <f>[16]Julho!$C$26</f>
        <v>25.8</v>
      </c>
      <c r="X20" s="17">
        <f>[16]Julho!$C$27</f>
        <v>27</v>
      </c>
      <c r="Y20" s="17">
        <f>[16]Julho!$C$28</f>
        <v>31.1</v>
      </c>
      <c r="Z20" s="17">
        <f>[16]Julho!$C$29</f>
        <v>31.7</v>
      </c>
      <c r="AA20" s="17">
        <f>[16]Julho!$C$30</f>
        <v>32.200000000000003</v>
      </c>
      <c r="AB20" s="17">
        <f>[16]Julho!$C$31</f>
        <v>23.5</v>
      </c>
      <c r="AC20" s="17">
        <f>[16]Julho!$C$32</f>
        <v>24.6</v>
      </c>
      <c r="AD20" s="17">
        <f>[16]Julho!$C$33</f>
        <v>29.4</v>
      </c>
      <c r="AE20" s="17">
        <f>[16]Julho!$C$34</f>
        <v>29.7</v>
      </c>
      <c r="AF20" s="17">
        <f>[16]Julho!$C$35</f>
        <v>31</v>
      </c>
      <c r="AG20" s="24">
        <f t="shared" ref="AG20:AG30" si="5">MAX(B20:AF20)</f>
        <v>33.4</v>
      </c>
      <c r="AH20" s="97">
        <f t="shared" ref="AH20:AH30" si="6">AVERAGE(B20:AF20)</f>
        <v>27.13870967741936</v>
      </c>
    </row>
    <row r="21" spans="1:34" ht="17.100000000000001" customHeight="1" x14ac:dyDescent="0.2">
      <c r="A21" s="80" t="s">
        <v>11</v>
      </c>
      <c r="B21" s="17">
        <f>[17]Julho!$C$5</f>
        <v>29.2</v>
      </c>
      <c r="C21" s="17">
        <f>[17]Julho!$C$6</f>
        <v>31.1</v>
      </c>
      <c r="D21" s="17">
        <f>[17]Julho!$C$7</f>
        <v>30.7</v>
      </c>
      <c r="E21" s="17">
        <f>[17]Julho!$C$8</f>
        <v>31.2</v>
      </c>
      <c r="F21" s="17">
        <f>[17]Julho!$C$9</f>
        <v>31.2</v>
      </c>
      <c r="G21" s="17">
        <f>[17]Julho!$C$10</f>
        <v>21.8</v>
      </c>
      <c r="H21" s="17">
        <f>[17]Julho!$C$11</f>
        <v>20.100000000000001</v>
      </c>
      <c r="I21" s="17">
        <f>[17]Julho!$C$12</f>
        <v>23.2</v>
      </c>
      <c r="J21" s="17">
        <f>[17]Julho!$C$13</f>
        <v>31.8</v>
      </c>
      <c r="K21" s="17">
        <f>[17]Julho!$C$14</f>
        <v>32.200000000000003</v>
      </c>
      <c r="L21" s="17">
        <f>[17]Julho!$C$15</f>
        <v>32.4</v>
      </c>
      <c r="M21" s="17">
        <f>[17]Julho!$C$16</f>
        <v>32.6</v>
      </c>
      <c r="N21" s="17">
        <f>[17]Julho!$C$17</f>
        <v>33.5</v>
      </c>
      <c r="O21" s="17">
        <f>[17]Julho!$C$18</f>
        <v>33.4</v>
      </c>
      <c r="P21" s="17">
        <f>[17]Julho!$C$19</f>
        <v>32.1</v>
      </c>
      <c r="Q21" s="17">
        <f>[17]Julho!$C$20</f>
        <v>25.2</v>
      </c>
      <c r="R21" s="17">
        <f>[17]Julho!$C$21</f>
        <v>18</v>
      </c>
      <c r="S21" s="17">
        <f>[17]Julho!$C$22</f>
        <v>16.3</v>
      </c>
      <c r="T21" s="17">
        <f>[17]Julho!$C$23</f>
        <v>22.1</v>
      </c>
      <c r="U21" s="17">
        <f>[17]Julho!$C$24</f>
        <v>25</v>
      </c>
      <c r="V21" s="17">
        <f>[17]Julho!$C$25</f>
        <v>25.5</v>
      </c>
      <c r="W21" s="17">
        <f>[17]Julho!$C$26</f>
        <v>27.4</v>
      </c>
      <c r="X21" s="17">
        <f>[17]Julho!$C$27</f>
        <v>30.2</v>
      </c>
      <c r="Y21" s="17">
        <f>[17]Julho!$C$28</f>
        <v>32.700000000000003</v>
      </c>
      <c r="Z21" s="17">
        <f>[17]Julho!$C$29</f>
        <v>33.799999999999997</v>
      </c>
      <c r="AA21" s="17">
        <f>[17]Julho!$C$30</f>
        <v>31.7</v>
      </c>
      <c r="AB21" s="17">
        <f>[17]Julho!$C$31</f>
        <v>23.5</v>
      </c>
      <c r="AC21" s="17">
        <f>[17]Julho!$C$32</f>
        <v>24.8</v>
      </c>
      <c r="AD21" s="17">
        <f>[17]Julho!$C$33</f>
        <v>30.1</v>
      </c>
      <c r="AE21" s="17">
        <f>[17]Julho!$C$34</f>
        <v>32.200000000000003</v>
      </c>
      <c r="AF21" s="17">
        <f>[17]Julho!$C$35</f>
        <v>31.9</v>
      </c>
      <c r="AG21" s="24">
        <f t="shared" si="5"/>
        <v>33.799999999999997</v>
      </c>
      <c r="AH21" s="97">
        <f t="shared" si="6"/>
        <v>28.28709677419355</v>
      </c>
    </row>
    <row r="22" spans="1:34" ht="17.100000000000001" customHeight="1" x14ac:dyDescent="0.2">
      <c r="A22" s="80" t="s">
        <v>12</v>
      </c>
      <c r="B22" s="17">
        <f>[18]Julho!$C$5</f>
        <v>30.1</v>
      </c>
      <c r="C22" s="17">
        <f>[18]Julho!$C$6</f>
        <v>31.1</v>
      </c>
      <c r="D22" s="17">
        <f>[18]Julho!$C$7</f>
        <v>31</v>
      </c>
      <c r="E22" s="17">
        <f>[18]Julho!$C$8</f>
        <v>30.9</v>
      </c>
      <c r="F22" s="17">
        <f>[18]Julho!$C$9</f>
        <v>29.6</v>
      </c>
      <c r="G22" s="17">
        <f>[18]Julho!$C$10</f>
        <v>23.6</v>
      </c>
      <c r="H22" s="17">
        <f>[18]Julho!$C$11</f>
        <v>23</v>
      </c>
      <c r="I22" s="17">
        <f>[18]Julho!$C$12</f>
        <v>26.7</v>
      </c>
      <c r="J22" s="17">
        <f>[18]Julho!$C$13</f>
        <v>31.6</v>
      </c>
      <c r="K22" s="17">
        <f>[18]Julho!$C$14</f>
        <v>32.200000000000003</v>
      </c>
      <c r="L22" s="17">
        <f>[18]Julho!$C$15</f>
        <v>32.700000000000003</v>
      </c>
      <c r="M22" s="17">
        <f>[18]Julho!$C$16</f>
        <v>33.799999999999997</v>
      </c>
      <c r="N22" s="17">
        <f>[18]Julho!$C$17</f>
        <v>33</v>
      </c>
      <c r="O22" s="17">
        <f>[18]Julho!$C$18</f>
        <v>32.9</v>
      </c>
      <c r="P22" s="17">
        <f>[18]Julho!$C$19</f>
        <v>32.1</v>
      </c>
      <c r="Q22" s="17">
        <f>[18]Julho!$C$20</f>
        <v>24.1</v>
      </c>
      <c r="R22" s="17">
        <f>[18]Julho!$C$21</f>
        <v>20.399999999999999</v>
      </c>
      <c r="S22" s="17">
        <f>[18]Julho!$C$22</f>
        <v>17.8</v>
      </c>
      <c r="T22" s="17">
        <f>[18]Julho!$C$23</f>
        <v>23.1</v>
      </c>
      <c r="U22" s="17">
        <f>[18]Julho!$C$24</f>
        <v>25.8</v>
      </c>
      <c r="V22" s="17">
        <f>[18]Julho!$C$25</f>
        <v>27.4</v>
      </c>
      <c r="W22" s="17">
        <f>[18]Julho!$C$26</f>
        <v>29.1</v>
      </c>
      <c r="X22" s="17">
        <f>[18]Julho!$C$27</f>
        <v>31.1</v>
      </c>
      <c r="Y22" s="17">
        <f>[18]Julho!$C$28</f>
        <v>33.700000000000003</v>
      </c>
      <c r="Z22" s="17">
        <f>[18]Julho!$C$29</f>
        <v>34.299999999999997</v>
      </c>
      <c r="AA22" s="17">
        <f>[18]Julho!$C$30</f>
        <v>33</v>
      </c>
      <c r="AB22" s="17">
        <f>[18]Julho!$C$31</f>
        <v>25.4</v>
      </c>
      <c r="AC22" s="17">
        <f>[18]Julho!$C$32</f>
        <v>29.1</v>
      </c>
      <c r="AD22" s="17">
        <f>[18]Julho!$C$33</f>
        <v>33.4</v>
      </c>
      <c r="AE22" s="17">
        <f>[18]Julho!$C$34</f>
        <v>33.9</v>
      </c>
      <c r="AF22" s="17">
        <f>[18]Julho!$C$35</f>
        <v>34.1</v>
      </c>
      <c r="AG22" s="24">
        <f t="shared" si="5"/>
        <v>34.299999999999997</v>
      </c>
      <c r="AH22" s="97">
        <f t="shared" si="6"/>
        <v>29.354838709677416</v>
      </c>
    </row>
    <row r="23" spans="1:34" ht="17.100000000000001" customHeight="1" x14ac:dyDescent="0.2">
      <c r="A23" s="80" t="s">
        <v>13</v>
      </c>
      <c r="B23" s="17">
        <f>[19]Julho!$C$5</f>
        <v>32.299999999999997</v>
      </c>
      <c r="C23" s="17">
        <f>[19]Julho!$C$6</f>
        <v>33.200000000000003</v>
      </c>
      <c r="D23" s="17">
        <f>[19]Julho!$C$7</f>
        <v>32.6</v>
      </c>
      <c r="E23" s="17">
        <f>[19]Julho!$C$8</f>
        <v>33</v>
      </c>
      <c r="F23" s="17">
        <f>[19]Julho!$C$9</f>
        <v>31.5</v>
      </c>
      <c r="G23" s="17">
        <f>[19]Julho!$C$10</f>
        <v>22.6</v>
      </c>
      <c r="H23" s="17">
        <f>[19]Julho!$C$11</f>
        <v>26</v>
      </c>
      <c r="I23" s="17">
        <f>[19]Julho!$C$12</f>
        <v>31</v>
      </c>
      <c r="J23" s="17">
        <f>[19]Julho!$C$13</f>
        <v>33.5</v>
      </c>
      <c r="K23" s="17">
        <f>[19]Julho!$C$14</f>
        <v>34</v>
      </c>
      <c r="L23" s="17">
        <f>[19]Julho!$C$15</f>
        <v>34.6</v>
      </c>
      <c r="M23" s="17">
        <f>[19]Julho!$C$16</f>
        <v>35.5</v>
      </c>
      <c r="N23" s="17">
        <f>[19]Julho!$C$17</f>
        <v>34.9</v>
      </c>
      <c r="O23" s="17">
        <f>[19]Julho!$C$18</f>
        <v>34.6</v>
      </c>
      <c r="P23" s="17">
        <f>[19]Julho!$C$19</f>
        <v>35.1</v>
      </c>
      <c r="Q23" s="17">
        <f>[19]Julho!$C$20</f>
        <v>26.9</v>
      </c>
      <c r="R23" s="17">
        <f>[19]Julho!$C$21</f>
        <v>22.2</v>
      </c>
      <c r="S23" s="17">
        <f>[19]Julho!$C$22</f>
        <v>23.4</v>
      </c>
      <c r="T23" s="17">
        <f>[19]Julho!$C$23</f>
        <v>23.7</v>
      </c>
      <c r="U23" s="17">
        <f>[19]Julho!$C$24</f>
        <v>26.7</v>
      </c>
      <c r="V23" s="17">
        <f>[19]Julho!$C$25</f>
        <v>27.6</v>
      </c>
      <c r="W23" s="17">
        <f>[19]Julho!$C$26</f>
        <v>31.1</v>
      </c>
      <c r="X23" s="17">
        <f>[19]Julho!$C$27</f>
        <v>33.6</v>
      </c>
      <c r="Y23" s="17">
        <f>[19]Julho!$C$28</f>
        <v>35.9</v>
      </c>
      <c r="Z23" s="17">
        <f>[19]Julho!$C$29</f>
        <v>35.5</v>
      </c>
      <c r="AA23" s="17">
        <f>[19]Julho!$C$30</f>
        <v>34.200000000000003</v>
      </c>
      <c r="AB23" s="17">
        <f>[19]Julho!$C$31</f>
        <v>26.9</v>
      </c>
      <c r="AC23" s="17">
        <f>[19]Julho!$C$32</f>
        <v>30.9</v>
      </c>
      <c r="AD23" s="17">
        <f>[19]Julho!$C$33</f>
        <v>34.1</v>
      </c>
      <c r="AE23" s="17">
        <f>[19]Julho!$C$34</f>
        <v>35.9</v>
      </c>
      <c r="AF23" s="17">
        <f>[19]Julho!$C$35</f>
        <v>34.799999999999997</v>
      </c>
      <c r="AG23" s="24">
        <f t="shared" si="5"/>
        <v>35.9</v>
      </c>
      <c r="AH23" s="97">
        <f t="shared" si="6"/>
        <v>31.21935483870968</v>
      </c>
    </row>
    <row r="24" spans="1:34" ht="17.100000000000001" customHeight="1" x14ac:dyDescent="0.2">
      <c r="A24" s="80" t="s">
        <v>14</v>
      </c>
      <c r="B24" s="17">
        <f>[20]Julho!$C$5</f>
        <v>29.4</v>
      </c>
      <c r="C24" s="17">
        <f>[20]Julho!$C$6</f>
        <v>30</v>
      </c>
      <c r="D24" s="17">
        <f>[20]Julho!$C$7</f>
        <v>29.7</v>
      </c>
      <c r="E24" s="17">
        <f>[20]Julho!$C$8</f>
        <v>29.9</v>
      </c>
      <c r="F24" s="17">
        <f>[20]Julho!$C$9</f>
        <v>30.2</v>
      </c>
      <c r="G24" s="17">
        <f>[20]Julho!$C$10</f>
        <v>32.4</v>
      </c>
      <c r="H24" s="17">
        <f>[20]Julho!$C$10</f>
        <v>32.4</v>
      </c>
      <c r="I24" s="17">
        <f>[20]Julho!$C$12</f>
        <v>27.3</v>
      </c>
      <c r="J24" s="17">
        <f>[20]Julho!$C$13</f>
        <v>31</v>
      </c>
      <c r="K24" s="17">
        <f>[20]Julho!$C$14</f>
        <v>33.700000000000003</v>
      </c>
      <c r="L24" s="17">
        <f>[20]Julho!$C$15</f>
        <v>34.299999999999997</v>
      </c>
      <c r="M24" s="17">
        <f>[20]Julho!$C$16</f>
        <v>33.799999999999997</v>
      </c>
      <c r="N24" s="17">
        <f>[20]Julho!$C$17</f>
        <v>33.4</v>
      </c>
      <c r="O24" s="17">
        <f>[20]Julho!$C$18</f>
        <v>33.5</v>
      </c>
      <c r="P24" s="17">
        <f>[20]Julho!$C$19</f>
        <v>34.200000000000003</v>
      </c>
      <c r="Q24" s="17">
        <f>[20]Julho!$C$20</f>
        <v>31.6</v>
      </c>
      <c r="R24" s="17">
        <f>[20]Julho!$C$21</f>
        <v>20.8</v>
      </c>
      <c r="S24" s="17">
        <f>[20]Julho!$C$22</f>
        <v>23.8</v>
      </c>
      <c r="T24" s="17">
        <f>[20]Julho!$C$23</f>
        <v>27.3</v>
      </c>
      <c r="U24" s="17">
        <f>[20]Julho!$C$24</f>
        <v>28.6</v>
      </c>
      <c r="V24" s="17">
        <f>[20]Julho!$C$25</f>
        <v>29.4</v>
      </c>
      <c r="W24" s="17">
        <f>[20]Julho!$C$26</f>
        <v>28.2</v>
      </c>
      <c r="X24" s="17">
        <f>[20]Julho!$C$27</f>
        <v>31.3</v>
      </c>
      <c r="Y24" s="17">
        <f>[20]Julho!$C$28</f>
        <v>32.4</v>
      </c>
      <c r="Z24" s="17">
        <f>[20]Julho!$C$29</f>
        <v>31.9</v>
      </c>
      <c r="AA24" s="17">
        <f>[20]Julho!$C$30</f>
        <v>32.6</v>
      </c>
      <c r="AB24" s="17">
        <f>[20]Julho!$C$31</f>
        <v>31.1</v>
      </c>
      <c r="AC24" s="17">
        <f>[20]Julho!$C$32</f>
        <v>32</v>
      </c>
      <c r="AD24" s="17">
        <f>[20]Julho!$C$33</f>
        <v>32.4</v>
      </c>
      <c r="AE24" s="17">
        <f>[20]Julho!$C$34</f>
        <v>32.1</v>
      </c>
      <c r="AF24" s="17">
        <f>[20]Julho!$C$35</f>
        <v>30.3</v>
      </c>
      <c r="AG24" s="24">
        <f t="shared" si="5"/>
        <v>34.299999999999997</v>
      </c>
      <c r="AH24" s="97">
        <f t="shared" si="6"/>
        <v>30.677419354838705</v>
      </c>
    </row>
    <row r="25" spans="1:34" ht="17.100000000000001" customHeight="1" x14ac:dyDescent="0.2">
      <c r="A25" s="80" t="s">
        <v>15</v>
      </c>
      <c r="B25" s="17">
        <f>[21]Julho!$C$5</f>
        <v>26.6</v>
      </c>
      <c r="C25" s="17">
        <f>[21]Julho!$C$6</f>
        <v>27.7</v>
      </c>
      <c r="D25" s="17">
        <f>[21]Julho!$C$7</f>
        <v>27.5</v>
      </c>
      <c r="E25" s="17">
        <f>[21]Julho!$C$8</f>
        <v>27.7</v>
      </c>
      <c r="F25" s="17">
        <f>[21]Julho!$C$9</f>
        <v>26.8</v>
      </c>
      <c r="G25" s="17">
        <f>[21]Julho!$C$10</f>
        <v>22.4</v>
      </c>
      <c r="H25" s="17">
        <f>[21]Julho!$C$11</f>
        <v>20</v>
      </c>
      <c r="I25" s="17">
        <f>[21]Julho!$C$12</f>
        <v>21.6</v>
      </c>
      <c r="J25" s="17">
        <f>[21]Julho!$C$13</f>
        <v>28.7</v>
      </c>
      <c r="K25" s="17">
        <f>[21]Julho!$C$14</f>
        <v>28.9</v>
      </c>
      <c r="L25" s="17">
        <f>[21]Julho!$C$15</f>
        <v>29.5</v>
      </c>
      <c r="M25" s="17">
        <f>[21]Julho!$C$16</f>
        <v>30</v>
      </c>
      <c r="N25" s="17">
        <f>[21]Julho!$C$17</f>
        <v>30.3</v>
      </c>
      <c r="O25" s="17">
        <f>[21]Julho!$C$18</f>
        <v>29.9</v>
      </c>
      <c r="P25" s="17">
        <f>[21]Julho!$C$19</f>
        <v>27.8</v>
      </c>
      <c r="Q25" s="17">
        <f>[21]Julho!$C$20</f>
        <v>20.399999999999999</v>
      </c>
      <c r="R25" s="17">
        <f>[21]Julho!$C$21</f>
        <v>15.3</v>
      </c>
      <c r="S25" s="17">
        <f>[21]Julho!$C$22</f>
        <v>16.2</v>
      </c>
      <c r="T25" s="17">
        <f>[21]Julho!$C$23</f>
        <v>18</v>
      </c>
      <c r="U25" s="17">
        <f>[21]Julho!$C$24</f>
        <v>22</v>
      </c>
      <c r="V25" s="17">
        <f>[21]Julho!$C$25</f>
        <v>22.7</v>
      </c>
      <c r="W25" s="17">
        <f>[21]Julho!$C$26</f>
        <v>23.7</v>
      </c>
      <c r="X25" s="17">
        <f>[21]Julho!$C$27</f>
        <v>25.9</v>
      </c>
      <c r="Y25" s="17">
        <f>[21]Julho!$C$28</f>
        <v>28.7</v>
      </c>
      <c r="Z25" s="17">
        <f>[21]Julho!$C$29</f>
        <v>30.4</v>
      </c>
      <c r="AA25" s="17">
        <f>[21]Julho!$C$30</f>
        <v>29</v>
      </c>
      <c r="AB25" s="17">
        <f>[21]Julho!$C$31</f>
        <v>20.8</v>
      </c>
      <c r="AC25" s="17">
        <f>[21]Julho!$C$32</f>
        <v>23.5</v>
      </c>
      <c r="AD25" s="17">
        <f>[21]Julho!$C$33</f>
        <v>27.7</v>
      </c>
      <c r="AE25" s="17">
        <f>[21]Julho!$C$34</f>
        <v>27.7</v>
      </c>
      <c r="AF25" s="17">
        <f>[21]Julho!$C$35</f>
        <v>28.6</v>
      </c>
      <c r="AG25" s="24">
        <f t="shared" si="5"/>
        <v>30.4</v>
      </c>
      <c r="AH25" s="97">
        <f t="shared" si="6"/>
        <v>25.354838709677423</v>
      </c>
    </row>
    <row r="26" spans="1:34" ht="17.100000000000001" customHeight="1" x14ac:dyDescent="0.2">
      <c r="A26" s="80" t="s">
        <v>16</v>
      </c>
      <c r="B26" s="17">
        <f>[22]Julho!$C$5</f>
        <v>31.4</v>
      </c>
      <c r="C26" s="17">
        <f>[22]Julho!$C$6</f>
        <v>31.8</v>
      </c>
      <c r="D26" s="17">
        <f>[22]Julho!$C$7</f>
        <v>31.8</v>
      </c>
      <c r="E26" s="17">
        <f>[22]Julho!$C$8</f>
        <v>29.8</v>
      </c>
      <c r="F26" s="17">
        <f>[22]Julho!$C$9</f>
        <v>24</v>
      </c>
      <c r="G26" s="17">
        <f>[22]Julho!$C$10</f>
        <v>20.100000000000001</v>
      </c>
      <c r="H26" s="17">
        <f>[22]Julho!$C$11</f>
        <v>23.5</v>
      </c>
      <c r="I26" s="17">
        <f>[22]Julho!$C$12</f>
        <v>26.9</v>
      </c>
      <c r="J26" s="17">
        <f>[22]Julho!$C$13</f>
        <v>31.3</v>
      </c>
      <c r="K26" s="17">
        <f>[22]Julho!$C$14</f>
        <v>32.4</v>
      </c>
      <c r="L26" s="17">
        <f>[22]Julho!$C$15</f>
        <v>32.4</v>
      </c>
      <c r="M26" s="17">
        <f>[22]Julho!$C$16</f>
        <v>32.9</v>
      </c>
      <c r="N26" s="17">
        <f>[22]Julho!$C$17</f>
        <v>31.9</v>
      </c>
      <c r="O26" s="17">
        <f>[22]Julho!$C$18</f>
        <v>34</v>
      </c>
      <c r="P26" s="17">
        <f>[22]Julho!$C$19</f>
        <v>30.3</v>
      </c>
      <c r="Q26" s="17">
        <f>[22]Julho!$C$20</f>
        <v>20.3</v>
      </c>
      <c r="R26" s="17">
        <f>[22]Julho!$C$21</f>
        <v>20</v>
      </c>
      <c r="S26" s="17">
        <f>[22]Julho!$C$22</f>
        <v>17.3</v>
      </c>
      <c r="T26" s="17">
        <f>[22]Julho!$C$23</f>
        <v>16.7</v>
      </c>
      <c r="U26" s="17">
        <f>[22]Julho!$C$24</f>
        <v>23.2</v>
      </c>
      <c r="V26" s="17">
        <f>[22]Julho!$C$25</f>
        <v>23.1</v>
      </c>
      <c r="W26" s="17">
        <f>[22]Julho!$C$26</f>
        <v>27.3</v>
      </c>
      <c r="X26" s="17">
        <f>[22]Julho!$C$27</f>
        <v>31.9</v>
      </c>
      <c r="Y26" s="17">
        <f>[22]Julho!$C$28</f>
        <v>33.9</v>
      </c>
      <c r="Z26" s="17">
        <f>[22]Julho!$C$29</f>
        <v>34</v>
      </c>
      <c r="AA26" s="17">
        <f>[22]Julho!$C$30</f>
        <v>31.3</v>
      </c>
      <c r="AB26" s="17">
        <f>[22]Julho!$C$31</f>
        <v>23.2</v>
      </c>
      <c r="AC26" s="17">
        <f>[22]Julho!$C$32</f>
        <v>21.4</v>
      </c>
      <c r="AD26" s="17">
        <f>[22]Julho!$C$33</f>
        <v>32.4</v>
      </c>
      <c r="AE26" s="17">
        <f>[22]Julho!$C$34</f>
        <v>34.6</v>
      </c>
      <c r="AF26" s="17">
        <f>[22]Julho!$C$35</f>
        <v>35</v>
      </c>
      <c r="AG26" s="24">
        <f t="shared" si="5"/>
        <v>35</v>
      </c>
      <c r="AH26" s="97">
        <f t="shared" si="6"/>
        <v>28.06774193548387</v>
      </c>
    </row>
    <row r="27" spans="1:34" ht="17.100000000000001" customHeight="1" x14ac:dyDescent="0.2">
      <c r="A27" s="80" t="s">
        <v>17</v>
      </c>
      <c r="B27" s="17">
        <f>[23]Julho!$C$5</f>
        <v>29.5</v>
      </c>
      <c r="C27" s="17">
        <f>[23]Julho!$C$6</f>
        <v>30.9</v>
      </c>
      <c r="D27" s="17">
        <f>[23]Julho!$C$7</f>
        <v>30.5</v>
      </c>
      <c r="E27" s="17">
        <f>[23]Julho!$C$8</f>
        <v>31.9</v>
      </c>
      <c r="F27" s="17">
        <f>[23]Julho!$C$9</f>
        <v>32</v>
      </c>
      <c r="G27" s="17">
        <f>[23]Julho!$C$10</f>
        <v>21.6</v>
      </c>
      <c r="H27" s="17">
        <f>[23]Julho!$C$11</f>
        <v>19.5</v>
      </c>
      <c r="I27" s="17">
        <f>[23]Julho!$C$12</f>
        <v>24.3</v>
      </c>
      <c r="J27" s="17">
        <f>[23]Julho!$C$13</f>
        <v>32</v>
      </c>
      <c r="K27" s="17">
        <f>[23]Julho!$C$14</f>
        <v>32.9</v>
      </c>
      <c r="L27" s="17">
        <f>[23]Julho!$C$15</f>
        <v>33.4</v>
      </c>
      <c r="M27" s="17">
        <f>[23]Julho!$C$16</f>
        <v>33.6</v>
      </c>
      <c r="N27" s="17">
        <f>[23]Julho!$C$17</f>
        <v>34.200000000000003</v>
      </c>
      <c r="O27" s="17">
        <f>[23]Julho!$C$18</f>
        <v>34.299999999999997</v>
      </c>
      <c r="P27" s="17">
        <f>[23]Julho!$C$19</f>
        <v>33.200000000000003</v>
      </c>
      <c r="Q27" s="17">
        <f>[23]Julho!$C$20</f>
        <v>26.2</v>
      </c>
      <c r="R27" s="17">
        <f>[23]Julho!$C$21</f>
        <v>17.2</v>
      </c>
      <c r="S27" s="17">
        <f>[23]Julho!$C$22</f>
        <v>17.2</v>
      </c>
      <c r="T27" s="17">
        <f>[23]Julho!$C$23</f>
        <v>23</v>
      </c>
      <c r="U27" s="17">
        <f>[23]Julho!$C$24</f>
        <v>25.5</v>
      </c>
      <c r="V27" s="17">
        <f>[23]Julho!$C$25</f>
        <v>25.9</v>
      </c>
      <c r="W27" s="17">
        <f>[23]Julho!$C$26</f>
        <v>26.8</v>
      </c>
      <c r="X27" s="17">
        <f>[23]Julho!$C$27</f>
        <v>29.2</v>
      </c>
      <c r="Y27" s="17">
        <f>[23]Julho!$C$28</f>
        <v>32.200000000000003</v>
      </c>
      <c r="Z27" s="17">
        <f>[23]Julho!$C$29</f>
        <v>33.4</v>
      </c>
      <c r="AA27" s="17">
        <f>[23]Julho!$C$30</f>
        <v>32.299999999999997</v>
      </c>
      <c r="AB27" s="17">
        <f>[23]Julho!$C$31</f>
        <v>23.5</v>
      </c>
      <c r="AC27" s="17">
        <f>[23]Julho!$C$32</f>
        <v>24.7</v>
      </c>
      <c r="AD27" s="17">
        <f>[23]Julho!$C$33</f>
        <v>30.4</v>
      </c>
      <c r="AE27" s="17">
        <f>[23]Julho!$C$34</f>
        <v>31.2</v>
      </c>
      <c r="AF27" s="17">
        <f>[23]Julho!$C$35</f>
        <v>31.9</v>
      </c>
      <c r="AG27" s="24">
        <f t="shared" si="5"/>
        <v>34.299999999999997</v>
      </c>
      <c r="AH27" s="97">
        <f t="shared" si="6"/>
        <v>28.529032258064515</v>
      </c>
    </row>
    <row r="28" spans="1:34" ht="17.100000000000001" customHeight="1" x14ac:dyDescent="0.2">
      <c r="A28" s="80" t="s">
        <v>18</v>
      </c>
      <c r="B28" s="17">
        <f>[24]Julho!$C$5</f>
        <v>28</v>
      </c>
      <c r="C28" s="17">
        <f>[24]Julho!$C$6</f>
        <v>29.7</v>
      </c>
      <c r="D28" s="17">
        <f>[24]Julho!$C$7</f>
        <v>28.7</v>
      </c>
      <c r="E28" s="17">
        <f>[24]Julho!$C$8</f>
        <v>30</v>
      </c>
      <c r="F28" s="17">
        <f>[24]Julho!$C$9</f>
        <v>29.6</v>
      </c>
      <c r="G28" s="17">
        <f>[24]Julho!$C$10</f>
        <v>24.3</v>
      </c>
      <c r="H28" s="17">
        <f>[24]Julho!$C$11</f>
        <v>26.1</v>
      </c>
      <c r="I28" s="17">
        <f>[24]Julho!$C$12</f>
        <v>27.8</v>
      </c>
      <c r="J28" s="17">
        <f>[24]Julho!$C$13</f>
        <v>30.9</v>
      </c>
      <c r="K28" s="17">
        <f>[24]Julho!$C$14</f>
        <v>31.5</v>
      </c>
      <c r="L28" s="17">
        <f>[24]Julho!$C$15</f>
        <v>30.9</v>
      </c>
      <c r="M28" s="17">
        <f>[24]Julho!$C$16</f>
        <v>32.4</v>
      </c>
      <c r="N28" s="17">
        <f>[24]Julho!$C$17</f>
        <v>32.200000000000003</v>
      </c>
      <c r="O28" s="17">
        <f>[24]Julho!$C$18</f>
        <v>31.9</v>
      </c>
      <c r="P28" s="17">
        <f>[24]Julho!$C$19</f>
        <v>31.8</v>
      </c>
      <c r="Q28" s="17">
        <f>[24]Julho!$C$20</f>
        <v>22.2</v>
      </c>
      <c r="R28" s="17">
        <f>[24]Julho!$C$21</f>
        <v>21</v>
      </c>
      <c r="S28" s="17">
        <f>[24]Julho!$C$22</f>
        <v>26.4</v>
      </c>
      <c r="T28" s="17">
        <f>[24]Julho!$C$23</f>
        <v>26.3</v>
      </c>
      <c r="U28" s="17">
        <f>[24]Julho!$C$24</f>
        <v>28</v>
      </c>
      <c r="V28" s="17">
        <f>[24]Julho!$C$25</f>
        <v>27.7</v>
      </c>
      <c r="W28" s="17">
        <f>[24]Julho!$C$26</f>
        <v>28.2</v>
      </c>
      <c r="X28" s="17">
        <f>[24]Julho!$C$27</f>
        <v>30</v>
      </c>
      <c r="Y28" s="17">
        <f>[24]Julho!$C$28</f>
        <v>32.4</v>
      </c>
      <c r="Z28" s="17">
        <f>[24]Julho!$C$29</f>
        <v>31.4</v>
      </c>
      <c r="AA28" s="17">
        <f>[24]Julho!$C$30</f>
        <v>32.5</v>
      </c>
      <c r="AB28" s="17">
        <f>[24]Julho!$C$31</f>
        <v>28.8</v>
      </c>
      <c r="AC28" s="17">
        <f>[24]Julho!$C$32</f>
        <v>29.9</v>
      </c>
      <c r="AD28" s="17">
        <f>[24]Julho!$C$33</f>
        <v>31.2</v>
      </c>
      <c r="AE28" s="17">
        <f>[24]Julho!$C$34</f>
        <v>31.4</v>
      </c>
      <c r="AF28" s="17">
        <f>[24]Julho!$C$35</f>
        <v>29.9</v>
      </c>
      <c r="AG28" s="24">
        <f t="shared" si="5"/>
        <v>32.5</v>
      </c>
      <c r="AH28" s="97">
        <f t="shared" si="6"/>
        <v>29.132258064516126</v>
      </c>
    </row>
    <row r="29" spans="1:34" ht="17.100000000000001" customHeight="1" x14ac:dyDescent="0.2">
      <c r="A29" s="80" t="s">
        <v>19</v>
      </c>
      <c r="B29" s="17">
        <f>[25]Julho!$C$5</f>
        <v>27.5</v>
      </c>
      <c r="C29" s="17">
        <f>[25]Julho!$C$6</f>
        <v>29.2</v>
      </c>
      <c r="D29" s="17">
        <f>[25]Julho!$C$7</f>
        <v>29.5</v>
      </c>
      <c r="E29" s="17">
        <f>[25]Julho!$C$8</f>
        <v>29.7</v>
      </c>
      <c r="F29" s="17">
        <f>[25]Julho!$C$9</f>
        <v>27.6</v>
      </c>
      <c r="G29" s="17">
        <f>[25]Julho!$C$10</f>
        <v>23.2</v>
      </c>
      <c r="H29" s="17">
        <f>[25]Julho!$C$11</f>
        <v>19.600000000000001</v>
      </c>
      <c r="I29" s="17">
        <f>[25]Julho!$C$12</f>
        <v>20.5</v>
      </c>
      <c r="J29" s="17">
        <f>[25]Julho!$C$13</f>
        <v>28.3</v>
      </c>
      <c r="K29" s="17">
        <f>[25]Julho!$C$14</f>
        <v>31.1</v>
      </c>
      <c r="L29" s="17">
        <f>[25]Julho!$C$15</f>
        <v>31.8</v>
      </c>
      <c r="M29" s="17">
        <f>[25]Julho!$C$16</f>
        <v>28.8</v>
      </c>
      <c r="N29" s="17">
        <f>[25]Julho!$C$17</f>
        <v>29.7</v>
      </c>
      <c r="O29" s="17">
        <f>[25]Julho!$C$18</f>
        <v>32.5</v>
      </c>
      <c r="P29" s="17">
        <f>[25]Julho!$C$19</f>
        <v>27.4</v>
      </c>
      <c r="Q29" s="17">
        <f>[25]Julho!$C$20</f>
        <v>20.5</v>
      </c>
      <c r="R29" s="17">
        <f>[25]Julho!$C$21</f>
        <v>15.3</v>
      </c>
      <c r="S29" s="17">
        <f>[25]Julho!$C$22</f>
        <v>15</v>
      </c>
      <c r="T29" s="17">
        <f>[25]Julho!$C$23</f>
        <v>19.600000000000001</v>
      </c>
      <c r="U29" s="17">
        <f>[25]Julho!$C$24</f>
        <v>21.6</v>
      </c>
      <c r="V29" s="17">
        <f>[25]Julho!$C$25</f>
        <v>22.7</v>
      </c>
      <c r="W29" s="17">
        <f>[25]Julho!$C$26</f>
        <v>24.6</v>
      </c>
      <c r="X29" s="17">
        <f>[25]Julho!$C$27</f>
        <v>26</v>
      </c>
      <c r="Y29" s="17">
        <f>[25]Julho!$C$28</f>
        <v>28.7</v>
      </c>
      <c r="Z29" s="17">
        <f>[25]Julho!$C$29</f>
        <v>30.6</v>
      </c>
      <c r="AA29" s="17">
        <f>[25]Julho!$C$30</f>
        <v>28.1</v>
      </c>
      <c r="AB29" s="17">
        <f>[25]Julho!$C$31</f>
        <v>17.600000000000001</v>
      </c>
      <c r="AC29" s="17">
        <f>[25]Julho!$C$32</f>
        <v>21.5</v>
      </c>
      <c r="AD29" s="17">
        <f>[25]Julho!$C$33</f>
        <v>28.3</v>
      </c>
      <c r="AE29" s="17">
        <f>[25]Julho!$C$34</f>
        <v>28.4</v>
      </c>
      <c r="AF29" s="17">
        <f>[25]Julho!$C$35</f>
        <v>30.1</v>
      </c>
      <c r="AG29" s="24">
        <f t="shared" si="5"/>
        <v>32.5</v>
      </c>
      <c r="AH29" s="97">
        <f t="shared" si="6"/>
        <v>25.645161290322584</v>
      </c>
    </row>
    <row r="30" spans="1:34" ht="17.100000000000001" customHeight="1" x14ac:dyDescent="0.2">
      <c r="A30" s="80" t="s">
        <v>31</v>
      </c>
      <c r="B30" s="17">
        <f>[26]Julho!$C$5</f>
        <v>29.4</v>
      </c>
      <c r="C30" s="17">
        <f>[26]Julho!$C$6</f>
        <v>30.9</v>
      </c>
      <c r="D30" s="17">
        <f>[26]Julho!$C$7</f>
        <v>30.3</v>
      </c>
      <c r="E30" s="17">
        <f>[26]Julho!$C$8</f>
        <v>30.2</v>
      </c>
      <c r="F30" s="17">
        <f>[26]Julho!$C$9</f>
        <v>30.9</v>
      </c>
      <c r="G30" s="17">
        <f>[26]Julho!$C$10</f>
        <v>23.3</v>
      </c>
      <c r="H30" s="17">
        <f>[26]Julho!$C$11</f>
        <v>21.3</v>
      </c>
      <c r="I30" s="17">
        <f>[26]Julho!$C$12</f>
        <v>27.6</v>
      </c>
      <c r="J30" s="17">
        <f>[26]Julho!$C$13</f>
        <v>30.9</v>
      </c>
      <c r="K30" s="17">
        <f>[26]Julho!$C$14</f>
        <v>31.3</v>
      </c>
      <c r="L30" s="17">
        <f>[26]Julho!$C$15</f>
        <v>31.2</v>
      </c>
      <c r="M30" s="17">
        <f>[26]Julho!$C$16</f>
        <v>32</v>
      </c>
      <c r="N30" s="17">
        <f>[26]Julho!$C$17</f>
        <v>32.799999999999997</v>
      </c>
      <c r="O30" s="17">
        <f>[26]Julho!$C$18</f>
        <v>32.6</v>
      </c>
      <c r="P30" s="17">
        <f>[26]Julho!$C$19</f>
        <v>31.8</v>
      </c>
      <c r="Q30" s="17">
        <f>[26]Julho!$C$20</f>
        <v>26.1</v>
      </c>
      <c r="R30" s="17">
        <f>[26]Julho!$C$21</f>
        <v>17.8</v>
      </c>
      <c r="S30" s="17">
        <f>[26]Julho!$C$22</f>
        <v>18.3</v>
      </c>
      <c r="T30" s="17">
        <f>[26]Julho!$C$23</f>
        <v>23.5</v>
      </c>
      <c r="U30" s="17">
        <f>[26]Julho!$C$24</f>
        <v>25.2</v>
      </c>
      <c r="V30" s="17">
        <f>[26]Julho!$C$25</f>
        <v>25.9</v>
      </c>
      <c r="W30" s="17">
        <f>[26]Julho!$C$26</f>
        <v>26.9</v>
      </c>
      <c r="X30" s="17">
        <f>[26]Julho!$C$27</f>
        <v>30</v>
      </c>
      <c r="Y30" s="17">
        <f>[26]Julho!$C$28</f>
        <v>32.6</v>
      </c>
      <c r="Z30" s="17">
        <f>[26]Julho!$C$29</f>
        <v>33.5</v>
      </c>
      <c r="AA30" s="17">
        <f>[26]Julho!$C$30</f>
        <v>30.5</v>
      </c>
      <c r="AB30" s="17">
        <f>[26]Julho!$C$31</f>
        <v>24.1</v>
      </c>
      <c r="AC30" s="17">
        <f>[26]Julho!$C$32</f>
        <v>28.3</v>
      </c>
      <c r="AD30" s="17">
        <f>[26]Julho!$C$33</f>
        <v>31.8</v>
      </c>
      <c r="AE30" s="17">
        <f>[26]Julho!$C$34</f>
        <v>32.799999999999997</v>
      </c>
      <c r="AF30" s="17">
        <f>[26]Julho!$C$35</f>
        <v>31.7</v>
      </c>
      <c r="AG30" s="24">
        <f t="shared" si="5"/>
        <v>33.5</v>
      </c>
      <c r="AH30" s="97">
        <f t="shared" si="6"/>
        <v>28.56451612903226</v>
      </c>
    </row>
    <row r="31" spans="1:34" ht="17.100000000000001" customHeight="1" x14ac:dyDescent="0.2">
      <c r="A31" s="80" t="s">
        <v>48</v>
      </c>
      <c r="B31" s="17">
        <f>[27]Julho!$C$5</f>
        <v>31</v>
      </c>
      <c r="C31" s="17">
        <f>[27]Julho!$C$6</f>
        <v>31.8</v>
      </c>
      <c r="D31" s="17">
        <f>[27]Julho!$C$7</f>
        <v>31.3</v>
      </c>
      <c r="E31" s="17">
        <f>[27]Julho!$C$8</f>
        <v>31.8</v>
      </c>
      <c r="F31" s="17">
        <f>[27]Julho!$C$9</f>
        <v>31.7</v>
      </c>
      <c r="G31" s="17">
        <f>[27]Julho!$C$10</f>
        <v>25.7</v>
      </c>
      <c r="H31" s="17">
        <f>[27]Julho!$C$11</f>
        <v>28.3</v>
      </c>
      <c r="I31" s="17">
        <f>[27]Julho!$C$12</f>
        <v>31.9</v>
      </c>
      <c r="J31" s="17">
        <f>[27]Julho!$C$13</f>
        <v>33.1</v>
      </c>
      <c r="K31" s="17">
        <f>[27]Julho!$C$14</f>
        <v>32.9</v>
      </c>
      <c r="L31" s="17">
        <f>[27]Julho!$C$15</f>
        <v>33.700000000000003</v>
      </c>
      <c r="M31" s="17">
        <f>[27]Julho!$C$16</f>
        <v>33.700000000000003</v>
      </c>
      <c r="N31" s="17">
        <f>[27]Julho!$C$17</f>
        <v>34.4</v>
      </c>
      <c r="O31" s="17">
        <f>[27]Julho!$C$18</f>
        <v>33.6</v>
      </c>
      <c r="P31" s="17">
        <f>[27]Julho!$C$19</f>
        <v>33.6</v>
      </c>
      <c r="Q31" s="17">
        <f>[27]Julho!$C$20</f>
        <v>24.6</v>
      </c>
      <c r="R31" s="17">
        <f>[27]Julho!$C$21</f>
        <v>22.7</v>
      </c>
      <c r="S31" s="17">
        <f>[27]Julho!$C$22</f>
        <v>28.7</v>
      </c>
      <c r="T31" s="17">
        <f>[27]Julho!$C$23</f>
        <v>27.1</v>
      </c>
      <c r="U31" s="17">
        <f>[27]Julho!$C$24</f>
        <v>28.1</v>
      </c>
      <c r="V31" s="17">
        <f>[27]Julho!$C$25</f>
        <v>29</v>
      </c>
      <c r="W31" s="17">
        <f>[27]Julho!$C$26</f>
        <v>30.5</v>
      </c>
      <c r="X31" s="17">
        <f>[27]Julho!$C$27</f>
        <v>33.4</v>
      </c>
      <c r="Y31" s="17">
        <f>[27]Julho!$C$28</f>
        <v>34.6</v>
      </c>
      <c r="Z31" s="17">
        <f>[27]Julho!$C$29</f>
        <v>33.9</v>
      </c>
      <c r="AA31" s="17">
        <f>[27]Julho!$C$30</f>
        <v>33.9</v>
      </c>
      <c r="AB31" s="157">
        <f>[27]Julho!$C$31</f>
        <v>31.7</v>
      </c>
      <c r="AC31" s="17">
        <f>[27]Julho!$C$32</f>
        <v>33</v>
      </c>
      <c r="AD31" s="17">
        <f>[27]Julho!$C$33</f>
        <v>33.9</v>
      </c>
      <c r="AE31" s="17">
        <f>[27]Julho!$C$34</f>
        <v>33.6</v>
      </c>
      <c r="AF31" s="17">
        <f>[27]Julho!$C$35</f>
        <v>32.6</v>
      </c>
      <c r="AG31" s="24">
        <f>MAX(B31:AF31)</f>
        <v>34.6</v>
      </c>
      <c r="AH31" s="97">
        <f>AVERAGE(B31:AF31)</f>
        <v>31.28387096774194</v>
      </c>
    </row>
    <row r="32" spans="1:34" ht="17.100000000000001" customHeight="1" x14ac:dyDescent="0.2">
      <c r="A32" s="80" t="s">
        <v>20</v>
      </c>
      <c r="B32" s="17">
        <f>[28]Julho!$C$5</f>
        <v>29.6</v>
      </c>
      <c r="C32" s="17">
        <f>[28]Julho!$C$6</f>
        <v>30.4</v>
      </c>
      <c r="D32" s="17">
        <f>[28]Julho!$C$7</f>
        <v>30.5</v>
      </c>
      <c r="E32" s="17">
        <f>[28]Julho!$C$8</f>
        <v>30.1</v>
      </c>
      <c r="F32" s="17">
        <f>[28]Julho!$C$9</f>
        <v>31.3</v>
      </c>
      <c r="G32" s="17">
        <f>[28]Julho!$C$10</f>
        <v>31.5</v>
      </c>
      <c r="H32" s="17">
        <f>[28]Julho!$C$11</f>
        <v>24.3</v>
      </c>
      <c r="I32" s="17">
        <f>[28]Julho!$C$12</f>
        <v>27.2</v>
      </c>
      <c r="J32" s="17">
        <f>[28]Julho!$C$13</f>
        <v>30.7</v>
      </c>
      <c r="K32" s="17">
        <f>[28]Julho!$C$14</f>
        <v>33.200000000000003</v>
      </c>
      <c r="L32" s="17">
        <f>[28]Julho!$C$15</f>
        <v>34.1</v>
      </c>
      <c r="M32" s="17">
        <f>[28]Julho!$C$16</f>
        <v>34.6</v>
      </c>
      <c r="N32" s="17">
        <f>[28]Julho!$C$17</f>
        <v>34.1</v>
      </c>
      <c r="O32" s="17">
        <f>[28]Julho!$C$18</f>
        <v>34</v>
      </c>
      <c r="P32" s="17">
        <f>[28]Julho!$C$19</f>
        <v>34.6</v>
      </c>
      <c r="Q32" s="17">
        <f>[28]Julho!$C$20</f>
        <v>26.2</v>
      </c>
      <c r="R32" s="17">
        <f>[28]Julho!$C$21</f>
        <v>20.8</v>
      </c>
      <c r="S32" s="17">
        <f>[28]Julho!$C$22</f>
        <v>24.1</v>
      </c>
      <c r="T32" s="17">
        <f>[28]Julho!$C$23</f>
        <v>26.7</v>
      </c>
      <c r="U32" s="17">
        <f>[28]Julho!$C$24</f>
        <v>28.6</v>
      </c>
      <c r="V32" s="17">
        <f>[28]Julho!$C$25</f>
        <v>29.4</v>
      </c>
      <c r="W32" s="17">
        <f>[28]Julho!$C$26</f>
        <v>29.1</v>
      </c>
      <c r="X32" s="17">
        <f>[28]Julho!$C$27</f>
        <v>29.8</v>
      </c>
      <c r="Y32" s="17">
        <f>[28]Julho!$C$28</f>
        <v>32.6</v>
      </c>
      <c r="Z32" s="17">
        <f>[28]Julho!$C$29</f>
        <v>32.4</v>
      </c>
      <c r="AA32" s="17">
        <f>[28]Julho!$C$30</f>
        <v>34</v>
      </c>
      <c r="AB32" s="17">
        <f>[28]Julho!$C$31</f>
        <v>29.5</v>
      </c>
      <c r="AC32" s="17">
        <f>[28]Julho!$C$32</f>
        <v>31.4</v>
      </c>
      <c r="AD32" s="17">
        <f>[28]Julho!$C$33</f>
        <v>32.700000000000003</v>
      </c>
      <c r="AE32" s="17">
        <f>[28]Julho!$C$34</f>
        <v>31.7</v>
      </c>
      <c r="AF32" s="17">
        <f>[28]Julho!$C$35</f>
        <v>30.9</v>
      </c>
      <c r="AG32" s="24">
        <f>MAX(B32:AF32)</f>
        <v>34.6</v>
      </c>
      <c r="AH32" s="97">
        <f>AVERAGE(B32:AF32)</f>
        <v>30.325806451612909</v>
      </c>
    </row>
    <row r="33" spans="1:36" s="5" customFormat="1" ht="17.100000000000001" customHeight="1" thickBot="1" x14ac:dyDescent="0.25">
      <c r="A33" s="125" t="s">
        <v>33</v>
      </c>
      <c r="B33" s="105">
        <f t="shared" ref="B33:AG33" si="7">MAX(B5:B32)</f>
        <v>32.700000000000003</v>
      </c>
      <c r="C33" s="105">
        <f t="shared" si="7"/>
        <v>33.6</v>
      </c>
      <c r="D33" s="105">
        <f t="shared" si="7"/>
        <v>32.799999999999997</v>
      </c>
      <c r="E33" s="105">
        <f t="shared" si="7"/>
        <v>33.799999999999997</v>
      </c>
      <c r="F33" s="105">
        <f t="shared" si="7"/>
        <v>34.1</v>
      </c>
      <c r="G33" s="105">
        <f t="shared" si="7"/>
        <v>32.4</v>
      </c>
      <c r="H33" s="105">
        <f t="shared" si="7"/>
        <v>32.4</v>
      </c>
      <c r="I33" s="105">
        <f t="shared" si="7"/>
        <v>32.299999999999997</v>
      </c>
      <c r="J33" s="105">
        <f t="shared" si="7"/>
        <v>34.799999999999997</v>
      </c>
      <c r="K33" s="105">
        <f t="shared" si="7"/>
        <v>34.6</v>
      </c>
      <c r="L33" s="105">
        <f t="shared" si="7"/>
        <v>35.200000000000003</v>
      </c>
      <c r="M33" s="105">
        <f t="shared" si="7"/>
        <v>35.5</v>
      </c>
      <c r="N33" s="105">
        <f t="shared" si="7"/>
        <v>36.200000000000003</v>
      </c>
      <c r="O33" s="105">
        <f t="shared" si="7"/>
        <v>36</v>
      </c>
      <c r="P33" s="105">
        <f t="shared" si="7"/>
        <v>35.1</v>
      </c>
      <c r="Q33" s="105">
        <f t="shared" si="7"/>
        <v>33.200000000000003</v>
      </c>
      <c r="R33" s="105">
        <f t="shared" si="7"/>
        <v>23.7</v>
      </c>
      <c r="S33" s="105">
        <f t="shared" si="7"/>
        <v>28.7</v>
      </c>
      <c r="T33" s="105">
        <f t="shared" si="7"/>
        <v>28.9</v>
      </c>
      <c r="U33" s="105">
        <f t="shared" si="7"/>
        <v>30.2</v>
      </c>
      <c r="V33" s="105">
        <f t="shared" si="7"/>
        <v>30.9</v>
      </c>
      <c r="W33" s="105">
        <f t="shared" si="7"/>
        <v>31.4</v>
      </c>
      <c r="X33" s="105">
        <f t="shared" si="7"/>
        <v>33.6</v>
      </c>
      <c r="Y33" s="105">
        <f t="shared" si="7"/>
        <v>35.9</v>
      </c>
      <c r="Z33" s="105">
        <f t="shared" si="7"/>
        <v>36.299999999999997</v>
      </c>
      <c r="AA33" s="105">
        <f t="shared" si="7"/>
        <v>35.6</v>
      </c>
      <c r="AB33" s="105">
        <f t="shared" si="7"/>
        <v>32.200000000000003</v>
      </c>
      <c r="AC33" s="105">
        <f t="shared" si="7"/>
        <v>33</v>
      </c>
      <c r="AD33" s="105">
        <f t="shared" si="7"/>
        <v>35.5</v>
      </c>
      <c r="AE33" s="105">
        <f t="shared" si="7"/>
        <v>35.9</v>
      </c>
      <c r="AF33" s="105">
        <f t="shared" si="7"/>
        <v>35</v>
      </c>
      <c r="AG33" s="153">
        <f t="shared" si="7"/>
        <v>36.299999999999997</v>
      </c>
      <c r="AH33" s="154">
        <f>AVERAGE(AH5:AH32)</f>
        <v>28.898924731182802</v>
      </c>
    </row>
    <row r="34" spans="1:36" x14ac:dyDescent="0.2">
      <c r="A34" s="107"/>
      <c r="B34" s="108"/>
      <c r="C34" s="108"/>
      <c r="D34" s="108" t="s">
        <v>141</v>
      </c>
      <c r="E34" s="108"/>
      <c r="F34" s="108"/>
      <c r="G34" s="108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10"/>
      <c r="AE34" s="111"/>
      <c r="AF34" s="112"/>
      <c r="AG34" s="112"/>
      <c r="AH34" s="113"/>
    </row>
    <row r="35" spans="1:36" x14ac:dyDescent="0.2">
      <c r="A35" s="86"/>
      <c r="B35" s="65"/>
      <c r="C35" s="65"/>
      <c r="D35" s="65"/>
      <c r="E35" s="65" t="s">
        <v>139</v>
      </c>
      <c r="F35" s="65"/>
      <c r="G35" s="65"/>
      <c r="H35" s="65"/>
      <c r="I35" s="65"/>
      <c r="J35" s="150"/>
      <c r="K35" s="150"/>
      <c r="L35" s="150"/>
      <c r="M35" s="150" t="s">
        <v>49</v>
      </c>
      <c r="N35" s="150"/>
      <c r="O35" s="150"/>
      <c r="P35" s="150"/>
      <c r="Q35" s="150"/>
      <c r="R35" s="150"/>
      <c r="S35" s="150"/>
      <c r="T35" s="162" t="s">
        <v>137</v>
      </c>
      <c r="U35" s="162"/>
      <c r="V35" s="162"/>
      <c r="W35" s="162"/>
      <c r="X35" s="162"/>
      <c r="Y35" s="150"/>
      <c r="Z35" s="150"/>
      <c r="AA35" s="150"/>
      <c r="AB35" s="150"/>
      <c r="AC35" s="65"/>
      <c r="AD35" s="65"/>
      <c r="AE35" s="65"/>
      <c r="AF35" s="150"/>
      <c r="AG35" s="66"/>
      <c r="AH35" s="67"/>
      <c r="AI35" s="64"/>
      <c r="AJ35" s="94"/>
    </row>
    <row r="36" spans="1:36" ht="13.5" thickBot="1" x14ac:dyDescent="0.25">
      <c r="A36" s="99"/>
      <c r="B36" s="89"/>
      <c r="C36" s="89"/>
      <c r="D36" s="89"/>
      <c r="E36" s="89"/>
      <c r="F36" s="89"/>
      <c r="G36" s="89"/>
      <c r="H36" s="89"/>
      <c r="I36" s="89"/>
      <c r="J36" s="152"/>
      <c r="K36" s="152"/>
      <c r="L36" s="152"/>
      <c r="M36" s="152" t="s">
        <v>50</v>
      </c>
      <c r="N36" s="152"/>
      <c r="O36" s="152"/>
      <c r="P36" s="152"/>
      <c r="Q36" s="90"/>
      <c r="R36" s="90"/>
      <c r="S36" s="90"/>
      <c r="T36" s="173" t="s">
        <v>140</v>
      </c>
      <c r="U36" s="173"/>
      <c r="V36" s="173"/>
      <c r="W36" s="173"/>
      <c r="X36" s="173"/>
      <c r="Y36" s="152"/>
      <c r="Z36" s="152"/>
      <c r="AA36" s="152"/>
      <c r="AB36" s="152"/>
      <c r="AC36" s="90"/>
      <c r="AD36" s="90"/>
      <c r="AE36" s="90"/>
      <c r="AF36" s="90"/>
      <c r="AG36" s="151"/>
      <c r="AH36" s="101"/>
      <c r="AI36" s="93"/>
      <c r="AJ36" s="94"/>
    </row>
    <row r="37" spans="1:36" x14ac:dyDescent="0.2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66"/>
      <c r="AH37" s="155"/>
      <c r="AI37" s="94"/>
    </row>
    <row r="38" spans="1:36" x14ac:dyDescent="0.2">
      <c r="A38" s="150"/>
      <c r="B38" s="150"/>
      <c r="C38" s="150"/>
      <c r="D38" s="150"/>
      <c r="E38" s="150"/>
      <c r="F38" s="150"/>
      <c r="G38" s="150" t="s">
        <v>51</v>
      </c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 t="s">
        <v>51</v>
      </c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66"/>
      <c r="AH38" s="155"/>
      <c r="AI38" s="94"/>
    </row>
    <row r="40" spans="1:36" x14ac:dyDescent="0.2">
      <c r="G40" s="2" t="s">
        <v>51</v>
      </c>
      <c r="W40" s="2" t="s">
        <v>51</v>
      </c>
    </row>
    <row r="44" spans="1:36" x14ac:dyDescent="0.2">
      <c r="S44" s="2" t="s">
        <v>51</v>
      </c>
    </row>
    <row r="45" spans="1:36" x14ac:dyDescent="0.2">
      <c r="B45" s="2" t="s">
        <v>51</v>
      </c>
      <c r="E45" s="2" t="s">
        <v>51</v>
      </c>
      <c r="H45" s="2" t="s">
        <v>51</v>
      </c>
    </row>
  </sheetData>
  <sheetProtection password="C6EC" sheet="1" objects="1" scenarios="1"/>
  <mergeCells count="36">
    <mergeCell ref="T36:X36"/>
    <mergeCell ref="K3:K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B3:B4"/>
    <mergeCell ref="E3:E4"/>
    <mergeCell ref="A2:A4"/>
    <mergeCell ref="C3:C4"/>
    <mergeCell ref="T3:T4"/>
    <mergeCell ref="N3:N4"/>
    <mergeCell ref="M3:M4"/>
    <mergeCell ref="T35:X35"/>
    <mergeCell ref="V3:V4"/>
    <mergeCell ref="B2:AH2"/>
    <mergeCell ref="D3:D4"/>
    <mergeCell ref="I3:I4"/>
    <mergeCell ref="O3:O4"/>
    <mergeCell ref="AF3:AF4"/>
    <mergeCell ref="F3:F4"/>
    <mergeCell ref="AE3:AE4"/>
    <mergeCell ref="S3:S4"/>
    <mergeCell ref="L3:L4"/>
    <mergeCell ref="G3:G4"/>
    <mergeCell ref="U3:U4"/>
    <mergeCell ref="H3:H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topLeftCell="A16" zoomScale="90" zoomScaleNormal="90" workbookViewId="0">
      <selection activeCell="A43" sqref="A43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6.7109375" style="1" customWidth="1"/>
  </cols>
  <sheetData>
    <row r="1" spans="1:34" ht="20.100000000000001" customHeight="1" x14ac:dyDescent="0.2">
      <c r="A1" s="166" t="s">
        <v>24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8"/>
    </row>
    <row r="2" spans="1:34" s="4" customFormat="1" ht="20.100000000000001" customHeight="1" x14ac:dyDescent="0.2">
      <c r="A2" s="169" t="s">
        <v>21</v>
      </c>
      <c r="B2" s="170" t="s">
        <v>134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2"/>
    </row>
    <row r="3" spans="1:34" s="5" customFormat="1" ht="20.100000000000001" customHeight="1" x14ac:dyDescent="0.2">
      <c r="A3" s="169"/>
      <c r="B3" s="163">
        <v>1</v>
      </c>
      <c r="C3" s="163">
        <f>SUM(B3+1)</f>
        <v>2</v>
      </c>
      <c r="D3" s="163">
        <f t="shared" ref="D3:AD3" si="0">SUM(C3+1)</f>
        <v>3</v>
      </c>
      <c r="E3" s="163">
        <f t="shared" si="0"/>
        <v>4</v>
      </c>
      <c r="F3" s="163">
        <f t="shared" si="0"/>
        <v>5</v>
      </c>
      <c r="G3" s="163">
        <f t="shared" si="0"/>
        <v>6</v>
      </c>
      <c r="H3" s="163">
        <f t="shared" si="0"/>
        <v>7</v>
      </c>
      <c r="I3" s="163">
        <f t="shared" si="0"/>
        <v>8</v>
      </c>
      <c r="J3" s="163">
        <f t="shared" si="0"/>
        <v>9</v>
      </c>
      <c r="K3" s="163">
        <f t="shared" si="0"/>
        <v>10</v>
      </c>
      <c r="L3" s="163">
        <f t="shared" si="0"/>
        <v>11</v>
      </c>
      <c r="M3" s="163">
        <f t="shared" si="0"/>
        <v>12</v>
      </c>
      <c r="N3" s="163">
        <f t="shared" si="0"/>
        <v>13</v>
      </c>
      <c r="O3" s="163">
        <f t="shared" si="0"/>
        <v>14</v>
      </c>
      <c r="P3" s="163">
        <f t="shared" si="0"/>
        <v>15</v>
      </c>
      <c r="Q3" s="163">
        <f t="shared" si="0"/>
        <v>16</v>
      </c>
      <c r="R3" s="163">
        <f t="shared" si="0"/>
        <v>17</v>
      </c>
      <c r="S3" s="163">
        <f t="shared" si="0"/>
        <v>18</v>
      </c>
      <c r="T3" s="163">
        <f t="shared" si="0"/>
        <v>19</v>
      </c>
      <c r="U3" s="163">
        <f t="shared" si="0"/>
        <v>20</v>
      </c>
      <c r="V3" s="163">
        <f t="shared" si="0"/>
        <v>21</v>
      </c>
      <c r="W3" s="163">
        <f t="shared" si="0"/>
        <v>22</v>
      </c>
      <c r="X3" s="163">
        <f t="shared" si="0"/>
        <v>23</v>
      </c>
      <c r="Y3" s="163">
        <f t="shared" si="0"/>
        <v>24</v>
      </c>
      <c r="Z3" s="163">
        <f t="shared" si="0"/>
        <v>25</v>
      </c>
      <c r="AA3" s="163">
        <f t="shared" si="0"/>
        <v>26</v>
      </c>
      <c r="AB3" s="163">
        <f t="shared" si="0"/>
        <v>27</v>
      </c>
      <c r="AC3" s="163">
        <f t="shared" si="0"/>
        <v>28</v>
      </c>
      <c r="AD3" s="163">
        <f t="shared" si="0"/>
        <v>29</v>
      </c>
      <c r="AE3" s="163">
        <v>30</v>
      </c>
      <c r="AF3" s="163">
        <v>31</v>
      </c>
      <c r="AG3" s="21" t="s">
        <v>40</v>
      </c>
      <c r="AH3" s="95" t="s">
        <v>38</v>
      </c>
    </row>
    <row r="4" spans="1:34" s="5" customFormat="1" ht="20.100000000000001" customHeight="1" x14ac:dyDescent="0.2">
      <c r="A4" s="169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21" t="s">
        <v>37</v>
      </c>
      <c r="AH4" s="95" t="s">
        <v>37</v>
      </c>
    </row>
    <row r="5" spans="1:34" s="5" customFormat="1" ht="20.100000000000001" customHeight="1" x14ac:dyDescent="0.2">
      <c r="A5" s="80" t="s">
        <v>44</v>
      </c>
      <c r="B5" s="17">
        <f>[1]Julho!$D$5</f>
        <v>11.1</v>
      </c>
      <c r="C5" s="17">
        <f>[1]Julho!$D$6</f>
        <v>11.9</v>
      </c>
      <c r="D5" s="17">
        <f>[1]Julho!$D$7</f>
        <v>11.5</v>
      </c>
      <c r="E5" s="17">
        <f>[1]Julho!$D$8</f>
        <v>12.3</v>
      </c>
      <c r="F5" s="17">
        <f>[1]Julho!$D$9</f>
        <v>14.3</v>
      </c>
      <c r="G5" s="17">
        <f>[1]Julho!$D$10</f>
        <v>14.4</v>
      </c>
      <c r="H5" s="17">
        <f>[1]Julho!$D$11</f>
        <v>10.9</v>
      </c>
      <c r="I5" s="17">
        <f>[1]Julho!$D$12</f>
        <v>6.4</v>
      </c>
      <c r="J5" s="17">
        <f>[1]Julho!$D$13</f>
        <v>9.8000000000000007</v>
      </c>
      <c r="K5" s="17">
        <f>[1]Julho!$D$14</f>
        <v>12.4</v>
      </c>
      <c r="L5" s="17">
        <f>[1]Julho!$D$15</f>
        <v>12.5</v>
      </c>
      <c r="M5" s="17">
        <f>[1]Julho!$D$16</f>
        <v>12.8</v>
      </c>
      <c r="N5" s="17">
        <f>[1]Julho!$D$17</f>
        <v>13.7</v>
      </c>
      <c r="O5" s="17">
        <f>[1]Julho!$D$18</f>
        <v>13.5</v>
      </c>
      <c r="P5" s="17">
        <f>[1]Julho!$D$19</f>
        <v>13.5</v>
      </c>
      <c r="Q5" s="17">
        <f>[1]Julho!$D$20</f>
        <v>14.4</v>
      </c>
      <c r="R5" s="17">
        <f>[1]Julho!$D$21</f>
        <v>6.5</v>
      </c>
      <c r="S5" s="17">
        <f>[1]Julho!$D$22</f>
        <v>1.7</v>
      </c>
      <c r="T5" s="17">
        <f>[1]Julho!$D$23</f>
        <v>8</v>
      </c>
      <c r="U5" s="17">
        <f>[1]Julho!$D$24</f>
        <v>8.1999999999999993</v>
      </c>
      <c r="V5" s="17">
        <f>[1]Julho!$D$25</f>
        <v>8.8000000000000007</v>
      </c>
      <c r="W5" s="17">
        <f>[1]Julho!$D$26</f>
        <v>9.3000000000000007</v>
      </c>
      <c r="X5" s="17">
        <f>[1]Julho!$D$27</f>
        <v>9.5</v>
      </c>
      <c r="Y5" s="17">
        <f>[1]Julho!$D$28</f>
        <v>10.7</v>
      </c>
      <c r="Z5" s="17">
        <f>[1]Julho!$D$29</f>
        <v>14</v>
      </c>
      <c r="AA5" s="17">
        <f>[1]Julho!$D$30</f>
        <v>12.8</v>
      </c>
      <c r="AB5" s="17">
        <f>[1]Julho!$D$31</f>
        <v>14.5</v>
      </c>
      <c r="AC5" s="17">
        <f>[1]Julho!$D$32</f>
        <v>11.3</v>
      </c>
      <c r="AD5" s="17">
        <f>[1]Julho!$D$33</f>
        <v>12.9</v>
      </c>
      <c r="AE5" s="17">
        <f>[1]Julho!$D$34</f>
        <v>13.7</v>
      </c>
      <c r="AF5" s="17">
        <f>[1]Julho!$D$35</f>
        <v>13</v>
      </c>
      <c r="AG5" s="22">
        <f>MIN(B5:AF5)</f>
        <v>1.7</v>
      </c>
      <c r="AH5" s="96">
        <f>AVERAGE(B5:AF5)</f>
        <v>11.3</v>
      </c>
    </row>
    <row r="6" spans="1:34" ht="17.100000000000001" customHeight="1" x14ac:dyDescent="0.2">
      <c r="A6" s="80" t="s">
        <v>0</v>
      </c>
      <c r="B6" s="17">
        <f>[2]Julho!$D$5</f>
        <v>10</v>
      </c>
      <c r="C6" s="17">
        <f>[2]Julho!$D$6</f>
        <v>10.4</v>
      </c>
      <c r="D6" s="17">
        <f>[2]Julho!$D$7</f>
        <v>11.8</v>
      </c>
      <c r="E6" s="17">
        <f>[2]Julho!$D$8</f>
        <v>13</v>
      </c>
      <c r="F6" s="17">
        <f>[2]Julho!$D$9</f>
        <v>15.2</v>
      </c>
      <c r="G6" s="17">
        <f>[2]Julho!$D$10</f>
        <v>10.3</v>
      </c>
      <c r="H6" s="17">
        <f>[2]Julho!$D$11</f>
        <v>2.6</v>
      </c>
      <c r="I6" s="17">
        <f>[2]Julho!$D$12</f>
        <v>5.0999999999999996</v>
      </c>
      <c r="J6" s="17">
        <f>[2]Julho!$D$13</f>
        <v>10.1</v>
      </c>
      <c r="K6" s="17">
        <f>[2]Julho!$D$14</f>
        <v>13.4</v>
      </c>
      <c r="L6" s="17">
        <f>[2]Julho!$D$15</f>
        <v>17</v>
      </c>
      <c r="M6" s="17">
        <f>[2]Julho!$D$16</f>
        <v>17.2</v>
      </c>
      <c r="N6" s="17">
        <f>[2]Julho!$D$17</f>
        <v>17.600000000000001</v>
      </c>
      <c r="O6" s="17">
        <f>[2]Julho!$D$18</f>
        <v>17.399999999999999</v>
      </c>
      <c r="P6" s="17">
        <f>[2]Julho!$D$19</f>
        <v>18.8</v>
      </c>
      <c r="Q6" s="17">
        <f>[2]Julho!$D$20</f>
        <v>9.6999999999999993</v>
      </c>
      <c r="R6" s="17">
        <f>[2]Julho!$D$21</f>
        <v>3.7</v>
      </c>
      <c r="S6" s="17">
        <f>[2]Julho!$D$22</f>
        <v>2.2000000000000002</v>
      </c>
      <c r="T6" s="17">
        <f>[2]Julho!$D$23</f>
        <v>8.9</v>
      </c>
      <c r="U6" s="17">
        <f>[2]Julho!$D$24</f>
        <v>6.6</v>
      </c>
      <c r="V6" s="17">
        <f>[2]Julho!$D$25</f>
        <v>6.4</v>
      </c>
      <c r="W6" s="17">
        <f>[2]Julho!$D$26</f>
        <v>7</v>
      </c>
      <c r="X6" s="17">
        <f>[2]Julho!$D$27</f>
        <v>9.8000000000000007</v>
      </c>
      <c r="Y6" s="17">
        <f>[2]Julho!$D$28</f>
        <v>8.6</v>
      </c>
      <c r="Z6" s="17">
        <f>[2]Julho!$D$29</f>
        <v>12.3</v>
      </c>
      <c r="AA6" s="17">
        <f>[2]Julho!$D$30</f>
        <v>15.5</v>
      </c>
      <c r="AB6" s="17">
        <f>[2]Julho!$D$31</f>
        <v>8.8000000000000007</v>
      </c>
      <c r="AC6" s="17">
        <f>[2]Julho!$D$32</f>
        <v>6.1</v>
      </c>
      <c r="AD6" s="17">
        <f>[2]Julho!$D$33</f>
        <v>9.6999999999999993</v>
      </c>
      <c r="AE6" s="17">
        <f>[2]Julho!$D$34</f>
        <v>11.3</v>
      </c>
      <c r="AF6" s="17">
        <f>[2]Julho!$D$35</f>
        <v>12.2</v>
      </c>
      <c r="AG6" s="23">
        <f t="shared" ref="AG6:AG16" si="1">MIN(B6:AF6)</f>
        <v>2.2000000000000002</v>
      </c>
      <c r="AH6" s="97">
        <f>AVERAGE(B6:AF6)</f>
        <v>10.603225806451613</v>
      </c>
    </row>
    <row r="7" spans="1:34" ht="17.100000000000001" customHeight="1" x14ac:dyDescent="0.2">
      <c r="A7" s="80" t="s">
        <v>1</v>
      </c>
      <c r="B7" s="17">
        <f>[3]Julho!$D$5</f>
        <v>14</v>
      </c>
      <c r="C7" s="17">
        <f>[3]Julho!$D$6</f>
        <v>15.2</v>
      </c>
      <c r="D7" s="17">
        <f>[3]Julho!$D$7</f>
        <v>14</v>
      </c>
      <c r="E7" s="17">
        <f>[3]Julho!$D$8</f>
        <v>13.8</v>
      </c>
      <c r="F7" s="17">
        <f>[3]Julho!$D$9</f>
        <v>16.3</v>
      </c>
      <c r="G7" s="17">
        <f>[3]Julho!$D$10</f>
        <v>14.3</v>
      </c>
      <c r="H7" s="17">
        <f>[3]Julho!$D$11</f>
        <v>10.8</v>
      </c>
      <c r="I7" s="17">
        <f>[3]Julho!$D$12</f>
        <v>14.8</v>
      </c>
      <c r="J7" s="17">
        <f>[3]Julho!$D$13</f>
        <v>14.2</v>
      </c>
      <c r="K7" s="17">
        <f>[3]Julho!$D$14</f>
        <v>14.6</v>
      </c>
      <c r="L7" s="17">
        <f>[3]Julho!$D$15</f>
        <v>15.5</v>
      </c>
      <c r="M7" s="17">
        <f>[3]Julho!$D$16</f>
        <v>17.5</v>
      </c>
      <c r="N7" s="17">
        <f>[3]Julho!$D$17</f>
        <v>17.5</v>
      </c>
      <c r="O7" s="17">
        <f>[3]Julho!$D$18</f>
        <v>15.7</v>
      </c>
      <c r="P7" s="17">
        <f>[3]Julho!$D$19</f>
        <v>17.7</v>
      </c>
      <c r="Q7" s="17">
        <f>[3]Julho!$D$20</f>
        <v>14.1</v>
      </c>
      <c r="R7" s="17">
        <f>[3]Julho!$D$21</f>
        <v>6.4</v>
      </c>
      <c r="S7" s="17">
        <f>[3]Julho!$D$22</f>
        <v>8.1999999999999993</v>
      </c>
      <c r="T7" s="17">
        <f>[3]Julho!$D$23</f>
        <v>10.5</v>
      </c>
      <c r="U7" s="17">
        <f>[3]Julho!$D$24</f>
        <v>9.3000000000000007</v>
      </c>
      <c r="V7" s="17">
        <f>[3]Julho!$D$25</f>
        <v>9.9</v>
      </c>
      <c r="W7" s="17">
        <f>[3]Julho!$D$26</f>
        <v>9.3000000000000007</v>
      </c>
      <c r="X7" s="17">
        <f>[3]Julho!$D$27</f>
        <v>9.9</v>
      </c>
      <c r="Y7" s="17">
        <f>[3]Julho!$D$28</f>
        <v>12.1</v>
      </c>
      <c r="Z7" s="17">
        <f>[3]Julho!$D$29</f>
        <v>16.100000000000001</v>
      </c>
      <c r="AA7" s="17">
        <f>[3]Julho!$D$30</f>
        <v>16.100000000000001</v>
      </c>
      <c r="AB7" s="17">
        <f>[3]Julho!$D$31</f>
        <v>15.8</v>
      </c>
      <c r="AC7" s="17">
        <f>[3]Julho!$D$32</f>
        <v>14.1</v>
      </c>
      <c r="AD7" s="17">
        <f>[3]Julho!$D$33</f>
        <v>15.2</v>
      </c>
      <c r="AE7" s="17">
        <f>[3]Julho!$D$34</f>
        <v>16.2</v>
      </c>
      <c r="AF7" s="17">
        <f>[3]Julho!$D$35</f>
        <v>14.2</v>
      </c>
      <c r="AG7" s="23">
        <f t="shared" si="1"/>
        <v>6.4</v>
      </c>
      <c r="AH7" s="97">
        <f t="shared" ref="AH7:AH15" si="2">AVERAGE(B7:AF7)</f>
        <v>13.654838709677419</v>
      </c>
    </row>
    <row r="8" spans="1:34" ht="17.100000000000001" customHeight="1" x14ac:dyDescent="0.2">
      <c r="A8" s="80" t="s">
        <v>75</v>
      </c>
      <c r="B8" s="17">
        <f>[4]Julho!$D$5</f>
        <v>17.2</v>
      </c>
      <c r="C8" s="17">
        <f>[4]Julho!$D$6</f>
        <v>17.7</v>
      </c>
      <c r="D8" s="17">
        <f>[4]Julho!$D$7</f>
        <v>17.899999999999999</v>
      </c>
      <c r="E8" s="17">
        <f>[4]Julho!$D$8</f>
        <v>18.100000000000001</v>
      </c>
      <c r="F8" s="17">
        <f>[4]Julho!$D$9</f>
        <v>19.100000000000001</v>
      </c>
      <c r="G8" s="17">
        <f>[4]Julho!$D$10</f>
        <v>14.1</v>
      </c>
      <c r="H8" s="17">
        <f>[4]Julho!$D$11</f>
        <v>7.9</v>
      </c>
      <c r="I8" s="17">
        <f>[4]Julho!$D$12</f>
        <v>9.3000000000000007</v>
      </c>
      <c r="J8" s="17">
        <f>[4]Julho!$D$13</f>
        <v>13.6</v>
      </c>
      <c r="K8" s="17">
        <f>[4]Julho!$D$14</f>
        <v>16.899999999999999</v>
      </c>
      <c r="L8" s="17">
        <f>[4]Julho!$D$15</f>
        <v>18.8</v>
      </c>
      <c r="M8" s="17">
        <f>[4]Julho!$D$16</f>
        <v>18.899999999999999</v>
      </c>
      <c r="N8" s="17">
        <f>[4]Julho!$D$17</f>
        <v>19.7</v>
      </c>
      <c r="O8" s="17">
        <f>[4]Julho!$D$18</f>
        <v>21</v>
      </c>
      <c r="P8" s="17">
        <f>[4]Julho!$D$19</f>
        <v>18.5</v>
      </c>
      <c r="Q8" s="17">
        <f>[4]Julho!$D$20</f>
        <v>13.1</v>
      </c>
      <c r="R8" s="17">
        <f>[4]Julho!$D$21</f>
        <v>6.6</v>
      </c>
      <c r="S8" s="17">
        <f>[4]Julho!$D$22</f>
        <v>6.9</v>
      </c>
      <c r="T8" s="17">
        <f>[4]Julho!$D$23</f>
        <v>13.1</v>
      </c>
      <c r="U8" s="17">
        <f>[4]Julho!$D$24</f>
        <v>15.2</v>
      </c>
      <c r="V8" s="17">
        <f>[4]Julho!$D$25</f>
        <v>13.7</v>
      </c>
      <c r="W8" s="17">
        <f>[4]Julho!$D$26</f>
        <v>14.2</v>
      </c>
      <c r="X8" s="17">
        <f>[4]Julho!$D$27</f>
        <v>13.3</v>
      </c>
      <c r="Y8" s="17">
        <f>[4]Julho!$D$28</f>
        <v>15.4</v>
      </c>
      <c r="Z8" s="17">
        <f>[4]Julho!$D$29</f>
        <v>18.399999999999999</v>
      </c>
      <c r="AA8" s="17">
        <f>[4]Julho!$D$30</f>
        <v>19.100000000000001</v>
      </c>
      <c r="AB8" s="17">
        <f>[4]Julho!$D$31</f>
        <v>15.9</v>
      </c>
      <c r="AC8" s="17">
        <f>[4]Julho!$D$32</f>
        <v>13.7</v>
      </c>
      <c r="AD8" s="17">
        <f>[4]Julho!$D$33</f>
        <v>15.9</v>
      </c>
      <c r="AE8" s="17">
        <f>[4]Julho!$D$34</f>
        <v>14.9</v>
      </c>
      <c r="AF8" s="17">
        <f>[4]Julho!$D$35</f>
        <v>17.399999999999999</v>
      </c>
      <c r="AG8" s="23">
        <f t="shared" si="1"/>
        <v>6.6</v>
      </c>
      <c r="AH8" s="97">
        <f t="shared" si="2"/>
        <v>15.338709677419351</v>
      </c>
    </row>
    <row r="9" spans="1:34" ht="17.100000000000001" customHeight="1" x14ac:dyDescent="0.2">
      <c r="A9" s="80" t="s">
        <v>45</v>
      </c>
      <c r="B9" s="17">
        <f>[5]Julho!$D$5</f>
        <v>11.4</v>
      </c>
      <c r="C9" s="17">
        <f>[5]Julho!$D$6</f>
        <v>13</v>
      </c>
      <c r="D9" s="17">
        <f>[5]Julho!$D$7</f>
        <v>13.6</v>
      </c>
      <c r="E9" s="17">
        <f>[5]Julho!$D$8</f>
        <v>12.7</v>
      </c>
      <c r="F9" s="17">
        <f>[5]Julho!$D$9</f>
        <v>15.6</v>
      </c>
      <c r="G9" s="17">
        <f>[5]Julho!$D$10</f>
        <v>12.5</v>
      </c>
      <c r="H9" s="17">
        <f>[5]Julho!$D$11</f>
        <v>3.2</v>
      </c>
      <c r="I9" s="17">
        <f>[5]Julho!$D$12</f>
        <v>10.1</v>
      </c>
      <c r="J9" s="17">
        <f>[5]Julho!$D$13</f>
        <v>13.4</v>
      </c>
      <c r="K9" s="17">
        <f>[5]Julho!$D$14</f>
        <v>16.8</v>
      </c>
      <c r="L9" s="17">
        <f>[5]Julho!$D$15</f>
        <v>19.7</v>
      </c>
      <c r="M9" s="17">
        <f>[5]Julho!$D$16</f>
        <v>18.899999999999999</v>
      </c>
      <c r="N9" s="17">
        <f>[5]Julho!$D$17</f>
        <v>19.8</v>
      </c>
      <c r="O9" s="17">
        <f>[5]Julho!$D$18</f>
        <v>18.7</v>
      </c>
      <c r="P9" s="17">
        <f>[5]Julho!$D$19</f>
        <v>20.100000000000001</v>
      </c>
      <c r="Q9" s="17">
        <f>[5]Julho!$D$20</f>
        <v>9.9</v>
      </c>
      <c r="R9" s="17">
        <f>[5]Julho!$D$21</f>
        <v>2.9</v>
      </c>
      <c r="S9" s="17">
        <f>[5]Julho!$D$22</f>
        <v>7.5</v>
      </c>
      <c r="T9" s="17">
        <f>[5]Julho!$D$23</f>
        <v>9.9</v>
      </c>
      <c r="U9" s="17">
        <f>[5]Julho!$D$24</f>
        <v>6.6</v>
      </c>
      <c r="V9" s="17">
        <f>[5]Julho!$D$25</f>
        <v>5.8</v>
      </c>
      <c r="W9" s="17">
        <f>[5]Julho!$D$26</f>
        <v>6.7</v>
      </c>
      <c r="X9" s="17">
        <f>[5]Julho!$D$27</f>
        <v>9.6999999999999993</v>
      </c>
      <c r="Y9" s="17">
        <f>[5]Julho!$D$28</f>
        <v>8.1</v>
      </c>
      <c r="Z9" s="17">
        <f>[5]Julho!$D$29</f>
        <v>12</v>
      </c>
      <c r="AA9" s="17">
        <f>[5]Julho!$D$30</f>
        <v>16.399999999999999</v>
      </c>
      <c r="AB9" s="17">
        <f>[5]Julho!$D$31</f>
        <v>11</v>
      </c>
      <c r="AC9" s="17">
        <f>[5]Julho!$D$32</f>
        <v>8</v>
      </c>
      <c r="AD9" s="17">
        <f>[5]Julho!$D$33</f>
        <v>8.9</v>
      </c>
      <c r="AE9" s="17">
        <f>[5]Julho!$D$34</f>
        <v>12.1</v>
      </c>
      <c r="AF9" s="17">
        <f>[5]Julho!$D$35</f>
        <v>12.4</v>
      </c>
      <c r="AG9" s="23">
        <f t="shared" ref="AG9" si="3">MIN(B9:AF9)</f>
        <v>2.9</v>
      </c>
      <c r="AH9" s="97">
        <f t="shared" ref="AH9" si="4">AVERAGE(B9:AF9)</f>
        <v>11.851612903225806</v>
      </c>
    </row>
    <row r="10" spans="1:34" ht="17.100000000000001" customHeight="1" x14ac:dyDescent="0.2">
      <c r="A10" s="80" t="s">
        <v>2</v>
      </c>
      <c r="B10" s="17">
        <f>[6]Julho!$D$5</f>
        <v>18</v>
      </c>
      <c r="C10" s="17">
        <f>[6]Julho!$D$6</f>
        <v>19.100000000000001</v>
      </c>
      <c r="D10" s="17">
        <f>[6]Julho!$D$7</f>
        <v>17.8</v>
      </c>
      <c r="E10" s="17">
        <f>[6]Julho!$D$8</f>
        <v>17.5</v>
      </c>
      <c r="F10" s="17">
        <f>[6]Julho!$D$9</f>
        <v>17</v>
      </c>
      <c r="G10" s="17">
        <f>[6]Julho!$D$10</f>
        <v>15.1</v>
      </c>
      <c r="H10" s="17">
        <f>[6]Julho!$D$11</f>
        <v>11.6</v>
      </c>
      <c r="I10" s="17">
        <f>[6]Julho!$D$12</f>
        <v>14.2</v>
      </c>
      <c r="J10" s="17">
        <f>[6]Julho!$D$13</f>
        <v>17.7</v>
      </c>
      <c r="K10" s="17">
        <f>[6]Julho!$D$14</f>
        <v>18.600000000000001</v>
      </c>
      <c r="L10" s="17">
        <f>[6]Julho!$D$15</f>
        <v>18.100000000000001</v>
      </c>
      <c r="M10" s="17">
        <f>[6]Julho!$D$16</f>
        <v>22.1</v>
      </c>
      <c r="N10" s="17">
        <f>[6]Julho!$D$17</f>
        <v>19.8</v>
      </c>
      <c r="O10" s="17">
        <f>[6]Julho!$D$18</f>
        <v>19</v>
      </c>
      <c r="P10" s="17">
        <f>[6]Julho!$D$19</f>
        <v>20.2</v>
      </c>
      <c r="Q10" s="17">
        <f>[6]Julho!$D$20</f>
        <v>12.9</v>
      </c>
      <c r="R10" s="17">
        <f>[6]Julho!$D$21</f>
        <v>6.9</v>
      </c>
      <c r="S10" s="17">
        <f>[6]Julho!$D$22</f>
        <v>5.3</v>
      </c>
      <c r="T10" s="17">
        <f>[6]Julho!$D$23</f>
        <v>10.199999999999999</v>
      </c>
      <c r="U10" s="17">
        <f>[6]Julho!$D$24</f>
        <v>11.1</v>
      </c>
      <c r="V10" s="17">
        <f>[6]Julho!$D$25</f>
        <v>10.6</v>
      </c>
      <c r="W10" s="17">
        <f>[6]Julho!$D$26</f>
        <v>11.4</v>
      </c>
      <c r="X10" s="17">
        <f>[6]Julho!$D$27</f>
        <v>14.1</v>
      </c>
      <c r="Y10" s="17">
        <f>[6]Julho!$D$28</f>
        <v>15.9</v>
      </c>
      <c r="Z10" s="17">
        <f>[6]Julho!$D$29</f>
        <v>19.100000000000001</v>
      </c>
      <c r="AA10" s="17">
        <f>[6]Julho!$D$30</f>
        <v>20.5</v>
      </c>
      <c r="AB10" s="17">
        <f>[6]Julho!$D$31</f>
        <v>14</v>
      </c>
      <c r="AC10" s="17">
        <f>[6]Julho!$D$32</f>
        <v>13.6</v>
      </c>
      <c r="AD10" s="17">
        <f>[6]Julho!$D$33</f>
        <v>13</v>
      </c>
      <c r="AE10" s="17">
        <f>[6]Julho!$D$34</f>
        <v>19.899999999999999</v>
      </c>
      <c r="AF10" s="17">
        <f>[6]Julho!$D$35</f>
        <v>19.8</v>
      </c>
      <c r="AG10" s="23">
        <f t="shared" si="1"/>
        <v>5.3</v>
      </c>
      <c r="AH10" s="97">
        <f t="shared" si="2"/>
        <v>15.616129032258064</v>
      </c>
    </row>
    <row r="11" spans="1:34" ht="17.100000000000001" customHeight="1" x14ac:dyDescent="0.2">
      <c r="A11" s="80" t="s">
        <v>3</v>
      </c>
      <c r="B11" s="17">
        <f>[7]Julho!$D$5</f>
        <v>12</v>
      </c>
      <c r="C11" s="17">
        <f>[7]Julho!$D$6</f>
        <v>12.6</v>
      </c>
      <c r="D11" s="17">
        <f>[7]Julho!$D$7</f>
        <v>11.3</v>
      </c>
      <c r="E11" s="17">
        <f>[7]Julho!$D$8</f>
        <v>14.1</v>
      </c>
      <c r="F11" s="17">
        <f>[7]Julho!$D$9</f>
        <v>15.5</v>
      </c>
      <c r="G11" s="17">
        <f>[7]Julho!$D$10</f>
        <v>12.7</v>
      </c>
      <c r="H11" s="17">
        <f>[7]Julho!$D$11</f>
        <v>13.8</v>
      </c>
      <c r="I11" s="17">
        <f>[7]Julho!$D$12</f>
        <v>10.8</v>
      </c>
      <c r="J11" s="17">
        <f>[7]Julho!$D$13</f>
        <v>10.199999999999999</v>
      </c>
      <c r="K11" s="17">
        <f>[7]Julho!$D$14</f>
        <v>12.5</v>
      </c>
      <c r="L11" s="17">
        <f>[7]Julho!$D$15</f>
        <v>12.6</v>
      </c>
      <c r="M11" s="17">
        <f>[7]Julho!$D$16</f>
        <v>13.1</v>
      </c>
      <c r="N11" s="17">
        <f>[7]Julho!$D$17</f>
        <v>14.9</v>
      </c>
      <c r="O11" s="17">
        <f>[7]Julho!$D$18</f>
        <v>13.4</v>
      </c>
      <c r="P11" s="17">
        <f>[7]Julho!$D$19</f>
        <v>13.2</v>
      </c>
      <c r="Q11" s="17">
        <f>[7]Julho!$D$20</f>
        <v>14.5</v>
      </c>
      <c r="R11" s="17">
        <f>[7]Julho!$D$21</f>
        <v>7.6</v>
      </c>
      <c r="S11" s="17">
        <f>[7]Julho!$D$22</f>
        <v>2.8</v>
      </c>
      <c r="T11" s="17">
        <f>[7]Julho!$D$23</f>
        <v>6.4</v>
      </c>
      <c r="U11" s="17">
        <f>[7]Julho!$D$24</f>
        <v>9.6</v>
      </c>
      <c r="V11" s="17">
        <f>[7]Julho!$D$25</f>
        <v>10.9</v>
      </c>
      <c r="W11" s="17">
        <f>[7]Julho!$D$26</f>
        <v>10.8</v>
      </c>
      <c r="X11" s="17">
        <f>[7]Julho!$D$27</f>
        <v>12.2</v>
      </c>
      <c r="Y11" s="17">
        <f>[7]Julho!$D$28</f>
        <v>13</v>
      </c>
      <c r="Z11" s="17">
        <f>[7]Julho!$D$29</f>
        <v>14.9</v>
      </c>
      <c r="AA11" s="17">
        <f>[7]Julho!$D$30</f>
        <v>12.6</v>
      </c>
      <c r="AB11" s="17">
        <f>[7]Julho!$D$31</f>
        <v>13.9</v>
      </c>
      <c r="AC11" s="17">
        <f>[7]Julho!$D$32</f>
        <v>13.7</v>
      </c>
      <c r="AD11" s="17">
        <f>[7]Julho!$D$33</f>
        <v>15.1</v>
      </c>
      <c r="AE11" s="17">
        <f>[7]Julho!$D$34</f>
        <v>16.100000000000001</v>
      </c>
      <c r="AF11" s="17">
        <f>[7]Julho!$D$35</f>
        <v>13.6</v>
      </c>
      <c r="AG11" s="23">
        <f t="shared" si="1"/>
        <v>2.8</v>
      </c>
      <c r="AH11" s="97">
        <f>AVERAGE(B11:AF11)</f>
        <v>12.270967741935484</v>
      </c>
    </row>
    <row r="12" spans="1:34" ht="17.100000000000001" customHeight="1" x14ac:dyDescent="0.2">
      <c r="A12" s="80" t="s">
        <v>4</v>
      </c>
      <c r="B12" s="17" t="str">
        <f>[8]Julho!$D$5</f>
        <v>*</v>
      </c>
      <c r="C12" s="17" t="str">
        <f>[8]Julho!$D$6</f>
        <v>*</v>
      </c>
      <c r="D12" s="17" t="str">
        <f>[8]Julho!$D$7</f>
        <v>*</v>
      </c>
      <c r="E12" s="17" t="str">
        <f>[8]Julho!$D$8</f>
        <v>*</v>
      </c>
      <c r="F12" s="17" t="str">
        <f>[8]Julho!$D$9</f>
        <v>*</v>
      </c>
      <c r="G12" s="17" t="str">
        <f>[8]Julho!$D$10</f>
        <v>*</v>
      </c>
      <c r="H12" s="17" t="str">
        <f>[8]Julho!$D$11</f>
        <v>*</v>
      </c>
      <c r="I12" s="17" t="str">
        <f>[8]Julho!$D$12</f>
        <v>*</v>
      </c>
      <c r="J12" s="17" t="str">
        <f>[8]Julho!$D$13</f>
        <v>*</v>
      </c>
      <c r="K12" s="17" t="str">
        <f>[8]Julho!$D$14</f>
        <v>*</v>
      </c>
      <c r="L12" s="17" t="str">
        <f>[8]Julho!$D$15</f>
        <v>*</v>
      </c>
      <c r="M12" s="17" t="str">
        <f>[8]Julho!$D$16</f>
        <v>*</v>
      </c>
      <c r="N12" s="17" t="str">
        <f>[8]Julho!$D$17</f>
        <v>*</v>
      </c>
      <c r="O12" s="17" t="str">
        <f>[8]Julho!$D$18</f>
        <v>*</v>
      </c>
      <c r="P12" s="17" t="str">
        <f>[8]Julho!$D$19</f>
        <v>*</v>
      </c>
      <c r="Q12" s="17" t="str">
        <f>[8]Julho!$D$20</f>
        <v>*</v>
      </c>
      <c r="R12" s="17" t="str">
        <f>[8]Julho!$D$21</f>
        <v>*</v>
      </c>
      <c r="S12" s="17" t="str">
        <f>[8]Julho!$D$22</f>
        <v>*</v>
      </c>
      <c r="T12" s="17" t="str">
        <f>[8]Julho!$D$23</f>
        <v>*</v>
      </c>
      <c r="U12" s="17" t="str">
        <f>[8]Julho!$D$24</f>
        <v>*</v>
      </c>
      <c r="V12" s="17" t="str">
        <f>[8]Julho!$D$25</f>
        <v>*</v>
      </c>
      <c r="W12" s="17" t="str">
        <f>[8]Julho!$D$26</f>
        <v>*</v>
      </c>
      <c r="X12" s="17" t="str">
        <f>[8]Julho!$D$27</f>
        <v>*</v>
      </c>
      <c r="Y12" s="17" t="str">
        <f>[8]Julho!$D$28</f>
        <v>*</v>
      </c>
      <c r="Z12" s="17" t="str">
        <f>[8]Julho!$D$29</f>
        <v>*</v>
      </c>
      <c r="AA12" s="17" t="str">
        <f>[8]Julho!$D$30</f>
        <v>*</v>
      </c>
      <c r="AB12" s="17" t="str">
        <f>[8]Julho!$D$31</f>
        <v>*</v>
      </c>
      <c r="AC12" s="17" t="str">
        <f>[8]Julho!$D$32</f>
        <v>*</v>
      </c>
      <c r="AD12" s="17" t="str">
        <f>[8]Julho!$D$33</f>
        <v>*</v>
      </c>
      <c r="AE12" s="17" t="str">
        <f>[8]Julho!$D$34</f>
        <v>*</v>
      </c>
      <c r="AF12" s="17" t="str">
        <f>[8]Julho!$D$35</f>
        <v>*</v>
      </c>
      <c r="AG12" s="23" t="s">
        <v>143</v>
      </c>
      <c r="AH12" s="97" t="s">
        <v>143</v>
      </c>
    </row>
    <row r="13" spans="1:34" ht="17.100000000000001" customHeight="1" x14ac:dyDescent="0.2">
      <c r="A13" s="80" t="s">
        <v>5</v>
      </c>
      <c r="B13" s="17">
        <f>[9]Julho!$D$5</f>
        <v>19.5</v>
      </c>
      <c r="C13" s="17">
        <f>[9]Julho!$D$6</f>
        <v>19.3</v>
      </c>
      <c r="D13" s="17">
        <f>[9]Julho!$D$7</f>
        <v>21.7</v>
      </c>
      <c r="E13" s="17">
        <f>[9]Julho!$D$8</f>
        <v>22.9</v>
      </c>
      <c r="F13" s="17">
        <f>[9]Julho!$D$9</f>
        <v>18.8</v>
      </c>
      <c r="G13" s="17">
        <f>[9]Julho!$D$10</f>
        <v>14.2</v>
      </c>
      <c r="H13" s="17">
        <f>[9]Julho!$D$11</f>
        <v>14</v>
      </c>
      <c r="I13" s="17">
        <f>[9]Julho!$D$12</f>
        <v>17.399999999999999</v>
      </c>
      <c r="J13" s="17">
        <f>[9]Julho!$D$13</f>
        <v>21.5</v>
      </c>
      <c r="K13" s="17">
        <f>[9]Julho!$D$14</f>
        <v>22.3</v>
      </c>
      <c r="L13" s="17">
        <f>[9]Julho!$D$15</f>
        <v>22.7</v>
      </c>
      <c r="M13" s="17">
        <f>[9]Julho!$D$16</f>
        <v>23.9</v>
      </c>
      <c r="N13" s="17">
        <f>[9]Julho!$D$17</f>
        <v>22.8</v>
      </c>
      <c r="O13" s="17">
        <f>[9]Julho!$D$18</f>
        <v>23.4</v>
      </c>
      <c r="P13" s="17">
        <f>[9]Julho!$D$19</f>
        <v>24.4</v>
      </c>
      <c r="Q13" s="17">
        <f>[9]Julho!$D$20</f>
        <v>16.2</v>
      </c>
      <c r="R13" s="17">
        <f>[9]Julho!$D$21</f>
        <v>12.7</v>
      </c>
      <c r="S13" s="17">
        <f>[9]Julho!$D$22</f>
        <v>16.7</v>
      </c>
      <c r="T13" s="17">
        <f>[9]Julho!$D$23</f>
        <v>12.3</v>
      </c>
      <c r="U13" s="17">
        <f>[9]Julho!$D$24</f>
        <v>12.6</v>
      </c>
      <c r="V13" s="17">
        <f>[9]Julho!$D$25</f>
        <v>15.5</v>
      </c>
      <c r="W13" s="17">
        <f>[9]Julho!$D$26</f>
        <v>14.3</v>
      </c>
      <c r="X13" s="17">
        <f>[9]Julho!$D$27</f>
        <v>17.100000000000001</v>
      </c>
      <c r="Y13" s="17">
        <f>[9]Julho!$D$28</f>
        <v>19.7</v>
      </c>
      <c r="Z13" s="17">
        <f>[9]Julho!$D$29</f>
        <v>19.7</v>
      </c>
      <c r="AA13" s="17">
        <f>[9]Julho!$D$30</f>
        <v>21.1</v>
      </c>
      <c r="AB13" s="17">
        <f>[9]Julho!$D$31</f>
        <v>17.899999999999999</v>
      </c>
      <c r="AC13" s="17">
        <f>[9]Julho!$D$32</f>
        <v>14.9</v>
      </c>
      <c r="AD13" s="17">
        <f>[9]Julho!$D$33</f>
        <v>15.4</v>
      </c>
      <c r="AE13" s="17">
        <f>[9]Julho!$D$34</f>
        <v>20.3</v>
      </c>
      <c r="AF13" s="17">
        <f>[9]Julho!$D$35</f>
        <v>22.3</v>
      </c>
      <c r="AG13" s="23">
        <f t="shared" si="1"/>
        <v>12.3</v>
      </c>
      <c r="AH13" s="97">
        <f>AVERAGE(B13:AF13)</f>
        <v>18.629032258064512</v>
      </c>
    </row>
    <row r="14" spans="1:34" ht="17.100000000000001" customHeight="1" x14ac:dyDescent="0.2">
      <c r="A14" s="80" t="s">
        <v>47</v>
      </c>
      <c r="B14" s="17">
        <f>[10]Julho!$D$5</f>
        <v>12.7</v>
      </c>
      <c r="C14" s="17">
        <f>[10]Julho!$D$6</f>
        <v>13.8</v>
      </c>
      <c r="D14" s="17">
        <f>[10]Julho!$D$7</f>
        <v>13.6</v>
      </c>
      <c r="E14" s="17">
        <f>[10]Julho!$D$8</f>
        <v>13.5</v>
      </c>
      <c r="F14" s="17">
        <f>[10]Julho!$D$9</f>
        <v>14.9</v>
      </c>
      <c r="G14" s="17">
        <f>[10]Julho!$D$10</f>
        <v>15.2</v>
      </c>
      <c r="H14" s="17">
        <f>[10]Julho!$D$11</f>
        <v>13.4</v>
      </c>
      <c r="I14" s="17">
        <f>[10]Julho!$D$12</f>
        <v>13.6</v>
      </c>
      <c r="J14" s="17">
        <f>[10]Julho!$D$13</f>
        <v>13.8</v>
      </c>
      <c r="K14" s="17">
        <f>[10]Julho!$D$14</f>
        <v>14.3</v>
      </c>
      <c r="L14" s="17">
        <f>[10]Julho!$D$15</f>
        <v>14.5</v>
      </c>
      <c r="M14" s="17">
        <f>[10]Julho!$D$16</f>
        <v>15.4</v>
      </c>
      <c r="N14" s="17">
        <f>[10]Julho!$D$17</f>
        <v>14.9</v>
      </c>
      <c r="O14" s="17">
        <f>[10]Julho!$D$18</f>
        <v>15.9</v>
      </c>
      <c r="P14" s="17">
        <f>[10]Julho!$D$19</f>
        <v>15.6</v>
      </c>
      <c r="Q14" s="17">
        <f>[10]Julho!$D$20</f>
        <v>14.7</v>
      </c>
      <c r="R14" s="17">
        <f>[10]Julho!$D$21</f>
        <v>7.5</v>
      </c>
      <c r="S14" s="17">
        <f>[10]Julho!$D$22</f>
        <v>2.2000000000000002</v>
      </c>
      <c r="T14" s="17">
        <f>[10]Julho!$D$23</f>
        <v>9.6999999999999993</v>
      </c>
      <c r="U14" s="17">
        <f>[10]Julho!$D$24</f>
        <v>9.6</v>
      </c>
      <c r="V14" s="17">
        <f>[10]Julho!$D$25</f>
        <v>11</v>
      </c>
      <c r="W14" s="17">
        <f>[10]Julho!$D$26</f>
        <v>10.7</v>
      </c>
      <c r="X14" s="17">
        <f>[10]Julho!$D$27</f>
        <v>12.3</v>
      </c>
      <c r="Y14" s="17">
        <f>[10]Julho!$D$28</f>
        <v>15.1</v>
      </c>
      <c r="Z14" s="17">
        <f>[10]Julho!$D$29</f>
        <v>17.3</v>
      </c>
      <c r="AA14" s="17">
        <f>[10]Julho!$D$30</f>
        <v>15.1</v>
      </c>
      <c r="AB14" s="17">
        <f>[10]Julho!$D$31</f>
        <v>15.7</v>
      </c>
      <c r="AC14" s="17">
        <f>[10]Julho!$D$32</f>
        <v>12.9</v>
      </c>
      <c r="AD14" s="17">
        <f>[10]Julho!$D$33</f>
        <v>14.3</v>
      </c>
      <c r="AE14" s="17">
        <f>[10]Julho!$D$34</f>
        <v>15</v>
      </c>
      <c r="AF14" s="17">
        <f>[10]Julho!$D$35</f>
        <v>13.7</v>
      </c>
      <c r="AG14" s="23">
        <f>MIN(B14:AF14)</f>
        <v>2.2000000000000002</v>
      </c>
      <c r="AH14" s="97">
        <f>AVERAGE(B14:AF14)</f>
        <v>13.28709677419355</v>
      </c>
    </row>
    <row r="15" spans="1:34" ht="17.100000000000001" customHeight="1" x14ac:dyDescent="0.2">
      <c r="A15" s="80" t="s">
        <v>6</v>
      </c>
      <c r="B15" s="17">
        <f>[11]Julho!$D$5</f>
        <v>13</v>
      </c>
      <c r="C15" s="17">
        <f>[11]Julho!$D$6</f>
        <v>13.3</v>
      </c>
      <c r="D15" s="17">
        <f>[11]Julho!$D$7</f>
        <v>12.9</v>
      </c>
      <c r="E15" s="17">
        <f>[11]Julho!$D$8</f>
        <v>12.4</v>
      </c>
      <c r="F15" s="17">
        <f>[11]Julho!$D$9</f>
        <v>14</v>
      </c>
      <c r="G15" s="17">
        <f>[11]Julho!$D$10</f>
        <v>14</v>
      </c>
      <c r="H15" s="17">
        <f>[11]Julho!$D$11</f>
        <v>14.8</v>
      </c>
      <c r="I15" s="17">
        <f>[11]Julho!$D$12</f>
        <v>13.9</v>
      </c>
      <c r="J15" s="17">
        <f>[11]Julho!$D$13</f>
        <v>14.1</v>
      </c>
      <c r="K15" s="17">
        <f>[11]Julho!$D$14</f>
        <v>12.7</v>
      </c>
      <c r="L15" s="17">
        <f>[11]Julho!$D$15</f>
        <v>13.2</v>
      </c>
      <c r="M15" s="17">
        <f>[11]Julho!$D$16</f>
        <v>13.6</v>
      </c>
      <c r="N15" s="17">
        <f>[11]Julho!$D$17</f>
        <v>14.5</v>
      </c>
      <c r="O15" s="17">
        <f>[11]Julho!$D$18</f>
        <v>13.5</v>
      </c>
      <c r="P15" s="17">
        <f>[11]Julho!$D$19</f>
        <v>13.5</v>
      </c>
      <c r="Q15" s="17">
        <f>[11]Julho!$D$20</f>
        <v>16.8</v>
      </c>
      <c r="R15" s="17">
        <f>[11]Julho!$D$21</f>
        <v>11.6</v>
      </c>
      <c r="S15" s="17">
        <f>[11]Julho!$D$22</f>
        <v>6.5</v>
      </c>
      <c r="T15" s="17">
        <f>[11]Julho!$D$23</f>
        <v>9.1</v>
      </c>
      <c r="U15" s="17">
        <f>[11]Julho!$D$24</f>
        <v>9.3000000000000007</v>
      </c>
      <c r="V15" s="17">
        <f>[11]Julho!$D$25</f>
        <v>15.5</v>
      </c>
      <c r="W15" s="17">
        <f>[11]Julho!$D$26</f>
        <v>15.8</v>
      </c>
      <c r="X15" s="17">
        <f>[11]Julho!$D$27</f>
        <v>16.899999999999999</v>
      </c>
      <c r="Y15" s="17">
        <f>[11]Julho!$D$28</f>
        <v>17.2</v>
      </c>
      <c r="Z15" s="17">
        <f>[11]Julho!$D$29</f>
        <v>20.8</v>
      </c>
      <c r="AA15" s="17">
        <f>[11]Julho!$D$30</f>
        <v>27</v>
      </c>
      <c r="AB15" s="17">
        <f>[11]Julho!$D$31</f>
        <v>24.9</v>
      </c>
      <c r="AC15" s="17">
        <f>[11]Julho!$D$32</f>
        <v>29.5</v>
      </c>
      <c r="AD15" s="17">
        <f>[11]Julho!$D$33</f>
        <v>32.299999999999997</v>
      </c>
      <c r="AE15" s="17">
        <f>[11]Julho!$D$34</f>
        <v>28.7</v>
      </c>
      <c r="AF15" s="17">
        <f>[11]Julho!$D$35</f>
        <v>28</v>
      </c>
      <c r="AG15" s="23">
        <f t="shared" si="1"/>
        <v>6.5</v>
      </c>
      <c r="AH15" s="97">
        <f t="shared" si="2"/>
        <v>16.558064516129029</v>
      </c>
    </row>
    <row r="16" spans="1:34" ht="17.100000000000001" customHeight="1" x14ac:dyDescent="0.2">
      <c r="A16" s="80" t="s">
        <v>7</v>
      </c>
      <c r="B16" s="17">
        <f>[12]Julho!$D$5</f>
        <v>13.1</v>
      </c>
      <c r="C16" s="17">
        <f>[12]Julho!$D$6</f>
        <v>13.9</v>
      </c>
      <c r="D16" s="17">
        <f>[12]Julho!$D$7</f>
        <v>14.9</v>
      </c>
      <c r="E16" s="17">
        <f>[12]Julho!$D$8</f>
        <v>16.8</v>
      </c>
      <c r="F16" s="17">
        <f>[12]Julho!$D$9</f>
        <v>18.3</v>
      </c>
      <c r="G16" s="17">
        <f>[12]Julho!$D$10</f>
        <v>12.6</v>
      </c>
      <c r="H16" s="17">
        <f>[12]Julho!$D$11</f>
        <v>4</v>
      </c>
      <c r="I16" s="17">
        <f>[12]Julho!$D$12</f>
        <v>11.2</v>
      </c>
      <c r="J16" s="17">
        <f>[12]Julho!$D$13</f>
        <v>13.5</v>
      </c>
      <c r="K16" s="17">
        <f>[12]Julho!$D$14</f>
        <v>15.7</v>
      </c>
      <c r="L16" s="17">
        <f>[12]Julho!$D$15</f>
        <v>16.399999999999999</v>
      </c>
      <c r="M16" s="17">
        <f>[12]Julho!$D$16</f>
        <v>18.3</v>
      </c>
      <c r="N16" s="17">
        <f>[12]Julho!$D$17</f>
        <v>20.3</v>
      </c>
      <c r="O16" s="17">
        <f>[12]Julho!$D$18</f>
        <v>19</v>
      </c>
      <c r="P16" s="17">
        <f>[12]Julho!$D$19</f>
        <v>19.2</v>
      </c>
      <c r="Q16" s="17">
        <f>[12]Julho!$D$20</f>
        <v>11.9</v>
      </c>
      <c r="R16" s="17">
        <f>[12]Julho!$D$21</f>
        <v>3.8</v>
      </c>
      <c r="S16" s="17">
        <f>[12]Julho!$D$22</f>
        <v>5.2</v>
      </c>
      <c r="T16" s="17">
        <f>[12]Julho!$D$23</f>
        <v>8.4</v>
      </c>
      <c r="U16" s="17">
        <f>[12]Julho!$D$24</f>
        <v>9.1999999999999993</v>
      </c>
      <c r="V16" s="17">
        <f>[12]Julho!$D$25</f>
        <v>9.3000000000000007</v>
      </c>
      <c r="W16" s="17">
        <f>[12]Julho!$D$26</f>
        <v>10.199999999999999</v>
      </c>
      <c r="X16" s="17">
        <f>[12]Julho!$D$27</f>
        <v>13.2</v>
      </c>
      <c r="Y16" s="17">
        <f>[12]Julho!$D$28</f>
        <v>14.7</v>
      </c>
      <c r="Z16" s="17">
        <f>[12]Julho!$D$29</f>
        <v>18.2</v>
      </c>
      <c r="AA16" s="17">
        <f>[12]Julho!$D$30</f>
        <v>19.399999999999999</v>
      </c>
      <c r="AB16" s="17">
        <f>[12]Julho!$D$31</f>
        <v>10</v>
      </c>
      <c r="AC16" s="17">
        <f>[12]Julho!$D$32</f>
        <v>9.1</v>
      </c>
      <c r="AD16" s="17">
        <f>[12]Julho!$D$33</f>
        <v>12.4</v>
      </c>
      <c r="AE16" s="17">
        <f>[12]Julho!$D$34</f>
        <v>15.8</v>
      </c>
      <c r="AF16" s="17">
        <f>[12]Julho!$D$35</f>
        <v>17.2</v>
      </c>
      <c r="AG16" s="23">
        <f t="shared" si="1"/>
        <v>3.8</v>
      </c>
      <c r="AH16" s="97">
        <f>AVERAGE(B16:AF16)</f>
        <v>13.393548387096772</v>
      </c>
    </row>
    <row r="17" spans="1:34" ht="17.100000000000001" customHeight="1" x14ac:dyDescent="0.2">
      <c r="A17" s="80" t="s">
        <v>8</v>
      </c>
      <c r="B17" s="17">
        <f>[13]Julho!$D$5</f>
        <v>19.600000000000001</v>
      </c>
      <c r="C17" s="17">
        <f>[13]Julho!$D$6</f>
        <v>14.9</v>
      </c>
      <c r="D17" s="17">
        <f>[13]Julho!$D$7</f>
        <v>15.5</v>
      </c>
      <c r="E17" s="17">
        <f>[13]Julho!$D$8</f>
        <v>15.6</v>
      </c>
      <c r="F17" s="17">
        <f>[13]Julho!$D$9</f>
        <v>17</v>
      </c>
      <c r="G17" s="17">
        <f>[13]Julho!$D$10</f>
        <v>11.7</v>
      </c>
      <c r="H17" s="17">
        <f>[13]Julho!$D$11</f>
        <v>6.6</v>
      </c>
      <c r="I17" s="17">
        <f>[13]Julho!$D$12</f>
        <v>4.8</v>
      </c>
      <c r="J17" s="17">
        <f>[13]Julho!$D$13</f>
        <v>12.1</v>
      </c>
      <c r="K17" s="17">
        <f>[13]Julho!$D$14</f>
        <v>15.7</v>
      </c>
      <c r="L17" s="17">
        <f>[13]Julho!$D$15</f>
        <v>16.600000000000001</v>
      </c>
      <c r="M17" s="17">
        <f>[13]Julho!$D$16</f>
        <v>18.3</v>
      </c>
      <c r="N17" s="17">
        <f>[13]Julho!$D$17</f>
        <v>17.5</v>
      </c>
      <c r="O17" s="17">
        <f>[13]Julho!$D$18</f>
        <v>17.5</v>
      </c>
      <c r="P17" s="17">
        <f>[13]Julho!$D$19</f>
        <v>19</v>
      </c>
      <c r="Q17" s="17">
        <f>[13]Julho!$D$20</f>
        <v>11.6</v>
      </c>
      <c r="R17" s="17">
        <f>[13]Julho!$D$21</f>
        <v>5.2</v>
      </c>
      <c r="S17" s="17">
        <f>[13]Julho!$D$22</f>
        <v>3.5</v>
      </c>
      <c r="T17" s="17">
        <f>[13]Julho!$D$23</f>
        <v>9.1</v>
      </c>
      <c r="U17" s="17">
        <f>[13]Julho!$D$24</f>
        <v>6.6</v>
      </c>
      <c r="V17" s="17">
        <f>[13]Julho!$D$25</f>
        <v>5.8</v>
      </c>
      <c r="W17" s="17">
        <f>[13]Julho!$D$26</f>
        <v>6.7</v>
      </c>
      <c r="X17" s="17">
        <f>[13]Julho!$D$27</f>
        <v>9.6999999999999993</v>
      </c>
      <c r="Y17" s="17">
        <f>[13]Julho!$D$28</f>
        <v>8.1</v>
      </c>
      <c r="Z17" s="17">
        <f>[13]Julho!$D$29</f>
        <v>12</v>
      </c>
      <c r="AA17" s="17">
        <f>[13]Julho!$D$30</f>
        <v>16.399999999999999</v>
      </c>
      <c r="AB17" s="17">
        <f>[13]Julho!$D$31</f>
        <v>11</v>
      </c>
      <c r="AC17" s="17">
        <f>[13]Julho!$D$32</f>
        <v>8.6</v>
      </c>
      <c r="AD17" s="17">
        <f>[13]Julho!$D$33</f>
        <v>12.2</v>
      </c>
      <c r="AE17" s="17">
        <f>[13]Julho!$D$34</f>
        <v>14.4</v>
      </c>
      <c r="AF17" s="17">
        <f>[13]Julho!$D$35</f>
        <v>16</v>
      </c>
      <c r="AG17" s="23">
        <f>MIN(B17:AF17)</f>
        <v>3.5</v>
      </c>
      <c r="AH17" s="97">
        <f>AVERAGE(B17:AF17)</f>
        <v>12.235483870967741</v>
      </c>
    </row>
    <row r="18" spans="1:34" ht="17.100000000000001" customHeight="1" x14ac:dyDescent="0.2">
      <c r="A18" s="80" t="s">
        <v>9</v>
      </c>
      <c r="B18" s="17">
        <f>[14]Julho!$D$5</f>
        <v>15.9</v>
      </c>
      <c r="C18" s="17">
        <f>[14]Julho!$D$6</f>
        <v>17.100000000000001</v>
      </c>
      <c r="D18" s="17">
        <f>[14]Julho!$D$7</f>
        <v>17</v>
      </c>
      <c r="E18" s="17">
        <f>[14]Julho!$D$8</f>
        <v>16.5</v>
      </c>
      <c r="F18" s="17">
        <f>[14]Julho!$D$9</f>
        <v>18</v>
      </c>
      <c r="G18" s="17">
        <f>[14]Julho!$D$10</f>
        <v>14</v>
      </c>
      <c r="H18" s="17">
        <f>[14]Julho!$D$11</f>
        <v>6.7</v>
      </c>
      <c r="I18" s="17">
        <f>[14]Julho!$D$12</f>
        <v>8.5</v>
      </c>
      <c r="J18" s="17">
        <f>[14]Julho!$D$13</f>
        <v>13.1</v>
      </c>
      <c r="K18" s="17">
        <f>[14]Julho!$D$14</f>
        <v>16.5</v>
      </c>
      <c r="L18" s="17">
        <f>[14]Julho!$D$15</f>
        <v>16.100000000000001</v>
      </c>
      <c r="M18" s="17">
        <f>[14]Julho!$D$16</f>
        <v>18.5</v>
      </c>
      <c r="N18" s="17">
        <f>[14]Julho!$D$17</f>
        <v>20.8</v>
      </c>
      <c r="O18" s="17">
        <f>[14]Julho!$D$18</f>
        <v>17.8</v>
      </c>
      <c r="P18" s="17">
        <f>[14]Julho!$D$19</f>
        <v>19.100000000000001</v>
      </c>
      <c r="Q18" s="17">
        <f>[14]Julho!$D$20</f>
        <v>14.2</v>
      </c>
      <c r="R18" s="17">
        <f>[14]Julho!$D$21</f>
        <v>6.7</v>
      </c>
      <c r="S18" s="17">
        <f>[14]Julho!$D$22</f>
        <v>6.2</v>
      </c>
      <c r="T18" s="17">
        <f>[14]Julho!$D$23</f>
        <v>10.7</v>
      </c>
      <c r="U18" s="17">
        <f>[14]Julho!$D$24</f>
        <v>11.9</v>
      </c>
      <c r="V18" s="17">
        <f>[14]Julho!$D$25</f>
        <v>12.7</v>
      </c>
      <c r="W18" s="17">
        <f>[14]Julho!$D$26</f>
        <v>13.6</v>
      </c>
      <c r="X18" s="17">
        <f>[14]Julho!$D$27</f>
        <v>12.6</v>
      </c>
      <c r="Y18" s="17">
        <f>[14]Julho!$D$28</f>
        <v>14.3</v>
      </c>
      <c r="Z18" s="17">
        <f>[14]Julho!$D$29</f>
        <v>19.7</v>
      </c>
      <c r="AA18" s="17">
        <f>[14]Julho!$D$30</f>
        <v>22</v>
      </c>
      <c r="AB18" s="17">
        <f>[14]Julho!$D$31</f>
        <v>14.4</v>
      </c>
      <c r="AC18" s="17">
        <f>[14]Julho!$D$32</f>
        <v>12.7</v>
      </c>
      <c r="AD18" s="17">
        <f>[14]Julho!$D$33</f>
        <v>15.9</v>
      </c>
      <c r="AE18" s="17">
        <f>[14]Julho!$D$34</f>
        <v>15.3</v>
      </c>
      <c r="AF18" s="17">
        <f>[14]Julho!$D$35</f>
        <v>18</v>
      </c>
      <c r="AG18" s="23">
        <f t="shared" ref="AG18:AG30" si="5">MIN(B18:AF18)</f>
        <v>6.2</v>
      </c>
      <c r="AH18" s="97">
        <f t="shared" ref="AH18:AH30" si="6">AVERAGE(B18:AF18)</f>
        <v>14.725806451612902</v>
      </c>
    </row>
    <row r="19" spans="1:34" ht="17.100000000000001" customHeight="1" x14ac:dyDescent="0.2">
      <c r="A19" s="80" t="s">
        <v>46</v>
      </c>
      <c r="B19" s="17">
        <f>[15]Julho!$D$5</f>
        <v>12.3</v>
      </c>
      <c r="C19" s="17">
        <f>[15]Julho!$D$6</f>
        <v>12.9</v>
      </c>
      <c r="D19" s="17">
        <f>[15]Julho!$D$7</f>
        <v>13.1</v>
      </c>
      <c r="E19" s="17">
        <f>[15]Julho!$D$8</f>
        <v>12.9</v>
      </c>
      <c r="F19" s="17">
        <f>[15]Julho!$D$9</f>
        <v>15.9</v>
      </c>
      <c r="G19" s="17">
        <f>[15]Julho!$D$10</f>
        <v>13.8</v>
      </c>
      <c r="H19" s="17">
        <f>[15]Julho!$D$11</f>
        <v>4</v>
      </c>
      <c r="I19" s="17">
        <f>[15]Julho!$D$12</f>
        <v>12.2</v>
      </c>
      <c r="J19" s="17">
        <f>[15]Julho!$D$13</f>
        <v>12.2</v>
      </c>
      <c r="K19" s="17">
        <f>[15]Julho!$D$14</f>
        <v>15.9</v>
      </c>
      <c r="L19" s="17">
        <f>[15]Julho!$D$15</f>
        <v>16.3</v>
      </c>
      <c r="M19" s="17">
        <f>[15]Julho!$D$16</f>
        <v>19.3</v>
      </c>
      <c r="N19" s="17">
        <f>[15]Julho!$D$17</f>
        <v>19.899999999999999</v>
      </c>
      <c r="O19" s="17">
        <f>[15]Julho!$D$18</f>
        <v>16.399999999999999</v>
      </c>
      <c r="P19" s="17">
        <f>[15]Julho!$D$19</f>
        <v>21.7</v>
      </c>
      <c r="Q19" s="17">
        <f>[15]Julho!$D$20</f>
        <v>13.6</v>
      </c>
      <c r="R19" s="17">
        <f>[15]Julho!$D$21</f>
        <v>5.7</v>
      </c>
      <c r="S19" s="17">
        <f>[15]Julho!$D$22</f>
        <v>9.1</v>
      </c>
      <c r="T19" s="17">
        <f>[15]Julho!$D$23</f>
        <v>11.2</v>
      </c>
      <c r="U19" s="17">
        <f>[15]Julho!$D$24</f>
        <v>9</v>
      </c>
      <c r="V19" s="17">
        <f>[15]Julho!$D$25</f>
        <v>8.1999999999999993</v>
      </c>
      <c r="W19" s="17">
        <f>[15]Julho!$D$26</f>
        <v>8.1999999999999993</v>
      </c>
      <c r="X19" s="17">
        <f>[15]Julho!$D$27</f>
        <v>10.7</v>
      </c>
      <c r="Y19" s="17">
        <f>[15]Julho!$D$28</f>
        <v>10.3</v>
      </c>
      <c r="Z19" s="17">
        <f>[15]Julho!$D$29</f>
        <v>13.3</v>
      </c>
      <c r="AA19" s="17">
        <f>[15]Julho!$D$30</f>
        <v>15.3</v>
      </c>
      <c r="AB19" s="17">
        <f>[15]Julho!$D$31</f>
        <v>14</v>
      </c>
      <c r="AC19" s="17">
        <f>[15]Julho!$D$32</f>
        <v>11.3</v>
      </c>
      <c r="AD19" s="17">
        <f>[15]Julho!$D$33</f>
        <v>11.1</v>
      </c>
      <c r="AE19" s="17">
        <f>[15]Julho!$D$34</f>
        <v>13.7</v>
      </c>
      <c r="AF19" s="17">
        <f>[15]Julho!$D$35</f>
        <v>14.1</v>
      </c>
      <c r="AG19" s="23">
        <f t="shared" ref="AG19" si="7">MIN(B19:AF19)</f>
        <v>4</v>
      </c>
      <c r="AH19" s="97">
        <f t="shared" ref="AH19" si="8">AVERAGE(B19:AF19)</f>
        <v>12.825806451612905</v>
      </c>
    </row>
    <row r="20" spans="1:34" ht="17.100000000000001" customHeight="1" x14ac:dyDescent="0.2">
      <c r="A20" s="80" t="s">
        <v>10</v>
      </c>
      <c r="B20" s="17">
        <f>[16]Julho!$D$5</f>
        <v>13.6</v>
      </c>
      <c r="C20" s="17">
        <f>[16]Julho!$D$6</f>
        <v>14.4</v>
      </c>
      <c r="D20" s="17">
        <f>[16]Julho!$D$7</f>
        <v>14</v>
      </c>
      <c r="E20" s="17">
        <f>[16]Julho!$D$8</f>
        <v>16.5</v>
      </c>
      <c r="F20" s="17">
        <f>[16]Julho!$D$9</f>
        <v>17.8</v>
      </c>
      <c r="G20" s="17">
        <f>[16]Julho!$D$10</f>
        <v>12.4</v>
      </c>
      <c r="H20" s="17">
        <f>[16]Julho!$D$11</f>
        <v>4.8</v>
      </c>
      <c r="I20" s="17">
        <f>[16]Julho!$D$12</f>
        <v>6.1</v>
      </c>
      <c r="J20" s="17">
        <f>[16]Julho!$D$13</f>
        <v>11.4</v>
      </c>
      <c r="K20" s="17">
        <f>[16]Julho!$D$14</f>
        <v>15.5</v>
      </c>
      <c r="L20" s="17">
        <f>[16]Julho!$D$15</f>
        <v>18.2</v>
      </c>
      <c r="M20" s="17">
        <f>[16]Julho!$D$16</f>
        <v>18.8</v>
      </c>
      <c r="N20" s="17">
        <f>[16]Julho!$D$17</f>
        <v>18.5</v>
      </c>
      <c r="O20" s="17">
        <f>[16]Julho!$D$18</f>
        <v>18.8</v>
      </c>
      <c r="P20" s="17">
        <f>[16]Julho!$D$19</f>
        <v>19.899999999999999</v>
      </c>
      <c r="Q20" s="17">
        <f>[16]Julho!$D$20</f>
        <v>12.1</v>
      </c>
      <c r="R20" s="17">
        <f>[16]Julho!$D$21</f>
        <v>5.4</v>
      </c>
      <c r="S20" s="17">
        <f>[16]Julho!$D$22</f>
        <v>2.7</v>
      </c>
      <c r="T20" s="17">
        <f>[16]Julho!$D$23</f>
        <v>9.1999999999999993</v>
      </c>
      <c r="U20" s="17">
        <f>[16]Julho!$D$24</f>
        <v>9.5</v>
      </c>
      <c r="V20" s="17">
        <f>[16]Julho!$D$25</f>
        <v>9.1</v>
      </c>
      <c r="W20" s="17">
        <f>[16]Julho!$D$26</f>
        <v>8.6999999999999993</v>
      </c>
      <c r="X20" s="17">
        <f>[16]Julho!$D$27</f>
        <v>11.3</v>
      </c>
      <c r="Y20" s="17">
        <f>[16]Julho!$D$28</f>
        <v>12.1</v>
      </c>
      <c r="Z20" s="17">
        <f>[16]Julho!$D$29</f>
        <v>14.6</v>
      </c>
      <c r="AA20" s="17">
        <f>[16]Julho!$D$30</f>
        <v>17.899999999999999</v>
      </c>
      <c r="AB20" s="17">
        <f>[16]Julho!$D$31</f>
        <v>9.9</v>
      </c>
      <c r="AC20" s="17">
        <f>[16]Julho!$D$32</f>
        <v>8.3000000000000007</v>
      </c>
      <c r="AD20" s="17">
        <f>[16]Julho!$D$33</f>
        <v>12.2</v>
      </c>
      <c r="AE20" s="17">
        <f>[16]Julho!$D$34</f>
        <v>14.8</v>
      </c>
      <c r="AF20" s="17">
        <f>[16]Julho!$D$35</f>
        <v>15.9</v>
      </c>
      <c r="AG20" s="23">
        <f t="shared" si="5"/>
        <v>2.7</v>
      </c>
      <c r="AH20" s="97">
        <f t="shared" si="6"/>
        <v>12.722580645161292</v>
      </c>
    </row>
    <row r="21" spans="1:34" ht="17.100000000000001" customHeight="1" x14ac:dyDescent="0.2">
      <c r="A21" s="80" t="s">
        <v>11</v>
      </c>
      <c r="B21" s="17">
        <f>[17]Julho!$D$5</f>
        <v>10.6</v>
      </c>
      <c r="C21" s="17">
        <f>[17]Julho!$D$6</f>
        <v>11.6</v>
      </c>
      <c r="D21" s="17">
        <f>[17]Julho!$D$7</f>
        <v>11</v>
      </c>
      <c r="E21" s="17">
        <f>[17]Julho!$D$8</f>
        <v>10.9</v>
      </c>
      <c r="F21" s="17">
        <f>[17]Julho!$D$9</f>
        <v>13.6</v>
      </c>
      <c r="G21" s="17">
        <f>[17]Julho!$D$10</f>
        <v>11.9</v>
      </c>
      <c r="H21" s="17">
        <f>[17]Julho!$D$11</f>
        <v>3.5</v>
      </c>
      <c r="I21" s="17">
        <f>[17]Julho!$D$12</f>
        <v>6.3</v>
      </c>
      <c r="J21" s="17">
        <f>[17]Julho!$D$13</f>
        <v>9.1</v>
      </c>
      <c r="K21" s="17">
        <f>[17]Julho!$D$14</f>
        <v>12.4</v>
      </c>
      <c r="L21" s="17">
        <f>[17]Julho!$D$15</f>
        <v>12.2</v>
      </c>
      <c r="M21" s="17">
        <f>[17]Julho!$D$16</f>
        <v>16.5</v>
      </c>
      <c r="N21" s="17">
        <f>[17]Julho!$D$17</f>
        <v>17.2</v>
      </c>
      <c r="O21" s="17">
        <f>[17]Julho!$D$18</f>
        <v>13.8</v>
      </c>
      <c r="P21" s="17">
        <f>[17]Julho!$D$19</f>
        <v>18.3</v>
      </c>
      <c r="Q21" s="17">
        <f>[17]Julho!$D$20</f>
        <v>13.3</v>
      </c>
      <c r="R21" s="17">
        <f>[17]Julho!$D$21</f>
        <v>5.8</v>
      </c>
      <c r="S21" s="17">
        <f>[17]Julho!$D$22</f>
        <v>3.6</v>
      </c>
      <c r="T21" s="17">
        <f>[17]Julho!$D$23</f>
        <v>9.5</v>
      </c>
      <c r="U21" s="17">
        <f>[17]Julho!$D$24</f>
        <v>7.3</v>
      </c>
      <c r="V21" s="17">
        <f>[17]Julho!$D$25</f>
        <v>9.1999999999999993</v>
      </c>
      <c r="W21" s="17">
        <f>[17]Julho!$D$26</f>
        <v>8.6</v>
      </c>
      <c r="X21" s="17">
        <f>[17]Julho!$D$27</f>
        <v>8.6</v>
      </c>
      <c r="Y21" s="17">
        <f>[17]Julho!$D$28</f>
        <v>8.5</v>
      </c>
      <c r="Z21" s="17">
        <f>[17]Julho!$D$29</f>
        <v>13.2</v>
      </c>
      <c r="AA21" s="17">
        <f>[17]Julho!$D$30</f>
        <v>13.9</v>
      </c>
      <c r="AB21" s="17">
        <f>[17]Julho!$D$31</f>
        <v>11.9</v>
      </c>
      <c r="AC21" s="17">
        <f>[17]Julho!$D$32</f>
        <v>11</v>
      </c>
      <c r="AD21" s="17">
        <f>[17]Julho!$D$33</f>
        <v>10.6</v>
      </c>
      <c r="AE21" s="17">
        <f>[17]Julho!$D$34</f>
        <v>11.3</v>
      </c>
      <c r="AF21" s="17">
        <f>[17]Julho!$D$35</f>
        <v>11.1</v>
      </c>
      <c r="AG21" s="23">
        <f t="shared" si="5"/>
        <v>3.5</v>
      </c>
      <c r="AH21" s="97">
        <f t="shared" si="6"/>
        <v>10.848387096774196</v>
      </c>
    </row>
    <row r="22" spans="1:34" ht="17.100000000000001" customHeight="1" x14ac:dyDescent="0.2">
      <c r="A22" s="80" t="s">
        <v>12</v>
      </c>
      <c r="B22" s="17">
        <f>[18]Julho!$D$5</f>
        <v>15.7</v>
      </c>
      <c r="C22" s="17">
        <f>[18]Julho!$D$6</f>
        <v>15.2</v>
      </c>
      <c r="D22" s="17">
        <f>[18]Julho!$D$7</f>
        <v>15.7</v>
      </c>
      <c r="E22" s="17">
        <f>[18]Julho!$D$8</f>
        <v>14.3</v>
      </c>
      <c r="F22" s="17">
        <f>[18]Julho!$D$9</f>
        <v>16.899999999999999</v>
      </c>
      <c r="G22" s="17">
        <f>[18]Julho!$D$10</f>
        <v>14.9</v>
      </c>
      <c r="H22" s="17">
        <f>[18]Julho!$D$11</f>
        <v>10.199999999999999</v>
      </c>
      <c r="I22" s="17">
        <f>[18]Julho!$D$12</f>
        <v>14.4</v>
      </c>
      <c r="J22" s="17">
        <f>[18]Julho!$D$13</f>
        <v>14.9</v>
      </c>
      <c r="K22" s="17">
        <f>[18]Julho!$D$14</f>
        <v>15.3</v>
      </c>
      <c r="L22" s="17">
        <f>[18]Julho!$D$15</f>
        <v>15.2</v>
      </c>
      <c r="M22" s="17">
        <f>[18]Julho!$D$16</f>
        <v>17.100000000000001</v>
      </c>
      <c r="N22" s="17">
        <f>[18]Julho!$D$17</f>
        <v>18.8</v>
      </c>
      <c r="O22" s="17">
        <f>[18]Julho!$D$18</f>
        <v>15.7</v>
      </c>
      <c r="P22" s="17">
        <f>[18]Julho!$D$19</f>
        <v>18.899999999999999</v>
      </c>
      <c r="Q22" s="17">
        <f>[18]Julho!$D$20</f>
        <v>14.3</v>
      </c>
      <c r="R22" s="17">
        <f>[18]Julho!$D$21</f>
        <v>7</v>
      </c>
      <c r="S22" s="17">
        <f>[18]Julho!$D$22</f>
        <v>8.9</v>
      </c>
      <c r="T22" s="17">
        <f>[18]Julho!$D$23</f>
        <v>12</v>
      </c>
      <c r="U22" s="17">
        <f>[18]Julho!$D$24</f>
        <v>8.4</v>
      </c>
      <c r="V22" s="17">
        <f>[18]Julho!$D$25</f>
        <v>10.5</v>
      </c>
      <c r="W22" s="17">
        <f>[18]Julho!$D$26</f>
        <v>9.3000000000000007</v>
      </c>
      <c r="X22" s="17">
        <f>[18]Julho!$D$27</f>
        <v>11.4</v>
      </c>
      <c r="Y22" s="17">
        <f>[18]Julho!$D$28</f>
        <v>11.8</v>
      </c>
      <c r="Z22" s="17">
        <f>[18]Julho!$D$29</f>
        <v>15.9</v>
      </c>
      <c r="AA22" s="17">
        <f>[18]Julho!$D$30</f>
        <v>15.8</v>
      </c>
      <c r="AB22" s="17">
        <f>[18]Julho!$D$31</f>
        <v>16.5</v>
      </c>
      <c r="AC22" s="17">
        <f>[18]Julho!$D$32</f>
        <v>13.9</v>
      </c>
      <c r="AD22" s="17">
        <f>[18]Julho!$D$33</f>
        <v>14.5</v>
      </c>
      <c r="AE22" s="17">
        <f>[18]Julho!$D$34</f>
        <v>16.2</v>
      </c>
      <c r="AF22" s="17">
        <f>[18]Julho!$D$35</f>
        <v>14.7</v>
      </c>
      <c r="AG22" s="23">
        <f t="shared" si="5"/>
        <v>7</v>
      </c>
      <c r="AH22" s="97">
        <f t="shared" si="6"/>
        <v>14.009677419354835</v>
      </c>
    </row>
    <row r="23" spans="1:34" ht="17.100000000000001" customHeight="1" x14ac:dyDescent="0.2">
      <c r="A23" s="80" t="s">
        <v>13</v>
      </c>
      <c r="B23" s="17">
        <f>[19]Julho!$D$5</f>
        <v>12.7</v>
      </c>
      <c r="C23" s="17">
        <f>[19]Julho!$D$6</f>
        <v>12.9</v>
      </c>
      <c r="D23" s="17">
        <f>[19]Julho!$D$7</f>
        <v>13.5</v>
      </c>
      <c r="E23" s="17">
        <f>[19]Julho!$D$8</f>
        <v>13.2</v>
      </c>
      <c r="F23" s="17">
        <f>[19]Julho!$D$9</f>
        <v>14.6</v>
      </c>
      <c r="G23" s="17">
        <f>[19]Julho!$D$10</f>
        <v>13.8</v>
      </c>
      <c r="H23" s="17">
        <f>[19]Julho!$D$11</f>
        <v>12.8</v>
      </c>
      <c r="I23" s="17">
        <f>[19]Julho!$D$12</f>
        <v>13.1</v>
      </c>
      <c r="J23" s="17">
        <f>[19]Julho!$D$13</f>
        <v>15.6</v>
      </c>
      <c r="K23" s="17">
        <f>[19]Julho!$D$14</f>
        <v>14.3</v>
      </c>
      <c r="L23" s="17">
        <f>[19]Julho!$D$15</f>
        <v>15.2</v>
      </c>
      <c r="M23" s="17">
        <f>[19]Julho!$D$16</f>
        <v>16.2</v>
      </c>
      <c r="N23" s="17">
        <f>[19]Julho!$D$17</f>
        <v>19.100000000000001</v>
      </c>
      <c r="O23" s="17">
        <f>[19]Julho!$D$18</f>
        <v>15.8</v>
      </c>
      <c r="P23" s="17">
        <f>[19]Julho!$D$19</f>
        <v>18.100000000000001</v>
      </c>
      <c r="Q23" s="17">
        <f>[19]Julho!$D$20</f>
        <v>14.2</v>
      </c>
      <c r="R23" s="17">
        <f>[19]Julho!$D$21</f>
        <v>4.3</v>
      </c>
      <c r="S23" s="17">
        <f>[19]Julho!$D$22</f>
        <v>7.3</v>
      </c>
      <c r="T23" s="17">
        <f>[19]Julho!$D$23</f>
        <v>9.9</v>
      </c>
      <c r="U23" s="17">
        <f>[19]Julho!$D$24</f>
        <v>7.9</v>
      </c>
      <c r="V23" s="17">
        <f>[19]Julho!$D$25</f>
        <v>8.6999999999999993</v>
      </c>
      <c r="W23" s="17">
        <f>[19]Julho!$D$26</f>
        <v>7</v>
      </c>
      <c r="X23" s="17">
        <f>[19]Julho!$D$27</f>
        <v>8</v>
      </c>
      <c r="Y23" s="17">
        <f>[19]Julho!$D$28</f>
        <v>10.9</v>
      </c>
      <c r="Z23" s="17">
        <f>[19]Julho!$D$29</f>
        <v>15.7</v>
      </c>
      <c r="AA23" s="17">
        <f>[19]Julho!$D$30</f>
        <v>15.3</v>
      </c>
      <c r="AB23" s="17">
        <f>[19]Julho!$D$31</f>
        <v>17.100000000000001</v>
      </c>
      <c r="AC23" s="17">
        <f>[19]Julho!$D$32</f>
        <v>10.8</v>
      </c>
      <c r="AD23" s="17">
        <f>[19]Julho!$D$33</f>
        <v>11.8</v>
      </c>
      <c r="AE23" s="17">
        <f>[19]Julho!$D$34</f>
        <v>13.4</v>
      </c>
      <c r="AF23" s="17">
        <f>[19]Julho!$D$35</f>
        <v>13.7</v>
      </c>
      <c r="AG23" s="23">
        <f t="shared" si="5"/>
        <v>4.3</v>
      </c>
      <c r="AH23" s="97">
        <f t="shared" si="6"/>
        <v>12.803225806451611</v>
      </c>
    </row>
    <row r="24" spans="1:34" ht="17.100000000000001" customHeight="1" x14ac:dyDescent="0.2">
      <c r="A24" s="80" t="s">
        <v>14</v>
      </c>
      <c r="B24" s="17">
        <f>[20]Julho!$D$5</f>
        <v>12.1</v>
      </c>
      <c r="C24" s="17">
        <f>[20]Julho!$D$6</f>
        <v>12.1</v>
      </c>
      <c r="D24" s="17">
        <f>[20]Julho!$D$7</f>
        <v>10.9</v>
      </c>
      <c r="E24" s="17">
        <f>[20]Julho!$D$8</f>
        <v>13.3</v>
      </c>
      <c r="F24" s="17">
        <f>[20]Julho!$D$9</f>
        <v>15.4</v>
      </c>
      <c r="G24" s="17">
        <f>[20]Julho!$D$10</f>
        <v>15.4</v>
      </c>
      <c r="H24" s="17">
        <f>[20]Julho!$D$11</f>
        <v>12.2</v>
      </c>
      <c r="I24" s="17">
        <f>[20]Julho!$D$12</f>
        <v>9.3000000000000007</v>
      </c>
      <c r="J24" s="17">
        <f>[20]Julho!$D$13</f>
        <v>8.9</v>
      </c>
      <c r="K24" s="17">
        <f>[20]Julho!$D$14</f>
        <v>13.3</v>
      </c>
      <c r="L24" s="17">
        <f>[20]Julho!$D$15</f>
        <v>14</v>
      </c>
      <c r="M24" s="17">
        <f>[20]Julho!$D$16</f>
        <v>14.1</v>
      </c>
      <c r="N24" s="17">
        <f>[20]Julho!$D$17</f>
        <v>15</v>
      </c>
      <c r="O24" s="17">
        <f>[20]Julho!$D$18</f>
        <v>13</v>
      </c>
      <c r="P24" s="17">
        <f>[20]Julho!$D$19</f>
        <v>14.5</v>
      </c>
      <c r="Q24" s="17">
        <f>[20]Julho!$D$20</f>
        <v>14.5</v>
      </c>
      <c r="R24" s="17">
        <f>[20]Julho!$D$21</f>
        <v>7</v>
      </c>
      <c r="S24" s="17">
        <f>[20]Julho!$D$22</f>
        <v>3.7</v>
      </c>
      <c r="T24" s="17">
        <f>[20]Julho!$D$23</f>
        <v>6.8</v>
      </c>
      <c r="U24" s="17">
        <f>[20]Julho!$D$24</f>
        <v>8.9</v>
      </c>
      <c r="V24" s="17">
        <f>[20]Julho!$D$25</f>
        <v>9.9</v>
      </c>
      <c r="W24" s="17">
        <f>[20]Julho!$D$26</f>
        <v>10.5</v>
      </c>
      <c r="X24" s="17">
        <f>[20]Julho!$D$27</f>
        <v>10.199999999999999</v>
      </c>
      <c r="Y24" s="17">
        <f>[20]Julho!$D$28</f>
        <v>13.5</v>
      </c>
      <c r="Z24" s="17">
        <f>[20]Julho!$D$29</f>
        <v>17.5</v>
      </c>
      <c r="AA24" s="17">
        <f>[20]Julho!$D$30</f>
        <v>13.1</v>
      </c>
      <c r="AB24" s="17">
        <f>[20]Julho!$D$31</f>
        <v>14.3</v>
      </c>
      <c r="AC24" s="17">
        <f>[20]Julho!$D$32</f>
        <v>12.9</v>
      </c>
      <c r="AD24" s="17">
        <f>[20]Julho!$D$33</f>
        <v>14.7</v>
      </c>
      <c r="AE24" s="17">
        <f>[20]Julho!$D$34</f>
        <v>15.6</v>
      </c>
      <c r="AF24" s="17">
        <f>[20]Julho!$D$35</f>
        <v>14.3</v>
      </c>
      <c r="AG24" s="23">
        <f t="shared" si="5"/>
        <v>3.7</v>
      </c>
      <c r="AH24" s="97">
        <f t="shared" si="6"/>
        <v>12.28709677419355</v>
      </c>
    </row>
    <row r="25" spans="1:34" ht="17.100000000000001" customHeight="1" x14ac:dyDescent="0.2">
      <c r="A25" s="80" t="s">
        <v>15</v>
      </c>
      <c r="B25" s="17">
        <f>[21]Julho!$D$5</f>
        <v>14.6</v>
      </c>
      <c r="C25" s="17">
        <f>[21]Julho!$D$6</f>
        <v>14.6</v>
      </c>
      <c r="D25" s="17">
        <f>[21]Julho!$D$7</f>
        <v>14.4</v>
      </c>
      <c r="E25" s="17">
        <f>[21]Julho!$D$8</f>
        <v>14.1</v>
      </c>
      <c r="F25" s="17">
        <f>[21]Julho!$D$9</f>
        <v>15.6</v>
      </c>
      <c r="G25" s="17">
        <f>[21]Julho!$D$10</f>
        <v>10.199999999999999</v>
      </c>
      <c r="H25" s="17">
        <f>[21]Julho!$D$11</f>
        <v>7.5</v>
      </c>
      <c r="I25" s="17">
        <f>[21]Julho!$D$12</f>
        <v>8.3000000000000007</v>
      </c>
      <c r="J25" s="17">
        <f>[21]Julho!$D$13</f>
        <v>11.4</v>
      </c>
      <c r="K25" s="17">
        <f>[21]Julho!$D$14</f>
        <v>17.899999999999999</v>
      </c>
      <c r="L25" s="17">
        <f>[21]Julho!$D$15</f>
        <v>16.3</v>
      </c>
      <c r="M25" s="17">
        <f>[21]Julho!$D$16</f>
        <v>22.2</v>
      </c>
      <c r="N25" s="17">
        <f>[21]Julho!$D$17</f>
        <v>19.399999999999999</v>
      </c>
      <c r="O25" s="17">
        <f>[21]Julho!$D$18</f>
        <v>22.4</v>
      </c>
      <c r="P25" s="17">
        <f>[21]Julho!$D$19</f>
        <v>19.600000000000001</v>
      </c>
      <c r="Q25" s="17">
        <f>[21]Julho!$D$20</f>
        <v>9.1</v>
      </c>
      <c r="R25" s="17">
        <f>[21]Julho!$D$21</f>
        <v>3.6</v>
      </c>
      <c r="S25" s="17">
        <f>[21]Julho!$D$22</f>
        <v>6.5</v>
      </c>
      <c r="T25" s="17">
        <f>[21]Julho!$D$23</f>
        <v>7.2</v>
      </c>
      <c r="U25" s="17">
        <f>[21]Julho!$D$24</f>
        <v>8.8000000000000007</v>
      </c>
      <c r="V25" s="17">
        <f>[21]Julho!$D$25</f>
        <v>10.7</v>
      </c>
      <c r="W25" s="17">
        <f>[21]Julho!$D$26</f>
        <v>9.5</v>
      </c>
      <c r="X25" s="17">
        <f>[21]Julho!$D$27</f>
        <v>11.4</v>
      </c>
      <c r="Y25" s="17">
        <f>[21]Julho!$D$28</f>
        <v>12.4</v>
      </c>
      <c r="Z25" s="17">
        <f>[21]Julho!$D$29</f>
        <v>15.8</v>
      </c>
      <c r="AA25" s="17">
        <f>[21]Julho!$D$30</f>
        <v>17</v>
      </c>
      <c r="AB25" s="17">
        <f>[21]Julho!$D$31</f>
        <v>8.4</v>
      </c>
      <c r="AC25" s="17">
        <f>[21]Julho!$D$32</f>
        <v>9.6999999999999993</v>
      </c>
      <c r="AD25" s="17">
        <f>[21]Julho!$D$33</f>
        <v>11.5</v>
      </c>
      <c r="AE25" s="17">
        <f>[21]Julho!$D$34</f>
        <v>13.6</v>
      </c>
      <c r="AF25" s="17">
        <f>[21]Julho!$D$35</f>
        <v>14.4</v>
      </c>
      <c r="AG25" s="23">
        <f t="shared" si="5"/>
        <v>3.6</v>
      </c>
      <c r="AH25" s="97">
        <f t="shared" si="6"/>
        <v>12.841935483870964</v>
      </c>
    </row>
    <row r="26" spans="1:34" ht="17.100000000000001" customHeight="1" x14ac:dyDescent="0.2">
      <c r="A26" s="80" t="s">
        <v>16</v>
      </c>
      <c r="B26" s="17">
        <f>[22]Julho!$D$5</f>
        <v>13.7</v>
      </c>
      <c r="C26" s="17">
        <f>[22]Julho!$D$6</f>
        <v>14.1</v>
      </c>
      <c r="D26" s="17">
        <f>[22]Julho!$D$7</f>
        <v>14.9</v>
      </c>
      <c r="E26" s="17">
        <f>[22]Julho!$D$8</f>
        <v>18.2</v>
      </c>
      <c r="F26" s="17">
        <f>[22]Julho!$D$9</f>
        <v>16</v>
      </c>
      <c r="G26" s="17">
        <f>[22]Julho!$D$10</f>
        <v>13.1</v>
      </c>
      <c r="H26" s="17">
        <f>[22]Julho!$D$11</f>
        <v>6.7</v>
      </c>
      <c r="I26" s="17">
        <f>[22]Julho!$D$12</f>
        <v>14.3</v>
      </c>
      <c r="J26" s="17">
        <f>[22]Julho!$D$13</f>
        <v>15.5</v>
      </c>
      <c r="K26" s="17">
        <f>[22]Julho!$D$14</f>
        <v>20.399999999999999</v>
      </c>
      <c r="L26" s="17">
        <f>[22]Julho!$D$15</f>
        <v>22.8</v>
      </c>
      <c r="M26" s="17">
        <f>[22]Julho!$D$16</f>
        <v>21.6</v>
      </c>
      <c r="N26" s="17">
        <f>[22]Julho!$D$17</f>
        <v>20.9</v>
      </c>
      <c r="O26" s="17">
        <f>[22]Julho!$D$18</f>
        <v>22.2</v>
      </c>
      <c r="P26" s="17">
        <f>[22]Julho!$D$19</f>
        <v>20.3</v>
      </c>
      <c r="Q26" s="17">
        <f>[22]Julho!$D$20</f>
        <v>12.6</v>
      </c>
      <c r="R26" s="17">
        <f>[22]Julho!$D$21</f>
        <v>5.7</v>
      </c>
      <c r="S26" s="17">
        <f>[22]Julho!$D$22</f>
        <v>11.6</v>
      </c>
      <c r="T26" s="17">
        <f>[22]Julho!$D$23</f>
        <v>11.3</v>
      </c>
      <c r="U26" s="17">
        <f>[22]Julho!$D$24</f>
        <v>6.2</v>
      </c>
      <c r="V26" s="17">
        <f>[22]Julho!$D$25</f>
        <v>7</v>
      </c>
      <c r="W26" s="17">
        <f>[22]Julho!$D$26</f>
        <v>7.8</v>
      </c>
      <c r="X26" s="17">
        <f>[22]Julho!$D$27</f>
        <v>9.6</v>
      </c>
      <c r="Y26" s="17">
        <f>[22]Julho!$D$28</f>
        <v>12.2</v>
      </c>
      <c r="Z26" s="17">
        <f>[22]Julho!$D$29</f>
        <v>13.6</v>
      </c>
      <c r="AA26" s="17">
        <f>[22]Julho!$D$30</f>
        <v>19.100000000000001</v>
      </c>
      <c r="AB26" s="17">
        <f>[22]Julho!$D$31</f>
        <v>13</v>
      </c>
      <c r="AC26" s="17">
        <f>[22]Julho!$D$32</f>
        <v>12.5</v>
      </c>
      <c r="AD26" s="17">
        <f>[22]Julho!$D$33</f>
        <v>10.6</v>
      </c>
      <c r="AE26" s="17">
        <f>[22]Julho!$D$34</f>
        <v>13.4</v>
      </c>
      <c r="AF26" s="17">
        <f>[22]Julho!$D$35</f>
        <v>14.3</v>
      </c>
      <c r="AG26" s="23">
        <f t="shared" si="5"/>
        <v>5.7</v>
      </c>
      <c r="AH26" s="97">
        <f t="shared" si="6"/>
        <v>14.038709677419359</v>
      </c>
    </row>
    <row r="27" spans="1:34" ht="17.100000000000001" customHeight="1" x14ac:dyDescent="0.2">
      <c r="A27" s="84" t="s">
        <v>17</v>
      </c>
      <c r="B27" s="17">
        <f>[23]Julho!$D$5</f>
        <v>10.6</v>
      </c>
      <c r="C27" s="17">
        <f>[23]Julho!$D$6</f>
        <v>12.5</v>
      </c>
      <c r="D27" s="17">
        <f>[23]Julho!$D$7</f>
        <v>14.6</v>
      </c>
      <c r="E27" s="17">
        <f>[23]Julho!$D$8</f>
        <v>14.3</v>
      </c>
      <c r="F27" s="17">
        <f>[23]Julho!$D$9</f>
        <v>15.1</v>
      </c>
      <c r="G27" s="17">
        <f>[23]Julho!$D$10</f>
        <v>13.5</v>
      </c>
      <c r="H27" s="17">
        <f>[23]Julho!$D$11</f>
        <v>2.7</v>
      </c>
      <c r="I27" s="17">
        <f>[23]Julho!$D$12</f>
        <v>4.4000000000000004</v>
      </c>
      <c r="J27" s="17">
        <f>[23]Julho!$D$13</f>
        <v>11</v>
      </c>
      <c r="K27" s="17">
        <f>[23]Julho!$D$14</f>
        <v>12.9</v>
      </c>
      <c r="L27" s="17">
        <f>[23]Julho!$D$15</f>
        <v>14.9</v>
      </c>
      <c r="M27" s="17">
        <f>[23]Julho!$D$16</f>
        <v>15.8</v>
      </c>
      <c r="N27" s="17">
        <f>[23]Julho!$D$17</f>
        <v>17.600000000000001</v>
      </c>
      <c r="O27" s="17">
        <f>[23]Julho!$D$18</f>
        <v>15.9</v>
      </c>
      <c r="P27" s="17">
        <f>[23]Julho!$D$19</f>
        <v>17.5</v>
      </c>
      <c r="Q27" s="17">
        <f>[23]Julho!$D$20</f>
        <v>14</v>
      </c>
      <c r="R27" s="17">
        <f>[23]Julho!$D$21</f>
        <v>4.3</v>
      </c>
      <c r="S27" s="156">
        <f>[23]Julho!$D$22</f>
        <v>0.7</v>
      </c>
      <c r="T27" s="17">
        <f>[23]Julho!$D$23</f>
        <v>9.9</v>
      </c>
      <c r="U27" s="17">
        <f>[23]Julho!$D$24</f>
        <v>7.3</v>
      </c>
      <c r="V27" s="17">
        <f>[23]Julho!$D$25</f>
        <v>8.1999999999999993</v>
      </c>
      <c r="W27" s="17">
        <f>[23]Julho!$D$26</f>
        <v>7.4</v>
      </c>
      <c r="X27" s="17">
        <f>[23]Julho!$D$27</f>
        <v>11.4</v>
      </c>
      <c r="Y27" s="17">
        <f>[23]Julho!$D$28</f>
        <v>9</v>
      </c>
      <c r="Z27" s="17">
        <f>[23]Julho!$D$29</f>
        <v>13.7</v>
      </c>
      <c r="AA27" s="17">
        <f>[23]Julho!$D$30</f>
        <v>15.3</v>
      </c>
      <c r="AB27" s="17">
        <f>[23]Julho!$D$31</f>
        <v>12.1</v>
      </c>
      <c r="AC27" s="17">
        <f>[23]Julho!$D$32</f>
        <v>11.3</v>
      </c>
      <c r="AD27" s="17">
        <f>[23]Julho!$D$33</f>
        <v>9.6</v>
      </c>
      <c r="AE27" s="17">
        <f>[23]Julho!$D$34</f>
        <v>13.3</v>
      </c>
      <c r="AF27" s="17">
        <f>[23]Julho!$D$35</f>
        <v>17.7</v>
      </c>
      <c r="AG27" s="156">
        <f t="shared" si="5"/>
        <v>0.7</v>
      </c>
      <c r="AH27" s="97">
        <f t="shared" si="6"/>
        <v>11.56451612903226</v>
      </c>
    </row>
    <row r="28" spans="1:34" ht="17.100000000000001" customHeight="1" x14ac:dyDescent="0.2">
      <c r="A28" s="80" t="s">
        <v>18</v>
      </c>
      <c r="B28" s="17">
        <f>[24]Julho!$D$5</f>
        <v>14.9</v>
      </c>
      <c r="C28" s="17">
        <f>[24]Julho!$D$6</f>
        <v>14.1</v>
      </c>
      <c r="D28" s="17">
        <f>[24]Julho!$D$7</f>
        <v>13.9</v>
      </c>
      <c r="E28" s="17">
        <f>[24]Julho!$D$8</f>
        <v>13.5</v>
      </c>
      <c r="F28" s="17">
        <f>[24]Julho!$D$9</f>
        <v>14.5</v>
      </c>
      <c r="G28" s="17">
        <f>[24]Julho!$D$10</f>
        <v>13</v>
      </c>
      <c r="H28" s="17">
        <f>[24]Julho!$D$11</f>
        <v>12.1</v>
      </c>
      <c r="I28" s="17">
        <f>[24]Julho!$D$12</f>
        <v>12.8</v>
      </c>
      <c r="J28" s="17">
        <f>[24]Julho!$D$13</f>
        <v>15.6</v>
      </c>
      <c r="K28" s="17">
        <f>[24]Julho!$D$14</f>
        <v>15</v>
      </c>
      <c r="L28" s="17">
        <f>[24]Julho!$D$15</f>
        <v>14.6</v>
      </c>
      <c r="M28" s="17">
        <f>[24]Julho!$D$16</f>
        <v>16.100000000000001</v>
      </c>
      <c r="N28" s="17">
        <f>[24]Julho!$D$17</f>
        <v>13.7</v>
      </c>
      <c r="O28" s="17">
        <f>[24]Julho!$D$18</f>
        <v>15.5</v>
      </c>
      <c r="P28" s="17">
        <f>[24]Julho!$D$19</f>
        <v>15.7</v>
      </c>
      <c r="Q28" s="17">
        <f>[24]Julho!$D$20</f>
        <v>12.6</v>
      </c>
      <c r="R28" s="17">
        <f>[24]Julho!$D$21</f>
        <v>6.5</v>
      </c>
      <c r="S28" s="17">
        <f>[24]Julho!$D$22</f>
        <v>5.7</v>
      </c>
      <c r="T28" s="17">
        <f>[24]Julho!$D$23</f>
        <v>9.5</v>
      </c>
      <c r="U28" s="17">
        <f>[24]Julho!$D$24</f>
        <v>7.7</v>
      </c>
      <c r="V28" s="17">
        <f>[24]Julho!$D$25</f>
        <v>8.6</v>
      </c>
      <c r="W28" s="17">
        <f>[24]Julho!$D$26</f>
        <v>9</v>
      </c>
      <c r="X28" s="17">
        <f>[24]Julho!$D$27</f>
        <v>11.4</v>
      </c>
      <c r="Y28" s="17">
        <f>[24]Julho!$D$28</f>
        <v>12.9</v>
      </c>
      <c r="Z28" s="17">
        <f>[24]Julho!$D$29</f>
        <v>16.5</v>
      </c>
      <c r="AA28" s="17">
        <f>[24]Julho!$D$30</f>
        <v>15.9</v>
      </c>
      <c r="AB28" s="17">
        <f>[24]Julho!$D$31</f>
        <v>15.7</v>
      </c>
      <c r="AC28" s="17">
        <f>[24]Julho!$D$32</f>
        <v>13.8</v>
      </c>
      <c r="AD28" s="17">
        <f>[24]Julho!$D$33</f>
        <v>15.9</v>
      </c>
      <c r="AE28" s="17">
        <f>[24]Julho!$D$34</f>
        <v>16.5</v>
      </c>
      <c r="AF28" s="17">
        <f>[24]Julho!$D$35</f>
        <v>15.1</v>
      </c>
      <c r="AG28" s="23">
        <f t="shared" si="5"/>
        <v>5.7</v>
      </c>
      <c r="AH28" s="97">
        <f t="shared" si="6"/>
        <v>13.170967741935481</v>
      </c>
    </row>
    <row r="29" spans="1:34" ht="17.100000000000001" customHeight="1" x14ac:dyDescent="0.2">
      <c r="A29" s="80" t="s">
        <v>19</v>
      </c>
      <c r="B29" s="17">
        <f>[25]Julho!$D$5</f>
        <v>13.9</v>
      </c>
      <c r="C29" s="17">
        <f>[25]Julho!$D$6</f>
        <v>14.7</v>
      </c>
      <c r="D29" s="17">
        <f>[25]Julho!$D$7</f>
        <v>15.5</v>
      </c>
      <c r="E29" s="17">
        <f>[25]Julho!$D$8</f>
        <v>15.5</v>
      </c>
      <c r="F29" s="17">
        <f>[25]Julho!$D$9</f>
        <v>17.7</v>
      </c>
      <c r="G29" s="17">
        <f>[25]Julho!$D$10</f>
        <v>11</v>
      </c>
      <c r="H29" s="17">
        <f>[25]Julho!$D$11</f>
        <v>6.3</v>
      </c>
      <c r="I29" s="17">
        <f>[25]Julho!$D$12</f>
        <v>8.6999999999999993</v>
      </c>
      <c r="J29" s="17">
        <f>[25]Julho!$D$13</f>
        <v>12.9</v>
      </c>
      <c r="K29" s="17">
        <f>[25]Julho!$D$14</f>
        <v>16.100000000000001</v>
      </c>
      <c r="L29" s="17">
        <f>[25]Julho!$D$15</f>
        <v>18.600000000000001</v>
      </c>
      <c r="M29" s="17">
        <f>[25]Julho!$D$16</f>
        <v>18.7</v>
      </c>
      <c r="N29" s="17">
        <f>[25]Julho!$D$17</f>
        <v>16.7</v>
      </c>
      <c r="O29" s="17">
        <f>[25]Julho!$D$18</f>
        <v>17.899999999999999</v>
      </c>
      <c r="P29" s="17">
        <f>[25]Julho!$D$19</f>
        <v>18.8</v>
      </c>
      <c r="Q29" s="17">
        <f>[25]Julho!$D$20</f>
        <v>10.1</v>
      </c>
      <c r="R29" s="17">
        <f>[25]Julho!$D$21</f>
        <v>4</v>
      </c>
      <c r="S29" s="17">
        <f>[25]Julho!$D$22</f>
        <v>4.4000000000000004</v>
      </c>
      <c r="T29" s="17">
        <f>[25]Julho!$D$23</f>
        <v>7.3</v>
      </c>
      <c r="U29" s="17">
        <f>[25]Julho!$D$24</f>
        <v>6.1</v>
      </c>
      <c r="V29" s="17">
        <f>[25]Julho!$D$25</f>
        <v>9.5</v>
      </c>
      <c r="W29" s="17">
        <f>[25]Julho!$D$26</f>
        <v>8.8000000000000007</v>
      </c>
      <c r="X29" s="17">
        <f>[25]Julho!$D$27</f>
        <v>12</v>
      </c>
      <c r="Y29" s="17">
        <f>[25]Julho!$D$28</f>
        <v>12.4</v>
      </c>
      <c r="Z29" s="17">
        <f>[25]Julho!$D$29</f>
        <v>15.2</v>
      </c>
      <c r="AA29" s="17">
        <f>[25]Julho!$D$30</f>
        <v>15.9</v>
      </c>
      <c r="AB29" s="17">
        <f>[25]Julho!$D$31</f>
        <v>7.9</v>
      </c>
      <c r="AC29" s="17">
        <f>[25]Julho!$D$32</f>
        <v>7.4</v>
      </c>
      <c r="AD29" s="17">
        <f>[25]Julho!$D$33</f>
        <v>13.3</v>
      </c>
      <c r="AE29" s="17">
        <f>[25]Julho!$D$34</f>
        <v>14.8</v>
      </c>
      <c r="AF29" s="17">
        <f>[25]Julho!$D$35</f>
        <v>14.8</v>
      </c>
      <c r="AG29" s="23">
        <f t="shared" si="5"/>
        <v>4</v>
      </c>
      <c r="AH29" s="97">
        <f t="shared" si="6"/>
        <v>12.480645161290321</v>
      </c>
    </row>
    <row r="30" spans="1:34" ht="17.100000000000001" customHeight="1" x14ac:dyDescent="0.2">
      <c r="A30" s="80" t="s">
        <v>31</v>
      </c>
      <c r="B30" s="17">
        <f>[26]Julho!$D$5</f>
        <v>17.7</v>
      </c>
      <c r="C30" s="17">
        <f>[26]Julho!$D$6</f>
        <v>18</v>
      </c>
      <c r="D30" s="17">
        <f>[26]Julho!$D$7</f>
        <v>18.7</v>
      </c>
      <c r="E30" s="17">
        <f>[26]Julho!$D$8</f>
        <v>17.5</v>
      </c>
      <c r="F30" s="17">
        <f>[26]Julho!$D$9</f>
        <v>16.3</v>
      </c>
      <c r="G30" s="17">
        <f>[26]Julho!$D$10</f>
        <v>13.2</v>
      </c>
      <c r="H30" s="17">
        <f>[26]Julho!$D$11</f>
        <v>7</v>
      </c>
      <c r="I30" s="17">
        <f>[26]Julho!$D$12</f>
        <v>9</v>
      </c>
      <c r="J30" s="17">
        <f>[26]Julho!$D$13</f>
        <v>16.399999999999999</v>
      </c>
      <c r="K30" s="17">
        <f>[26]Julho!$D$14</f>
        <v>17.600000000000001</v>
      </c>
      <c r="L30" s="17">
        <f>[26]Julho!$D$15</f>
        <v>19.7</v>
      </c>
      <c r="M30" s="17">
        <f>[26]Julho!$D$16</f>
        <v>19.100000000000001</v>
      </c>
      <c r="N30" s="17">
        <f>[26]Julho!$D$17</f>
        <v>20.8</v>
      </c>
      <c r="O30" s="17">
        <f>[26]Julho!$D$18</f>
        <v>18.2</v>
      </c>
      <c r="P30" s="17">
        <f>[26]Julho!$D$19</f>
        <v>19.899999999999999</v>
      </c>
      <c r="Q30" s="17">
        <f>[26]Julho!$D$20</f>
        <v>13.3</v>
      </c>
      <c r="R30" s="17">
        <f>[26]Julho!$D$21</f>
        <v>5.2</v>
      </c>
      <c r="S30" s="17">
        <f>[26]Julho!$D$22</f>
        <v>3.9</v>
      </c>
      <c r="T30" s="17">
        <f>[26]Julho!$D$23</f>
        <v>10.3</v>
      </c>
      <c r="U30" s="17">
        <f>[26]Julho!$D$24</f>
        <v>8.3000000000000007</v>
      </c>
      <c r="V30" s="17">
        <f>[26]Julho!$D$25</f>
        <v>9.5</v>
      </c>
      <c r="W30" s="17">
        <f>[26]Julho!$D$26</f>
        <v>9.9</v>
      </c>
      <c r="X30" s="17">
        <f>[26]Julho!$D$27</f>
        <v>15.1</v>
      </c>
      <c r="Y30" s="17">
        <f>[26]Julho!$D$28</f>
        <v>13</v>
      </c>
      <c r="Z30" s="17">
        <f>[26]Julho!$D$29</f>
        <v>18.7</v>
      </c>
      <c r="AA30" s="17">
        <f>[26]Julho!$D$30</f>
        <v>18.100000000000001</v>
      </c>
      <c r="AB30" s="17">
        <f>[26]Julho!$D$31</f>
        <v>12.6</v>
      </c>
      <c r="AC30" s="17">
        <f>[26]Julho!$D$32</f>
        <v>9</v>
      </c>
      <c r="AD30" s="17">
        <f>[26]Julho!$D$33</f>
        <v>11</v>
      </c>
      <c r="AE30" s="17">
        <f>[26]Julho!$D$34</f>
        <v>17.7</v>
      </c>
      <c r="AF30" s="17">
        <f>[26]Julho!$D$35</f>
        <v>19</v>
      </c>
      <c r="AG30" s="23">
        <f t="shared" si="5"/>
        <v>3.9</v>
      </c>
      <c r="AH30" s="97">
        <f t="shared" si="6"/>
        <v>14.312903225806451</v>
      </c>
    </row>
    <row r="31" spans="1:34" ht="17.100000000000001" customHeight="1" x14ac:dyDescent="0.2">
      <c r="A31" s="80" t="s">
        <v>48</v>
      </c>
      <c r="B31" s="17">
        <f>[27]Julho!$D$5</f>
        <v>17</v>
      </c>
      <c r="C31" s="17">
        <f>[27]Julho!$D$6</f>
        <v>17.100000000000001</v>
      </c>
      <c r="D31" s="17">
        <f>[27]Julho!$D$7</f>
        <v>17.7</v>
      </c>
      <c r="E31" s="17">
        <f>[27]Julho!$D$8</f>
        <v>17.399999999999999</v>
      </c>
      <c r="F31" s="17">
        <f>[27]Julho!$D$9</f>
        <v>17</v>
      </c>
      <c r="G31" s="17">
        <f>[27]Julho!$D$10</f>
        <v>15.9</v>
      </c>
      <c r="H31" s="17">
        <f>[27]Julho!$D$11</f>
        <v>13.9</v>
      </c>
      <c r="I31" s="17">
        <f>[27]Julho!$D$12</f>
        <v>17</v>
      </c>
      <c r="J31" s="17">
        <f>[27]Julho!$D$13</f>
        <v>19.5</v>
      </c>
      <c r="K31" s="17">
        <f>[27]Julho!$D$14</f>
        <v>18.399999999999999</v>
      </c>
      <c r="L31" s="17">
        <f>[27]Julho!$D$15</f>
        <v>18.5</v>
      </c>
      <c r="M31" s="17">
        <f>[27]Julho!$D$16</f>
        <v>18.3</v>
      </c>
      <c r="N31" s="17">
        <f>[27]Julho!$D$17</f>
        <v>18.7</v>
      </c>
      <c r="O31" s="17">
        <f>[27]Julho!$D$18</f>
        <v>18.100000000000001</v>
      </c>
      <c r="P31" s="17">
        <f>[27]Julho!$D$19</f>
        <v>19.3</v>
      </c>
      <c r="Q31" s="17">
        <f>[27]Julho!$D$20</f>
        <v>16.2</v>
      </c>
      <c r="R31" s="17">
        <f>[27]Julho!$D$21</f>
        <v>10.5</v>
      </c>
      <c r="S31" s="17">
        <f>[27]Julho!$D$22</f>
        <v>10.1</v>
      </c>
      <c r="T31" s="17">
        <f>[27]Julho!$D$23</f>
        <v>10.199999999999999</v>
      </c>
      <c r="U31" s="17">
        <f>[27]Julho!$D$24</f>
        <v>10.1</v>
      </c>
      <c r="V31" s="17">
        <f>[27]Julho!$D$25</f>
        <v>13</v>
      </c>
      <c r="W31" s="17">
        <f>[27]Julho!$D$26</f>
        <v>14.1</v>
      </c>
      <c r="X31" s="17">
        <f>[27]Julho!$D$27</f>
        <v>15.2</v>
      </c>
      <c r="Y31" s="17">
        <f>[27]Julho!$D$28</f>
        <v>14.1</v>
      </c>
      <c r="Z31" s="17">
        <f>[27]Julho!$D$29</f>
        <v>21.1</v>
      </c>
      <c r="AA31" s="17">
        <f>[27]Julho!$D$30</f>
        <v>19.100000000000001</v>
      </c>
      <c r="AB31" s="17">
        <f>[27]Julho!$D$31</f>
        <v>15.1</v>
      </c>
      <c r="AC31" s="17">
        <f>[27]Julho!$D$32</f>
        <v>16.3</v>
      </c>
      <c r="AD31" s="17">
        <f>[27]Julho!$D$33</f>
        <v>18.2</v>
      </c>
      <c r="AE31" s="17">
        <f>[27]Julho!$D$34</f>
        <v>18</v>
      </c>
      <c r="AF31" s="17">
        <f>[27]Julho!$D$35</f>
        <v>18.5</v>
      </c>
      <c r="AG31" s="23">
        <f>MIN(B31:AF31)</f>
        <v>10.1</v>
      </c>
      <c r="AH31" s="97">
        <f>AVERAGE(B31:AF31)</f>
        <v>16.245161290322585</v>
      </c>
    </row>
    <row r="32" spans="1:34" ht="17.100000000000001" customHeight="1" x14ac:dyDescent="0.2">
      <c r="A32" s="80" t="s">
        <v>20</v>
      </c>
      <c r="B32" s="17">
        <f>[28]Julho!$D$5</f>
        <v>13.9</v>
      </c>
      <c r="C32" s="17">
        <f>[28]Julho!$D$6</f>
        <v>14.7</v>
      </c>
      <c r="D32" s="17">
        <f>[28]Julho!$D$7</f>
        <v>14</v>
      </c>
      <c r="E32" s="17">
        <f>[28]Julho!$D$8</f>
        <v>15.9</v>
      </c>
      <c r="F32" s="17">
        <f>[28]Julho!$D$9</f>
        <v>16.600000000000001</v>
      </c>
      <c r="G32" s="17">
        <f>[28]Julho!$D$10</f>
        <v>18.2</v>
      </c>
      <c r="H32" s="17">
        <f>[28]Julho!$D$11</f>
        <v>12.6</v>
      </c>
      <c r="I32" s="17">
        <f>[28]Julho!$D$12</f>
        <v>7.7</v>
      </c>
      <c r="J32" s="17">
        <f>[28]Julho!$D$13</f>
        <v>9.6999999999999993</v>
      </c>
      <c r="K32" s="17">
        <f>[28]Julho!$D$14</f>
        <v>15.5</v>
      </c>
      <c r="L32" s="17">
        <f>[28]Julho!$D$15</f>
        <v>15.4</v>
      </c>
      <c r="M32" s="17">
        <f>[28]Julho!$D$16</f>
        <v>16.600000000000001</v>
      </c>
      <c r="N32" s="17">
        <f>[28]Julho!$D$17</f>
        <v>16.899999999999999</v>
      </c>
      <c r="O32" s="17">
        <f>[28]Julho!$D$18</f>
        <v>16.2</v>
      </c>
      <c r="P32" s="17">
        <f>[28]Julho!$D$19</f>
        <v>17.899999999999999</v>
      </c>
      <c r="Q32" s="17">
        <f>[28]Julho!$D$20</f>
        <v>15.4</v>
      </c>
      <c r="R32" s="17">
        <f>[28]Julho!$D$21</f>
        <v>8.4</v>
      </c>
      <c r="S32" s="17">
        <f>[28]Julho!$D$22</f>
        <v>4.8</v>
      </c>
      <c r="T32" s="17">
        <f>[28]Julho!$D$23</f>
        <v>10.5</v>
      </c>
      <c r="U32" s="17">
        <f>[28]Julho!$D$24</f>
        <v>11.1</v>
      </c>
      <c r="V32" s="17">
        <f>[28]Julho!$D$25</f>
        <v>11.6</v>
      </c>
      <c r="W32" s="17">
        <f>[28]Julho!$D$26</f>
        <v>12.6</v>
      </c>
      <c r="X32" s="17">
        <f>[28]Julho!$D$27</f>
        <v>12.4</v>
      </c>
      <c r="Y32" s="17">
        <f>[28]Julho!$D$28</f>
        <v>13.9</v>
      </c>
      <c r="Z32" s="17">
        <f>[28]Julho!$D$29</f>
        <v>18.5</v>
      </c>
      <c r="AA32" s="17">
        <f>[28]Julho!$D$30</f>
        <v>16</v>
      </c>
      <c r="AB32" s="17">
        <f>[28]Julho!$D$31</f>
        <v>17.8</v>
      </c>
      <c r="AC32" s="17">
        <f>[28]Julho!$D$32</f>
        <v>14.1</v>
      </c>
      <c r="AD32" s="17">
        <f>[28]Julho!$D$33</f>
        <v>16.100000000000001</v>
      </c>
      <c r="AE32" s="17">
        <f>[28]Julho!$D$34</f>
        <v>15.4</v>
      </c>
      <c r="AF32" s="17">
        <f>[28]Julho!$D$35</f>
        <v>16.100000000000001</v>
      </c>
      <c r="AG32" s="23">
        <f>MIN(B32:AF32)</f>
        <v>4.8</v>
      </c>
      <c r="AH32" s="97">
        <f>AVERAGE(B32:AF32)</f>
        <v>14.080645161290326</v>
      </c>
    </row>
    <row r="33" spans="1:36" s="5" customFormat="1" ht="17.100000000000001" customHeight="1" x14ac:dyDescent="0.2">
      <c r="A33" s="84" t="s">
        <v>35</v>
      </c>
      <c r="B33" s="20">
        <f t="shared" ref="B33:AG33" si="9">MIN(B5:B32)</f>
        <v>10</v>
      </c>
      <c r="C33" s="20">
        <f t="shared" si="9"/>
        <v>10.4</v>
      </c>
      <c r="D33" s="20">
        <f t="shared" si="9"/>
        <v>10.9</v>
      </c>
      <c r="E33" s="20">
        <f t="shared" si="9"/>
        <v>10.9</v>
      </c>
      <c r="F33" s="20">
        <f t="shared" si="9"/>
        <v>13.6</v>
      </c>
      <c r="G33" s="20">
        <f t="shared" si="9"/>
        <v>10.199999999999999</v>
      </c>
      <c r="H33" s="20">
        <f t="shared" si="9"/>
        <v>2.6</v>
      </c>
      <c r="I33" s="20">
        <f t="shared" si="9"/>
        <v>4.4000000000000004</v>
      </c>
      <c r="J33" s="20">
        <f t="shared" si="9"/>
        <v>8.9</v>
      </c>
      <c r="K33" s="20">
        <f t="shared" si="9"/>
        <v>12.4</v>
      </c>
      <c r="L33" s="20">
        <f t="shared" si="9"/>
        <v>12.2</v>
      </c>
      <c r="M33" s="20">
        <f t="shared" si="9"/>
        <v>12.8</v>
      </c>
      <c r="N33" s="20">
        <f t="shared" si="9"/>
        <v>13.7</v>
      </c>
      <c r="O33" s="20">
        <f t="shared" si="9"/>
        <v>13</v>
      </c>
      <c r="P33" s="20">
        <f t="shared" si="9"/>
        <v>13.2</v>
      </c>
      <c r="Q33" s="20">
        <f t="shared" si="9"/>
        <v>9.1</v>
      </c>
      <c r="R33" s="20">
        <f t="shared" si="9"/>
        <v>2.9</v>
      </c>
      <c r="S33" s="20">
        <f t="shared" si="9"/>
        <v>0.7</v>
      </c>
      <c r="T33" s="20">
        <f t="shared" si="9"/>
        <v>6.4</v>
      </c>
      <c r="U33" s="20">
        <f t="shared" si="9"/>
        <v>6.1</v>
      </c>
      <c r="V33" s="20">
        <f t="shared" si="9"/>
        <v>5.8</v>
      </c>
      <c r="W33" s="20">
        <f t="shared" si="9"/>
        <v>6.7</v>
      </c>
      <c r="X33" s="20">
        <f t="shared" si="9"/>
        <v>8</v>
      </c>
      <c r="Y33" s="20">
        <f t="shared" si="9"/>
        <v>8.1</v>
      </c>
      <c r="Z33" s="20">
        <f t="shared" si="9"/>
        <v>12</v>
      </c>
      <c r="AA33" s="20">
        <f t="shared" si="9"/>
        <v>12.6</v>
      </c>
      <c r="AB33" s="20">
        <f t="shared" si="9"/>
        <v>7.9</v>
      </c>
      <c r="AC33" s="20">
        <f t="shared" si="9"/>
        <v>6.1</v>
      </c>
      <c r="AD33" s="20">
        <f t="shared" si="9"/>
        <v>8.9</v>
      </c>
      <c r="AE33" s="20">
        <f t="shared" si="9"/>
        <v>11.3</v>
      </c>
      <c r="AF33" s="20">
        <f t="shared" si="9"/>
        <v>11.1</v>
      </c>
      <c r="AG33" s="23">
        <f t="shared" si="9"/>
        <v>0.7</v>
      </c>
      <c r="AH33" s="97">
        <f>AVERAGE(AH5:AH32)</f>
        <v>13.470250896057349</v>
      </c>
    </row>
    <row r="34" spans="1:36" x14ac:dyDescent="0.2">
      <c r="A34" s="103"/>
      <c r="B34" s="102"/>
      <c r="C34" s="102"/>
      <c r="D34" s="102" t="s">
        <v>141</v>
      </c>
      <c r="E34" s="102"/>
      <c r="F34" s="102"/>
      <c r="G34" s="102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6"/>
      <c r="AE34" s="77"/>
      <c r="AF34" s="78"/>
      <c r="AG34" s="78"/>
      <c r="AH34" s="85"/>
      <c r="AJ34" s="94"/>
    </row>
    <row r="35" spans="1:36" x14ac:dyDescent="0.2">
      <c r="A35" s="86"/>
      <c r="B35" s="65"/>
      <c r="C35" s="65"/>
      <c r="D35" s="65"/>
      <c r="E35" s="65" t="s">
        <v>139</v>
      </c>
      <c r="F35" s="65"/>
      <c r="G35" s="65"/>
      <c r="H35" s="65"/>
      <c r="I35" s="65"/>
      <c r="J35" s="64"/>
      <c r="K35" s="64"/>
      <c r="L35" s="64"/>
      <c r="M35" s="64" t="s">
        <v>49</v>
      </c>
      <c r="N35" s="64"/>
      <c r="O35" s="64"/>
      <c r="P35" s="64"/>
      <c r="Q35" s="64"/>
      <c r="R35" s="64"/>
      <c r="S35" s="64"/>
      <c r="T35" s="162" t="s">
        <v>137</v>
      </c>
      <c r="U35" s="162"/>
      <c r="V35" s="162"/>
      <c r="W35" s="162"/>
      <c r="X35" s="162"/>
      <c r="Y35" s="64"/>
      <c r="Z35" s="64"/>
      <c r="AA35" s="64"/>
      <c r="AB35" s="64"/>
      <c r="AC35" s="65"/>
      <c r="AD35" s="65"/>
      <c r="AE35" s="65"/>
      <c r="AF35" s="64"/>
      <c r="AG35" s="66"/>
      <c r="AH35" s="67"/>
      <c r="AI35" s="64"/>
      <c r="AJ35" s="94"/>
    </row>
    <row r="36" spans="1:36" ht="13.5" thickBot="1" x14ac:dyDescent="0.25">
      <c r="A36" s="88"/>
      <c r="B36" s="90"/>
      <c r="C36" s="90"/>
      <c r="D36" s="90"/>
      <c r="E36" s="90"/>
      <c r="F36" s="90"/>
      <c r="G36" s="90"/>
      <c r="H36" s="90"/>
      <c r="I36" s="90"/>
      <c r="J36" s="100"/>
      <c r="K36" s="100"/>
      <c r="L36" s="100"/>
      <c r="M36" s="100" t="s">
        <v>50</v>
      </c>
      <c r="N36" s="100"/>
      <c r="O36" s="100"/>
      <c r="P36" s="100"/>
      <c r="Q36" s="90"/>
      <c r="R36" s="90"/>
      <c r="S36" s="90"/>
      <c r="T36" s="174" t="s">
        <v>138</v>
      </c>
      <c r="U36" s="174"/>
      <c r="V36" s="174"/>
      <c r="W36" s="174"/>
      <c r="X36" s="174"/>
      <c r="Y36" s="100"/>
      <c r="Z36" s="100"/>
      <c r="AA36" s="100"/>
      <c r="AB36" s="100"/>
      <c r="AC36" s="90"/>
      <c r="AD36" s="90"/>
      <c r="AE36" s="90"/>
      <c r="AF36" s="90"/>
      <c r="AG36" s="98"/>
      <c r="AH36" s="101"/>
      <c r="AI36" s="93"/>
      <c r="AJ36" s="94"/>
    </row>
  </sheetData>
  <sheetProtection password="C6EC" sheet="1" objects="1" scenarios="1"/>
  <mergeCells count="36"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F3:AF4"/>
    <mergeCell ref="T3:T4"/>
    <mergeCell ref="AE3:AE4"/>
    <mergeCell ref="Z3:Z4"/>
    <mergeCell ref="U3:U4"/>
    <mergeCell ref="T35:X35"/>
    <mergeCell ref="T36:X36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19" zoomScale="90" zoomScaleNormal="90" workbookViewId="0">
      <selection activeCell="A46" sqref="A46"/>
    </sheetView>
  </sheetViews>
  <sheetFormatPr defaultRowHeight="12.75" x14ac:dyDescent="0.2"/>
  <cols>
    <col min="1" max="1" width="19.140625" style="2" bestFit="1" customWidth="1"/>
    <col min="2" max="25" width="5.42578125" style="2" bestFit="1" customWidth="1"/>
    <col min="26" max="26" width="6" style="2" customWidth="1"/>
    <col min="27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66" t="s">
        <v>25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8"/>
    </row>
    <row r="2" spans="1:34" s="4" customFormat="1" ht="20.100000000000001" customHeight="1" x14ac:dyDescent="0.2">
      <c r="A2" s="169" t="s">
        <v>21</v>
      </c>
      <c r="B2" s="164" t="s">
        <v>134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5"/>
      <c r="AH2" s="7"/>
    </row>
    <row r="3" spans="1:34" s="5" customFormat="1" ht="20.100000000000001" customHeight="1" x14ac:dyDescent="0.2">
      <c r="A3" s="169"/>
      <c r="B3" s="163">
        <v>1</v>
      </c>
      <c r="C3" s="163">
        <f>SUM(B3+1)</f>
        <v>2</v>
      </c>
      <c r="D3" s="163">
        <f t="shared" ref="D3:AD3" si="0">SUM(C3+1)</f>
        <v>3</v>
      </c>
      <c r="E3" s="163">
        <f t="shared" si="0"/>
        <v>4</v>
      </c>
      <c r="F3" s="163">
        <f t="shared" si="0"/>
        <v>5</v>
      </c>
      <c r="G3" s="163">
        <f t="shared" si="0"/>
        <v>6</v>
      </c>
      <c r="H3" s="163">
        <f t="shared" si="0"/>
        <v>7</v>
      </c>
      <c r="I3" s="163">
        <f t="shared" si="0"/>
        <v>8</v>
      </c>
      <c r="J3" s="163">
        <f t="shared" si="0"/>
        <v>9</v>
      </c>
      <c r="K3" s="163">
        <f t="shared" si="0"/>
        <v>10</v>
      </c>
      <c r="L3" s="163">
        <f t="shared" si="0"/>
        <v>11</v>
      </c>
      <c r="M3" s="163">
        <f t="shared" si="0"/>
        <v>12</v>
      </c>
      <c r="N3" s="163">
        <f t="shared" si="0"/>
        <v>13</v>
      </c>
      <c r="O3" s="163">
        <f t="shared" si="0"/>
        <v>14</v>
      </c>
      <c r="P3" s="163">
        <f t="shared" si="0"/>
        <v>15</v>
      </c>
      <c r="Q3" s="163">
        <f t="shared" si="0"/>
        <v>16</v>
      </c>
      <c r="R3" s="163">
        <f t="shared" si="0"/>
        <v>17</v>
      </c>
      <c r="S3" s="163">
        <f t="shared" si="0"/>
        <v>18</v>
      </c>
      <c r="T3" s="163">
        <f t="shared" si="0"/>
        <v>19</v>
      </c>
      <c r="U3" s="163">
        <f t="shared" si="0"/>
        <v>20</v>
      </c>
      <c r="V3" s="163">
        <f t="shared" si="0"/>
        <v>21</v>
      </c>
      <c r="W3" s="163">
        <f t="shared" si="0"/>
        <v>22</v>
      </c>
      <c r="X3" s="163">
        <f t="shared" si="0"/>
        <v>23</v>
      </c>
      <c r="Y3" s="163">
        <f t="shared" si="0"/>
        <v>24</v>
      </c>
      <c r="Z3" s="163">
        <f t="shared" si="0"/>
        <v>25</v>
      </c>
      <c r="AA3" s="163">
        <f t="shared" si="0"/>
        <v>26</v>
      </c>
      <c r="AB3" s="163">
        <f t="shared" si="0"/>
        <v>27</v>
      </c>
      <c r="AC3" s="163">
        <f t="shared" si="0"/>
        <v>28</v>
      </c>
      <c r="AD3" s="163">
        <f t="shared" si="0"/>
        <v>29</v>
      </c>
      <c r="AE3" s="163">
        <v>30</v>
      </c>
      <c r="AF3" s="163">
        <v>31</v>
      </c>
      <c r="AG3" s="123" t="s">
        <v>38</v>
      </c>
      <c r="AH3" s="8"/>
    </row>
    <row r="4" spans="1:34" s="5" customFormat="1" ht="20.100000000000001" customHeight="1" x14ac:dyDescent="0.2">
      <c r="A4" s="169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23" t="s">
        <v>37</v>
      </c>
      <c r="AH4" s="8"/>
    </row>
    <row r="5" spans="1:34" s="5" customFormat="1" ht="20.100000000000001" customHeight="1" x14ac:dyDescent="0.2">
      <c r="A5" s="80" t="s">
        <v>44</v>
      </c>
      <c r="B5" s="17">
        <f>[1]Julho!$E$5</f>
        <v>57</v>
      </c>
      <c r="C5" s="17">
        <f>[1]Julho!$E$6</f>
        <v>55.214285714285715</v>
      </c>
      <c r="D5" s="17">
        <f>[1]Julho!$E$7</f>
        <v>55.666666666666664</v>
      </c>
      <c r="E5" s="17">
        <f>[1]Julho!$E$8</f>
        <v>60.5</v>
      </c>
      <c r="F5" s="17">
        <f>[1]Julho!$E$9</f>
        <v>56.1875</v>
      </c>
      <c r="G5" s="17">
        <f>[1]Julho!$E$10</f>
        <v>72.125</v>
      </c>
      <c r="H5" s="17">
        <f>[1]Julho!$E$11</f>
        <v>62.8</v>
      </c>
      <c r="I5" s="17">
        <f>[1]Julho!$E$12</f>
        <v>55</v>
      </c>
      <c r="J5" s="17">
        <f>[1]Julho!$E$13</f>
        <v>56.941176470588232</v>
      </c>
      <c r="K5" s="17">
        <f>[1]Julho!$E$14</f>
        <v>55</v>
      </c>
      <c r="L5" s="17">
        <f>[1]Julho!$E$15</f>
        <v>48.06666666666667</v>
      </c>
      <c r="M5" s="17">
        <f>[1]Julho!$E$16</f>
        <v>62.444444444444443</v>
      </c>
      <c r="N5" s="17">
        <f>[1]Julho!$E$17</f>
        <v>53.6</v>
      </c>
      <c r="O5" s="17">
        <f>[1]Julho!$E$18</f>
        <v>50.125</v>
      </c>
      <c r="P5" s="17">
        <f>[1]Julho!$E$19</f>
        <v>52.833333333333336</v>
      </c>
      <c r="Q5" s="17">
        <f>[1]Julho!$E$20</f>
        <v>77.80952380952381</v>
      </c>
      <c r="R5" s="17">
        <f>[1]Julho!$E$21</f>
        <v>67</v>
      </c>
      <c r="S5" s="17">
        <f>[1]Julho!$E$22</f>
        <v>57.142857142857146</v>
      </c>
      <c r="T5" s="17">
        <f>[1]Julho!$E$23</f>
        <v>60.882352941176471</v>
      </c>
      <c r="U5" s="17">
        <f>[1]Julho!$E$24</f>
        <v>59.466666666666669</v>
      </c>
      <c r="V5" s="17">
        <f>[1]Julho!$E$25</f>
        <v>54.615384615384613</v>
      </c>
      <c r="W5" s="17">
        <f>[1]Julho!$E$26</f>
        <v>59</v>
      </c>
      <c r="X5" s="17">
        <f>[1]Julho!$E$27</f>
        <v>58.142857142857146</v>
      </c>
      <c r="Y5" s="17">
        <f>[1]Julho!$E$28</f>
        <v>56.93333333333333</v>
      </c>
      <c r="Z5" s="17">
        <f>[1]Julho!$E$29</f>
        <v>50.470588235294116</v>
      </c>
      <c r="AA5" s="17">
        <f>[1]Julho!$E$30</f>
        <v>49.791666666666664</v>
      </c>
      <c r="AB5" s="17">
        <f>[1]Julho!$E$31</f>
        <v>61.684210526315788</v>
      </c>
      <c r="AC5" s="17">
        <f>[1]Julho!$E$32</f>
        <v>68.625</v>
      </c>
      <c r="AD5" s="17">
        <f>[1]Julho!$E$33</f>
        <v>56.133333333333333</v>
      </c>
      <c r="AE5" s="17">
        <f>[1]Julho!$E$34</f>
        <v>59.136363636363633</v>
      </c>
      <c r="AF5" s="17">
        <f>[1]Julho!$E$35</f>
        <v>55.5</v>
      </c>
      <c r="AG5" s="124">
        <f>AVERAGE(B5:AF5)</f>
        <v>58.252845527282531</v>
      </c>
      <c r="AH5" s="8"/>
    </row>
    <row r="6" spans="1:34" ht="17.100000000000001" customHeight="1" x14ac:dyDescent="0.2">
      <c r="A6" s="80" t="s">
        <v>0</v>
      </c>
      <c r="B6" s="17">
        <f>[2]Julho!$E$5</f>
        <v>68</v>
      </c>
      <c r="C6" s="17">
        <f>[2]Julho!$E$6</f>
        <v>66.083333333333329</v>
      </c>
      <c r="D6" s="17">
        <f>[2]Julho!$E$7</f>
        <v>64.791666666666671</v>
      </c>
      <c r="E6" s="17">
        <f>[2]Julho!$E$8</f>
        <v>61.791666666666664</v>
      </c>
      <c r="F6" s="17">
        <f>[2]Julho!$E$9</f>
        <v>63.875</v>
      </c>
      <c r="G6" s="17">
        <f>[2]Julho!$E$10</f>
        <v>83.791666666666671</v>
      </c>
      <c r="H6" s="17">
        <f>[2]Julho!$E$11</f>
        <v>74.791666666666671</v>
      </c>
      <c r="I6" s="17">
        <f>[2]Julho!$E$12</f>
        <v>67.625</v>
      </c>
      <c r="J6" s="17">
        <f>[2]Julho!$E$13</f>
        <v>60</v>
      </c>
      <c r="K6" s="17">
        <f>[2]Julho!$E$14</f>
        <v>64.541666666666671</v>
      </c>
      <c r="L6" s="17">
        <f>[2]Julho!$E$15</f>
        <v>56.083333333333336</v>
      </c>
      <c r="M6" s="17">
        <f>[2]Julho!$E$16</f>
        <v>68.583333333333329</v>
      </c>
      <c r="N6" s="17">
        <f>[2]Julho!$E$17</f>
        <v>72.416666666666671</v>
      </c>
      <c r="O6" s="17">
        <f>[2]Julho!$E$18</f>
        <v>52.958333333333336</v>
      </c>
      <c r="P6" s="17">
        <f>[2]Julho!$E$19</f>
        <v>64.416666666666671</v>
      </c>
      <c r="Q6" s="17">
        <f>[2]Julho!$E$20</f>
        <v>81.041666666666671</v>
      </c>
      <c r="R6" s="17">
        <f>[2]Julho!$E$21</f>
        <v>66.625</v>
      </c>
      <c r="S6" s="17">
        <f>[2]Julho!$E$22</f>
        <v>73.041666666666671</v>
      </c>
      <c r="T6" s="17">
        <f>[2]Julho!$E$23</f>
        <v>68.458333333333329</v>
      </c>
      <c r="U6" s="17">
        <f>[2]Julho!$E$24</f>
        <v>65.916666666666671</v>
      </c>
      <c r="V6" s="17">
        <f>[2]Julho!$E$25</f>
        <v>68.083333333333329</v>
      </c>
      <c r="W6" s="17">
        <f>[2]Julho!$E$26</f>
        <v>69.875</v>
      </c>
      <c r="X6" s="17">
        <f>[2]Julho!$E$27</f>
        <v>71</v>
      </c>
      <c r="Y6" s="17">
        <f>[2]Julho!$E$28</f>
        <v>67.666666666666671</v>
      </c>
      <c r="Z6" s="17">
        <f>[2]Julho!$E$29</f>
        <v>63.208333333333336</v>
      </c>
      <c r="AA6" s="17">
        <f>[2]Julho!$E$30</f>
        <v>59.458333333333336</v>
      </c>
      <c r="AB6" s="17">
        <f>[2]Julho!$E$31</f>
        <v>66.833333333333329</v>
      </c>
      <c r="AC6" s="17">
        <f>[2]Julho!$E$32</f>
        <v>71.458333333333329</v>
      </c>
      <c r="AD6" s="17">
        <f>[2]Julho!$E$33</f>
        <v>64.708333333333329</v>
      </c>
      <c r="AE6" s="17">
        <f>[2]Julho!$E$34</f>
        <v>66.25</v>
      </c>
      <c r="AF6" s="17">
        <f>[2]Julho!$E$35</f>
        <v>63.791666666666664</v>
      </c>
      <c r="AG6" s="83">
        <f t="shared" ref="AG6:AG19" si="1">AVERAGE(B6:AF6)</f>
        <v>67.005376344086017</v>
      </c>
    </row>
    <row r="7" spans="1:34" ht="17.100000000000001" customHeight="1" x14ac:dyDescent="0.2">
      <c r="A7" s="80" t="s">
        <v>1</v>
      </c>
      <c r="B7" s="17">
        <f>[3]Julho!$E$5</f>
        <v>69.5</v>
      </c>
      <c r="C7" s="17">
        <f>[3]Julho!$E$6</f>
        <v>68.958333333333329</v>
      </c>
      <c r="D7" s="17">
        <f>[3]Julho!$E$7</f>
        <v>66.416666666666671</v>
      </c>
      <c r="E7" s="17">
        <f>[3]Julho!$E$8</f>
        <v>68.083333333333329</v>
      </c>
      <c r="F7" s="17">
        <f>[3]Julho!$E$9</f>
        <v>70.75</v>
      </c>
      <c r="G7" s="17">
        <f>[3]Julho!$E$10</f>
        <v>83.458333333333329</v>
      </c>
      <c r="H7" s="17">
        <f>[3]Julho!$E$11</f>
        <v>74.5</v>
      </c>
      <c r="I7" s="17">
        <f>[3]Julho!$E$12</f>
        <v>56.083333333333336</v>
      </c>
      <c r="J7" s="17">
        <f>[3]Julho!$E$13</f>
        <v>71.208333333333329</v>
      </c>
      <c r="K7" s="17">
        <f>[3]Julho!$E$14</f>
        <v>69.833333333333329</v>
      </c>
      <c r="L7" s="17">
        <f>[3]Julho!$E$15</f>
        <v>67.625</v>
      </c>
      <c r="M7" s="17">
        <f>[3]Julho!$E$16</f>
        <v>67.5</v>
      </c>
      <c r="N7" s="17">
        <f>[3]Julho!$E$17</f>
        <v>70.166666666666671</v>
      </c>
      <c r="O7" s="17">
        <f>[3]Julho!$E$18</f>
        <v>66.666666666666671</v>
      </c>
      <c r="P7" s="17">
        <f>[3]Julho!$E$19</f>
        <v>67.416666666666671</v>
      </c>
      <c r="Q7" s="17">
        <f>[3]Julho!$E$20</f>
        <v>76.958333333333329</v>
      </c>
      <c r="R7" s="17">
        <f>[3]Julho!$E$21</f>
        <v>65.166666666666671</v>
      </c>
      <c r="S7" s="17">
        <f>[3]Julho!$E$22</f>
        <v>61.666666666666664</v>
      </c>
      <c r="T7" s="17">
        <f>[3]Julho!$E$23</f>
        <v>68.625</v>
      </c>
      <c r="U7" s="17">
        <f>[3]Julho!$E$24</f>
        <v>63.625</v>
      </c>
      <c r="V7" s="17">
        <f>[3]Julho!$E$25</f>
        <v>69.875</v>
      </c>
      <c r="W7" s="17">
        <f>[3]Julho!$E$26</f>
        <v>71.791666666666671</v>
      </c>
      <c r="X7" s="17">
        <f>[3]Julho!$E$27</f>
        <v>68.333333333333329</v>
      </c>
      <c r="Y7" s="17">
        <f>[3]Julho!$E$28</f>
        <v>61.416666666666664</v>
      </c>
      <c r="Z7" s="17">
        <f>[3]Julho!$E$29</f>
        <v>57.416666666666664</v>
      </c>
      <c r="AA7" s="17">
        <f>[3]Julho!$E$30</f>
        <v>66.25</v>
      </c>
      <c r="AB7" s="17">
        <f>[3]Julho!$E$31</f>
        <v>58.291666666666664</v>
      </c>
      <c r="AC7" s="17">
        <f>[3]Julho!$E$32</f>
        <v>54.416666666666664</v>
      </c>
      <c r="AD7" s="17">
        <f>[3]Julho!$E$33</f>
        <v>58.875</v>
      </c>
      <c r="AE7" s="17">
        <f>[3]Julho!$E$34</f>
        <v>55.375</v>
      </c>
      <c r="AF7" s="17">
        <f>[3]Julho!$E$35</f>
        <v>49.416666666666664</v>
      </c>
      <c r="AG7" s="83">
        <f t="shared" si="1"/>
        <v>65.989247311827981</v>
      </c>
    </row>
    <row r="8" spans="1:34" ht="17.100000000000001" customHeight="1" x14ac:dyDescent="0.2">
      <c r="A8" s="80" t="s">
        <v>75</v>
      </c>
      <c r="B8" s="17">
        <f>[4]Julho!$E$5</f>
        <v>63.166666666666664</v>
      </c>
      <c r="C8" s="17">
        <f>[4]Julho!$E$6</f>
        <v>60.958333333333336</v>
      </c>
      <c r="D8" s="17">
        <f>[4]Julho!$E$7</f>
        <v>55.625</v>
      </c>
      <c r="E8" s="17">
        <f>[4]Julho!$E$8</f>
        <v>59.125</v>
      </c>
      <c r="F8" s="17">
        <f>[4]Julho!$E$9</f>
        <v>55.625</v>
      </c>
      <c r="G8" s="17">
        <f>[4]Julho!$E$10</f>
        <v>71.666666666666671</v>
      </c>
      <c r="H8" s="17">
        <f>[4]Julho!$E$11</f>
        <v>64</v>
      </c>
      <c r="I8" s="17">
        <f>[4]Julho!$E$12</f>
        <v>58.826086956521742</v>
      </c>
      <c r="J8" s="17">
        <f>[4]Julho!$E$13</f>
        <v>53.958333333333336</v>
      </c>
      <c r="K8" s="17">
        <f>[4]Julho!$E$14</f>
        <v>52.5</v>
      </c>
      <c r="L8" s="17">
        <f>[4]Julho!$E$15</f>
        <v>46.25</v>
      </c>
      <c r="M8" s="17">
        <f>[4]Julho!$E$16</f>
        <v>45.833333333333336</v>
      </c>
      <c r="N8" s="17">
        <f>[4]Julho!$E$17</f>
        <v>47.583333333333336</v>
      </c>
      <c r="O8" s="17">
        <f>[4]Julho!$E$18</f>
        <v>40.333333333333336</v>
      </c>
      <c r="P8" s="17">
        <f>[4]Julho!$E$19</f>
        <v>43.791666666666664</v>
      </c>
      <c r="Q8" s="17">
        <f>[4]Julho!$E$20</f>
        <v>70.681818181818187</v>
      </c>
      <c r="R8" s="17">
        <f>[4]Julho!$E$21</f>
        <v>70.375</v>
      </c>
      <c r="S8" s="17">
        <f>[4]Julho!$E$22</f>
        <v>62.083333333333336</v>
      </c>
      <c r="T8" s="17">
        <f>[4]Julho!$E$23</f>
        <v>54.208333333333336</v>
      </c>
      <c r="U8" s="17">
        <f>[4]Julho!$E$24</f>
        <v>56.625</v>
      </c>
      <c r="V8" s="17">
        <f>[4]Julho!$E$25</f>
        <v>65.458333333333329</v>
      </c>
      <c r="W8" s="17">
        <f>[4]Julho!$E$26</f>
        <v>67.375</v>
      </c>
      <c r="X8" s="17">
        <f>[4]Julho!$E$27</f>
        <v>66.125</v>
      </c>
      <c r="Y8" s="17">
        <f>[4]Julho!$E$28</f>
        <v>60.458333333333336</v>
      </c>
      <c r="Z8" s="17">
        <f>[4]Julho!$E$29</f>
        <v>51.375</v>
      </c>
      <c r="AA8" s="17">
        <f>[4]Julho!$E$30</f>
        <v>42.041666666666664</v>
      </c>
      <c r="AB8" s="17">
        <f>[4]Julho!$E$31</f>
        <v>57.625</v>
      </c>
      <c r="AC8" s="17">
        <f>[4]Julho!$E$32</f>
        <v>56.666666666666664</v>
      </c>
      <c r="AD8" s="17">
        <f>[4]Julho!$E$33</f>
        <v>60.25</v>
      </c>
      <c r="AE8" s="17">
        <f>[4]Julho!$E$34</f>
        <v>64.083333333333329</v>
      </c>
      <c r="AF8" s="17">
        <f>[4]Julho!$E$35</f>
        <v>55.125</v>
      </c>
      <c r="AG8" s="83">
        <f t="shared" si="1"/>
        <v>57.412889413064732</v>
      </c>
    </row>
    <row r="9" spans="1:34" ht="17.100000000000001" customHeight="1" x14ac:dyDescent="0.2">
      <c r="A9" s="80" t="s">
        <v>45</v>
      </c>
      <c r="B9" s="17">
        <f>[5]Julho!$E$5</f>
        <v>73.041666666666671</v>
      </c>
      <c r="C9" s="17">
        <f>[5]Julho!$E$6</f>
        <v>71.833333333333329</v>
      </c>
      <c r="D9" s="17">
        <f>[5]Julho!$E$7</f>
        <v>67.208333333333329</v>
      </c>
      <c r="E9" s="17">
        <f>[5]Julho!$E$8</f>
        <v>69.916666666666671</v>
      </c>
      <c r="F9" s="17">
        <f>[5]Julho!$E$9</f>
        <v>75.25</v>
      </c>
      <c r="G9" s="17">
        <f>[5]Julho!$E$10</f>
        <v>82.666666666666671</v>
      </c>
      <c r="H9" s="17">
        <f>[5]Julho!$E$11</f>
        <v>78.625</v>
      </c>
      <c r="I9" s="17">
        <f>[5]Julho!$E$12</f>
        <v>67.875</v>
      </c>
      <c r="J9" s="17">
        <f>[5]Julho!$E$13</f>
        <v>59.375</v>
      </c>
      <c r="K9" s="17">
        <f>[5]Julho!$E$14</f>
        <v>65.958333333333329</v>
      </c>
      <c r="L9" s="17">
        <f>[5]Julho!$E$15</f>
        <v>59.458333333333336</v>
      </c>
      <c r="M9" s="17">
        <f>[5]Julho!$E$16</f>
        <v>64.375</v>
      </c>
      <c r="N9" s="17">
        <f>[5]Julho!$E$17</f>
        <v>70.916666666666671</v>
      </c>
      <c r="O9" s="17">
        <f>[5]Julho!$E$18</f>
        <v>58.208333333333336</v>
      </c>
      <c r="P9" s="17">
        <f>[5]Julho!$E$19</f>
        <v>63.875</v>
      </c>
      <c r="Q9" s="17">
        <f>[5]Julho!$E$20</f>
        <v>81.708333333333329</v>
      </c>
      <c r="R9" s="17">
        <f>[5]Julho!$E$21</f>
        <v>72.083333333333329</v>
      </c>
      <c r="S9" s="17">
        <f>[5]Julho!$E$22</f>
        <v>62.541666666666664</v>
      </c>
      <c r="T9" s="17">
        <f>[5]Julho!$E$23</f>
        <v>70.166666666666671</v>
      </c>
      <c r="U9" s="17">
        <f>[5]Julho!$E$24</f>
        <v>64.958333333333329</v>
      </c>
      <c r="V9" s="17">
        <f>[5]Julho!$E$25</f>
        <v>74.333333333333329</v>
      </c>
      <c r="W9" s="17">
        <f>[5]Julho!$E$26</f>
        <v>75.833333333333329</v>
      </c>
      <c r="X9" s="17">
        <f>[5]Julho!$E$27</f>
        <v>70.041666666666671</v>
      </c>
      <c r="Y9" s="17">
        <f>[5]Julho!$E$28</f>
        <v>67.333333333333329</v>
      </c>
      <c r="Z9" s="17">
        <f>[5]Julho!$E$29</f>
        <v>61.958333333333336</v>
      </c>
      <c r="AA9" s="17">
        <f>[5]Julho!$E$30</f>
        <v>63.833333333333336</v>
      </c>
      <c r="AB9" s="17">
        <f>[5]Julho!$E$31</f>
        <v>67.5</v>
      </c>
      <c r="AC9" s="17">
        <f>[5]Julho!$E$32</f>
        <v>73.416666666666671</v>
      </c>
      <c r="AD9" s="17">
        <f>[5]Julho!$E$33</f>
        <v>71.125</v>
      </c>
      <c r="AE9" s="17">
        <f>[5]Julho!$E$34</f>
        <v>64.5</v>
      </c>
      <c r="AF9" s="17">
        <f>[5]Julho!$E$35</f>
        <v>60.125</v>
      </c>
      <c r="AG9" s="83">
        <f t="shared" si="1"/>
        <v>68.711021505376337</v>
      </c>
    </row>
    <row r="10" spans="1:34" ht="17.100000000000001" customHeight="1" x14ac:dyDescent="0.2">
      <c r="A10" s="80" t="s">
        <v>2</v>
      </c>
      <c r="B10" s="17">
        <f>[6]Julho!$E$5</f>
        <v>54.333333333333336</v>
      </c>
      <c r="C10" s="17">
        <f>[6]Julho!$E$6</f>
        <v>53.875</v>
      </c>
      <c r="D10" s="17">
        <f>[6]Julho!$E$7</f>
        <v>46.583333333333336</v>
      </c>
      <c r="E10" s="17">
        <f>[6]Julho!$E$8</f>
        <v>48.916666666666664</v>
      </c>
      <c r="F10" s="17">
        <f>[6]Julho!$E$9</f>
        <v>50.958333333333336</v>
      </c>
      <c r="G10" s="17">
        <f>[6]Julho!$E$10</f>
        <v>70.458333333333329</v>
      </c>
      <c r="H10" s="17">
        <f>[6]Julho!$E$11</f>
        <v>66</v>
      </c>
      <c r="I10" s="17">
        <f>[6]Julho!$E$12</f>
        <v>51</v>
      </c>
      <c r="J10" s="17">
        <f>[6]Julho!$E$13</f>
        <v>49.625</v>
      </c>
      <c r="K10" s="17">
        <f>[6]Julho!$E$14</f>
        <v>49.25</v>
      </c>
      <c r="L10" s="17">
        <f>[6]Julho!$E$15</f>
        <v>51</v>
      </c>
      <c r="M10" s="17">
        <f>[6]Julho!$E$16</f>
        <v>49.75</v>
      </c>
      <c r="N10" s="17">
        <f>[6]Julho!$E$17</f>
        <v>52.25</v>
      </c>
      <c r="O10" s="17">
        <f>[6]Julho!$E$18</f>
        <v>45.875</v>
      </c>
      <c r="P10" s="17">
        <f>[6]Julho!$E$19</f>
        <v>47.625</v>
      </c>
      <c r="Q10" s="17">
        <f>[6]Julho!$E$20</f>
        <v>66.083333333333329</v>
      </c>
      <c r="R10" s="17">
        <f>[6]Julho!$E$21</f>
        <v>58.833333333333336</v>
      </c>
      <c r="S10" s="17">
        <f>[6]Julho!$E$22</f>
        <v>53.81818181818182</v>
      </c>
      <c r="T10" s="17">
        <f>[6]Julho!$E$23</f>
        <v>54.541666666666664</v>
      </c>
      <c r="U10" s="17">
        <f>[6]Julho!$E$24</f>
        <v>57.333333333333336</v>
      </c>
      <c r="V10" s="17">
        <f>[6]Julho!$E$25</f>
        <v>62.125</v>
      </c>
      <c r="W10" s="17">
        <f>[6]Julho!$E$26</f>
        <v>59.291666666666664</v>
      </c>
      <c r="X10" s="17">
        <f>[6]Julho!$E$27</f>
        <v>53.291666666666664</v>
      </c>
      <c r="Y10" s="17">
        <f>[6]Julho!$E$28</f>
        <v>47.625</v>
      </c>
      <c r="Z10" s="17">
        <f>[6]Julho!$E$29</f>
        <v>44.708333333333336</v>
      </c>
      <c r="AA10" s="17">
        <f>[6]Julho!$E$30</f>
        <v>47.708333333333336</v>
      </c>
      <c r="AB10" s="17">
        <f>[6]Julho!$E$31</f>
        <v>55.208333333333336</v>
      </c>
      <c r="AC10" s="17">
        <f>[6]Julho!$E$32</f>
        <v>51.083333333333336</v>
      </c>
      <c r="AD10" s="17">
        <f>[6]Julho!$E$33</f>
        <v>53.5</v>
      </c>
      <c r="AE10" s="17">
        <f>[6]Julho!$E$34</f>
        <v>45.458333333333336</v>
      </c>
      <c r="AF10" s="17">
        <f>[6]Julho!$E$35</f>
        <v>42.833333333333336</v>
      </c>
      <c r="AG10" s="83">
        <f t="shared" si="1"/>
        <v>52.933651026392951</v>
      </c>
    </row>
    <row r="11" spans="1:34" ht="17.100000000000001" customHeight="1" x14ac:dyDescent="0.2">
      <c r="A11" s="80" t="s">
        <v>3</v>
      </c>
      <c r="B11" s="17">
        <f>[7]Julho!$E$5</f>
        <v>64.208333333333329</v>
      </c>
      <c r="C11" s="17">
        <f>[7]Julho!$E$6</f>
        <v>58.75</v>
      </c>
      <c r="D11" s="17">
        <f>[7]Julho!$E$7</f>
        <v>61.625</v>
      </c>
      <c r="E11" s="17">
        <f>[7]Julho!$E$8</f>
        <v>57.291666666666664</v>
      </c>
      <c r="F11" s="17">
        <f>[7]Julho!$E$9</f>
        <v>54.75</v>
      </c>
      <c r="G11" s="17">
        <f>[7]Julho!$E$10</f>
        <v>59.666666666666664</v>
      </c>
      <c r="H11" s="17">
        <f>[7]Julho!$E$11</f>
        <v>61.666666666666664</v>
      </c>
      <c r="I11" s="17">
        <f>[7]Julho!$E$12</f>
        <v>57.208333333333336</v>
      </c>
      <c r="J11" s="17">
        <f>[7]Julho!$E$13</f>
        <v>55.125</v>
      </c>
      <c r="K11" s="17">
        <f>[7]Julho!$E$14</f>
        <v>57.666666666666664</v>
      </c>
      <c r="L11" s="17">
        <f>[7]Julho!$E$15</f>
        <v>54.541666666666664</v>
      </c>
      <c r="M11" s="17">
        <f>[7]Julho!$E$16</f>
        <v>54.5</v>
      </c>
      <c r="N11" s="17">
        <f>[7]Julho!$E$17</f>
        <v>52.958333333333336</v>
      </c>
      <c r="O11" s="17">
        <f>[7]Julho!$E$18</f>
        <v>52.458333333333336</v>
      </c>
      <c r="P11" s="17">
        <f>[7]Julho!$E$19</f>
        <v>52.333333333333336</v>
      </c>
      <c r="Q11" s="17">
        <f>[7]Julho!$E$20</f>
        <v>62.583333333333336</v>
      </c>
      <c r="R11" s="17">
        <f>[7]Julho!$E$21</f>
        <v>62.75</v>
      </c>
      <c r="S11" s="17">
        <f>[7]Julho!$E$22</f>
        <v>59.208333333333336</v>
      </c>
      <c r="T11" s="17">
        <f>[7]Julho!$E$23</f>
        <v>51.625</v>
      </c>
      <c r="U11" s="17">
        <f>[7]Julho!$E$24</f>
        <v>54.916666666666664</v>
      </c>
      <c r="V11" s="17">
        <f>[7]Julho!$E$25</f>
        <v>55.666666666666664</v>
      </c>
      <c r="W11" s="17">
        <f>[7]Julho!$E$26</f>
        <v>58.125</v>
      </c>
      <c r="X11" s="17">
        <f>[7]Julho!$E$27</f>
        <v>55.416666666666664</v>
      </c>
      <c r="Y11" s="17">
        <f>[7]Julho!$E$28</f>
        <v>52.333333333333336</v>
      </c>
      <c r="Z11" s="17">
        <f>[7]Julho!$E$29</f>
        <v>46.5</v>
      </c>
      <c r="AA11" s="17">
        <f>[7]Julho!$E$30</f>
        <v>47.375</v>
      </c>
      <c r="AB11" s="17">
        <f>[7]Julho!$E$31</f>
        <v>52.5</v>
      </c>
      <c r="AC11" s="17">
        <f>[7]Julho!$E$32</f>
        <v>56.416666666666664</v>
      </c>
      <c r="AD11" s="17">
        <f>[7]Julho!$E$33</f>
        <v>47.958333333333336</v>
      </c>
      <c r="AE11" s="17">
        <f>[7]Julho!$E$34</f>
        <v>44.166666666666664</v>
      </c>
      <c r="AF11" s="17">
        <f>[7]Julho!$E$35</f>
        <v>48</v>
      </c>
      <c r="AG11" s="83">
        <f t="shared" si="1"/>
        <v>55.170698924731191</v>
      </c>
    </row>
    <row r="12" spans="1:34" ht="17.100000000000001" customHeight="1" x14ac:dyDescent="0.2">
      <c r="A12" s="80" t="s">
        <v>4</v>
      </c>
      <c r="B12" s="17" t="str">
        <f>[8]Julho!$E$5</f>
        <v>*</v>
      </c>
      <c r="C12" s="17" t="str">
        <f>[8]Julho!$E$6</f>
        <v>*</v>
      </c>
      <c r="D12" s="17" t="str">
        <f>[8]Julho!$E$7</f>
        <v>*</v>
      </c>
      <c r="E12" s="17" t="str">
        <f>[8]Julho!$E$8</f>
        <v>*</v>
      </c>
      <c r="F12" s="17" t="str">
        <f>[8]Julho!$E$9</f>
        <v>*</v>
      </c>
      <c r="G12" s="17" t="str">
        <f>[8]Julho!$E$10</f>
        <v>*</v>
      </c>
      <c r="H12" s="17" t="str">
        <f>[8]Julho!$E$11</f>
        <v>*</v>
      </c>
      <c r="I12" s="17" t="str">
        <f>[8]Julho!$E$12</f>
        <v>*</v>
      </c>
      <c r="J12" s="17" t="str">
        <f>[8]Julho!$E$13</f>
        <v>*</v>
      </c>
      <c r="K12" s="17" t="str">
        <f>[8]Julho!$E$14</f>
        <v>*</v>
      </c>
      <c r="L12" s="17" t="str">
        <f>[8]Julho!$E$15</f>
        <v>*</v>
      </c>
      <c r="M12" s="17" t="str">
        <f>[8]Julho!$E$16</f>
        <v>*</v>
      </c>
      <c r="N12" s="17" t="str">
        <f>[8]Julho!$E$17</f>
        <v>*</v>
      </c>
      <c r="O12" s="17" t="str">
        <f>[8]Julho!$E$18</f>
        <v>*</v>
      </c>
      <c r="P12" s="17" t="str">
        <f>[8]Julho!$E$19</f>
        <v>*</v>
      </c>
      <c r="Q12" s="17" t="str">
        <f>[8]Julho!$E$20</f>
        <v>*</v>
      </c>
      <c r="R12" s="17" t="str">
        <f>[8]Julho!$E$21</f>
        <v>*</v>
      </c>
      <c r="S12" s="17" t="str">
        <f>[8]Julho!$E$22</f>
        <v>*</v>
      </c>
      <c r="T12" s="17" t="str">
        <f>[8]Julho!$E$23</f>
        <v>*</v>
      </c>
      <c r="U12" s="17" t="str">
        <f>[8]Julho!$E$24</f>
        <v>*</v>
      </c>
      <c r="V12" s="17" t="str">
        <f>[8]Julho!$E$25</f>
        <v>*</v>
      </c>
      <c r="W12" s="17" t="str">
        <f>[8]Julho!$E$26</f>
        <v>*</v>
      </c>
      <c r="X12" s="17" t="str">
        <f>[8]Julho!$E$27</f>
        <v>*</v>
      </c>
      <c r="Y12" s="17" t="str">
        <f>[8]Julho!$E$28</f>
        <v>*</v>
      </c>
      <c r="Z12" s="17" t="str">
        <f>[8]Julho!$E$29</f>
        <v>*</v>
      </c>
      <c r="AA12" s="17" t="str">
        <f>[8]Julho!$E$30</f>
        <v>*</v>
      </c>
      <c r="AB12" s="17" t="str">
        <f>[8]Julho!$E$31</f>
        <v>*</v>
      </c>
      <c r="AC12" s="17" t="str">
        <f>[8]Julho!$E$32</f>
        <v>*</v>
      </c>
      <c r="AD12" s="17" t="str">
        <f>[8]Julho!$E$33</f>
        <v>*</v>
      </c>
      <c r="AE12" s="17" t="str">
        <f>[8]Julho!$E$34</f>
        <v>*</v>
      </c>
      <c r="AF12" s="17" t="str">
        <f>[8]Julho!$E$35</f>
        <v>*</v>
      </c>
      <c r="AG12" s="83" t="s">
        <v>143</v>
      </c>
    </row>
    <row r="13" spans="1:34" ht="17.100000000000001" customHeight="1" x14ac:dyDescent="0.2">
      <c r="A13" s="80" t="s">
        <v>5</v>
      </c>
      <c r="B13" s="17">
        <f>[9]Julho!$E$5</f>
        <v>54.041666666666664</v>
      </c>
      <c r="C13" s="17">
        <f>[9]Julho!$E$6</f>
        <v>53.25</v>
      </c>
      <c r="D13" s="17">
        <f>[9]Julho!$E$7</f>
        <v>57.375</v>
      </c>
      <c r="E13" s="17">
        <f>[9]Julho!$E$8</f>
        <v>58.083333333333336</v>
      </c>
      <c r="F13" s="17">
        <f>[9]Julho!$E$9</f>
        <v>62.5</v>
      </c>
      <c r="G13" s="17">
        <f>[9]Julho!$E$10</f>
        <v>77.125</v>
      </c>
      <c r="H13" s="17">
        <f>[9]Julho!$E$11</f>
        <v>73.708333333333329</v>
      </c>
      <c r="I13" s="17">
        <f>[9]Julho!$E$12</f>
        <v>56.666666666666664</v>
      </c>
      <c r="J13" s="17">
        <f>[9]Julho!$E$13</f>
        <v>60.666666666666664</v>
      </c>
      <c r="K13" s="17">
        <f>[9]Julho!$E$14</f>
        <v>63.375</v>
      </c>
      <c r="L13" s="17">
        <f>[9]Julho!$E$15</f>
        <v>60.541666666666664</v>
      </c>
      <c r="M13" s="17">
        <f>[9]Julho!$E$16</f>
        <v>59.125</v>
      </c>
      <c r="N13" s="17">
        <f>[9]Julho!$E$17</f>
        <v>62.833333333333336</v>
      </c>
      <c r="O13" s="17">
        <f>[9]Julho!$E$18</f>
        <v>55.458333333333336</v>
      </c>
      <c r="P13" s="17">
        <f>[9]Julho!$E$19</f>
        <v>53.541666666666664</v>
      </c>
      <c r="Q13" s="17">
        <f>[9]Julho!$E$20</f>
        <v>66</v>
      </c>
      <c r="R13" s="17">
        <f>[9]Julho!$E$21</f>
        <v>46.5</v>
      </c>
      <c r="S13" s="17">
        <f>[9]Julho!$E$22</f>
        <v>36.625</v>
      </c>
      <c r="T13" s="17">
        <f>[9]Julho!$E$23</f>
        <v>48.791666666666664</v>
      </c>
      <c r="U13" s="17">
        <f>[9]Julho!$E$24</f>
        <v>45.166666666666664</v>
      </c>
      <c r="V13" s="17">
        <f>[9]Julho!$E$25</f>
        <v>46.708333333333336</v>
      </c>
      <c r="W13" s="17">
        <f>[9]Julho!$E$26</f>
        <v>55.166666666666664</v>
      </c>
      <c r="X13" s="17">
        <f>[9]Julho!$E$27</f>
        <v>53.25</v>
      </c>
      <c r="Y13" s="17">
        <f>[9]Julho!$E$28</f>
        <v>44</v>
      </c>
      <c r="Z13" s="17">
        <f>[9]Julho!$E$29</f>
        <v>44.208333333333336</v>
      </c>
      <c r="AA13" s="17">
        <f>[9]Julho!$E$30</f>
        <v>57.583333333333336</v>
      </c>
      <c r="AB13" s="17">
        <f>[9]Julho!$E$31</f>
        <v>58.791666666666664</v>
      </c>
      <c r="AC13" s="17">
        <f>[9]Julho!$E$32</f>
        <v>49.791666666666664</v>
      </c>
      <c r="AD13" s="17">
        <f>[9]Julho!$E$33</f>
        <v>61.333333333333336</v>
      </c>
      <c r="AE13" s="17">
        <f>[9]Julho!$E$34</f>
        <v>53.708333333333336</v>
      </c>
      <c r="AF13" s="17">
        <f>[9]Julho!$E$35</f>
        <v>45.958333333333336</v>
      </c>
      <c r="AG13" s="83">
        <f t="shared" si="1"/>
        <v>55.544354838709673</v>
      </c>
    </row>
    <row r="14" spans="1:34" ht="17.100000000000001" customHeight="1" x14ac:dyDescent="0.2">
      <c r="A14" s="80" t="s">
        <v>47</v>
      </c>
      <c r="B14" s="17">
        <f>[10]Julho!$E$5</f>
        <v>57.875</v>
      </c>
      <c r="C14" s="17">
        <f>[10]Julho!$E$6</f>
        <v>51.25</v>
      </c>
      <c r="D14" s="17">
        <f>[10]Julho!$E$7</f>
        <v>49.75</v>
      </c>
      <c r="E14" s="17">
        <f>[10]Julho!$E$8</f>
        <v>54.041666666666664</v>
      </c>
      <c r="F14" s="17">
        <f>[10]Julho!$E$9</f>
        <v>51.458333333333336</v>
      </c>
      <c r="G14" s="17">
        <f>[10]Julho!$E$10</f>
        <v>51.583333333333336</v>
      </c>
      <c r="H14" s="17">
        <f>[10]Julho!$E$11</f>
        <v>70.916666666666671</v>
      </c>
      <c r="I14" s="17">
        <f>[10]Julho!$E$12</f>
        <v>54.5</v>
      </c>
      <c r="J14" s="17">
        <f>[10]Julho!$E$13</f>
        <v>51.333333333333336</v>
      </c>
      <c r="K14" s="17">
        <f>[10]Julho!$E$14</f>
        <v>47.958333333333336</v>
      </c>
      <c r="L14" s="17">
        <f>[10]Julho!$E$15</f>
        <v>43.625</v>
      </c>
      <c r="M14" s="17">
        <f>[10]Julho!$E$16</f>
        <v>44.5</v>
      </c>
      <c r="N14" s="17">
        <f>[10]Julho!$E$17</f>
        <v>45.625</v>
      </c>
      <c r="O14" s="17">
        <f>[10]Julho!$E$18</f>
        <v>45.166666666666664</v>
      </c>
      <c r="P14" s="17">
        <f>[10]Julho!$E$19</f>
        <v>46.5</v>
      </c>
      <c r="Q14" s="17">
        <f>[10]Julho!$E$20</f>
        <v>57.166666666666664</v>
      </c>
      <c r="R14" s="17">
        <f>[10]Julho!$E$21</f>
        <v>62.125</v>
      </c>
      <c r="S14" s="17">
        <f>[10]Julho!$E$22</f>
        <v>47.541666666666664</v>
      </c>
      <c r="T14" s="17">
        <f>[10]Julho!$E$23</f>
        <v>40.875</v>
      </c>
      <c r="U14" s="17">
        <f>[10]Julho!$E$24</f>
        <v>49.375</v>
      </c>
      <c r="V14" s="17">
        <f>[10]Julho!$E$25</f>
        <v>51.541666666666664</v>
      </c>
      <c r="W14" s="17">
        <f>[10]Julho!$E$26</f>
        <v>52.333333333333336</v>
      </c>
      <c r="X14" s="17">
        <f>[10]Julho!$E$27</f>
        <v>49.291666666666664</v>
      </c>
      <c r="Y14" s="17">
        <f>[10]Julho!$E$28</f>
        <v>44.458333333333336</v>
      </c>
      <c r="Z14" s="17">
        <f>[10]Julho!$E$29</f>
        <v>41.5</v>
      </c>
      <c r="AA14" s="17">
        <f>[10]Julho!$E$30</f>
        <v>39.625</v>
      </c>
      <c r="AB14" s="17">
        <f>[10]Julho!$E$31</f>
        <v>47.375</v>
      </c>
      <c r="AC14" s="17">
        <f>[10]Julho!$E$32</f>
        <v>50.583333333333336</v>
      </c>
      <c r="AD14" s="17">
        <f>[10]Julho!$E$33</f>
        <v>45.916666666666664</v>
      </c>
      <c r="AE14" s="17">
        <f>[10]Julho!$E$34</f>
        <v>38.666666666666664</v>
      </c>
      <c r="AF14" s="17">
        <f>[10]Julho!$E$35</f>
        <v>43.083333333333336</v>
      </c>
      <c r="AG14" s="83">
        <f>AVERAGE(B14:AF14)</f>
        <v>49.2755376344086</v>
      </c>
    </row>
    <row r="15" spans="1:34" ht="17.100000000000001" customHeight="1" x14ac:dyDescent="0.2">
      <c r="A15" s="80" t="s">
        <v>6</v>
      </c>
      <c r="B15" s="17">
        <f>[11]Julho!$E$5</f>
        <v>65.541666666666671</v>
      </c>
      <c r="C15" s="17">
        <f>[11]Julho!$E$6</f>
        <v>64.875</v>
      </c>
      <c r="D15" s="17">
        <f>[11]Julho!$E$7</f>
        <v>62.291666666666664</v>
      </c>
      <c r="E15" s="17">
        <f>[11]Julho!$E$8</f>
        <v>64.083333333333329</v>
      </c>
      <c r="F15" s="17">
        <f>[11]Julho!$E$9</f>
        <v>63</v>
      </c>
      <c r="G15" s="17">
        <f>[11]Julho!$E$10</f>
        <v>76.208333333333329</v>
      </c>
      <c r="H15" s="17">
        <f>[11]Julho!$E$11</f>
        <v>71</v>
      </c>
      <c r="I15" s="17">
        <f>[11]Julho!$E$12</f>
        <v>59.458333333333336</v>
      </c>
      <c r="J15" s="17">
        <f>[11]Julho!$E$13</f>
        <v>61.958333333333336</v>
      </c>
      <c r="K15" s="17">
        <f>[11]Julho!$E$14</f>
        <v>61.916666666666664</v>
      </c>
      <c r="L15" s="17">
        <f>[11]Julho!$E$15</f>
        <v>62.833333333333336</v>
      </c>
      <c r="M15" s="17">
        <f>[11]Julho!$E$16</f>
        <v>63.125</v>
      </c>
      <c r="N15" s="17">
        <f>[11]Julho!$E$17</f>
        <v>62.166666666666664</v>
      </c>
      <c r="O15" s="17">
        <f>[11]Julho!$E$18</f>
        <v>57.956521739130437</v>
      </c>
      <c r="P15" s="17">
        <f>[11]Julho!$E$19</f>
        <v>47.411764705882355</v>
      </c>
      <c r="Q15" s="17">
        <f>[11]Julho!$E$20</f>
        <v>66.916666666666671</v>
      </c>
      <c r="R15" s="17">
        <f>[11]Julho!$E$21</f>
        <v>34.636363636363633</v>
      </c>
      <c r="S15" s="17">
        <f>[11]Julho!$E$22</f>
        <v>44.473684210526315</v>
      </c>
      <c r="T15" s="17">
        <f>[11]Julho!$E$23</f>
        <v>49.61904761904762</v>
      </c>
      <c r="U15" s="17">
        <f>[11]Julho!$E$24</f>
        <v>47.470588235294116</v>
      </c>
      <c r="V15" s="17">
        <f>[11]Julho!$E$25</f>
        <v>45.785714285714285</v>
      </c>
      <c r="W15" s="17">
        <f>[11]Julho!$E$26</f>
        <v>39.444444444444443</v>
      </c>
      <c r="X15" s="17">
        <f>[11]Julho!$E$27</f>
        <v>30.875</v>
      </c>
      <c r="Y15" s="17">
        <f>[11]Julho!$E$28</f>
        <v>28.5</v>
      </c>
      <c r="Z15" s="17">
        <f>[11]Julho!$E$29</f>
        <v>24.857142857142858</v>
      </c>
      <c r="AA15" s="17">
        <f>[11]Julho!$E$30</f>
        <v>22.428571428571427</v>
      </c>
      <c r="AB15" s="17">
        <f>[11]Julho!$E$31</f>
        <v>45</v>
      </c>
      <c r="AC15" s="17">
        <f>[11]Julho!$E$32</f>
        <v>27</v>
      </c>
      <c r="AD15" s="17">
        <f>[11]Julho!$E$33</f>
        <v>19</v>
      </c>
      <c r="AE15" s="17">
        <f>[11]Julho!$E$34</f>
        <v>17.857142857142858</v>
      </c>
      <c r="AF15" s="17">
        <f>[11]Julho!$E$35</f>
        <v>27</v>
      </c>
      <c r="AG15" s="83">
        <f t="shared" si="1"/>
        <v>48.86099954900839</v>
      </c>
    </row>
    <row r="16" spans="1:34" ht="17.100000000000001" customHeight="1" x14ac:dyDescent="0.2">
      <c r="A16" s="80" t="s">
        <v>7</v>
      </c>
      <c r="B16" s="17">
        <f>[12]Julho!$E$5</f>
        <v>57.291666666666664</v>
      </c>
      <c r="C16" s="17">
        <f>[12]Julho!$E$6</f>
        <v>58.333333333333336</v>
      </c>
      <c r="D16" s="17">
        <f>[12]Julho!$E$7</f>
        <v>54.75</v>
      </c>
      <c r="E16" s="17">
        <f>[12]Julho!$E$8</f>
        <v>55.416666666666664</v>
      </c>
      <c r="F16" s="17">
        <f>[12]Julho!$E$9</f>
        <v>55.916666666666664</v>
      </c>
      <c r="G16" s="17">
        <f>[12]Julho!$E$10</f>
        <v>80.166666666666671</v>
      </c>
      <c r="H16" s="17">
        <f>[12]Julho!$E$11</f>
        <v>77.5</v>
      </c>
      <c r="I16" s="17">
        <f>[12]Julho!$E$12</f>
        <v>56.125</v>
      </c>
      <c r="J16" s="17">
        <f>[12]Julho!$E$13</f>
        <v>48.166666666666664</v>
      </c>
      <c r="K16" s="17">
        <f>[12]Julho!$E$14</f>
        <v>60.541666666666664</v>
      </c>
      <c r="L16" s="17">
        <f>[12]Julho!$E$15</f>
        <v>61.125</v>
      </c>
      <c r="M16" s="17">
        <f>[12]Julho!$E$16</f>
        <v>61.291666666666664</v>
      </c>
      <c r="N16" s="17">
        <f>[12]Julho!$E$17</f>
        <v>61.916666666666664</v>
      </c>
      <c r="O16" s="17">
        <f>[12]Julho!$E$18</f>
        <v>54.958333333333336</v>
      </c>
      <c r="P16" s="17">
        <f>[12]Julho!$E$19</f>
        <v>60.083333333333336</v>
      </c>
      <c r="Q16" s="17">
        <f>[12]Julho!$E$20</f>
        <v>81</v>
      </c>
      <c r="R16" s="17">
        <f>[12]Julho!$E$21</f>
        <v>67</v>
      </c>
      <c r="S16" s="17">
        <f>[12]Julho!$E$22</f>
        <v>62.583333333333336</v>
      </c>
      <c r="T16" s="17">
        <f>[12]Julho!$E$23</f>
        <v>67.208333333333329</v>
      </c>
      <c r="U16" s="17">
        <f>[12]Julho!$E$24</f>
        <v>59.5</v>
      </c>
      <c r="V16" s="17">
        <f>[12]Julho!$E$25</f>
        <v>61.583333333333336</v>
      </c>
      <c r="W16" s="17">
        <f>[12]Julho!$E$26</f>
        <v>67</v>
      </c>
      <c r="X16" s="17">
        <f>[12]Julho!$E$27</f>
        <v>64.791666666666671</v>
      </c>
      <c r="Y16" s="17">
        <f>[12]Julho!$E$28</f>
        <v>56.625</v>
      </c>
      <c r="Z16" s="17">
        <f>[12]Julho!$E$29</f>
        <v>52.375</v>
      </c>
      <c r="AA16" s="17">
        <f>[12]Julho!$E$30</f>
        <v>48.833333333333336</v>
      </c>
      <c r="AB16" s="17">
        <f>[12]Julho!$E$31</f>
        <v>62.375</v>
      </c>
      <c r="AC16" s="17">
        <f>[12]Julho!$E$32</f>
        <v>65.041666666666671</v>
      </c>
      <c r="AD16" s="17">
        <f>[12]Julho!$E$33</f>
        <v>59.458333333333336</v>
      </c>
      <c r="AE16" s="17">
        <f>[12]Julho!$E$34</f>
        <v>59.958333333333336</v>
      </c>
      <c r="AF16" s="17">
        <f>[12]Julho!$E$35</f>
        <v>54.75</v>
      </c>
      <c r="AG16" s="83">
        <f t="shared" si="1"/>
        <v>61.08602150537633</v>
      </c>
    </row>
    <row r="17" spans="1:33" ht="17.100000000000001" customHeight="1" x14ac:dyDescent="0.2">
      <c r="A17" s="80" t="s">
        <v>8</v>
      </c>
      <c r="B17" s="17">
        <f>[13]Julho!$E$5</f>
        <v>72.2</v>
      </c>
      <c r="C17" s="17">
        <f>[13]Julho!$E$6</f>
        <v>63.5</v>
      </c>
      <c r="D17" s="17">
        <f>[13]Julho!$E$7</f>
        <v>60.75</v>
      </c>
      <c r="E17" s="17">
        <f>[13]Julho!$E$8</f>
        <v>61.125</v>
      </c>
      <c r="F17" s="17">
        <f>[13]Julho!$E$9</f>
        <v>63.166666666666664</v>
      </c>
      <c r="G17" s="17">
        <f>[13]Julho!$E$10</f>
        <v>83.791666666666671</v>
      </c>
      <c r="H17" s="17">
        <f>[13]Julho!$E$11</f>
        <v>77.529411764705884</v>
      </c>
      <c r="I17" s="17">
        <f>[13]Julho!$E$12</f>
        <v>76.625</v>
      </c>
      <c r="J17" s="17">
        <f>[13]Julho!$E$13</f>
        <v>62.125</v>
      </c>
      <c r="K17" s="17">
        <f>[13]Julho!$E$14</f>
        <v>59.416666666666664</v>
      </c>
      <c r="L17" s="17">
        <f>[13]Julho!$E$15</f>
        <v>57.083333333333336</v>
      </c>
      <c r="M17" s="17">
        <f>[13]Julho!$E$16</f>
        <v>66.125</v>
      </c>
      <c r="N17" s="17">
        <f>[13]Julho!$E$17</f>
        <v>74.541666666666671</v>
      </c>
      <c r="O17" s="17">
        <f>[13]Julho!$E$18</f>
        <v>57.791666666666664</v>
      </c>
      <c r="P17" s="17">
        <f>[13]Julho!$E$19</f>
        <v>72.75</v>
      </c>
      <c r="Q17" s="17">
        <f>[13]Julho!$E$20</f>
        <v>81.666666666666671</v>
      </c>
      <c r="R17" s="17">
        <f>[13]Julho!$E$21</f>
        <v>65.666666666666671</v>
      </c>
      <c r="S17" s="17">
        <f>[13]Julho!$E$22</f>
        <v>77.625</v>
      </c>
      <c r="T17" s="17">
        <f>[13]Julho!$E$23</f>
        <v>68.75</v>
      </c>
      <c r="U17" s="17">
        <f>[13]Julho!$E$24</f>
        <v>64.958333333333329</v>
      </c>
      <c r="V17" s="17">
        <f>[13]Julho!$E$25</f>
        <v>74.333333333333329</v>
      </c>
      <c r="W17" s="17">
        <f>[13]Julho!$E$26</f>
        <v>75.833333333333329</v>
      </c>
      <c r="X17" s="17">
        <f>[13]Julho!$E$27</f>
        <v>70.041666666666671</v>
      </c>
      <c r="Y17" s="17">
        <f>[13]Julho!$E$28</f>
        <v>67.333333333333329</v>
      </c>
      <c r="Z17" s="17">
        <f>[13]Julho!$E$29</f>
        <v>61.958333333333336</v>
      </c>
      <c r="AA17" s="17">
        <f>[13]Julho!$E$30</f>
        <v>63.833333333333336</v>
      </c>
      <c r="AB17" s="17">
        <f>[13]Julho!$E$31</f>
        <v>67.5</v>
      </c>
      <c r="AC17" s="17">
        <f>[13]Julho!$E$32</f>
        <v>70.541666666666671</v>
      </c>
      <c r="AD17" s="17">
        <f>[13]Julho!$E$33</f>
        <v>69.708333333333329</v>
      </c>
      <c r="AE17" s="17">
        <f>[13]Julho!$E$34</f>
        <v>68.125</v>
      </c>
      <c r="AF17" s="17">
        <f>[13]Julho!$E$35</f>
        <v>60.75</v>
      </c>
      <c r="AG17" s="83">
        <f t="shared" si="1"/>
        <v>68.295034788108779</v>
      </c>
    </row>
    <row r="18" spans="1:33" ht="17.100000000000001" customHeight="1" x14ac:dyDescent="0.2">
      <c r="A18" s="80" t="s">
        <v>9</v>
      </c>
      <c r="B18" s="17">
        <f>[14]Julho!$E$5</f>
        <v>57.375</v>
      </c>
      <c r="C18" s="17">
        <f>[14]Julho!$E$6</f>
        <v>56.833333333333336</v>
      </c>
      <c r="D18" s="17">
        <f>[14]Julho!$E$7</f>
        <v>50.833333333333336</v>
      </c>
      <c r="E18" s="17">
        <f>[14]Julho!$E$8</f>
        <v>55.375</v>
      </c>
      <c r="F18" s="17">
        <f>[14]Julho!$E$9</f>
        <v>55.291666666666664</v>
      </c>
      <c r="G18" s="17">
        <f>[14]Julho!$E$10</f>
        <v>75.708333333333329</v>
      </c>
      <c r="H18" s="17">
        <f>[14]Julho!$E$11</f>
        <v>76.041666666666671</v>
      </c>
      <c r="I18" s="17">
        <f>[14]Julho!$E$12</f>
        <v>54.916666666666664</v>
      </c>
      <c r="J18" s="17">
        <f>[14]Julho!$E$13</f>
        <v>46.416666666666664</v>
      </c>
      <c r="K18" s="17">
        <f>[14]Julho!$E$14</f>
        <v>53.958333333333336</v>
      </c>
      <c r="L18" s="17">
        <f>[14]Julho!$E$15</f>
        <v>52.25</v>
      </c>
      <c r="M18" s="17">
        <f>[14]Julho!$E$16</f>
        <v>54.375</v>
      </c>
      <c r="N18" s="17">
        <f>[14]Julho!$E$17</f>
        <v>51.473684210526315</v>
      </c>
      <c r="O18" s="17">
        <f>[14]Julho!$E$18</f>
        <v>48.708333333333336</v>
      </c>
      <c r="P18" s="17">
        <f>[14]Julho!$E$19</f>
        <v>54</v>
      </c>
      <c r="Q18" s="17">
        <f>[14]Julho!$E$20</f>
        <v>74.05</v>
      </c>
      <c r="R18" s="17">
        <f>[14]Julho!$E$21</f>
        <v>47.46153846153846</v>
      </c>
      <c r="S18" s="17">
        <f>[14]Julho!$E$22</f>
        <v>59.875</v>
      </c>
      <c r="T18" s="17">
        <f>[14]Julho!$E$23</f>
        <v>61.041666666666664</v>
      </c>
      <c r="U18" s="17">
        <f>[14]Julho!$E$24</f>
        <v>50.666666666666664</v>
      </c>
      <c r="V18" s="17">
        <f>[14]Julho!$E$25</f>
        <v>58.875</v>
      </c>
      <c r="W18" s="17">
        <f>[14]Julho!$E$26</f>
        <v>60.260869565217391</v>
      </c>
      <c r="X18" s="17">
        <f>[14]Julho!$E$27</f>
        <v>67.444444444444443</v>
      </c>
      <c r="Y18" s="17">
        <f>[14]Julho!$E$28</f>
        <v>58.090909090909093</v>
      </c>
      <c r="Z18" s="17">
        <f>[14]Julho!$E$29</f>
        <v>50.5</v>
      </c>
      <c r="AA18" s="17">
        <f>[14]Julho!$E$30</f>
        <v>41.333333333333336</v>
      </c>
      <c r="AB18" s="17">
        <f>[14]Julho!$E$31</f>
        <v>66.666666666666671</v>
      </c>
      <c r="AC18" s="17">
        <f>[14]Julho!$E$32</f>
        <v>61.333333333333336</v>
      </c>
      <c r="AD18" s="17">
        <f>[14]Julho!$E$33</f>
        <v>60.583333333333336</v>
      </c>
      <c r="AE18" s="17">
        <f>[14]Julho!$E$34</f>
        <v>61.375</v>
      </c>
      <c r="AF18" s="17">
        <f>[14]Julho!$E$35</f>
        <v>49.7</v>
      </c>
      <c r="AG18" s="83">
        <f t="shared" si="1"/>
        <v>57.187573519547392</v>
      </c>
    </row>
    <row r="19" spans="1:33" ht="17.100000000000001" customHeight="1" x14ac:dyDescent="0.2">
      <c r="A19" s="80" t="s">
        <v>46</v>
      </c>
      <c r="B19" s="17">
        <f>[15]Julho!$E$5</f>
        <v>68.833333333333329</v>
      </c>
      <c r="C19" s="17">
        <f>[15]Julho!$E$6</f>
        <v>68.833333333333329</v>
      </c>
      <c r="D19" s="17">
        <f>[15]Julho!$E$7</f>
        <v>64.666666666666671</v>
      </c>
      <c r="E19" s="17">
        <f>[15]Julho!$E$8</f>
        <v>64.916666666666671</v>
      </c>
      <c r="F19" s="17">
        <f>[15]Julho!$E$9</f>
        <v>71.916666666666671</v>
      </c>
      <c r="G19" s="17">
        <f>[15]Julho!$E$10</f>
        <v>78.75</v>
      </c>
      <c r="H19" s="17">
        <f>[15]Julho!$E$11</f>
        <v>72.833333333333329</v>
      </c>
      <c r="I19" s="17">
        <f>[15]Julho!$E$12</f>
        <v>59</v>
      </c>
      <c r="J19" s="17">
        <f>[15]Julho!$E$13</f>
        <v>65.458333333333329</v>
      </c>
      <c r="K19" s="17">
        <f>[15]Julho!$E$14</f>
        <v>66.583333333333329</v>
      </c>
      <c r="L19" s="17">
        <f>[15]Julho!$E$15</f>
        <v>64.208333333333329</v>
      </c>
      <c r="M19" s="17">
        <f>[15]Julho!$E$16</f>
        <v>63.75</v>
      </c>
      <c r="N19" s="17">
        <f>[15]Julho!$E$17</f>
        <v>63.416666666666664</v>
      </c>
      <c r="O19" s="17">
        <f>[15]Julho!$E$18</f>
        <v>61.458333333333336</v>
      </c>
      <c r="P19" s="17">
        <f>[15]Julho!$E$19</f>
        <v>57.791666666666664</v>
      </c>
      <c r="Q19" s="17">
        <f>[15]Julho!$E$20</f>
        <v>78.5</v>
      </c>
      <c r="R19" s="17">
        <f>[15]Julho!$E$21</f>
        <v>65.25</v>
      </c>
      <c r="S19" s="17">
        <f>[15]Julho!$E$22</f>
        <v>60.041666666666664</v>
      </c>
      <c r="T19" s="17">
        <f>[15]Julho!$E$23</f>
        <v>65.416666666666671</v>
      </c>
      <c r="U19" s="17">
        <f>[15]Julho!$E$24</f>
        <v>56.541666666666664</v>
      </c>
      <c r="V19" s="17">
        <f>[15]Julho!$E$25</f>
        <v>69.125</v>
      </c>
      <c r="W19" s="17">
        <f>[15]Julho!$E$26</f>
        <v>69.541666666666671</v>
      </c>
      <c r="X19" s="17">
        <f>[15]Julho!$E$27</f>
        <v>66.625</v>
      </c>
      <c r="Y19" s="17">
        <f>[15]Julho!$E$28</f>
        <v>61.833333333333336</v>
      </c>
      <c r="Z19" s="17">
        <f>[15]Julho!$E$29</f>
        <v>62.083333333333336</v>
      </c>
      <c r="AA19" s="17">
        <f>[15]Julho!$E$30</f>
        <v>63.666666666666664</v>
      </c>
      <c r="AB19" s="17">
        <f>[15]Julho!$E$31</f>
        <v>58.041666666666664</v>
      </c>
      <c r="AC19" s="17">
        <f>[15]Julho!$E$32</f>
        <v>61.458333333333336</v>
      </c>
      <c r="AD19" s="17">
        <f>[15]Julho!$E$33</f>
        <v>64.375</v>
      </c>
      <c r="AE19" s="17">
        <f>[15]Julho!$E$34</f>
        <v>54.708333333333336</v>
      </c>
      <c r="AF19" s="17">
        <f>[15]Julho!$E$35</f>
        <v>52.375</v>
      </c>
      <c r="AG19" s="83">
        <f t="shared" si="1"/>
        <v>64.580645161290334</v>
      </c>
    </row>
    <row r="20" spans="1:33" ht="17.100000000000001" customHeight="1" x14ac:dyDescent="0.2">
      <c r="A20" s="80" t="s">
        <v>10</v>
      </c>
      <c r="B20" s="17">
        <f>[16]Julho!$E$5</f>
        <v>61.25</v>
      </c>
      <c r="C20" s="17">
        <f>[16]Julho!$E$6</f>
        <v>59.333333333333336</v>
      </c>
      <c r="D20" s="17">
        <f>[16]Julho!$E$7</f>
        <v>57.583333333333336</v>
      </c>
      <c r="E20" s="17">
        <f>[16]Julho!$E$8</f>
        <v>54.708333333333336</v>
      </c>
      <c r="F20" s="17">
        <f>[16]Julho!$E$9</f>
        <v>57.208333333333336</v>
      </c>
      <c r="G20" s="17">
        <f>[16]Julho!$E$10</f>
        <v>80.625</v>
      </c>
      <c r="H20" s="17">
        <f>[16]Julho!$E$11</f>
        <v>78.958333333333329</v>
      </c>
      <c r="I20" s="17">
        <f>[16]Julho!$E$12</f>
        <v>69.666666666666671</v>
      </c>
      <c r="J20" s="17">
        <f>[16]Julho!$E$13</f>
        <v>52.75</v>
      </c>
      <c r="K20" s="17">
        <f>[16]Julho!$E$14</f>
        <v>60.625</v>
      </c>
      <c r="L20" s="17">
        <f>[16]Julho!$E$15</f>
        <v>54.291666666666664</v>
      </c>
      <c r="M20" s="17">
        <f>[16]Julho!$E$16</f>
        <v>61.25</v>
      </c>
      <c r="N20" s="17">
        <f>[16]Julho!$E$17</f>
        <v>65.291666666666671</v>
      </c>
      <c r="O20" s="17">
        <f>[16]Julho!$E$18</f>
        <v>51.458333333333336</v>
      </c>
      <c r="P20" s="17">
        <f>[16]Julho!$E$19</f>
        <v>66.041666666666671</v>
      </c>
      <c r="Q20" s="17">
        <f>[16]Julho!$E$20</f>
        <v>82.375</v>
      </c>
      <c r="R20" s="17">
        <f>[16]Julho!$E$21</f>
        <v>63.75</v>
      </c>
      <c r="S20" s="17">
        <f>[16]Julho!$E$22</f>
        <v>72.166666666666671</v>
      </c>
      <c r="T20" s="17">
        <f>[16]Julho!$E$23</f>
        <v>69.708333333333329</v>
      </c>
      <c r="U20" s="17">
        <f>[16]Julho!$E$24</f>
        <v>60.166666666666664</v>
      </c>
      <c r="V20" s="17">
        <f>[16]Julho!$E$25</f>
        <v>66.625</v>
      </c>
      <c r="W20" s="17">
        <f>[16]Julho!$E$26</f>
        <v>71.166666666666671</v>
      </c>
      <c r="X20" s="17">
        <f>[16]Julho!$E$27</f>
        <v>65.416666666666671</v>
      </c>
      <c r="Y20" s="17">
        <f>[16]Julho!$E$28</f>
        <v>63.208333333333336</v>
      </c>
      <c r="Z20" s="17">
        <f>[16]Julho!$E$29</f>
        <v>61.916666666666664</v>
      </c>
      <c r="AA20" s="17">
        <f>[16]Julho!$E$30</f>
        <v>48.958333333333336</v>
      </c>
      <c r="AB20" s="17">
        <f>[16]Julho!$E$31</f>
        <v>66.833333333333329</v>
      </c>
      <c r="AC20" s="17">
        <f>[16]Julho!$E$32</f>
        <v>67.333333333333329</v>
      </c>
      <c r="AD20" s="17">
        <f>[16]Julho!$E$33</f>
        <v>66.458333333333329</v>
      </c>
      <c r="AE20" s="17">
        <f>[16]Julho!$E$34</f>
        <v>60.875</v>
      </c>
      <c r="AF20" s="17">
        <f>[16]Julho!$E$35</f>
        <v>55.333333333333336</v>
      </c>
      <c r="AG20" s="83">
        <f t="shared" ref="AG20:AG32" si="2">AVERAGE(B20:AF20)</f>
        <v>63.655913978494617</v>
      </c>
    </row>
    <row r="21" spans="1:33" ht="17.100000000000001" customHeight="1" x14ac:dyDescent="0.2">
      <c r="A21" s="80" t="s">
        <v>11</v>
      </c>
      <c r="B21" s="17">
        <f>[17]Julho!$E$5</f>
        <v>71</v>
      </c>
      <c r="C21" s="17">
        <f>[17]Julho!$E$6</f>
        <v>70.041666666666671</v>
      </c>
      <c r="D21" s="17">
        <f>[17]Julho!$E$7</f>
        <v>67.125</v>
      </c>
      <c r="E21" s="17">
        <f>[17]Julho!$E$8</f>
        <v>69.083333333333329</v>
      </c>
      <c r="F21" s="17">
        <f>[17]Julho!$E$9</f>
        <v>68.833333333333329</v>
      </c>
      <c r="G21" s="17">
        <f>[17]Julho!$E$10</f>
        <v>83.833333333333329</v>
      </c>
      <c r="H21" s="17">
        <f>[17]Julho!$E$11</f>
        <v>78.166666666666671</v>
      </c>
      <c r="I21" s="17">
        <f>[17]Julho!$E$12</f>
        <v>72.791666666666671</v>
      </c>
      <c r="J21" s="17">
        <f>[17]Julho!$E$13</f>
        <v>67.541666666666671</v>
      </c>
      <c r="K21" s="17">
        <f>[17]Julho!$E$14</f>
        <v>66.625</v>
      </c>
      <c r="L21" s="17">
        <f>[17]Julho!$E$15</f>
        <v>66.5</v>
      </c>
      <c r="M21" s="17">
        <f>[17]Julho!$E$16</f>
        <v>65.833333333333329</v>
      </c>
      <c r="N21" s="17">
        <f>[17]Julho!$E$17</f>
        <v>66.625</v>
      </c>
      <c r="O21" s="17">
        <f>[17]Julho!$E$18</f>
        <v>64.333333333333329</v>
      </c>
      <c r="P21" s="17">
        <f>[17]Julho!$E$19</f>
        <v>60</v>
      </c>
      <c r="Q21" s="17">
        <f>[17]Julho!$E$20</f>
        <v>77.25</v>
      </c>
      <c r="R21" s="17">
        <f>[17]Julho!$E$21</f>
        <v>68.416666666666671</v>
      </c>
      <c r="S21" s="17">
        <f>[17]Julho!$E$22</f>
        <v>70.75</v>
      </c>
      <c r="T21" s="17">
        <f>[17]Julho!$E$23</f>
        <v>65.375</v>
      </c>
      <c r="U21" s="17">
        <f>[17]Julho!$E$24</f>
        <v>58.458333333333336</v>
      </c>
      <c r="V21" s="17">
        <f>[17]Julho!$E$25</f>
        <v>65.166666666666671</v>
      </c>
      <c r="W21" s="17">
        <f>[17]Julho!$E$26</f>
        <v>71.083333333333329</v>
      </c>
      <c r="X21" s="17">
        <f>[17]Julho!$E$27</f>
        <v>69.791666666666671</v>
      </c>
      <c r="Y21" s="17">
        <f>[17]Julho!$E$28</f>
        <v>65.291666666666671</v>
      </c>
      <c r="Z21" s="17">
        <f>[17]Julho!$E$29</f>
        <v>61.666666666666664</v>
      </c>
      <c r="AA21" s="17">
        <f>[17]Julho!$E$30</f>
        <v>63.166666666666664</v>
      </c>
      <c r="AB21" s="17">
        <f>[17]Julho!$E$31</f>
        <v>60.25</v>
      </c>
      <c r="AC21" s="17">
        <f>[17]Julho!$E$32</f>
        <v>62.166666666666664</v>
      </c>
      <c r="AD21" s="17">
        <f>[17]Julho!$E$33</f>
        <v>65.708333333333329</v>
      </c>
      <c r="AE21" s="17">
        <f>[17]Julho!$E$34</f>
        <v>63.375</v>
      </c>
      <c r="AF21" s="17">
        <f>[17]Julho!$E$35</f>
        <v>61.791666666666664</v>
      </c>
      <c r="AG21" s="83">
        <f t="shared" si="2"/>
        <v>67.356182795698928</v>
      </c>
    </row>
    <row r="22" spans="1:33" ht="17.100000000000001" customHeight="1" x14ac:dyDescent="0.2">
      <c r="A22" s="80" t="s">
        <v>12</v>
      </c>
      <c r="B22" s="17">
        <f>[18]Julho!$E$5</f>
        <v>70.083333333333329</v>
      </c>
      <c r="C22" s="17">
        <f>[18]Julho!$E$6</f>
        <v>69.708333333333329</v>
      </c>
      <c r="D22" s="17">
        <f>[18]Julho!$E$7</f>
        <v>66.916666666666671</v>
      </c>
      <c r="E22" s="17">
        <f>[18]Julho!$E$8</f>
        <v>70.083333333333329</v>
      </c>
      <c r="F22" s="17">
        <f>[18]Julho!$E$9</f>
        <v>74.458333333333329</v>
      </c>
      <c r="G22" s="17">
        <f>[18]Julho!$E$10</f>
        <v>83.583333333333329</v>
      </c>
      <c r="H22" s="17">
        <f>[18]Julho!$E$11</f>
        <v>74.041666666666671</v>
      </c>
      <c r="I22" s="17">
        <f>[18]Julho!$E$12</f>
        <v>62.041666666666664</v>
      </c>
      <c r="J22" s="17">
        <f>[18]Julho!$E$13</f>
        <v>71.833333333333329</v>
      </c>
      <c r="K22" s="17">
        <f>[18]Julho!$E$14</f>
        <v>70.208333333333329</v>
      </c>
      <c r="L22" s="17">
        <f>[18]Julho!$E$15</f>
        <v>68</v>
      </c>
      <c r="M22" s="17">
        <f>[18]Julho!$E$16</f>
        <v>67.708333333333329</v>
      </c>
      <c r="N22" s="17">
        <f>[18]Julho!$E$17</f>
        <v>69.875</v>
      </c>
      <c r="O22" s="17">
        <f>[18]Julho!$E$18</f>
        <v>64.458333333333329</v>
      </c>
      <c r="P22" s="17">
        <f>[18]Julho!$E$19</f>
        <v>68.166666666666671</v>
      </c>
      <c r="Q22" s="17">
        <f>[18]Julho!$E$20</f>
        <v>73.75</v>
      </c>
      <c r="R22" s="17">
        <f>[18]Julho!$E$21</f>
        <v>62.208333333333336</v>
      </c>
      <c r="S22" s="17">
        <f>[18]Julho!$E$22</f>
        <v>63.125</v>
      </c>
      <c r="T22" s="17">
        <f>[18]Julho!$E$23</f>
        <v>59.041666666666664</v>
      </c>
      <c r="U22" s="17">
        <f>[18]Julho!$E$24</f>
        <v>58.75</v>
      </c>
      <c r="V22" s="17">
        <f>[18]Julho!$E$25</f>
        <v>61.041666666666664</v>
      </c>
      <c r="W22" s="17">
        <f>[18]Julho!$E$26</f>
        <v>64.833333333333329</v>
      </c>
      <c r="X22" s="17">
        <f>[18]Julho!$E$27</f>
        <v>66.25</v>
      </c>
      <c r="Y22" s="17">
        <f>[18]Julho!$E$28</f>
        <v>61.333333333333336</v>
      </c>
      <c r="Z22" s="17">
        <f>[18]Julho!$E$29</f>
        <v>60.75</v>
      </c>
      <c r="AA22" s="17">
        <f>[18]Julho!$E$30</f>
        <v>65.666666666666671</v>
      </c>
      <c r="AB22" s="17">
        <f>[18]Julho!$E$31</f>
        <v>60.25</v>
      </c>
      <c r="AC22" s="17">
        <f>[18]Julho!$E$32</f>
        <v>56.291666666666664</v>
      </c>
      <c r="AD22" s="17">
        <f>[18]Julho!$E$33</f>
        <v>60.708333333333336</v>
      </c>
      <c r="AE22" s="17">
        <f>[18]Julho!$E$34</f>
        <v>58.083333333333336</v>
      </c>
      <c r="AF22" s="17">
        <f>[18]Julho!$E$35</f>
        <v>54.041666666666664</v>
      </c>
      <c r="AG22" s="83">
        <f t="shared" si="2"/>
        <v>65.719086021505376</v>
      </c>
    </row>
    <row r="23" spans="1:33" ht="17.100000000000001" customHeight="1" x14ac:dyDescent="0.2">
      <c r="A23" s="80" t="s">
        <v>13</v>
      </c>
      <c r="B23" s="17">
        <f>[19]Julho!$E$5</f>
        <v>69.125</v>
      </c>
      <c r="C23" s="17">
        <f>[19]Julho!$E$6</f>
        <v>70.25</v>
      </c>
      <c r="D23" s="17">
        <f>[19]Julho!$E$7</f>
        <v>68</v>
      </c>
      <c r="E23" s="17">
        <f>[19]Julho!$E$8</f>
        <v>69.416666666666671</v>
      </c>
      <c r="F23" s="17">
        <f>[19]Julho!$E$9</f>
        <v>76.5</v>
      </c>
      <c r="G23" s="17">
        <f>[19]Julho!$E$10</f>
        <v>82.166666666666671</v>
      </c>
      <c r="H23" s="17">
        <f>[19]Julho!$E$11</f>
        <v>77.083333333333329</v>
      </c>
      <c r="I23" s="17">
        <f>[19]Julho!$E$12</f>
        <v>71.75</v>
      </c>
      <c r="J23" s="17">
        <f>[19]Julho!$E$13</f>
        <v>69.75</v>
      </c>
      <c r="K23" s="17">
        <f>[19]Julho!$E$14</f>
        <v>71.583333333333329</v>
      </c>
      <c r="L23" s="17">
        <f>[19]Julho!$E$15</f>
        <v>65.458333333333329</v>
      </c>
      <c r="M23" s="17">
        <f>[19]Julho!$E$16</f>
        <v>66.291666666666671</v>
      </c>
      <c r="N23" s="17">
        <f>[19]Julho!$E$17</f>
        <v>64</v>
      </c>
      <c r="O23" s="17">
        <f>[19]Julho!$E$18</f>
        <v>58.041666666666664</v>
      </c>
      <c r="P23" s="17">
        <f>[19]Julho!$E$19</f>
        <v>61.375</v>
      </c>
      <c r="Q23" s="17">
        <f>[19]Julho!$E$20</f>
        <v>74.375</v>
      </c>
      <c r="R23" s="17">
        <f>[19]Julho!$E$21</f>
        <v>66.416666666666671</v>
      </c>
      <c r="S23" s="17">
        <f>[19]Julho!$E$22</f>
        <v>58</v>
      </c>
      <c r="T23" s="17">
        <f>[19]Julho!$E$23</f>
        <v>65.958333333333329</v>
      </c>
      <c r="U23" s="17">
        <f>[19]Julho!$E$24</f>
        <v>61.875</v>
      </c>
      <c r="V23" s="17">
        <f>[19]Julho!$E$25</f>
        <v>65</v>
      </c>
      <c r="W23" s="17">
        <f>[19]Julho!$E$26</f>
        <v>67.125</v>
      </c>
      <c r="X23" s="17">
        <f>[19]Julho!$E$27</f>
        <v>65</v>
      </c>
      <c r="Y23" s="17">
        <f>[19]Julho!$E$28</f>
        <v>61.583333333333336</v>
      </c>
      <c r="Z23" s="17">
        <f>[19]Julho!$E$29</f>
        <v>61.583333333333336</v>
      </c>
      <c r="AA23" s="17">
        <f>[19]Julho!$E$30</f>
        <v>59.916666666666664</v>
      </c>
      <c r="AB23" s="17">
        <f>[19]Julho!$E$31</f>
        <v>63.791666666666664</v>
      </c>
      <c r="AC23" s="17">
        <f>[19]Julho!$E$32</f>
        <v>64.541666666666671</v>
      </c>
      <c r="AD23" s="17">
        <f>[19]Julho!$E$33</f>
        <v>68.625</v>
      </c>
      <c r="AE23" s="17">
        <f>[19]Julho!$E$34</f>
        <v>63.375</v>
      </c>
      <c r="AF23" s="17">
        <f>[19]Julho!$E$35</f>
        <v>55.625</v>
      </c>
      <c r="AG23" s="83">
        <f t="shared" si="2"/>
        <v>66.567204301075279</v>
      </c>
    </row>
    <row r="24" spans="1:33" ht="17.100000000000001" customHeight="1" x14ac:dyDescent="0.2">
      <c r="A24" s="80" t="s">
        <v>14</v>
      </c>
      <c r="B24" s="17">
        <f>[20]Julho!$E$5</f>
        <v>65.666666666666671</v>
      </c>
      <c r="C24" s="17">
        <f>[20]Julho!$E$6</f>
        <v>57.833333333333336</v>
      </c>
      <c r="D24" s="17">
        <f>[20]Julho!$E$7</f>
        <v>61.833333333333336</v>
      </c>
      <c r="E24" s="17">
        <f>[20]Julho!$E$8</f>
        <v>62.583333333333336</v>
      </c>
      <c r="F24" s="17">
        <f>[20]Julho!$E$9</f>
        <v>64.25</v>
      </c>
      <c r="G24" s="17">
        <f>[20]Julho!$E$10</f>
        <v>61.916666666666664</v>
      </c>
      <c r="H24" s="17">
        <f>[20]Julho!$E$11</f>
        <v>67.041666666666671</v>
      </c>
      <c r="I24" s="17">
        <f>[20]Julho!$E$12</f>
        <v>58.75</v>
      </c>
      <c r="J24" s="17">
        <f>[20]Julho!$E$13</f>
        <v>57.125</v>
      </c>
      <c r="K24" s="17">
        <f>[20]Julho!$E$14</f>
        <v>56.916666666666664</v>
      </c>
      <c r="L24" s="17">
        <f>[20]Julho!$E$15</f>
        <v>53.375</v>
      </c>
      <c r="M24" s="17">
        <f>[20]Julho!$E$16</f>
        <v>54.541666666666664</v>
      </c>
      <c r="N24" s="17">
        <f>[20]Julho!$E$17</f>
        <v>55.75</v>
      </c>
      <c r="O24" s="17">
        <f>[20]Julho!$E$18</f>
        <v>55.958333333333336</v>
      </c>
      <c r="P24" s="17">
        <f>[20]Julho!$E$19</f>
        <v>53.833333333333336</v>
      </c>
      <c r="Q24" s="17">
        <f>[20]Julho!$E$20</f>
        <v>67.291666666666671</v>
      </c>
      <c r="R24" s="17">
        <f>[20]Julho!$E$21</f>
        <v>70.5</v>
      </c>
      <c r="S24" s="17">
        <f>[20]Julho!$E$22</f>
        <v>62.416666666666664</v>
      </c>
      <c r="T24" s="17">
        <f>[20]Julho!$E$23</f>
        <v>56.333333333333336</v>
      </c>
      <c r="U24" s="17">
        <f>[20]Julho!$E$24</f>
        <v>56</v>
      </c>
      <c r="V24" s="17">
        <f>[20]Julho!$E$25</f>
        <v>58.625</v>
      </c>
      <c r="W24" s="17">
        <f>[20]Julho!$E$26</f>
        <v>61.25</v>
      </c>
      <c r="X24" s="17">
        <f>[20]Julho!$E$27</f>
        <v>58.708333333333336</v>
      </c>
      <c r="Y24" s="17">
        <f>[20]Julho!$E$28</f>
        <v>54.916666666666664</v>
      </c>
      <c r="Z24" s="17">
        <f>[20]Julho!$E$29</f>
        <v>43.291666666666664</v>
      </c>
      <c r="AA24" s="17">
        <f>[20]Julho!$E$30</f>
        <v>52.625</v>
      </c>
      <c r="AB24" s="17">
        <f>[20]Julho!$E$31</f>
        <v>56.75</v>
      </c>
      <c r="AC24" s="17">
        <f>[20]Julho!$E$32</f>
        <v>54.5</v>
      </c>
      <c r="AD24" s="17">
        <f>[20]Julho!$E$33</f>
        <v>51.25</v>
      </c>
      <c r="AE24" s="17">
        <f>[20]Julho!$E$34</f>
        <v>47.833333333333336</v>
      </c>
      <c r="AF24" s="17">
        <f>[20]Julho!$E$35</f>
        <v>48.625</v>
      </c>
      <c r="AG24" s="83">
        <f t="shared" si="2"/>
        <v>57.686827956989241</v>
      </c>
    </row>
    <row r="25" spans="1:33" ht="17.100000000000001" customHeight="1" x14ac:dyDescent="0.2">
      <c r="A25" s="80" t="s">
        <v>15</v>
      </c>
      <c r="B25" s="17">
        <f>[21]Julho!$E$5</f>
        <v>64.375</v>
      </c>
      <c r="C25" s="17">
        <f>[21]Julho!$E$6</f>
        <v>64.083333333333329</v>
      </c>
      <c r="D25" s="17">
        <f>[21]Julho!$E$7</f>
        <v>62.666666666666664</v>
      </c>
      <c r="E25" s="17">
        <f>[21]Julho!$E$8</f>
        <v>60.25</v>
      </c>
      <c r="F25" s="17">
        <f>[21]Julho!$E$9</f>
        <v>61.166666666666664</v>
      </c>
      <c r="G25" s="17">
        <f>[21]Julho!$E$10</f>
        <v>87.875</v>
      </c>
      <c r="H25" s="17">
        <f>[21]Julho!$E$11</f>
        <v>70.416666666666671</v>
      </c>
      <c r="I25" s="17">
        <f>[21]Julho!$E$12</f>
        <v>62.875</v>
      </c>
      <c r="J25" s="17">
        <f>[21]Julho!$E$13</f>
        <v>56.166666666666664</v>
      </c>
      <c r="K25" s="17">
        <f>[21]Julho!$E$14</f>
        <v>59</v>
      </c>
      <c r="L25" s="17">
        <f>[21]Julho!$E$15</f>
        <v>59.708333333333336</v>
      </c>
      <c r="M25" s="17">
        <f>[21]Julho!$E$16</f>
        <v>58.708333333333336</v>
      </c>
      <c r="N25" s="17">
        <f>[21]Julho!$E$17</f>
        <v>62.041666666666664</v>
      </c>
      <c r="O25" s="17">
        <f>[21]Julho!$E$18</f>
        <v>45</v>
      </c>
      <c r="P25" s="17">
        <f>[21]Julho!$E$19</f>
        <v>59.875</v>
      </c>
      <c r="Q25" s="17">
        <f>[21]Julho!$E$20</f>
        <v>85.958333333333329</v>
      </c>
      <c r="R25" s="17">
        <f>[21]Julho!$E$21</f>
        <v>62.166666666666664</v>
      </c>
      <c r="S25" s="17">
        <f>[21]Julho!$E$22</f>
        <v>59.541666666666664</v>
      </c>
      <c r="T25" s="17">
        <f>[21]Julho!$E$23</f>
        <v>69.666666666666671</v>
      </c>
      <c r="U25" s="17">
        <f>[21]Julho!$E$24</f>
        <v>54.541666666666664</v>
      </c>
      <c r="V25" s="17">
        <f>[21]Julho!$E$25</f>
        <v>55.625</v>
      </c>
      <c r="W25" s="17">
        <f>[21]Julho!$E$26</f>
        <v>64.583333333333329</v>
      </c>
      <c r="X25" s="17">
        <f>[21]Julho!$E$27</f>
        <v>71</v>
      </c>
      <c r="Y25" s="17">
        <f>[21]Julho!$E$28</f>
        <v>60.666666666666664</v>
      </c>
      <c r="Z25" s="17">
        <f>[21]Julho!$E$29</f>
        <v>56.625</v>
      </c>
      <c r="AA25" s="17">
        <f>[21]Julho!$E$30</f>
        <v>53</v>
      </c>
      <c r="AB25" s="17">
        <f>[21]Julho!$E$31</f>
        <v>69.666666666666671</v>
      </c>
      <c r="AC25" s="17">
        <f>[21]Julho!$E$32</f>
        <v>63.666666666666664</v>
      </c>
      <c r="AD25" s="17">
        <f>[21]Julho!$E$33</f>
        <v>62.25</v>
      </c>
      <c r="AE25" s="17">
        <f>[21]Julho!$E$34</f>
        <v>65.333333333333329</v>
      </c>
      <c r="AF25" s="17">
        <f>[21]Julho!$E$35</f>
        <v>62.708333333333336</v>
      </c>
      <c r="AG25" s="83">
        <f t="shared" si="2"/>
        <v>62.942204301075272</v>
      </c>
    </row>
    <row r="26" spans="1:33" ht="17.100000000000001" customHeight="1" x14ac:dyDescent="0.2">
      <c r="A26" s="80" t="s">
        <v>16</v>
      </c>
      <c r="B26" s="17">
        <f>[22]Julho!$E$5</f>
        <v>66.458333333333329</v>
      </c>
      <c r="C26" s="17">
        <f>[22]Julho!$E$6</f>
        <v>66.291666666666671</v>
      </c>
      <c r="D26" s="17">
        <f>[22]Julho!$E$7</f>
        <v>61.708333333333336</v>
      </c>
      <c r="E26" s="17">
        <f>[22]Julho!$E$8</f>
        <v>59.708333333333336</v>
      </c>
      <c r="F26" s="17">
        <f>[22]Julho!$E$9</f>
        <v>75.041666666666671</v>
      </c>
      <c r="G26" s="17">
        <f>[22]Julho!$E$10</f>
        <v>78.125</v>
      </c>
      <c r="H26" s="17">
        <f>[22]Julho!$E$11</f>
        <v>69.75</v>
      </c>
      <c r="I26" s="17">
        <f>[22]Julho!$E$12</f>
        <v>61.875</v>
      </c>
      <c r="J26" s="17">
        <f>[22]Julho!$E$13</f>
        <v>62.791666666666664</v>
      </c>
      <c r="K26" s="17">
        <f>[22]Julho!$E$14</f>
        <v>60.666666666666664</v>
      </c>
      <c r="L26" s="17">
        <f>[22]Julho!$E$15</f>
        <v>57.166666666666664</v>
      </c>
      <c r="M26" s="17">
        <f>[22]Julho!$E$16</f>
        <v>63.458333333333336</v>
      </c>
      <c r="N26" s="17">
        <f>[22]Julho!$E$17</f>
        <v>78.875</v>
      </c>
      <c r="O26" s="17">
        <f>[22]Julho!$E$18</f>
        <v>57.958333333333336</v>
      </c>
      <c r="P26" s="17">
        <f>[22]Julho!$E$19</f>
        <v>61.958333333333336</v>
      </c>
      <c r="Q26" s="17">
        <f>[22]Julho!$E$20</f>
        <v>75.708333333333329</v>
      </c>
      <c r="R26" s="17">
        <f>[22]Julho!$E$21</f>
        <v>68.083333333333329</v>
      </c>
      <c r="S26" s="17">
        <f>[22]Julho!$E$22</f>
        <v>54.5</v>
      </c>
      <c r="T26" s="17">
        <f>[22]Julho!$E$23</f>
        <v>61.291666666666664</v>
      </c>
      <c r="U26" s="17">
        <f>[22]Julho!$E$24</f>
        <v>65.625</v>
      </c>
      <c r="V26" s="17">
        <f>[22]Julho!$E$25</f>
        <v>64.666666666666671</v>
      </c>
      <c r="W26" s="17">
        <f>[22]Julho!$E$26</f>
        <v>64.125</v>
      </c>
      <c r="X26" s="17">
        <f>[22]Julho!$E$27</f>
        <v>58.916666666666664</v>
      </c>
      <c r="Y26" s="17">
        <f>[22]Julho!$E$28</f>
        <v>50.208333333333336</v>
      </c>
      <c r="Z26" s="17">
        <f>[22]Julho!$E$29</f>
        <v>49.583333333333336</v>
      </c>
      <c r="AA26" s="17">
        <f>[22]Julho!$E$30</f>
        <v>55.083333333333336</v>
      </c>
      <c r="AB26" s="17">
        <f>[22]Julho!$E$31</f>
        <v>59.916666666666664</v>
      </c>
      <c r="AC26" s="17">
        <f>[22]Julho!$E$32</f>
        <v>66.916666666666671</v>
      </c>
      <c r="AD26" s="17">
        <f>[22]Julho!$E$33</f>
        <v>68.416666666666671</v>
      </c>
      <c r="AE26" s="17">
        <f>[22]Julho!$E$34</f>
        <v>56.916666666666664</v>
      </c>
      <c r="AF26" s="17">
        <f>[22]Julho!$E$35</f>
        <v>42.125</v>
      </c>
      <c r="AG26" s="83">
        <f t="shared" si="2"/>
        <v>62.706989247311839</v>
      </c>
    </row>
    <row r="27" spans="1:33" ht="17.100000000000001" customHeight="1" x14ac:dyDescent="0.2">
      <c r="A27" s="80" t="s">
        <v>17</v>
      </c>
      <c r="B27" s="17" t="str">
        <f>[23]Julho!$E$5</f>
        <v>*</v>
      </c>
      <c r="C27" s="17" t="str">
        <f>[23]Julho!$E$6</f>
        <v>*</v>
      </c>
      <c r="D27" s="17" t="str">
        <f>[23]Julho!$E$7</f>
        <v>*</v>
      </c>
      <c r="E27" s="17" t="str">
        <f>[23]Julho!$E$8</f>
        <v>*</v>
      </c>
      <c r="F27" s="17" t="str">
        <f>[23]Julho!$E$9</f>
        <v>*</v>
      </c>
      <c r="G27" s="17" t="str">
        <f>[23]Julho!$E$10</f>
        <v>*</v>
      </c>
      <c r="H27" s="17" t="str">
        <f>[23]Julho!$E$11</f>
        <v>*</v>
      </c>
      <c r="I27" s="17" t="str">
        <f>[23]Julho!$E$12</f>
        <v>*</v>
      </c>
      <c r="J27" s="17" t="str">
        <f>[23]Julho!$E$13</f>
        <v>*</v>
      </c>
      <c r="K27" s="17" t="str">
        <f>[23]Julho!$E$14</f>
        <v>*</v>
      </c>
      <c r="L27" s="17" t="str">
        <f>[23]Julho!$E$15</f>
        <v>*</v>
      </c>
      <c r="M27" s="17" t="str">
        <f>[23]Julho!$E$16</f>
        <v>*</v>
      </c>
      <c r="N27" s="17" t="str">
        <f>[23]Julho!$E$17</f>
        <v>*</v>
      </c>
      <c r="O27" s="17" t="str">
        <f>[23]Julho!$E$18</f>
        <v>*</v>
      </c>
      <c r="P27" s="17" t="str">
        <f>[23]Julho!$E$19</f>
        <v>*</v>
      </c>
      <c r="Q27" s="17" t="str">
        <f>[23]Julho!$E$20</f>
        <v>*</v>
      </c>
      <c r="R27" s="17" t="str">
        <f>[23]Julho!$E$21</f>
        <v>*</v>
      </c>
      <c r="S27" s="17" t="str">
        <f>[23]Julho!$E$22</f>
        <v>*</v>
      </c>
      <c r="T27" s="17" t="str">
        <f>[23]Julho!$E$23</f>
        <v>*</v>
      </c>
      <c r="U27" s="17" t="str">
        <f>[23]Julho!$E$24</f>
        <v>*</v>
      </c>
      <c r="V27" s="17" t="str">
        <f>[23]Julho!$E$25</f>
        <v>*</v>
      </c>
      <c r="W27" s="17" t="str">
        <f>[23]Julho!$E$26</f>
        <v>*</v>
      </c>
      <c r="X27" s="17" t="str">
        <f>[23]Julho!$E$27</f>
        <v>*</v>
      </c>
      <c r="Y27" s="17" t="str">
        <f>[23]Julho!$E$28</f>
        <v>*</v>
      </c>
      <c r="Z27" s="17" t="str">
        <f>[23]Julho!$E$29</f>
        <v>*</v>
      </c>
      <c r="AA27" s="17" t="str">
        <f>[23]Julho!$E$30</f>
        <v>*</v>
      </c>
      <c r="AB27" s="17" t="str">
        <f>[23]Julho!$E$31</f>
        <v>*</v>
      </c>
      <c r="AC27" s="17" t="str">
        <f>[23]Julho!$E$32</f>
        <v>*</v>
      </c>
      <c r="AD27" s="17">
        <f>[23]Julho!$E$33</f>
        <v>16</v>
      </c>
      <c r="AE27" s="17" t="str">
        <f>[23]Julho!$E$34</f>
        <v>*</v>
      </c>
      <c r="AF27" s="17" t="str">
        <f>[23]Julho!$E$35</f>
        <v>*</v>
      </c>
      <c r="AG27" s="83" t="s">
        <v>143</v>
      </c>
    </row>
    <row r="28" spans="1:33" ht="17.100000000000001" customHeight="1" x14ac:dyDescent="0.2">
      <c r="A28" s="80" t="s">
        <v>18</v>
      </c>
      <c r="B28" s="17">
        <f>[24]Julho!$E$5</f>
        <v>59.75</v>
      </c>
      <c r="C28" s="17">
        <f>[24]Julho!$E$6</f>
        <v>57.166666666666664</v>
      </c>
      <c r="D28" s="17">
        <f>[24]Julho!$E$7</f>
        <v>51.791666666666664</v>
      </c>
      <c r="E28" s="17">
        <f>[24]Julho!$E$8</f>
        <v>54.5</v>
      </c>
      <c r="F28" s="17">
        <f>[24]Julho!$E$9</f>
        <v>51.958333333333336</v>
      </c>
      <c r="G28" s="17">
        <f>[24]Julho!$E$10</f>
        <v>73.458333333333329</v>
      </c>
      <c r="H28" s="17">
        <f>[24]Julho!$E$11</f>
        <v>75.375</v>
      </c>
      <c r="I28" s="17">
        <f>[24]Julho!$E$12</f>
        <v>57.416666666666664</v>
      </c>
      <c r="J28" s="17">
        <f>[24]Julho!$E$13</f>
        <v>52.791666666666664</v>
      </c>
      <c r="K28" s="17">
        <f>[24]Julho!$E$14</f>
        <v>52.041666666666664</v>
      </c>
      <c r="L28" s="17">
        <f>[24]Julho!$E$15</f>
        <v>53.625</v>
      </c>
      <c r="M28" s="17">
        <f>[24]Julho!$E$16</f>
        <v>53.833333333333336</v>
      </c>
      <c r="N28" s="17">
        <f>[24]Julho!$E$17</f>
        <v>54.375</v>
      </c>
      <c r="O28" s="17">
        <f>[24]Julho!$E$18</f>
        <v>47.041666666666664</v>
      </c>
      <c r="P28" s="17">
        <f>[24]Julho!$E$19</f>
        <v>48.75</v>
      </c>
      <c r="Q28" s="17">
        <f>[24]Julho!$E$20</f>
        <v>78.458333333333329</v>
      </c>
      <c r="R28" s="17">
        <f>[24]Julho!$E$21</f>
        <v>58.833333333333336</v>
      </c>
      <c r="S28" s="17">
        <f>[24]Julho!$E$22</f>
        <v>49.041666666666664</v>
      </c>
      <c r="T28" s="17">
        <f>[24]Julho!$E$23</f>
        <v>49.666666666666664</v>
      </c>
      <c r="U28" s="17">
        <f>[24]Julho!$E$24</f>
        <v>59.291666666666664</v>
      </c>
      <c r="V28" s="17">
        <f>[24]Julho!$E$25</f>
        <v>61.541666666666664</v>
      </c>
      <c r="W28" s="17">
        <f>[24]Julho!$E$26</f>
        <v>60.5</v>
      </c>
      <c r="X28" s="17">
        <f>[24]Julho!$E$27</f>
        <v>54.541666666666664</v>
      </c>
      <c r="Y28" s="17">
        <f>[24]Julho!$E$28</f>
        <v>46.541666666666664</v>
      </c>
      <c r="Z28" s="17">
        <f>[24]Julho!$E$29</f>
        <v>43.541666666666664</v>
      </c>
      <c r="AA28" s="17">
        <f>[24]Julho!$E$30</f>
        <v>43.625</v>
      </c>
      <c r="AB28" s="17">
        <f>[24]Julho!$E$31</f>
        <v>55.5</v>
      </c>
      <c r="AC28" s="17">
        <f>[24]Julho!$E$32</f>
        <v>45.208333333333336</v>
      </c>
      <c r="AD28" s="17">
        <f>[24]Julho!$E$33</f>
        <v>48.875</v>
      </c>
      <c r="AE28" s="17">
        <f>[24]Julho!$E$34</f>
        <v>45.791666666666664</v>
      </c>
      <c r="AF28" s="17">
        <f>[24]Julho!$E$35</f>
        <v>40.458333333333336</v>
      </c>
      <c r="AG28" s="83">
        <f t="shared" si="2"/>
        <v>54.364247311827967</v>
      </c>
    </row>
    <row r="29" spans="1:33" ht="17.100000000000001" customHeight="1" x14ac:dyDescent="0.2">
      <c r="A29" s="80" t="s">
        <v>19</v>
      </c>
      <c r="B29" s="17">
        <f>[25]Julho!$E$5</f>
        <v>64.55</v>
      </c>
      <c r="C29" s="17">
        <f>[25]Julho!$E$6</f>
        <v>62.833333333333336</v>
      </c>
      <c r="D29" s="17">
        <f>[25]Julho!$E$7</f>
        <v>63.75</v>
      </c>
      <c r="E29" s="17">
        <f>[25]Julho!$E$8</f>
        <v>60.208333333333336</v>
      </c>
      <c r="F29" s="17">
        <f>[25]Julho!$E$9</f>
        <v>64.875</v>
      </c>
      <c r="G29" s="17">
        <f>[25]Julho!$E$10</f>
        <v>81.099999999999994</v>
      </c>
      <c r="H29" s="17">
        <f>[25]Julho!$E$11</f>
        <v>65.86666666666666</v>
      </c>
      <c r="I29" s="17">
        <f>[25]Julho!$E$12</f>
        <v>70.875</v>
      </c>
      <c r="J29" s="17">
        <f>[25]Julho!$E$13</f>
        <v>58.375</v>
      </c>
      <c r="K29" s="17">
        <f>[25]Julho!$E$14</f>
        <v>60.875</v>
      </c>
      <c r="L29" s="17">
        <f>[25]Julho!$E$15</f>
        <v>57.875</v>
      </c>
      <c r="M29" s="17">
        <f>[25]Julho!$E$16</f>
        <v>75.416666666666671</v>
      </c>
      <c r="N29" s="17">
        <f>[25]Julho!$E$17</f>
        <v>83.7</v>
      </c>
      <c r="O29" s="17">
        <f>[25]Julho!$E$18</f>
        <v>63.666666666666664</v>
      </c>
      <c r="P29" s="17">
        <f>[25]Julho!$E$19</f>
        <v>72.888888888888886</v>
      </c>
      <c r="Q29" s="17">
        <f>[25]Julho!$E$20</f>
        <v>65.545454545454547</v>
      </c>
      <c r="R29" s="17">
        <f>[25]Julho!$E$21</f>
        <v>70.625</v>
      </c>
      <c r="S29" s="17">
        <f>[25]Julho!$E$22</f>
        <v>77.666666666666671</v>
      </c>
      <c r="T29" s="17">
        <f>[25]Julho!$E$23</f>
        <v>71.291666666666671</v>
      </c>
      <c r="U29" s="17">
        <f>[25]Julho!$E$24</f>
        <v>62.136363636363633</v>
      </c>
      <c r="V29" s="17">
        <f>[25]Julho!$E$25</f>
        <v>61.375</v>
      </c>
      <c r="W29" s="17">
        <f>[25]Julho!$E$26</f>
        <v>65.583333333333329</v>
      </c>
      <c r="X29" s="17">
        <f>[25]Julho!$E$27</f>
        <v>74.208333333333329</v>
      </c>
      <c r="Y29" s="17">
        <f>[25]Julho!$E$28</f>
        <v>72.043478260869563</v>
      </c>
      <c r="Z29" s="17">
        <f>[25]Julho!$E$29</f>
        <v>61.416666666666664</v>
      </c>
      <c r="AA29" s="17">
        <f>[25]Julho!$E$30</f>
        <v>62.541666666666664</v>
      </c>
      <c r="AB29" s="17">
        <f>[25]Julho!$E$31</f>
        <v>80.541666666666671</v>
      </c>
      <c r="AC29" s="17">
        <f>[25]Julho!$E$32</f>
        <v>73.476190476190482</v>
      </c>
      <c r="AD29" s="17">
        <f>[25]Julho!$E$33</f>
        <v>68.75</v>
      </c>
      <c r="AE29" s="17">
        <f>[25]Julho!$E$34</f>
        <v>69.333333333333329</v>
      </c>
      <c r="AF29" s="17">
        <f>[25]Julho!$E$35</f>
        <v>61.166666666666664</v>
      </c>
      <c r="AG29" s="83">
        <f t="shared" si="2"/>
        <v>67.888936854014005</v>
      </c>
    </row>
    <row r="30" spans="1:33" ht="17.100000000000001" customHeight="1" x14ac:dyDescent="0.2">
      <c r="A30" s="80" t="s">
        <v>31</v>
      </c>
      <c r="B30" s="17">
        <f>[26]Julho!$E$5</f>
        <v>53.75</v>
      </c>
      <c r="C30" s="17">
        <f>[26]Julho!$E$6</f>
        <v>52.708333333333336</v>
      </c>
      <c r="D30" s="17">
        <f>[26]Julho!$E$7</f>
        <v>46.583333333333336</v>
      </c>
      <c r="E30" s="17">
        <f>[26]Julho!$E$8</f>
        <v>49.166666666666664</v>
      </c>
      <c r="F30" s="17">
        <f>[26]Julho!$E$9</f>
        <v>52.458333333333336</v>
      </c>
      <c r="G30" s="17">
        <f>[26]Julho!$E$10</f>
        <v>82.5</v>
      </c>
      <c r="H30" s="17">
        <f>[26]Julho!$E$11</f>
        <v>81.25</v>
      </c>
      <c r="I30" s="17">
        <f>[26]Julho!$E$12</f>
        <v>63.208333333333336</v>
      </c>
      <c r="J30" s="17">
        <f>[26]Julho!$E$13</f>
        <v>50.375</v>
      </c>
      <c r="K30" s="17">
        <f>[26]Julho!$E$14</f>
        <v>54</v>
      </c>
      <c r="L30" s="17">
        <f>[26]Julho!$E$15</f>
        <v>49.958333333333336</v>
      </c>
      <c r="M30" s="17">
        <f>[26]Julho!$E$16</f>
        <v>55.75</v>
      </c>
      <c r="N30" s="17">
        <f>[26]Julho!$E$17</f>
        <v>53.375</v>
      </c>
      <c r="O30" s="17">
        <f>[26]Julho!$E$18</f>
        <v>47</v>
      </c>
      <c r="P30" s="17">
        <f>[26]Julho!$E$19</f>
        <v>52</v>
      </c>
      <c r="Q30" s="17">
        <f>[26]Julho!$E$20</f>
        <v>74.666666666666671</v>
      </c>
      <c r="R30" s="17">
        <f>[26]Julho!$E$21</f>
        <v>67.041666666666671</v>
      </c>
      <c r="S30" s="17">
        <f>[26]Julho!$E$22</f>
        <v>68.75</v>
      </c>
      <c r="T30" s="17">
        <f>[26]Julho!$E$23</f>
        <v>62.875</v>
      </c>
      <c r="U30" s="17">
        <f>[26]Julho!$E$24</f>
        <v>61.166666666666664</v>
      </c>
      <c r="V30" s="17">
        <f>[26]Julho!$E$25</f>
        <v>64.375</v>
      </c>
      <c r="W30" s="17">
        <f>[26]Julho!$E$26</f>
        <v>63.125</v>
      </c>
      <c r="X30" s="17">
        <f>[26]Julho!$E$27</f>
        <v>54.041666666666664</v>
      </c>
      <c r="Y30" s="17">
        <f>[26]Julho!$E$28</f>
        <v>48.625</v>
      </c>
      <c r="Z30" s="17">
        <f>[26]Julho!$E$29</f>
        <v>41.916666666666664</v>
      </c>
      <c r="AA30" s="17">
        <f>[26]Julho!$E$30</f>
        <v>48.125</v>
      </c>
      <c r="AB30" s="17">
        <f>[26]Julho!$E$31</f>
        <v>58.416666666666664</v>
      </c>
      <c r="AC30" s="17">
        <f>[26]Julho!$E$32</f>
        <v>62.583333333333336</v>
      </c>
      <c r="AD30" s="17">
        <f>[26]Julho!$E$33</f>
        <v>61.833333333333336</v>
      </c>
      <c r="AE30" s="17">
        <f>[26]Julho!$E$34</f>
        <v>43.208333333333336</v>
      </c>
      <c r="AF30" s="17">
        <f>[26]Julho!$E$35</f>
        <v>40.541666666666664</v>
      </c>
      <c r="AG30" s="83">
        <f t="shared" si="2"/>
        <v>56.947580645161288</v>
      </c>
    </row>
    <row r="31" spans="1:33" ht="17.100000000000001" customHeight="1" x14ac:dyDescent="0.2">
      <c r="A31" s="80" t="s">
        <v>48</v>
      </c>
      <c r="B31" s="17">
        <f>[27]Julho!$E$5</f>
        <v>45.875</v>
      </c>
      <c r="C31" s="17">
        <f>[27]Julho!$E$6</f>
        <v>45.541666666666664</v>
      </c>
      <c r="D31" s="17">
        <f>[27]Julho!$E$7</f>
        <v>41.583333333333336</v>
      </c>
      <c r="E31" s="17">
        <f>[27]Julho!$E$8</f>
        <v>42.708333333333336</v>
      </c>
      <c r="F31" s="17">
        <f>[27]Julho!$E$9</f>
        <v>44.5</v>
      </c>
      <c r="G31" s="17">
        <f>[27]Julho!$E$10</f>
        <v>63.166666666666664</v>
      </c>
      <c r="H31" s="17">
        <f>[27]Julho!$E$11</f>
        <v>76.25</v>
      </c>
      <c r="I31" s="17">
        <f>[27]Julho!$E$12</f>
        <v>55.583333333333336</v>
      </c>
      <c r="J31" s="17">
        <f>[27]Julho!$E$13</f>
        <v>44.416666666666664</v>
      </c>
      <c r="K31" s="17">
        <f>[27]Julho!$E$14</f>
        <v>44.833333333333336</v>
      </c>
      <c r="L31" s="17">
        <f>[27]Julho!$E$15</f>
        <v>45.25</v>
      </c>
      <c r="M31" s="17">
        <f>[27]Julho!$E$16</f>
        <v>43.166666666666664</v>
      </c>
      <c r="N31" s="17">
        <f>[27]Julho!$E$17</f>
        <v>44.083333333333336</v>
      </c>
      <c r="O31" s="17">
        <f>[27]Julho!$E$18</f>
        <v>39.291666666666664</v>
      </c>
      <c r="P31" s="17">
        <f>[27]Julho!$E$19</f>
        <v>39.291666666666664</v>
      </c>
      <c r="Q31" s="17">
        <f>[27]Julho!$E$20</f>
        <v>65.75</v>
      </c>
      <c r="R31" s="17">
        <f>[27]Julho!$E$21</f>
        <v>62.708333333333336</v>
      </c>
      <c r="S31" s="17">
        <f>[27]Julho!$E$22</f>
        <v>39.958333333333336</v>
      </c>
      <c r="T31" s="17">
        <f>[27]Julho!$E$23</f>
        <v>46.416666666666664</v>
      </c>
      <c r="U31" s="17">
        <f>[27]Julho!$E$24</f>
        <v>57.583333333333336</v>
      </c>
      <c r="V31" s="17">
        <f>[27]Julho!$E$25</f>
        <v>56.041666666666664</v>
      </c>
      <c r="W31" s="17">
        <f>[27]Julho!$E$26</f>
        <v>52.166666666666664</v>
      </c>
      <c r="X31" s="17">
        <f>[27]Julho!$E$27</f>
        <v>39.291666666666664</v>
      </c>
      <c r="Y31" s="17">
        <f>[27]Julho!$E$28</f>
        <v>36.166666666666664</v>
      </c>
      <c r="Z31" s="17">
        <f>[27]Julho!$E$29</f>
        <v>36.458333333333336</v>
      </c>
      <c r="AA31" s="17">
        <f>[27]Julho!$E$30</f>
        <v>34.75</v>
      </c>
      <c r="AB31" s="17">
        <f>[27]Julho!$E$31</f>
        <v>46.125</v>
      </c>
      <c r="AC31" s="17">
        <f>[27]Julho!$E$32</f>
        <v>54.333333333333336</v>
      </c>
      <c r="AD31" s="17">
        <f>[27]Julho!$E$33</f>
        <v>42.125</v>
      </c>
      <c r="AE31" s="17">
        <f>[27]Julho!$E$34</f>
        <v>35.5</v>
      </c>
      <c r="AF31" s="17">
        <f>[27]Julho!$E$35</f>
        <v>33</v>
      </c>
      <c r="AG31" s="83">
        <f t="shared" ref="AG31" si="3">AVERAGE(B31:AF31)</f>
        <v>46.900537634408607</v>
      </c>
    </row>
    <row r="32" spans="1:33" ht="17.100000000000001" customHeight="1" x14ac:dyDescent="0.2">
      <c r="A32" s="80" t="s">
        <v>20</v>
      </c>
      <c r="B32" s="17">
        <f>[28]Julho!$E$5</f>
        <v>67.333333333333329</v>
      </c>
      <c r="C32" s="17">
        <f>[28]Julho!$E$6</f>
        <v>63.166666666666664</v>
      </c>
      <c r="D32" s="17">
        <f>[28]Julho!$E$7</f>
        <v>65.625</v>
      </c>
      <c r="E32" s="17">
        <f>[28]Julho!$E$8</f>
        <v>65.166666666666671</v>
      </c>
      <c r="F32" s="17">
        <f>[28]Julho!$E$9</f>
        <v>63.958333333333336</v>
      </c>
      <c r="G32" s="17">
        <f>[28]Julho!$E$10</f>
        <v>66.875</v>
      </c>
      <c r="H32" s="17">
        <f>[28]Julho!$E$11</f>
        <v>68.125</v>
      </c>
      <c r="I32" s="17">
        <f>[28]Julho!$E$12</f>
        <v>59.375</v>
      </c>
      <c r="J32" s="17">
        <f>[28]Julho!$E$13</f>
        <v>61.583333333333336</v>
      </c>
      <c r="K32" s="17">
        <f>[28]Julho!$E$14</f>
        <v>61.958333333333336</v>
      </c>
      <c r="L32" s="17">
        <f>[28]Julho!$E$15</f>
        <v>58.958333333333336</v>
      </c>
      <c r="M32" s="17">
        <f>[28]Julho!$E$16</f>
        <v>55.583333333333336</v>
      </c>
      <c r="N32" s="17">
        <f>[28]Julho!$E$17</f>
        <v>54.125</v>
      </c>
      <c r="O32" s="17">
        <f>[28]Julho!$E$18</f>
        <v>54.041666666666664</v>
      </c>
      <c r="P32" s="17">
        <f>[28]Julho!$E$19</f>
        <v>52.583333333333336</v>
      </c>
      <c r="Q32" s="17">
        <f>[28]Julho!$E$20</f>
        <v>68.75</v>
      </c>
      <c r="R32" s="17">
        <f>[28]Julho!$E$21</f>
        <v>66.791666666666671</v>
      </c>
      <c r="S32" s="17">
        <f>[28]Julho!$E$22</f>
        <v>63.125</v>
      </c>
      <c r="T32" s="17">
        <f>[28]Julho!$E$23</f>
        <v>59.083333333333336</v>
      </c>
      <c r="U32" s="17">
        <f>[28]Julho!$E$24</f>
        <v>58.333333333333336</v>
      </c>
      <c r="V32" s="17">
        <f>[28]Julho!$E$25</f>
        <v>61.375</v>
      </c>
      <c r="W32" s="17">
        <f>[28]Julho!$E$26</f>
        <v>61.958333333333336</v>
      </c>
      <c r="X32" s="17">
        <f>[28]Julho!$E$27</f>
        <v>61.75</v>
      </c>
      <c r="Y32" s="17">
        <f>[28]Julho!$E$28</f>
        <v>62.666666666666664</v>
      </c>
      <c r="Z32" s="17">
        <f>[28]Julho!$E$29</f>
        <v>51.458333333333336</v>
      </c>
      <c r="AA32" s="17">
        <f>[28]Julho!$E$30</f>
        <v>53.708333333333336</v>
      </c>
      <c r="AB32" s="17">
        <f>[28]Julho!$E$31</f>
        <v>57.458333333333336</v>
      </c>
      <c r="AC32" s="17">
        <f>[28]Julho!$E$32</f>
        <v>60.416666666666664</v>
      </c>
      <c r="AD32" s="17">
        <f>[28]Julho!$E$33</f>
        <v>57.416666666666664</v>
      </c>
      <c r="AE32" s="17">
        <f>[28]Julho!$E$34</f>
        <v>56.541666666666664</v>
      </c>
      <c r="AF32" s="17">
        <f>[28]Julho!$E$35</f>
        <v>52.833333333333336</v>
      </c>
      <c r="AG32" s="83">
        <f t="shared" si="2"/>
        <v>60.391129032258064</v>
      </c>
    </row>
    <row r="33" spans="1:35" s="5" customFormat="1" ht="17.100000000000001" customHeight="1" thickBot="1" x14ac:dyDescent="0.25">
      <c r="A33" s="125" t="s">
        <v>34</v>
      </c>
      <c r="B33" s="105">
        <f t="shared" ref="B33:AG33" si="4">AVERAGE(B5:B32)</f>
        <v>63.13942307692308</v>
      </c>
      <c r="C33" s="105">
        <f t="shared" si="4"/>
        <v>61.211767399267401</v>
      </c>
      <c r="D33" s="105">
        <f t="shared" si="4"/>
        <v>58.980769230769219</v>
      </c>
      <c r="E33" s="105">
        <f t="shared" si="4"/>
        <v>59.855769230769234</v>
      </c>
      <c r="F33" s="105">
        <f t="shared" si="4"/>
        <v>61.763621794871788</v>
      </c>
      <c r="G33" s="105">
        <f t="shared" si="4"/>
        <v>75.86121794871795</v>
      </c>
      <c r="H33" s="105">
        <f t="shared" si="4"/>
        <v>72.470682503770746</v>
      </c>
      <c r="I33" s="105">
        <f t="shared" si="4"/>
        <v>61.427605908584162</v>
      </c>
      <c r="J33" s="105">
        <f t="shared" si="4"/>
        <v>57.99453242835596</v>
      </c>
      <c r="K33" s="105">
        <f t="shared" si="4"/>
        <v>59.532051282051277</v>
      </c>
      <c r="L33" s="105">
        <f t="shared" si="4"/>
        <v>56.725320512820517</v>
      </c>
      <c r="M33" s="105">
        <f t="shared" si="4"/>
        <v>59.49305555555555</v>
      </c>
      <c r="N33" s="105">
        <f t="shared" si="4"/>
        <v>61.307000674763827</v>
      </c>
      <c r="O33" s="105">
        <f t="shared" si="4"/>
        <v>53.706661092530673</v>
      </c>
      <c r="P33" s="105">
        <f t="shared" si="4"/>
        <v>56.966691804927095</v>
      </c>
      <c r="Q33" s="105">
        <f t="shared" si="4"/>
        <v>73.540197302697294</v>
      </c>
      <c r="R33" s="105">
        <f t="shared" si="4"/>
        <v>63.03902187556033</v>
      </c>
      <c r="S33" s="105">
        <f t="shared" si="4"/>
        <v>59.896527814290977</v>
      </c>
      <c r="T33" s="105">
        <f t="shared" si="4"/>
        <v>60.266079508726577</v>
      </c>
      <c r="U33" s="105">
        <f t="shared" si="4"/>
        <v>58.094177636089405</v>
      </c>
      <c r="V33" s="105">
        <f t="shared" si="4"/>
        <v>61.521837137221766</v>
      </c>
      <c r="W33" s="105">
        <f t="shared" si="4"/>
        <v>63.398922333704938</v>
      </c>
      <c r="X33" s="105">
        <f t="shared" si="4"/>
        <v>60.907203907203908</v>
      </c>
      <c r="Y33" s="105">
        <f t="shared" si="4"/>
        <v>56.071514898145338</v>
      </c>
      <c r="Z33" s="105">
        <f t="shared" si="4"/>
        <v>51.666451195862955</v>
      </c>
      <c r="AA33" s="105">
        <f t="shared" si="4"/>
        <v>52.112637362637358</v>
      </c>
      <c r="AB33" s="105">
        <f t="shared" si="4"/>
        <v>60.03432860998651</v>
      </c>
      <c r="AC33" s="105">
        <f t="shared" si="4"/>
        <v>59.58722527472527</v>
      </c>
      <c r="AD33" s="105">
        <f t="shared" si="4"/>
        <v>56.716358024691367</v>
      </c>
      <c r="AE33" s="105">
        <f t="shared" si="4"/>
        <v>54.597506660006658</v>
      </c>
      <c r="AF33" s="105">
        <f t="shared" si="4"/>
        <v>50.640705128205127</v>
      </c>
      <c r="AG33" s="126">
        <f t="shared" si="4"/>
        <v>60.132028351116602</v>
      </c>
      <c r="AH33" s="8"/>
    </row>
    <row r="34" spans="1:35" x14ac:dyDescent="0.2">
      <c r="A34" s="107"/>
      <c r="B34" s="108"/>
      <c r="C34" s="108"/>
      <c r="D34" s="108" t="s">
        <v>141</v>
      </c>
      <c r="E34" s="108"/>
      <c r="F34" s="108"/>
      <c r="G34" s="108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10"/>
      <c r="AE34" s="111"/>
      <c r="AF34" s="112"/>
      <c r="AG34" s="113"/>
      <c r="AH34"/>
    </row>
    <row r="35" spans="1:35" x14ac:dyDescent="0.2">
      <c r="A35" s="86"/>
      <c r="B35" s="65"/>
      <c r="C35" s="65"/>
      <c r="D35" s="65"/>
      <c r="E35" s="65" t="s">
        <v>139</v>
      </c>
      <c r="F35" s="65"/>
      <c r="G35" s="65"/>
      <c r="H35" s="65"/>
      <c r="I35" s="65"/>
      <c r="J35" s="64"/>
      <c r="K35" s="64"/>
      <c r="L35" s="64"/>
      <c r="M35" s="64" t="s">
        <v>49</v>
      </c>
      <c r="N35" s="64"/>
      <c r="O35" s="64"/>
      <c r="P35" s="64"/>
      <c r="Q35" s="64"/>
      <c r="R35" s="64"/>
      <c r="S35" s="64"/>
      <c r="T35" s="162" t="s">
        <v>137</v>
      </c>
      <c r="U35" s="162"/>
      <c r="V35" s="162"/>
      <c r="W35" s="162"/>
      <c r="X35" s="162"/>
      <c r="Y35" s="64"/>
      <c r="Z35" s="64"/>
      <c r="AA35" s="64"/>
      <c r="AB35" s="64"/>
      <c r="AC35" s="65"/>
      <c r="AD35" s="65"/>
      <c r="AE35" s="65"/>
      <c r="AF35" s="64"/>
      <c r="AG35" s="72"/>
      <c r="AH35" s="64"/>
      <c r="AI35" s="67"/>
    </row>
    <row r="36" spans="1:35" ht="13.5" thickBot="1" x14ac:dyDescent="0.25">
      <c r="A36" s="88"/>
      <c r="B36" s="90"/>
      <c r="C36" s="90"/>
      <c r="D36" s="90"/>
      <c r="E36" s="90"/>
      <c r="F36" s="90"/>
      <c r="G36" s="90"/>
      <c r="H36" s="90"/>
      <c r="I36" s="90"/>
      <c r="J36" s="100"/>
      <c r="K36" s="100"/>
      <c r="L36" s="100"/>
      <c r="M36" s="100" t="s">
        <v>50</v>
      </c>
      <c r="N36" s="100"/>
      <c r="O36" s="100"/>
      <c r="P36" s="100"/>
      <c r="Q36" s="90"/>
      <c r="R36" s="90"/>
      <c r="S36" s="90"/>
      <c r="T36" s="174" t="s">
        <v>138</v>
      </c>
      <c r="U36" s="174"/>
      <c r="V36" s="174"/>
      <c r="W36" s="174"/>
      <c r="X36" s="174"/>
      <c r="Y36" s="100"/>
      <c r="Z36" s="100"/>
      <c r="AA36" s="100"/>
      <c r="AB36" s="100"/>
      <c r="AC36" s="90"/>
      <c r="AD36" s="90"/>
      <c r="AE36" s="90"/>
      <c r="AF36" s="90"/>
      <c r="AG36" s="92"/>
      <c r="AH36" s="69"/>
      <c r="AI36" s="70"/>
    </row>
    <row r="42" spans="1:35" x14ac:dyDescent="0.2">
      <c r="X42" s="2" t="s">
        <v>51</v>
      </c>
    </row>
  </sheetData>
  <sheetProtection password="C6EC" sheet="1" objects="1" scenarios="1"/>
  <mergeCells count="36"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T35:X35"/>
    <mergeCell ref="T36:X36"/>
    <mergeCell ref="Z3:Z4"/>
    <mergeCell ref="AE3:AE4"/>
    <mergeCell ref="AA3:AA4"/>
    <mergeCell ref="AB3:AB4"/>
    <mergeCell ref="AC3:AC4"/>
    <mergeCell ref="AD3:AD4"/>
    <mergeCell ref="Y3:Y4"/>
    <mergeCell ref="X3:X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topLeftCell="A19" zoomScale="90" zoomScaleNormal="90" workbookViewId="0">
      <selection activeCell="G47" sqref="G47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6.7109375" style="1" customWidth="1"/>
    <col min="35" max="35" width="9.140625" style="1"/>
  </cols>
  <sheetData>
    <row r="1" spans="1:35" ht="20.100000000000001" customHeight="1" x14ac:dyDescent="0.2">
      <c r="A1" s="166" t="s">
        <v>26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8"/>
    </row>
    <row r="2" spans="1:35" s="4" customFormat="1" ht="20.100000000000001" customHeight="1" x14ac:dyDescent="0.2">
      <c r="A2" s="176" t="s">
        <v>21</v>
      </c>
      <c r="B2" s="170" t="s">
        <v>134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2"/>
      <c r="AI2" s="7"/>
    </row>
    <row r="3" spans="1:35" s="5" customFormat="1" ht="20.100000000000001" customHeight="1" x14ac:dyDescent="0.2">
      <c r="A3" s="176"/>
      <c r="B3" s="175">
        <v>1</v>
      </c>
      <c r="C3" s="175">
        <f>SUM(B3+1)</f>
        <v>2</v>
      </c>
      <c r="D3" s="175">
        <f t="shared" ref="D3:AD3" si="0">SUM(C3+1)</f>
        <v>3</v>
      </c>
      <c r="E3" s="175">
        <f t="shared" si="0"/>
        <v>4</v>
      </c>
      <c r="F3" s="175">
        <f t="shared" si="0"/>
        <v>5</v>
      </c>
      <c r="G3" s="175">
        <f t="shared" si="0"/>
        <v>6</v>
      </c>
      <c r="H3" s="175">
        <f t="shared" si="0"/>
        <v>7</v>
      </c>
      <c r="I3" s="175">
        <f t="shared" si="0"/>
        <v>8</v>
      </c>
      <c r="J3" s="175">
        <f t="shared" si="0"/>
        <v>9</v>
      </c>
      <c r="K3" s="175">
        <f t="shared" si="0"/>
        <v>10</v>
      </c>
      <c r="L3" s="175">
        <f t="shared" si="0"/>
        <v>11</v>
      </c>
      <c r="M3" s="175">
        <f t="shared" si="0"/>
        <v>12</v>
      </c>
      <c r="N3" s="175">
        <f t="shared" si="0"/>
        <v>13</v>
      </c>
      <c r="O3" s="175">
        <f t="shared" si="0"/>
        <v>14</v>
      </c>
      <c r="P3" s="175">
        <f t="shared" si="0"/>
        <v>15</v>
      </c>
      <c r="Q3" s="175">
        <f t="shared" si="0"/>
        <v>16</v>
      </c>
      <c r="R3" s="175">
        <f t="shared" si="0"/>
        <v>17</v>
      </c>
      <c r="S3" s="175">
        <f t="shared" si="0"/>
        <v>18</v>
      </c>
      <c r="T3" s="175">
        <f t="shared" si="0"/>
        <v>19</v>
      </c>
      <c r="U3" s="175">
        <f t="shared" si="0"/>
        <v>20</v>
      </c>
      <c r="V3" s="175">
        <f t="shared" si="0"/>
        <v>21</v>
      </c>
      <c r="W3" s="175">
        <f t="shared" si="0"/>
        <v>22</v>
      </c>
      <c r="X3" s="175">
        <f t="shared" si="0"/>
        <v>23</v>
      </c>
      <c r="Y3" s="175">
        <f t="shared" si="0"/>
        <v>24</v>
      </c>
      <c r="Z3" s="175">
        <f t="shared" si="0"/>
        <v>25</v>
      </c>
      <c r="AA3" s="175">
        <f t="shared" si="0"/>
        <v>26</v>
      </c>
      <c r="AB3" s="175">
        <f t="shared" si="0"/>
        <v>27</v>
      </c>
      <c r="AC3" s="175">
        <f t="shared" si="0"/>
        <v>28</v>
      </c>
      <c r="AD3" s="175">
        <f t="shared" si="0"/>
        <v>29</v>
      </c>
      <c r="AE3" s="175">
        <v>30</v>
      </c>
      <c r="AF3" s="175">
        <v>31</v>
      </c>
      <c r="AG3" s="62" t="s">
        <v>39</v>
      </c>
      <c r="AH3" s="127" t="s">
        <v>38</v>
      </c>
      <c r="AI3" s="8"/>
    </row>
    <row r="4" spans="1:35" s="5" customFormat="1" ht="20.100000000000001" customHeight="1" x14ac:dyDescent="0.2">
      <c r="A4" s="176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62" t="s">
        <v>37</v>
      </c>
      <c r="AH4" s="127" t="s">
        <v>37</v>
      </c>
      <c r="AI4" s="8"/>
    </row>
    <row r="5" spans="1:35" s="5" customFormat="1" ht="20.100000000000001" customHeight="1" x14ac:dyDescent="0.2">
      <c r="A5" s="80" t="s">
        <v>44</v>
      </c>
      <c r="B5" s="17">
        <f>[1]Julho!$F$5</f>
        <v>100</v>
      </c>
      <c r="C5" s="17">
        <f>[1]Julho!$F$6</f>
        <v>100</v>
      </c>
      <c r="D5" s="17">
        <f>[1]Julho!$F$7</f>
        <v>100</v>
      </c>
      <c r="E5" s="17">
        <f>[1]Julho!$F$8</f>
        <v>100</v>
      </c>
      <c r="F5" s="17">
        <f>[1]Julho!$F$9</f>
        <v>100</v>
      </c>
      <c r="G5" s="17">
        <f>[1]Julho!$F$10</f>
        <v>97</v>
      </c>
      <c r="H5" s="17">
        <f>[1]Julho!$F$11</f>
        <v>100</v>
      </c>
      <c r="I5" s="157">
        <f>[1]Julho!$F$12</f>
        <v>100</v>
      </c>
      <c r="J5" s="17">
        <f>[1]Julho!$F$13</f>
        <v>100</v>
      </c>
      <c r="K5" s="17">
        <f>[1]Julho!$F$14</f>
        <v>98</v>
      </c>
      <c r="L5" s="17">
        <f>[1]Julho!$F$15</f>
        <v>100</v>
      </c>
      <c r="M5" s="17">
        <f>[1]Julho!$F$16</f>
        <v>100</v>
      </c>
      <c r="N5" s="17">
        <f>[1]Julho!$F$17</f>
        <v>100</v>
      </c>
      <c r="O5" s="17">
        <f>[1]Julho!$F$18</f>
        <v>92</v>
      </c>
      <c r="P5" s="17">
        <f>[1]Julho!$F$19</f>
        <v>100</v>
      </c>
      <c r="Q5" s="17">
        <f>[1]Julho!$F$20</f>
        <v>100</v>
      </c>
      <c r="R5" s="17">
        <f>[1]Julho!$F$21</f>
        <v>100</v>
      </c>
      <c r="S5" s="17">
        <f>[1]Julho!$F$22</f>
        <v>100</v>
      </c>
      <c r="T5" s="17">
        <f>[1]Julho!$F$23</f>
        <v>100</v>
      </c>
      <c r="U5" s="17">
        <f>[1]Julho!$F$24</f>
        <v>97</v>
      </c>
      <c r="V5" s="17">
        <f>[1]Julho!$F$25</f>
        <v>100</v>
      </c>
      <c r="W5" s="17">
        <f>[1]Julho!$F$26</f>
        <v>100</v>
      </c>
      <c r="X5" s="17">
        <f>[1]Julho!$F$27</f>
        <v>100</v>
      </c>
      <c r="Y5" s="17">
        <f>[1]Julho!$F$28</f>
        <v>100</v>
      </c>
      <c r="Z5" s="17">
        <f>[1]Julho!$F$29</f>
        <v>100</v>
      </c>
      <c r="AA5" s="17">
        <f>[1]Julho!$F$30</f>
        <v>99</v>
      </c>
      <c r="AB5" s="17">
        <f>[1]Julho!$F$31</f>
        <v>100</v>
      </c>
      <c r="AC5" s="17">
        <f>[1]Julho!$F$32</f>
        <v>100</v>
      </c>
      <c r="AD5" s="17">
        <f>[1]Julho!$F$33</f>
        <v>100</v>
      </c>
      <c r="AE5" s="17">
        <f>[1]Julho!$F$34</f>
        <v>100</v>
      </c>
      <c r="AF5" s="17">
        <f>[1]Julho!$F$35</f>
        <v>97</v>
      </c>
      <c r="AG5" s="22">
        <f>MAX(B5:AF5)</f>
        <v>100</v>
      </c>
      <c r="AH5" s="96">
        <f>AVERAGE(B5:AF5)</f>
        <v>99.354838709677423</v>
      </c>
      <c r="AI5" s="8"/>
    </row>
    <row r="6" spans="1:35" ht="17.100000000000001" customHeight="1" x14ac:dyDescent="0.2">
      <c r="A6" s="80" t="s">
        <v>0</v>
      </c>
      <c r="B6" s="17">
        <f>[2]Julho!$F$5</f>
        <v>97</v>
      </c>
      <c r="C6" s="17">
        <f>[2]Julho!$F$6</f>
        <v>96</v>
      </c>
      <c r="D6" s="17">
        <f>[2]Julho!$F$7</f>
        <v>97</v>
      </c>
      <c r="E6" s="17">
        <f>[2]Julho!$F$8</f>
        <v>89</v>
      </c>
      <c r="F6" s="17">
        <f>[2]Julho!$F$9</f>
        <v>89</v>
      </c>
      <c r="G6" s="17">
        <f>[2]Julho!$F$10</f>
        <v>97</v>
      </c>
      <c r="H6" s="17">
        <f>[2]Julho!$F$11</f>
        <v>99</v>
      </c>
      <c r="I6" s="17">
        <f>[2]Julho!$F$12</f>
        <v>94</v>
      </c>
      <c r="J6" s="17">
        <f>[2]Julho!$F$13</f>
        <v>85</v>
      </c>
      <c r="K6" s="17">
        <f>[2]Julho!$F$14</f>
        <v>93</v>
      </c>
      <c r="L6" s="17">
        <f>[2]Julho!$F$15</f>
        <v>83</v>
      </c>
      <c r="M6" s="17">
        <f>[2]Julho!$F$16</f>
        <v>89</v>
      </c>
      <c r="N6" s="17">
        <f>[2]Julho!$F$17</f>
        <v>98</v>
      </c>
      <c r="O6" s="17">
        <f>[2]Julho!$F$18</f>
        <v>83</v>
      </c>
      <c r="P6" s="17">
        <f>[2]Julho!$F$19</f>
        <v>96</v>
      </c>
      <c r="Q6" s="17">
        <f>[2]Julho!$F$20</f>
        <v>97</v>
      </c>
      <c r="R6" s="17">
        <f>[2]Julho!$F$21</f>
        <v>93</v>
      </c>
      <c r="S6" s="17">
        <f>[2]Julho!$F$22</f>
        <v>92</v>
      </c>
      <c r="T6" s="17">
        <f>[2]Julho!$F$23</f>
        <v>92</v>
      </c>
      <c r="U6" s="17">
        <f>[2]Julho!$F$24</f>
        <v>89</v>
      </c>
      <c r="V6" s="17">
        <f>[2]Julho!$F$25</f>
        <v>91</v>
      </c>
      <c r="W6" s="17">
        <f>[2]Julho!$F$26</f>
        <v>91</v>
      </c>
      <c r="X6" s="17">
        <f>[2]Julho!$F$27</f>
        <v>98</v>
      </c>
      <c r="Y6" s="17">
        <f>[2]Julho!$F$28</f>
        <v>98</v>
      </c>
      <c r="Z6" s="17">
        <f>[2]Julho!$F$29</f>
        <v>96</v>
      </c>
      <c r="AA6" s="17">
        <f>[2]Julho!$F$30</f>
        <v>84</v>
      </c>
      <c r="AB6" s="17">
        <f>[2]Julho!$F$31</f>
        <v>90</v>
      </c>
      <c r="AC6" s="17">
        <f>[2]Julho!$F$32</f>
        <v>93</v>
      </c>
      <c r="AD6" s="17">
        <f>[2]Julho!$F$33</f>
        <v>91</v>
      </c>
      <c r="AE6" s="17">
        <f>[2]Julho!$F$34</f>
        <v>97</v>
      </c>
      <c r="AF6" s="17">
        <f>[2]Julho!$F$35</f>
        <v>96</v>
      </c>
      <c r="AG6" s="23">
        <f>MAX(B6:AF6)</f>
        <v>99</v>
      </c>
      <c r="AH6" s="97">
        <f t="shared" ref="AH6:AH16" si="1">AVERAGE(B6:AF6)</f>
        <v>92.677419354838705</v>
      </c>
    </row>
    <row r="7" spans="1:35" ht="17.100000000000001" customHeight="1" x14ac:dyDescent="0.2">
      <c r="A7" s="80" t="s">
        <v>1</v>
      </c>
      <c r="B7" s="17">
        <f>[3]Julho!$F$5</f>
        <v>96</v>
      </c>
      <c r="C7" s="17">
        <f>[3]Julho!$F$6</f>
        <v>95</v>
      </c>
      <c r="D7" s="17">
        <f>[3]Julho!$F$7</f>
        <v>97</v>
      </c>
      <c r="E7" s="17">
        <f>[3]Julho!$F$8</f>
        <v>96</v>
      </c>
      <c r="F7" s="17">
        <f>[3]Julho!$F$9</f>
        <v>95</v>
      </c>
      <c r="G7" s="17">
        <f>[3]Julho!$F$10</f>
        <v>95</v>
      </c>
      <c r="H7" s="17">
        <f>[3]Julho!$F$11</f>
        <v>97</v>
      </c>
      <c r="I7" s="17">
        <f>[3]Julho!$F$12</f>
        <v>89</v>
      </c>
      <c r="J7" s="17">
        <f>[3]Julho!$F$13</f>
        <v>97</v>
      </c>
      <c r="K7" s="17">
        <f>[3]Julho!$F$14</f>
        <v>97</v>
      </c>
      <c r="L7" s="17">
        <f>[3]Julho!$F$15</f>
        <v>97</v>
      </c>
      <c r="M7" s="17">
        <f>[3]Julho!$F$16</f>
        <v>95</v>
      </c>
      <c r="N7" s="17">
        <f>[3]Julho!$F$17</f>
        <v>97</v>
      </c>
      <c r="O7" s="17">
        <f>[3]Julho!$F$18</f>
        <v>96</v>
      </c>
      <c r="P7" s="17">
        <f>[3]Julho!$F$19</f>
        <v>93</v>
      </c>
      <c r="Q7" s="17">
        <f>[3]Julho!$F$20</f>
        <v>95</v>
      </c>
      <c r="R7" s="17">
        <f>[3]Julho!$F$21</f>
        <v>95</v>
      </c>
      <c r="S7" s="17">
        <f>[3]Julho!$F$22</f>
        <v>86</v>
      </c>
      <c r="T7" s="17">
        <f>[3]Julho!$F$23</f>
        <v>90</v>
      </c>
      <c r="U7" s="17">
        <f>[3]Julho!$F$24</f>
        <v>90</v>
      </c>
      <c r="V7" s="17">
        <f>[3]Julho!$F$25</f>
        <v>95</v>
      </c>
      <c r="W7" s="17">
        <f>[3]Julho!$F$26</f>
        <v>97</v>
      </c>
      <c r="X7" s="17">
        <f>[3]Julho!$F$27</f>
        <v>97</v>
      </c>
      <c r="Y7" s="17">
        <f>[3]Julho!$F$28</f>
        <v>90</v>
      </c>
      <c r="Z7" s="17">
        <f>[3]Julho!$F$29</f>
        <v>92</v>
      </c>
      <c r="AA7" s="17">
        <f>[3]Julho!$F$30</f>
        <v>92</v>
      </c>
      <c r="AB7" s="17">
        <f>[3]Julho!$F$31</f>
        <v>90</v>
      </c>
      <c r="AC7" s="17">
        <f>[3]Julho!$F$32</f>
        <v>72</v>
      </c>
      <c r="AD7" s="17">
        <f>[3]Julho!$F$33</f>
        <v>83</v>
      </c>
      <c r="AE7" s="17">
        <f>[3]Julho!$F$34</f>
        <v>88</v>
      </c>
      <c r="AF7" s="17">
        <f>[3]Julho!$F$35</f>
        <v>87</v>
      </c>
      <c r="AG7" s="23">
        <f>MAX(B7:AF7)</f>
        <v>97</v>
      </c>
      <c r="AH7" s="97">
        <f t="shared" si="1"/>
        <v>92.612903225806448</v>
      </c>
    </row>
    <row r="8" spans="1:35" ht="17.100000000000001" customHeight="1" x14ac:dyDescent="0.2">
      <c r="A8" s="80" t="s">
        <v>75</v>
      </c>
      <c r="B8" s="17">
        <f>[4]Julho!$F$5</f>
        <v>83</v>
      </c>
      <c r="C8" s="17">
        <f>[4]Julho!$F$6</f>
        <v>94</v>
      </c>
      <c r="D8" s="17">
        <f>[4]Julho!$F$7</f>
        <v>80</v>
      </c>
      <c r="E8" s="17">
        <f>[4]Julho!$F$8</f>
        <v>81</v>
      </c>
      <c r="F8" s="17">
        <f>[4]Julho!$F$9</f>
        <v>78</v>
      </c>
      <c r="G8" s="17">
        <f>[4]Julho!$F$10</f>
        <v>100</v>
      </c>
      <c r="H8" s="17">
        <f>[4]Julho!$F$11</f>
        <v>100</v>
      </c>
      <c r="I8" s="157">
        <f>[4]Julho!$F$12</f>
        <v>100</v>
      </c>
      <c r="J8" s="17">
        <f>[4]Julho!$F$13</f>
        <v>84</v>
      </c>
      <c r="K8" s="17">
        <f>[4]Julho!$F$14</f>
        <v>79</v>
      </c>
      <c r="L8" s="17">
        <f>[4]Julho!$F$15</f>
        <v>70</v>
      </c>
      <c r="M8" s="17">
        <f>[4]Julho!$F$16</f>
        <v>67</v>
      </c>
      <c r="N8" s="17">
        <f>[4]Julho!$F$17</f>
        <v>68</v>
      </c>
      <c r="O8" s="17">
        <f>[4]Julho!$F$18</f>
        <v>57</v>
      </c>
      <c r="P8" s="17">
        <f>[4]Julho!$F$19</f>
        <v>67</v>
      </c>
      <c r="Q8" s="17">
        <f>[4]Julho!$F$20</f>
        <v>100</v>
      </c>
      <c r="R8" s="17">
        <f>[4]Julho!$F$21</f>
        <v>98</v>
      </c>
      <c r="S8" s="17">
        <f>[4]Julho!$F$22</f>
        <v>100</v>
      </c>
      <c r="T8" s="17">
        <f>[4]Julho!$F$23</f>
        <v>88</v>
      </c>
      <c r="U8" s="17">
        <f>[4]Julho!$F$24</f>
        <v>79</v>
      </c>
      <c r="V8" s="17">
        <f>[4]Julho!$F$25</f>
        <v>96</v>
      </c>
      <c r="W8" s="17">
        <f>[4]Julho!$F$26</f>
        <v>97</v>
      </c>
      <c r="X8" s="17">
        <f>[4]Julho!$F$27</f>
        <v>86</v>
      </c>
      <c r="Y8" s="17">
        <f>[4]Julho!$F$28</f>
        <v>91</v>
      </c>
      <c r="Z8" s="17">
        <f>[4]Julho!$F$29</f>
        <v>76</v>
      </c>
      <c r="AA8" s="17">
        <f>[4]Julho!$F$30</f>
        <v>66</v>
      </c>
      <c r="AB8" s="17">
        <f>[4]Julho!$F$31</f>
        <v>100</v>
      </c>
      <c r="AC8" s="17">
        <f>[4]Julho!$F$32</f>
        <v>74</v>
      </c>
      <c r="AD8" s="17">
        <f>[4]Julho!$F$33</f>
        <v>83</v>
      </c>
      <c r="AE8" s="17">
        <f>[4]Julho!$F$34</f>
        <v>96</v>
      </c>
      <c r="AF8" s="17">
        <f>[4]Julho!$F$35</f>
        <v>85</v>
      </c>
      <c r="AG8" s="23">
        <f>MAX(B8:AF8)</f>
        <v>100</v>
      </c>
      <c r="AH8" s="97">
        <f t="shared" si="1"/>
        <v>84.612903225806448</v>
      </c>
    </row>
    <row r="9" spans="1:35" ht="17.100000000000001" customHeight="1" x14ac:dyDescent="0.2">
      <c r="A9" s="80" t="s">
        <v>45</v>
      </c>
      <c r="B9" s="17">
        <f>[5]Julho!$F$5</f>
        <v>96</v>
      </c>
      <c r="C9" s="17">
        <f>[5]Julho!$F$6</f>
        <v>96</v>
      </c>
      <c r="D9" s="17">
        <f>[5]Julho!$F$7</f>
        <v>96</v>
      </c>
      <c r="E9" s="17">
        <f>[5]Julho!$F$8</f>
        <v>95</v>
      </c>
      <c r="F9" s="17">
        <f>[5]Julho!$F$9</f>
        <v>94</v>
      </c>
      <c r="G9" s="17">
        <f>[5]Julho!$F$10</f>
        <v>95</v>
      </c>
      <c r="H9" s="17">
        <f>[5]Julho!$F$11</f>
        <v>98</v>
      </c>
      <c r="I9" s="17">
        <f>[5]Julho!$F$12</f>
        <v>92</v>
      </c>
      <c r="J9" s="17">
        <f>[5]Julho!$F$13</f>
        <v>85</v>
      </c>
      <c r="K9" s="17">
        <f>[5]Julho!$F$14</f>
        <v>91</v>
      </c>
      <c r="L9" s="17">
        <f>[5]Julho!$F$15</f>
        <v>82</v>
      </c>
      <c r="M9" s="17">
        <f>[5]Julho!$F$16</f>
        <v>88</v>
      </c>
      <c r="N9" s="17">
        <f>[5]Julho!$F$17</f>
        <v>96</v>
      </c>
      <c r="O9" s="17">
        <f>[5]Julho!$F$18</f>
        <v>82</v>
      </c>
      <c r="P9" s="17">
        <f>[5]Julho!$F$19</f>
        <v>94</v>
      </c>
      <c r="Q9" s="17">
        <f>[5]Julho!$F$20</f>
        <v>95</v>
      </c>
      <c r="R9" s="17">
        <f>[5]Julho!$F$21</f>
        <v>97</v>
      </c>
      <c r="S9" s="17">
        <f>[5]Julho!$F$22</f>
        <v>89</v>
      </c>
      <c r="T9" s="17">
        <f>[5]Julho!$F$23</f>
        <v>85</v>
      </c>
      <c r="U9" s="17">
        <f>[5]Julho!$F$24</f>
        <v>95</v>
      </c>
      <c r="V9" s="17">
        <f>[5]Julho!$F$25</f>
        <v>96</v>
      </c>
      <c r="W9" s="17">
        <f>[5]Julho!$F$26</f>
        <v>96</v>
      </c>
      <c r="X9" s="17">
        <f>[5]Julho!$F$27</f>
        <v>96</v>
      </c>
      <c r="Y9" s="17">
        <f>[5]Julho!$F$28</f>
        <v>96</v>
      </c>
      <c r="Z9" s="17">
        <f>[5]Julho!$F$29</f>
        <v>92</v>
      </c>
      <c r="AA9" s="17">
        <f>[5]Julho!$F$30</f>
        <v>84</v>
      </c>
      <c r="AB9" s="17">
        <f>[5]Julho!$F$31</f>
        <v>88</v>
      </c>
      <c r="AC9" s="17">
        <f>[5]Julho!$F$32</f>
        <v>95</v>
      </c>
      <c r="AD9" s="17">
        <f>[5]Julho!$F$33</f>
        <v>96</v>
      </c>
      <c r="AE9" s="17">
        <f>[5]Julho!$F$34</f>
        <v>94</v>
      </c>
      <c r="AF9" s="17">
        <f>[5]Julho!$F$35</f>
        <v>92</v>
      </c>
      <c r="AG9" s="23">
        <f>MAX(B9:AF9)</f>
        <v>98</v>
      </c>
      <c r="AH9" s="97">
        <f t="shared" ref="AH9" si="2">AVERAGE(B9:AF9)</f>
        <v>92.451612903225808</v>
      </c>
    </row>
    <row r="10" spans="1:35" ht="17.100000000000001" customHeight="1" x14ac:dyDescent="0.2">
      <c r="A10" s="80" t="s">
        <v>2</v>
      </c>
      <c r="B10" s="17">
        <f>[6]Julho!$F$5</f>
        <v>67</v>
      </c>
      <c r="C10" s="17">
        <f>[6]Julho!$F$6</f>
        <v>64</v>
      </c>
      <c r="D10" s="17">
        <f>[6]Julho!$F$7</f>
        <v>60</v>
      </c>
      <c r="E10" s="17">
        <f>[6]Julho!$F$8</f>
        <v>60</v>
      </c>
      <c r="F10" s="17">
        <f>[6]Julho!$F$9</f>
        <v>65</v>
      </c>
      <c r="G10" s="17">
        <f>[6]Julho!$F$10</f>
        <v>87</v>
      </c>
      <c r="H10" s="17">
        <f>[6]Julho!$F$11</f>
        <v>87</v>
      </c>
      <c r="I10" s="17">
        <f>[6]Julho!$F$12</f>
        <v>59</v>
      </c>
      <c r="J10" s="17">
        <f>[6]Julho!$F$13</f>
        <v>59</v>
      </c>
      <c r="K10" s="17">
        <f>[6]Julho!$F$14</f>
        <v>63</v>
      </c>
      <c r="L10" s="17">
        <f>[6]Julho!$F$15</f>
        <v>64</v>
      </c>
      <c r="M10" s="17">
        <f>[6]Julho!$F$16</f>
        <v>60</v>
      </c>
      <c r="N10" s="17">
        <f>[6]Julho!$F$17</f>
        <v>68</v>
      </c>
      <c r="O10" s="17">
        <f>[6]Julho!$F$18</f>
        <v>58</v>
      </c>
      <c r="P10" s="17">
        <f>[6]Julho!$F$19</f>
        <v>57</v>
      </c>
      <c r="Q10" s="17">
        <f>[6]Julho!$F$20</f>
        <v>84</v>
      </c>
      <c r="R10" s="17">
        <f>[6]Julho!$F$21</f>
        <v>77</v>
      </c>
      <c r="S10" s="17">
        <f>[6]Julho!$F$22</f>
        <v>73</v>
      </c>
      <c r="T10" s="17">
        <f>[6]Julho!$F$23</f>
        <v>71</v>
      </c>
      <c r="U10" s="17">
        <f>[6]Julho!$F$24</f>
        <v>72</v>
      </c>
      <c r="V10" s="17">
        <f>[6]Julho!$F$25</f>
        <v>79</v>
      </c>
      <c r="W10" s="17">
        <f>[6]Julho!$F$26</f>
        <v>76</v>
      </c>
      <c r="X10" s="17">
        <f>[6]Julho!$F$27</f>
        <v>68</v>
      </c>
      <c r="Y10" s="17">
        <f>[6]Julho!$F$28</f>
        <v>61</v>
      </c>
      <c r="Z10" s="17">
        <f>[6]Julho!$F$29</f>
        <v>57</v>
      </c>
      <c r="AA10" s="17">
        <f>[6]Julho!$F$30</f>
        <v>64</v>
      </c>
      <c r="AB10" s="17">
        <f>[6]Julho!$F$31</f>
        <v>80</v>
      </c>
      <c r="AC10" s="17">
        <f>[6]Julho!$F$32</f>
        <v>66</v>
      </c>
      <c r="AD10" s="17">
        <f>[6]Julho!$F$33</f>
        <v>76</v>
      </c>
      <c r="AE10" s="17">
        <f>[6]Julho!$F$34</f>
        <v>55</v>
      </c>
      <c r="AF10" s="17">
        <f>[6]Julho!$F$35</f>
        <v>55</v>
      </c>
      <c r="AG10" s="23">
        <f t="shared" ref="AG10:AG16" si="3">MAX(B10:AF10)</f>
        <v>87</v>
      </c>
      <c r="AH10" s="97">
        <f>AVERAGE(B10:AF10)</f>
        <v>67.483870967741936</v>
      </c>
    </row>
    <row r="11" spans="1:35" ht="17.100000000000001" customHeight="1" x14ac:dyDescent="0.2">
      <c r="A11" s="80" t="s">
        <v>3</v>
      </c>
      <c r="B11" s="17">
        <f>[7]Julho!$F$5</f>
        <v>90</v>
      </c>
      <c r="C11" s="17">
        <f>[7]Julho!$F$6</f>
        <v>86</v>
      </c>
      <c r="D11" s="17">
        <f>[7]Julho!$F$7</f>
        <v>89</v>
      </c>
      <c r="E11" s="17">
        <f>[7]Julho!$F$8</f>
        <v>86</v>
      </c>
      <c r="F11" s="17">
        <f>[7]Julho!$F$9</f>
        <v>79</v>
      </c>
      <c r="G11" s="17">
        <f>[7]Julho!$F$10</f>
        <v>90</v>
      </c>
      <c r="H11" s="17">
        <f>[7]Julho!$F$11</f>
        <v>87</v>
      </c>
      <c r="I11" s="17">
        <f>[7]Julho!$F$12</f>
        <v>85</v>
      </c>
      <c r="J11" s="17">
        <f>[7]Julho!$F$13</f>
        <v>86</v>
      </c>
      <c r="K11" s="17">
        <f>[7]Julho!$F$14</f>
        <v>89</v>
      </c>
      <c r="L11" s="17">
        <f>[7]Julho!$F$15</f>
        <v>84</v>
      </c>
      <c r="M11" s="17">
        <f>[7]Julho!$F$16</f>
        <v>85</v>
      </c>
      <c r="N11" s="17">
        <f>[7]Julho!$F$17</f>
        <v>83</v>
      </c>
      <c r="O11" s="17">
        <f>[7]Julho!$F$18</f>
        <v>81</v>
      </c>
      <c r="P11" s="17">
        <f>[7]Julho!$F$19</f>
        <v>86</v>
      </c>
      <c r="Q11" s="17">
        <f>[7]Julho!$F$20</f>
        <v>90</v>
      </c>
      <c r="R11" s="17">
        <f>[7]Julho!$F$21</f>
        <v>95</v>
      </c>
      <c r="S11" s="17">
        <f>[7]Julho!$F$22</f>
        <v>91</v>
      </c>
      <c r="T11" s="17">
        <f>[7]Julho!$F$23</f>
        <v>86</v>
      </c>
      <c r="U11" s="17">
        <f>[7]Julho!$F$24</f>
        <v>85</v>
      </c>
      <c r="V11" s="17">
        <f>[7]Julho!$F$25</f>
        <v>89</v>
      </c>
      <c r="W11" s="17">
        <f>[7]Julho!$F$26</f>
        <v>89</v>
      </c>
      <c r="X11" s="17">
        <f>[7]Julho!$F$27</f>
        <v>89</v>
      </c>
      <c r="Y11" s="17">
        <f>[7]Julho!$F$28</f>
        <v>83</v>
      </c>
      <c r="Z11" s="17">
        <f>[7]Julho!$F$29</f>
        <v>78</v>
      </c>
      <c r="AA11" s="17">
        <f>[7]Julho!$F$30</f>
        <v>81</v>
      </c>
      <c r="AB11" s="17">
        <f>[7]Julho!$F$31</f>
        <v>78</v>
      </c>
      <c r="AC11" s="17">
        <f>[7]Julho!$F$32</f>
        <v>89</v>
      </c>
      <c r="AD11" s="17">
        <f>[7]Julho!$F$33</f>
        <v>80</v>
      </c>
      <c r="AE11" s="17">
        <f>[7]Julho!$F$34</f>
        <v>68</v>
      </c>
      <c r="AF11" s="17">
        <f>[7]Julho!$F$35</f>
        <v>78</v>
      </c>
      <c r="AG11" s="23">
        <f t="shared" si="3"/>
        <v>95</v>
      </c>
      <c r="AH11" s="97">
        <f>AVERAGE(B11:AF11)</f>
        <v>85</v>
      </c>
    </row>
    <row r="12" spans="1:35" ht="17.100000000000001" customHeight="1" x14ac:dyDescent="0.2">
      <c r="A12" s="80" t="s">
        <v>4</v>
      </c>
      <c r="B12" s="17" t="str">
        <f>[8]Julho!$F$5</f>
        <v>*</v>
      </c>
      <c r="C12" s="17" t="str">
        <f>[8]Julho!$F$6</f>
        <v>*</v>
      </c>
      <c r="D12" s="17" t="str">
        <f>[8]Julho!$F$7</f>
        <v>*</v>
      </c>
      <c r="E12" s="17" t="str">
        <f>[8]Julho!$F$8</f>
        <v>*</v>
      </c>
      <c r="F12" s="17" t="str">
        <f>[8]Julho!$F$9</f>
        <v>*</v>
      </c>
      <c r="G12" s="17" t="str">
        <f>[8]Julho!$F$10</f>
        <v>*</v>
      </c>
      <c r="H12" s="17" t="str">
        <f>[8]Julho!$F$11</f>
        <v>*</v>
      </c>
      <c r="I12" s="17" t="str">
        <f>[8]Julho!$F$12</f>
        <v>*</v>
      </c>
      <c r="J12" s="17" t="str">
        <f>[8]Julho!$F$13</f>
        <v>*</v>
      </c>
      <c r="K12" s="17" t="str">
        <f>[8]Julho!$F$14</f>
        <v>*</v>
      </c>
      <c r="L12" s="17" t="str">
        <f>[8]Julho!$F$15</f>
        <v>*</v>
      </c>
      <c r="M12" s="17" t="str">
        <f>[8]Julho!$F$16</f>
        <v>*</v>
      </c>
      <c r="N12" s="17" t="str">
        <f>[8]Julho!$F$17</f>
        <v>*</v>
      </c>
      <c r="O12" s="17" t="str">
        <f>[8]Julho!$F$18</f>
        <v>*</v>
      </c>
      <c r="P12" s="17" t="str">
        <f>[8]Julho!$F$19</f>
        <v>*</v>
      </c>
      <c r="Q12" s="17" t="str">
        <f>[8]Julho!$F$20</f>
        <v>*</v>
      </c>
      <c r="R12" s="17" t="str">
        <f>[8]Julho!$F$21</f>
        <v>*</v>
      </c>
      <c r="S12" s="17" t="str">
        <f>[8]Julho!$F$22</f>
        <v>*</v>
      </c>
      <c r="T12" s="17" t="str">
        <f>[8]Julho!$F$23</f>
        <v>*</v>
      </c>
      <c r="U12" s="17" t="str">
        <f>[8]Julho!$F$24</f>
        <v>*</v>
      </c>
      <c r="V12" s="17" t="str">
        <f>[8]Julho!$F$25</f>
        <v>*</v>
      </c>
      <c r="W12" s="17" t="str">
        <f>[8]Julho!$F$26</f>
        <v>*</v>
      </c>
      <c r="X12" s="17" t="str">
        <f>[8]Julho!$F$27</f>
        <v>*</v>
      </c>
      <c r="Y12" s="17" t="str">
        <f>[8]Julho!$F$28</f>
        <v>*</v>
      </c>
      <c r="Z12" s="17" t="str">
        <f>[8]Julho!$F$29</f>
        <v>*</v>
      </c>
      <c r="AA12" s="17" t="str">
        <f>[8]Julho!$F$30</f>
        <v>*</v>
      </c>
      <c r="AB12" s="17" t="str">
        <f>[8]Julho!$F$31</f>
        <v>*</v>
      </c>
      <c r="AC12" s="17" t="str">
        <f>[8]Julho!$F$32</f>
        <v>*</v>
      </c>
      <c r="AD12" s="17" t="str">
        <f>[8]Julho!$F$33</f>
        <v>*</v>
      </c>
      <c r="AE12" s="17" t="str">
        <f>[8]Julho!$F$34</f>
        <v>*</v>
      </c>
      <c r="AF12" s="17" t="str">
        <f>[8]Julho!$F$35</f>
        <v>*</v>
      </c>
      <c r="AG12" s="23" t="s">
        <v>143</v>
      </c>
      <c r="AH12" s="97" t="s">
        <v>143</v>
      </c>
    </row>
    <row r="13" spans="1:35" ht="17.100000000000001" customHeight="1" x14ac:dyDescent="0.2">
      <c r="A13" s="80" t="s">
        <v>5</v>
      </c>
      <c r="B13" s="17">
        <f>[9]Julho!$F$5</f>
        <v>84</v>
      </c>
      <c r="C13" s="17">
        <f>[9]Julho!$F$6</f>
        <v>85</v>
      </c>
      <c r="D13" s="17">
        <f>[9]Julho!$F$7</f>
        <v>76</v>
      </c>
      <c r="E13" s="17">
        <f>[9]Julho!$F$8</f>
        <v>73</v>
      </c>
      <c r="F13" s="17">
        <f>[9]Julho!$F$9</f>
        <v>75</v>
      </c>
      <c r="G13" s="17">
        <f>[9]Julho!$F$10</f>
        <v>87</v>
      </c>
      <c r="H13" s="17">
        <f>[9]Julho!$F$11</f>
        <v>91</v>
      </c>
      <c r="I13" s="17">
        <f>[9]Julho!$F$12</f>
        <v>82</v>
      </c>
      <c r="J13" s="17">
        <f>[9]Julho!$F$13</f>
        <v>76</v>
      </c>
      <c r="K13" s="17">
        <f>[9]Julho!$F$14</f>
        <v>77</v>
      </c>
      <c r="L13" s="17">
        <f>[9]Julho!$F$15</f>
        <v>74</v>
      </c>
      <c r="M13" s="17">
        <f>[9]Julho!$F$16</f>
        <v>70</v>
      </c>
      <c r="N13" s="17">
        <f>[9]Julho!$F$17</f>
        <v>85</v>
      </c>
      <c r="O13" s="17">
        <f>[9]Julho!$F$18</f>
        <v>71</v>
      </c>
      <c r="P13" s="17">
        <f>[9]Julho!$F$19</f>
        <v>66</v>
      </c>
      <c r="Q13" s="17">
        <f>[9]Julho!$F$20</f>
        <v>82</v>
      </c>
      <c r="R13" s="17">
        <f>[9]Julho!$F$21</f>
        <v>70</v>
      </c>
      <c r="S13" s="17">
        <f>[9]Julho!$F$22</f>
        <v>52</v>
      </c>
      <c r="T13" s="17">
        <f>[9]Julho!$F$23</f>
        <v>69</v>
      </c>
      <c r="U13" s="17">
        <f>[9]Julho!$F$24</f>
        <v>78</v>
      </c>
      <c r="V13" s="17">
        <f>[9]Julho!$F$25</f>
        <v>85</v>
      </c>
      <c r="W13" s="17">
        <f>[9]Julho!$F$26</f>
        <v>81</v>
      </c>
      <c r="X13" s="17">
        <f>[9]Julho!$F$27</f>
        <v>89</v>
      </c>
      <c r="Y13" s="17">
        <f>[9]Julho!$F$28</f>
        <v>75</v>
      </c>
      <c r="Z13" s="17">
        <f>[9]Julho!$F$29</f>
        <v>78</v>
      </c>
      <c r="AA13" s="17">
        <f>[9]Julho!$F$30</f>
        <v>84</v>
      </c>
      <c r="AB13" s="17">
        <f>[9]Julho!$F$31</f>
        <v>74</v>
      </c>
      <c r="AC13" s="17">
        <f>[9]Julho!$F$32</f>
        <v>74</v>
      </c>
      <c r="AD13" s="17">
        <f>[9]Julho!$F$33</f>
        <v>89</v>
      </c>
      <c r="AE13" s="17">
        <f>[9]Julho!$F$34</f>
        <v>84</v>
      </c>
      <c r="AF13" s="17">
        <f>[9]Julho!$F$35</f>
        <v>71</v>
      </c>
      <c r="AG13" s="23">
        <f t="shared" si="3"/>
        <v>91</v>
      </c>
      <c r="AH13" s="97">
        <f t="shared" si="1"/>
        <v>77.645161290322577</v>
      </c>
    </row>
    <row r="14" spans="1:35" ht="17.100000000000001" customHeight="1" x14ac:dyDescent="0.2">
      <c r="A14" s="80" t="s">
        <v>47</v>
      </c>
      <c r="B14" s="17">
        <f>[10]Julho!$F$5</f>
        <v>86</v>
      </c>
      <c r="C14" s="17">
        <f>[10]Julho!$F$6</f>
        <v>82</v>
      </c>
      <c r="D14" s="17">
        <f>[10]Julho!$F$7</f>
        <v>75</v>
      </c>
      <c r="E14" s="17">
        <f>[10]Julho!$F$8</f>
        <v>85</v>
      </c>
      <c r="F14" s="17">
        <f>[10]Julho!$F$9</f>
        <v>75</v>
      </c>
      <c r="G14" s="17">
        <f>[10]Julho!$F$10</f>
        <v>73</v>
      </c>
      <c r="H14" s="17">
        <f>[10]Julho!$F$11</f>
        <v>94</v>
      </c>
      <c r="I14" s="17">
        <f>[10]Julho!$F$12</f>
        <v>77</v>
      </c>
      <c r="J14" s="17">
        <f>[10]Julho!$F$13</f>
        <v>75</v>
      </c>
      <c r="K14" s="17">
        <f>[10]Julho!$F$14</f>
        <v>78</v>
      </c>
      <c r="L14" s="17">
        <f>[10]Julho!$F$15</f>
        <v>70</v>
      </c>
      <c r="M14" s="17">
        <f>[10]Julho!$F$16</f>
        <v>71</v>
      </c>
      <c r="N14" s="17">
        <f>[10]Julho!$F$17</f>
        <v>75</v>
      </c>
      <c r="O14" s="17">
        <f>[10]Julho!$F$18</f>
        <v>66</v>
      </c>
      <c r="P14" s="17">
        <f>[10]Julho!$F$19</f>
        <v>71</v>
      </c>
      <c r="Q14" s="17">
        <f>[10]Julho!$F$20</f>
        <v>85</v>
      </c>
      <c r="R14" s="17">
        <f>[10]Julho!$F$21</f>
        <v>91</v>
      </c>
      <c r="S14" s="17">
        <f>[10]Julho!$F$22</f>
        <v>91</v>
      </c>
      <c r="T14" s="17">
        <f>[10]Julho!$F$23</f>
        <v>64</v>
      </c>
      <c r="U14" s="17">
        <f>[10]Julho!$F$24</f>
        <v>82</v>
      </c>
      <c r="V14" s="17">
        <f>[10]Julho!$F$25</f>
        <v>84</v>
      </c>
      <c r="W14" s="17">
        <f>[10]Julho!$F$26</f>
        <v>86</v>
      </c>
      <c r="X14" s="17">
        <f>[10]Julho!$F$27</f>
        <v>82</v>
      </c>
      <c r="Y14" s="17">
        <f>[10]Julho!$F$28</f>
        <v>70</v>
      </c>
      <c r="Z14" s="17">
        <f>[10]Julho!$F$29</f>
        <v>65</v>
      </c>
      <c r="AA14" s="17">
        <f>[10]Julho!$F$30</f>
        <v>62</v>
      </c>
      <c r="AB14" s="17">
        <f>[10]Julho!$F$31</f>
        <v>70</v>
      </c>
      <c r="AC14" s="17">
        <f>[10]Julho!$F$32</f>
        <v>80</v>
      </c>
      <c r="AD14" s="17">
        <f>[10]Julho!$F$33</f>
        <v>76</v>
      </c>
      <c r="AE14" s="17">
        <f>[10]Julho!$F$34</f>
        <v>67</v>
      </c>
      <c r="AF14" s="17">
        <f>[10]Julho!$F$35</f>
        <v>72</v>
      </c>
      <c r="AG14" s="23">
        <f t="shared" ref="AG14" si="4">MAX(B14:AF14)</f>
        <v>94</v>
      </c>
      <c r="AH14" s="97">
        <f t="shared" ref="AH14" si="5">AVERAGE(B14:AF14)</f>
        <v>76.774193548387103</v>
      </c>
    </row>
    <row r="15" spans="1:35" ht="17.100000000000001" customHeight="1" x14ac:dyDescent="0.2">
      <c r="A15" s="80" t="s">
        <v>6</v>
      </c>
      <c r="B15" s="17">
        <f>[11]Julho!$F$5</f>
        <v>95</v>
      </c>
      <c r="C15" s="17">
        <f>[11]Julho!$F$6</f>
        <v>95</v>
      </c>
      <c r="D15" s="17">
        <f>[11]Julho!$F$7</f>
        <v>96</v>
      </c>
      <c r="E15" s="17">
        <f>[11]Julho!$F$8</f>
        <v>96</v>
      </c>
      <c r="F15" s="17">
        <f>[11]Julho!$F$9</f>
        <v>94</v>
      </c>
      <c r="G15" s="17">
        <f>[11]Julho!$F$10</f>
        <v>96</v>
      </c>
      <c r="H15" s="17">
        <f>[11]Julho!$F$11</f>
        <v>95</v>
      </c>
      <c r="I15" s="17">
        <f>[11]Julho!$F$12</f>
        <v>85</v>
      </c>
      <c r="J15" s="17">
        <f>[11]Julho!$F$13</f>
        <v>95</v>
      </c>
      <c r="K15" s="17">
        <f>[11]Julho!$F$14</f>
        <v>95</v>
      </c>
      <c r="L15" s="17">
        <f>[11]Julho!$F$15</f>
        <v>96</v>
      </c>
      <c r="M15" s="17">
        <f>[11]Julho!$F$16</f>
        <v>95</v>
      </c>
      <c r="N15" s="17">
        <f>[11]Julho!$F$17</f>
        <v>96</v>
      </c>
      <c r="O15" s="17">
        <f>[11]Julho!$F$18</f>
        <v>94</v>
      </c>
      <c r="P15" s="17">
        <f>[11]Julho!$F$19</f>
        <v>95</v>
      </c>
      <c r="Q15" s="17">
        <f>[11]Julho!$F$20</f>
        <v>85</v>
      </c>
      <c r="R15" s="17">
        <f>[11]Julho!$F$21</f>
        <v>79</v>
      </c>
      <c r="S15" s="17">
        <f>[11]Julho!$F$22</f>
        <v>79</v>
      </c>
      <c r="T15" s="17">
        <f>[11]Julho!$F$23</f>
        <v>90</v>
      </c>
      <c r="U15" s="17">
        <f>[11]Julho!$F$24</f>
        <v>94</v>
      </c>
      <c r="V15" s="17">
        <f>[11]Julho!$F$25</f>
        <v>76</v>
      </c>
      <c r="W15" s="17">
        <f>[11]Julho!$F$26</f>
        <v>82</v>
      </c>
      <c r="X15" s="17">
        <f>[11]Julho!$F$27</f>
        <v>75</v>
      </c>
      <c r="Y15" s="17">
        <f>[11]Julho!$F$28</f>
        <v>69</v>
      </c>
      <c r="Z15" s="17">
        <f>[11]Julho!$F$29</f>
        <v>62</v>
      </c>
      <c r="AA15" s="17">
        <f>[11]Julho!$F$30</f>
        <v>38</v>
      </c>
      <c r="AB15" s="17">
        <f>[11]Julho!$F$31</f>
        <v>55</v>
      </c>
      <c r="AC15" s="17">
        <f>[11]Julho!$F$32</f>
        <v>30</v>
      </c>
      <c r="AD15" s="17">
        <f>[11]Julho!$F$33</f>
        <v>27</v>
      </c>
      <c r="AE15" s="17">
        <f>[11]Julho!$F$34</f>
        <v>31</v>
      </c>
      <c r="AF15" s="17">
        <f>[11]Julho!$F$35</f>
        <v>32</v>
      </c>
      <c r="AG15" s="23">
        <f t="shared" si="3"/>
        <v>96</v>
      </c>
      <c r="AH15" s="97">
        <f t="shared" si="1"/>
        <v>78.129032258064512</v>
      </c>
    </row>
    <row r="16" spans="1:35" ht="17.100000000000001" customHeight="1" x14ac:dyDescent="0.2">
      <c r="A16" s="80" t="s">
        <v>7</v>
      </c>
      <c r="B16" s="17">
        <f>[12]Julho!$F$5</f>
        <v>88</v>
      </c>
      <c r="C16" s="17">
        <f>[12]Julho!$F$6</f>
        <v>87</v>
      </c>
      <c r="D16" s="17">
        <f>[12]Julho!$F$7</f>
        <v>81</v>
      </c>
      <c r="E16" s="17">
        <f>[12]Julho!$F$8</f>
        <v>74</v>
      </c>
      <c r="F16" s="17">
        <f>[12]Julho!$F$9</f>
        <v>72</v>
      </c>
      <c r="G16" s="17">
        <f>[12]Julho!$F$10</f>
        <v>96</v>
      </c>
      <c r="H16" s="17">
        <f>[12]Julho!$F$11</f>
        <v>98</v>
      </c>
      <c r="I16" s="17">
        <f>[12]Julho!$F$12</f>
        <v>73</v>
      </c>
      <c r="J16" s="17">
        <f>[12]Julho!$F$13</f>
        <v>64</v>
      </c>
      <c r="K16" s="17">
        <f>[12]Julho!$F$14</f>
        <v>85</v>
      </c>
      <c r="L16" s="17">
        <f>[12]Julho!$F$15</f>
        <v>82</v>
      </c>
      <c r="M16" s="17">
        <f>[12]Julho!$F$16</f>
        <v>82</v>
      </c>
      <c r="N16" s="17">
        <f>[12]Julho!$F$17</f>
        <v>81</v>
      </c>
      <c r="O16" s="17">
        <f>[12]Julho!$F$18</f>
        <v>74</v>
      </c>
      <c r="P16" s="17">
        <f>[12]Julho!$F$19</f>
        <v>73</v>
      </c>
      <c r="Q16" s="17">
        <f>[12]Julho!$F$20</f>
        <v>97</v>
      </c>
      <c r="R16" s="17">
        <f>[12]Julho!$F$21</f>
        <v>93</v>
      </c>
      <c r="S16" s="17">
        <f>[12]Julho!$F$22</f>
        <v>82</v>
      </c>
      <c r="T16" s="17">
        <f>[12]Julho!$F$23</f>
        <v>90</v>
      </c>
      <c r="U16" s="17">
        <f>[12]Julho!$F$24</f>
        <v>84</v>
      </c>
      <c r="V16" s="17">
        <f>[12]Julho!$F$25</f>
        <v>85</v>
      </c>
      <c r="W16" s="17">
        <f>[12]Julho!$F$26</f>
        <v>90</v>
      </c>
      <c r="X16" s="17">
        <f>[12]Julho!$F$27</f>
        <v>87</v>
      </c>
      <c r="Y16" s="17">
        <f>[12]Julho!$F$28</f>
        <v>81</v>
      </c>
      <c r="Z16" s="17">
        <f>[12]Julho!$F$29</f>
        <v>78</v>
      </c>
      <c r="AA16" s="17">
        <f>[12]Julho!$F$30</f>
        <v>64</v>
      </c>
      <c r="AB16" s="17">
        <f>[12]Julho!$F$31</f>
        <v>86</v>
      </c>
      <c r="AC16" s="17">
        <f>[12]Julho!$F$32</f>
        <v>89</v>
      </c>
      <c r="AD16" s="17">
        <f>[12]Julho!$F$33</f>
        <v>87</v>
      </c>
      <c r="AE16" s="17">
        <f>[12]Julho!$F$34</f>
        <v>83</v>
      </c>
      <c r="AF16" s="17">
        <f>[12]Julho!$F$35</f>
        <v>75</v>
      </c>
      <c r="AG16" s="23">
        <f t="shared" si="3"/>
        <v>98</v>
      </c>
      <c r="AH16" s="97">
        <f t="shared" si="1"/>
        <v>82.612903225806448</v>
      </c>
    </row>
    <row r="17" spans="1:34" ht="17.100000000000001" customHeight="1" x14ac:dyDescent="0.2">
      <c r="A17" s="80" t="s">
        <v>8</v>
      </c>
      <c r="B17" s="17">
        <f>[13]Julho!$F$5</f>
        <v>91</v>
      </c>
      <c r="C17" s="17">
        <f>[13]Julho!$F$6</f>
        <v>86</v>
      </c>
      <c r="D17" s="17">
        <f>[13]Julho!$F$7</f>
        <v>82</v>
      </c>
      <c r="E17" s="17">
        <f>[13]Julho!$F$8</f>
        <v>80</v>
      </c>
      <c r="F17" s="17">
        <f>[13]Julho!$F$9</f>
        <v>86</v>
      </c>
      <c r="G17" s="17">
        <f>[13]Julho!$F$10</f>
        <v>97</v>
      </c>
      <c r="H17" s="17">
        <f>[13]Julho!$F$11</f>
        <v>100</v>
      </c>
      <c r="I17" s="157">
        <f>[13]Julho!$F$12</f>
        <v>100</v>
      </c>
      <c r="J17" s="17">
        <f>[13]Julho!$F$13</f>
        <v>80</v>
      </c>
      <c r="K17" s="17">
        <f>[13]Julho!$F$14</f>
        <v>78</v>
      </c>
      <c r="L17" s="17">
        <f>[13]Julho!$F$15</f>
        <v>82</v>
      </c>
      <c r="M17" s="17">
        <f>[13]Julho!$F$16</f>
        <v>86</v>
      </c>
      <c r="N17" s="17">
        <f>[13]Julho!$F$17</f>
        <v>91</v>
      </c>
      <c r="O17" s="17">
        <f>[13]Julho!$F$18</f>
        <v>87</v>
      </c>
      <c r="P17" s="17">
        <f>[13]Julho!$F$19</f>
        <v>94</v>
      </c>
      <c r="Q17" s="17">
        <f>[13]Julho!$F$20</f>
        <v>97</v>
      </c>
      <c r="R17" s="17">
        <f>[13]Julho!$F$21</f>
        <v>93</v>
      </c>
      <c r="S17" s="17">
        <f>[13]Julho!$F$22</f>
        <v>98</v>
      </c>
      <c r="T17" s="17">
        <f>[13]Julho!$F$23</f>
        <v>93</v>
      </c>
      <c r="U17" s="17">
        <f>[13]Julho!$F$24</f>
        <v>95</v>
      </c>
      <c r="V17" s="17">
        <f>[13]Julho!$F$25</f>
        <v>96</v>
      </c>
      <c r="W17" s="17">
        <f>[13]Julho!$F$26</f>
        <v>96</v>
      </c>
      <c r="X17" s="17">
        <f>[13]Julho!$F$27</f>
        <v>96</v>
      </c>
      <c r="Y17" s="17">
        <f>[13]Julho!$F$28</f>
        <v>96</v>
      </c>
      <c r="Z17" s="17">
        <f>[13]Julho!$F$29</f>
        <v>92</v>
      </c>
      <c r="AA17" s="17">
        <f>[13]Julho!$F$30</f>
        <v>84</v>
      </c>
      <c r="AB17" s="17">
        <f>[13]Julho!$F$31</f>
        <v>88</v>
      </c>
      <c r="AC17" s="17">
        <f>[13]Julho!$F$32</f>
        <v>96</v>
      </c>
      <c r="AD17" s="17">
        <f>[13]Julho!$F$33</f>
        <v>92</v>
      </c>
      <c r="AE17" s="17">
        <f>[13]Julho!$F$34</f>
        <v>90</v>
      </c>
      <c r="AF17" s="17">
        <f>[13]Julho!$F$35</f>
        <v>83</v>
      </c>
      <c r="AG17" s="23">
        <f>MAX(B17:AF17)</f>
        <v>100</v>
      </c>
      <c r="AH17" s="97">
        <f>AVERAGE(B17:AF17)</f>
        <v>90.483870967741936</v>
      </c>
    </row>
    <row r="18" spans="1:34" ht="17.100000000000001" customHeight="1" x14ac:dyDescent="0.2">
      <c r="A18" s="80" t="s">
        <v>9</v>
      </c>
      <c r="B18" s="17">
        <f>[14]Julho!$F$5</f>
        <v>84</v>
      </c>
      <c r="C18" s="17">
        <f>[14]Julho!$F$6</f>
        <v>78</v>
      </c>
      <c r="D18" s="17">
        <f>[14]Julho!$F$7</f>
        <v>69</v>
      </c>
      <c r="E18" s="17">
        <f>[14]Julho!$F$8</f>
        <v>76</v>
      </c>
      <c r="F18" s="17">
        <f>[14]Julho!$F$9</f>
        <v>74</v>
      </c>
      <c r="G18" s="17">
        <f>[14]Julho!$F$10</f>
        <v>95</v>
      </c>
      <c r="H18" s="17">
        <f>[14]Julho!$F$11</f>
        <v>98</v>
      </c>
      <c r="I18" s="17">
        <f>[14]Julho!$F$12</f>
        <v>84</v>
      </c>
      <c r="J18" s="17">
        <f>[14]Julho!$F$13</f>
        <v>72</v>
      </c>
      <c r="K18" s="17">
        <f>[14]Julho!$F$14</f>
        <v>76</v>
      </c>
      <c r="L18" s="17">
        <f>[14]Julho!$F$15</f>
        <v>80</v>
      </c>
      <c r="M18" s="17">
        <f>[14]Julho!$F$16</f>
        <v>75</v>
      </c>
      <c r="N18" s="17">
        <f>[14]Julho!$F$17</f>
        <v>76</v>
      </c>
      <c r="O18" s="17">
        <f>[14]Julho!$F$18</f>
        <v>72</v>
      </c>
      <c r="P18" s="17">
        <f>[14]Julho!$F$19</f>
        <v>66</v>
      </c>
      <c r="Q18" s="17">
        <f>[14]Julho!$F$20</f>
        <v>96</v>
      </c>
      <c r="R18" s="17">
        <f>[14]Julho!$F$21</f>
        <v>83</v>
      </c>
      <c r="S18" s="17">
        <f>[14]Julho!$F$22</f>
        <v>80</v>
      </c>
      <c r="T18" s="17">
        <f>[14]Julho!$F$23</f>
        <v>80</v>
      </c>
      <c r="U18" s="17">
        <f>[14]Julho!$F$24</f>
        <v>68</v>
      </c>
      <c r="V18" s="17">
        <f>[14]Julho!$F$25</f>
        <v>77</v>
      </c>
      <c r="W18" s="17">
        <f>[14]Julho!$F$26</f>
        <v>78</v>
      </c>
      <c r="X18" s="17">
        <f>[14]Julho!$F$27</f>
        <v>84</v>
      </c>
      <c r="Y18" s="17">
        <f>[14]Julho!$F$28</f>
        <v>82</v>
      </c>
      <c r="Z18" s="17">
        <f>[14]Julho!$F$29</f>
        <v>68</v>
      </c>
      <c r="AA18" s="17">
        <f>[14]Julho!$F$30</f>
        <v>50</v>
      </c>
      <c r="AB18" s="17">
        <f>[14]Julho!$F$31</f>
        <v>86</v>
      </c>
      <c r="AC18" s="17">
        <f>[14]Julho!$F$32</f>
        <v>73</v>
      </c>
      <c r="AD18" s="17">
        <f>[14]Julho!$F$33</f>
        <v>80</v>
      </c>
      <c r="AE18" s="17">
        <f>[14]Julho!$F$34</f>
        <v>88</v>
      </c>
      <c r="AF18" s="17">
        <f>[14]Julho!$F$35</f>
        <v>76</v>
      </c>
      <c r="AG18" s="23">
        <f t="shared" ref="AG18:AG29" si="6">MAX(B18:AF18)</f>
        <v>98</v>
      </c>
      <c r="AH18" s="97">
        <f t="shared" ref="AH18:AH30" si="7">AVERAGE(B18:AF18)</f>
        <v>78.193548387096769</v>
      </c>
    </row>
    <row r="19" spans="1:34" ht="17.100000000000001" customHeight="1" x14ac:dyDescent="0.2">
      <c r="A19" s="80" t="s">
        <v>46</v>
      </c>
      <c r="B19" s="17">
        <f>[15]Julho!$F$5</f>
        <v>97</v>
      </c>
      <c r="C19" s="17">
        <f>[15]Julho!$F$6</f>
        <v>97</v>
      </c>
      <c r="D19" s="17">
        <f>[15]Julho!$F$7</f>
        <v>97</v>
      </c>
      <c r="E19" s="17">
        <f>[15]Julho!$F$8</f>
        <v>96</v>
      </c>
      <c r="F19" s="17">
        <f>[15]Julho!$F$9</f>
        <v>92</v>
      </c>
      <c r="G19" s="17">
        <f>[15]Julho!$F$10</f>
        <v>92</v>
      </c>
      <c r="H19" s="17">
        <f>[15]Julho!$F$11</f>
        <v>99</v>
      </c>
      <c r="I19" s="17">
        <f>[15]Julho!$F$12</f>
        <v>83</v>
      </c>
      <c r="J19" s="17">
        <f>[15]Julho!$F$13</f>
        <v>93</v>
      </c>
      <c r="K19" s="17">
        <f>[15]Julho!$F$14</f>
        <v>92</v>
      </c>
      <c r="L19" s="17">
        <f>[15]Julho!$F$15</f>
        <v>93</v>
      </c>
      <c r="M19" s="17">
        <f>[15]Julho!$F$16</f>
        <v>87</v>
      </c>
      <c r="N19" s="17">
        <f>[15]Julho!$F$17</f>
        <v>92</v>
      </c>
      <c r="O19" s="17">
        <f>[15]Julho!$F$18</f>
        <v>93</v>
      </c>
      <c r="P19" s="17">
        <f>[15]Julho!$F$19</f>
        <v>75</v>
      </c>
      <c r="Q19" s="17">
        <f>[15]Julho!$F$20</f>
        <v>97</v>
      </c>
      <c r="R19" s="17">
        <f>[15]Julho!$F$21</f>
        <v>97</v>
      </c>
      <c r="S19" s="17">
        <f>[15]Julho!$F$22</f>
        <v>79</v>
      </c>
      <c r="T19" s="17">
        <f>[15]Julho!$F$23</f>
        <v>82</v>
      </c>
      <c r="U19" s="17">
        <f>[15]Julho!$F$24</f>
        <v>92</v>
      </c>
      <c r="V19" s="17">
        <f>[15]Julho!$F$25</f>
        <v>97</v>
      </c>
      <c r="W19" s="17">
        <f>[15]Julho!$F$26</f>
        <v>96</v>
      </c>
      <c r="X19" s="17">
        <f>[15]Julho!$F$27</f>
        <v>94</v>
      </c>
      <c r="Y19" s="17">
        <f>[15]Julho!$F$28</f>
        <v>96</v>
      </c>
      <c r="Z19" s="17">
        <f>[15]Julho!$F$29</f>
        <v>92</v>
      </c>
      <c r="AA19" s="17">
        <f>[15]Julho!$F$30</f>
        <v>91</v>
      </c>
      <c r="AB19" s="17">
        <f>[15]Julho!$F$31</f>
        <v>84</v>
      </c>
      <c r="AC19" s="17">
        <f>[15]Julho!$F$32</f>
        <v>86</v>
      </c>
      <c r="AD19" s="17">
        <f>[15]Julho!$F$33</f>
        <v>96</v>
      </c>
      <c r="AE19" s="17">
        <f>[15]Julho!$F$34</f>
        <v>93</v>
      </c>
      <c r="AF19" s="17">
        <f>[15]Julho!$F$35</f>
        <v>84</v>
      </c>
      <c r="AG19" s="23">
        <f t="shared" ref="AG19" si="8">MAX(B19:AF19)</f>
        <v>99</v>
      </c>
      <c r="AH19" s="97">
        <f t="shared" ref="AH19" si="9">AVERAGE(B19:AF19)</f>
        <v>91.41935483870968</v>
      </c>
    </row>
    <row r="20" spans="1:34" ht="17.100000000000001" customHeight="1" x14ac:dyDescent="0.2">
      <c r="A20" s="80" t="s">
        <v>10</v>
      </c>
      <c r="B20" s="17">
        <f>[16]Julho!$F$5</f>
        <v>92</v>
      </c>
      <c r="C20" s="17">
        <f>[16]Julho!$F$6</f>
        <v>90</v>
      </c>
      <c r="D20" s="17">
        <f>[16]Julho!$F$7</f>
        <v>92</v>
      </c>
      <c r="E20" s="17">
        <f>[16]Julho!$F$8</f>
        <v>76</v>
      </c>
      <c r="F20" s="17">
        <f>[16]Julho!$F$9</f>
        <v>80</v>
      </c>
      <c r="G20" s="17">
        <f>[16]Julho!$F$10</f>
        <v>97</v>
      </c>
      <c r="H20" s="17">
        <f>[16]Julho!$F$11</f>
        <v>98</v>
      </c>
      <c r="I20" s="17">
        <f>[16]Julho!$F$12</f>
        <v>94</v>
      </c>
      <c r="J20" s="17">
        <f>[16]Julho!$F$13</f>
        <v>80</v>
      </c>
      <c r="K20" s="17">
        <f>[16]Julho!$F$14</f>
        <v>85</v>
      </c>
      <c r="L20" s="17">
        <f>[16]Julho!$F$15</f>
        <v>76</v>
      </c>
      <c r="M20" s="17">
        <f>[16]Julho!$F$16</f>
        <v>83</v>
      </c>
      <c r="N20" s="17">
        <f>[16]Julho!$F$17</f>
        <v>94</v>
      </c>
      <c r="O20" s="17">
        <f>[16]Julho!$F$18</f>
        <v>79</v>
      </c>
      <c r="P20" s="17">
        <f>[16]Julho!$F$19</f>
        <v>87</v>
      </c>
      <c r="Q20" s="17">
        <f>[16]Julho!$F$20</f>
        <v>97</v>
      </c>
      <c r="R20" s="17">
        <f>[16]Julho!$F$21</f>
        <v>91</v>
      </c>
      <c r="S20" s="17">
        <f>[16]Julho!$F$22</f>
        <v>92</v>
      </c>
      <c r="T20" s="17">
        <f>[16]Julho!$F$23</f>
        <v>92</v>
      </c>
      <c r="U20" s="17">
        <f>[16]Julho!$F$24</f>
        <v>86</v>
      </c>
      <c r="V20" s="17">
        <f>[16]Julho!$F$25</f>
        <v>91</v>
      </c>
      <c r="W20" s="17">
        <f>[16]Julho!$F$26</f>
        <v>96</v>
      </c>
      <c r="X20" s="17">
        <f>[16]Julho!$F$27</f>
        <v>93</v>
      </c>
      <c r="Y20" s="17">
        <f>[16]Julho!$F$28</f>
        <v>93</v>
      </c>
      <c r="Z20" s="17">
        <f>[16]Julho!$F$29</f>
        <v>93</v>
      </c>
      <c r="AA20" s="17">
        <f>[16]Julho!$F$30</f>
        <v>72</v>
      </c>
      <c r="AB20" s="17">
        <f>[16]Julho!$F$31</f>
        <v>89</v>
      </c>
      <c r="AC20" s="17">
        <f>[16]Julho!$F$32</f>
        <v>92</v>
      </c>
      <c r="AD20" s="17">
        <f>[16]Julho!$F$33</f>
        <v>90</v>
      </c>
      <c r="AE20" s="17">
        <f>[16]Julho!$F$34</f>
        <v>89</v>
      </c>
      <c r="AF20" s="17">
        <f>[16]Julho!$F$35</f>
        <v>85</v>
      </c>
      <c r="AG20" s="23">
        <f t="shared" si="6"/>
        <v>98</v>
      </c>
      <c r="AH20" s="97">
        <f t="shared" si="7"/>
        <v>88.516129032258064</v>
      </c>
    </row>
    <row r="21" spans="1:34" ht="17.100000000000001" customHeight="1" x14ac:dyDescent="0.2">
      <c r="A21" s="80" t="s">
        <v>11</v>
      </c>
      <c r="B21" s="17">
        <f>[17]Julho!$F$5</f>
        <v>95</v>
      </c>
      <c r="C21" s="17">
        <f>[17]Julho!$F$6</f>
        <v>94</v>
      </c>
      <c r="D21" s="17">
        <f>[17]Julho!$F$7</f>
        <v>95</v>
      </c>
      <c r="E21" s="17">
        <f>[17]Julho!$F$8</f>
        <v>93</v>
      </c>
      <c r="F21" s="17">
        <f>[17]Julho!$F$9</f>
        <v>94</v>
      </c>
      <c r="G21" s="17">
        <f>[17]Julho!$F$10</f>
        <v>93</v>
      </c>
      <c r="H21" s="17">
        <f>[17]Julho!$F$11</f>
        <v>98</v>
      </c>
      <c r="I21" s="17">
        <f>[17]Julho!$F$12</f>
        <v>95</v>
      </c>
      <c r="J21" s="17">
        <f>[17]Julho!$F$13</f>
        <v>94</v>
      </c>
      <c r="K21" s="17">
        <f>[17]Julho!$F$14</f>
        <v>96</v>
      </c>
      <c r="L21" s="17">
        <f>[17]Julho!$F$15</f>
        <v>96</v>
      </c>
      <c r="M21" s="17">
        <f>[17]Julho!$F$16</f>
        <v>91</v>
      </c>
      <c r="N21" s="17">
        <f>[17]Julho!$F$17</f>
        <v>91</v>
      </c>
      <c r="O21" s="17">
        <f>[17]Julho!$F$18</f>
        <v>93</v>
      </c>
      <c r="P21" s="17">
        <f>[17]Julho!$F$19</f>
        <v>79</v>
      </c>
      <c r="Q21" s="17">
        <f>[17]Julho!$F$20</f>
        <v>96</v>
      </c>
      <c r="R21" s="17">
        <f>[17]Julho!$F$21</f>
        <v>93</v>
      </c>
      <c r="S21" s="17">
        <f>[17]Julho!$F$22</f>
        <v>92</v>
      </c>
      <c r="T21" s="17">
        <f>[17]Julho!$F$23</f>
        <v>88</v>
      </c>
      <c r="U21" s="17">
        <f>[17]Julho!$F$24</f>
        <v>91</v>
      </c>
      <c r="V21" s="17">
        <f>[17]Julho!$F$25</f>
        <v>89</v>
      </c>
      <c r="W21" s="17">
        <f>[17]Julho!$F$26</f>
        <v>94</v>
      </c>
      <c r="X21" s="17">
        <f>[17]Julho!$F$27</f>
        <v>96</v>
      </c>
      <c r="Y21" s="17">
        <f>[17]Julho!$F$28</f>
        <v>94</v>
      </c>
      <c r="Z21" s="17">
        <f>[17]Julho!$F$29</f>
        <v>89</v>
      </c>
      <c r="AA21" s="17">
        <f>[17]Julho!$F$30</f>
        <v>91</v>
      </c>
      <c r="AB21" s="17">
        <f>[17]Julho!$F$31</f>
        <v>83</v>
      </c>
      <c r="AC21" s="17">
        <f>[17]Julho!$F$32</f>
        <v>83</v>
      </c>
      <c r="AD21" s="17">
        <f>[17]Julho!$F$33</f>
        <v>92</v>
      </c>
      <c r="AE21" s="17">
        <f>[17]Julho!$F$34</f>
        <v>93</v>
      </c>
      <c r="AF21" s="17">
        <f>[17]Julho!$F$35</f>
        <v>93</v>
      </c>
      <c r="AG21" s="23">
        <f t="shared" si="6"/>
        <v>98</v>
      </c>
      <c r="AH21" s="97">
        <f t="shared" si="7"/>
        <v>92.064516129032256</v>
      </c>
    </row>
    <row r="22" spans="1:34" ht="17.100000000000001" customHeight="1" x14ac:dyDescent="0.2">
      <c r="A22" s="80" t="s">
        <v>12</v>
      </c>
      <c r="B22" s="17">
        <f>[18]Julho!$F$5</f>
        <v>93</v>
      </c>
      <c r="C22" s="17">
        <f>[18]Julho!$F$6</f>
        <v>93</v>
      </c>
      <c r="D22" s="17">
        <f>[18]Julho!$F$7</f>
        <v>93</v>
      </c>
      <c r="E22" s="17">
        <f>[18]Julho!$F$8</f>
        <v>93</v>
      </c>
      <c r="F22" s="17">
        <f>[18]Julho!$F$9</f>
        <v>93</v>
      </c>
      <c r="G22" s="17">
        <f>[18]Julho!$F$10</f>
        <v>93</v>
      </c>
      <c r="H22" s="17">
        <f>[18]Julho!$F$11</f>
        <v>96</v>
      </c>
      <c r="I22" s="17">
        <f>[18]Julho!$F$12</f>
        <v>80</v>
      </c>
      <c r="J22" s="17">
        <f>[18]Julho!$F$13</f>
        <v>93</v>
      </c>
      <c r="K22" s="17">
        <f>[18]Julho!$F$14</f>
        <v>94</v>
      </c>
      <c r="L22" s="17">
        <f>[18]Julho!$F$15</f>
        <v>94</v>
      </c>
      <c r="M22" s="17">
        <f>[18]Julho!$F$16</f>
        <v>93</v>
      </c>
      <c r="N22" s="17">
        <f>[18]Julho!$F$17</f>
        <v>94</v>
      </c>
      <c r="O22" s="17">
        <f>[18]Julho!$F$18</f>
        <v>94</v>
      </c>
      <c r="P22" s="17">
        <f>[18]Julho!$F$19</f>
        <v>89</v>
      </c>
      <c r="Q22" s="17">
        <f>[18]Julho!$F$20</f>
        <v>93</v>
      </c>
      <c r="R22" s="17">
        <f>[18]Julho!$F$21</f>
        <v>94</v>
      </c>
      <c r="S22" s="17">
        <f>[18]Julho!$F$22</f>
        <v>84</v>
      </c>
      <c r="T22" s="17">
        <f>[18]Julho!$F$23</f>
        <v>80</v>
      </c>
      <c r="U22" s="17">
        <f>[18]Julho!$F$24</f>
        <v>89</v>
      </c>
      <c r="V22" s="17">
        <f>[18]Julho!$F$25</f>
        <v>92</v>
      </c>
      <c r="W22" s="17">
        <f>[18]Julho!$F$26</f>
        <v>91</v>
      </c>
      <c r="X22" s="17">
        <f>[18]Julho!$F$27</f>
        <v>93</v>
      </c>
      <c r="Y22" s="17">
        <f>[18]Julho!$F$28</f>
        <v>92</v>
      </c>
      <c r="Z22" s="17">
        <f>[18]Julho!$F$29</f>
        <v>89</v>
      </c>
      <c r="AA22" s="17">
        <f>[18]Julho!$F$30</f>
        <v>92</v>
      </c>
      <c r="AB22" s="17">
        <f>[18]Julho!$F$31</f>
        <v>84</v>
      </c>
      <c r="AC22" s="17">
        <f>[18]Julho!$F$32</f>
        <v>73</v>
      </c>
      <c r="AD22" s="17">
        <f>[18]Julho!$F$33</f>
        <v>82</v>
      </c>
      <c r="AE22" s="17">
        <f>[18]Julho!$F$34</f>
        <v>86</v>
      </c>
      <c r="AF22" s="17">
        <f>[18]Julho!$F$35</f>
        <v>85</v>
      </c>
      <c r="AG22" s="23">
        <f t="shared" si="6"/>
        <v>96</v>
      </c>
      <c r="AH22" s="97">
        <f t="shared" si="7"/>
        <v>89.806451612903231</v>
      </c>
    </row>
    <row r="23" spans="1:34" ht="17.100000000000001" customHeight="1" x14ac:dyDescent="0.2">
      <c r="A23" s="80" t="s">
        <v>13</v>
      </c>
      <c r="B23" s="17">
        <f>[19]Julho!$F$5</f>
        <v>97</v>
      </c>
      <c r="C23" s="17">
        <f>[19]Julho!$F$6</f>
        <v>97</v>
      </c>
      <c r="D23" s="17">
        <f>[19]Julho!$F$7</f>
        <v>97</v>
      </c>
      <c r="E23" s="17">
        <f>[19]Julho!$F$8</f>
        <v>96</v>
      </c>
      <c r="F23" s="17">
        <f>[19]Julho!$F$9</f>
        <v>97</v>
      </c>
      <c r="G23" s="17">
        <f>[19]Julho!$F$10</f>
        <v>92</v>
      </c>
      <c r="H23" s="17">
        <f>[19]Julho!$F$11</f>
        <v>98</v>
      </c>
      <c r="I23" s="17">
        <f>[19]Julho!$F$12</f>
        <v>95</v>
      </c>
      <c r="J23" s="17">
        <f>[19]Julho!$F$13</f>
        <v>96</v>
      </c>
      <c r="K23" s="17">
        <f>[19]Julho!$F$14</f>
        <v>97</v>
      </c>
      <c r="L23" s="17">
        <f>[19]Julho!$F$15</f>
        <v>97</v>
      </c>
      <c r="M23" s="17">
        <f>[19]Julho!$F$16</f>
        <v>96</v>
      </c>
      <c r="N23" s="17">
        <f>[19]Julho!$F$17</f>
        <v>92</v>
      </c>
      <c r="O23" s="17">
        <f>[19]Julho!$F$18</f>
        <v>93</v>
      </c>
      <c r="P23" s="17">
        <f>[19]Julho!$F$19</f>
        <v>92</v>
      </c>
      <c r="Q23" s="17">
        <f>[19]Julho!$F$20</f>
        <v>92</v>
      </c>
      <c r="R23" s="17">
        <f>[19]Julho!$F$21</f>
        <v>98</v>
      </c>
      <c r="S23" s="17">
        <f>[19]Julho!$F$22</f>
        <v>89</v>
      </c>
      <c r="T23" s="17">
        <f>[19]Julho!$F$23</f>
        <v>90</v>
      </c>
      <c r="U23" s="17">
        <f>[19]Julho!$F$24</f>
        <v>95</v>
      </c>
      <c r="V23" s="17">
        <f>[19]Julho!$F$25</f>
        <v>95</v>
      </c>
      <c r="W23" s="17">
        <f>[19]Julho!$F$26</f>
        <v>96</v>
      </c>
      <c r="X23" s="17">
        <f>[19]Julho!$F$27</f>
        <v>96</v>
      </c>
      <c r="Y23" s="17">
        <f>[19]Julho!$F$28</f>
        <v>95</v>
      </c>
      <c r="Z23" s="17">
        <f>[19]Julho!$F$29</f>
        <v>91</v>
      </c>
      <c r="AA23" s="17">
        <f>[19]Julho!$F$30</f>
        <v>93</v>
      </c>
      <c r="AB23" s="17">
        <f>[19]Julho!$F$31</f>
        <v>93</v>
      </c>
      <c r="AC23" s="17">
        <f>[19]Julho!$F$32</f>
        <v>93</v>
      </c>
      <c r="AD23" s="17">
        <f>[19]Julho!$F$33</f>
        <v>97</v>
      </c>
      <c r="AE23" s="17">
        <f>[19]Julho!$F$34</f>
        <v>97</v>
      </c>
      <c r="AF23" s="17">
        <f>[19]Julho!$F$35</f>
        <v>91</v>
      </c>
      <c r="AG23" s="23">
        <f t="shared" si="6"/>
        <v>98</v>
      </c>
      <c r="AH23" s="97">
        <f t="shared" si="7"/>
        <v>94.612903225806448</v>
      </c>
    </row>
    <row r="24" spans="1:34" ht="17.100000000000001" customHeight="1" x14ac:dyDescent="0.2">
      <c r="A24" s="80" t="s">
        <v>14</v>
      </c>
      <c r="B24" s="17">
        <f>[20]Julho!$F$5</f>
        <v>93</v>
      </c>
      <c r="C24" s="17">
        <f>[20]Julho!$F$6</f>
        <v>94</v>
      </c>
      <c r="D24" s="17">
        <f>[20]Julho!$F$7</f>
        <v>94</v>
      </c>
      <c r="E24" s="17">
        <f>[20]Julho!$F$8</f>
        <v>95</v>
      </c>
      <c r="F24" s="17">
        <f>[20]Julho!$F$9</f>
        <v>87</v>
      </c>
      <c r="G24" s="17">
        <f>[20]Julho!$F$10</f>
        <v>92</v>
      </c>
      <c r="H24" s="17">
        <f>[20]Julho!$F$11</f>
        <v>94</v>
      </c>
      <c r="I24" s="17">
        <f>[20]Julho!$F$12</f>
        <v>93</v>
      </c>
      <c r="J24" s="17">
        <f>[20]Julho!$F$13</f>
        <v>92</v>
      </c>
      <c r="K24" s="17">
        <f>[20]Julho!$F$14</f>
        <v>92</v>
      </c>
      <c r="L24" s="17">
        <f>[20]Julho!$F$15</f>
        <v>87</v>
      </c>
      <c r="M24" s="17">
        <f>[20]Julho!$F$16</f>
        <v>88</v>
      </c>
      <c r="N24" s="17">
        <f>[20]Julho!$F$17</f>
        <v>89</v>
      </c>
      <c r="O24" s="17">
        <f>[20]Julho!$F$18</f>
        <v>91</v>
      </c>
      <c r="P24" s="17">
        <f>[20]Julho!$F$19</f>
        <v>88</v>
      </c>
      <c r="Q24" s="17">
        <f>[20]Julho!$F$20</f>
        <v>93</v>
      </c>
      <c r="R24" s="17">
        <f>[20]Julho!$F$21</f>
        <v>96</v>
      </c>
      <c r="S24" s="17">
        <f>[20]Julho!$F$22</f>
        <v>93</v>
      </c>
      <c r="T24" s="17">
        <f>[20]Julho!$F$23</f>
        <v>91</v>
      </c>
      <c r="U24" s="17">
        <f>[20]Julho!$F$24</f>
        <v>91</v>
      </c>
      <c r="V24" s="17">
        <f>[20]Julho!$F$25</f>
        <v>94</v>
      </c>
      <c r="W24" s="17">
        <f>[20]Julho!$F$26</f>
        <v>94</v>
      </c>
      <c r="X24" s="17">
        <f>[20]Julho!$F$27</f>
        <v>93</v>
      </c>
      <c r="Y24" s="17">
        <f>[20]Julho!$F$28</f>
        <v>87</v>
      </c>
      <c r="Z24" s="17">
        <f>[20]Julho!$F$29</f>
        <v>74</v>
      </c>
      <c r="AA24" s="17">
        <f>[20]Julho!$F$30</f>
        <v>85</v>
      </c>
      <c r="AB24" s="17">
        <f>[20]Julho!$F$31</f>
        <v>84</v>
      </c>
      <c r="AC24" s="17">
        <f>[20]Julho!$F$32</f>
        <v>81</v>
      </c>
      <c r="AD24" s="17">
        <f>[20]Julho!$F$33</f>
        <v>85</v>
      </c>
      <c r="AE24" s="17">
        <f>[20]Julho!$F$34</f>
        <v>78</v>
      </c>
      <c r="AF24" s="17">
        <f>[20]Julho!$F$35</f>
        <v>91</v>
      </c>
      <c r="AG24" s="23">
        <f t="shared" si="6"/>
        <v>96</v>
      </c>
      <c r="AH24" s="97">
        <f t="shared" si="7"/>
        <v>89.645161290322577</v>
      </c>
    </row>
    <row r="25" spans="1:34" ht="17.100000000000001" customHeight="1" x14ac:dyDescent="0.2">
      <c r="A25" s="80" t="s">
        <v>15</v>
      </c>
      <c r="B25" s="17">
        <f>[21]Julho!$F$5</f>
        <v>82</v>
      </c>
      <c r="C25" s="17">
        <f>[21]Julho!$F$6</f>
        <v>82</v>
      </c>
      <c r="D25" s="17">
        <f>[21]Julho!$F$7</f>
        <v>85</v>
      </c>
      <c r="E25" s="17">
        <f>[21]Julho!$F$8</f>
        <v>80</v>
      </c>
      <c r="F25" s="17">
        <f>[21]Julho!$F$9</f>
        <v>82</v>
      </c>
      <c r="G25" s="17">
        <f>[21]Julho!$F$10</f>
        <v>97</v>
      </c>
      <c r="H25" s="17">
        <f>[21]Julho!$F$11</f>
        <v>96</v>
      </c>
      <c r="I25" s="17">
        <f>[21]Julho!$F$12</f>
        <v>81</v>
      </c>
      <c r="J25" s="17">
        <f>[21]Julho!$F$13</f>
        <v>74</v>
      </c>
      <c r="K25" s="17">
        <f>[21]Julho!$F$14</f>
        <v>81</v>
      </c>
      <c r="L25" s="17">
        <f>[21]Julho!$F$15</f>
        <v>83</v>
      </c>
      <c r="M25" s="17">
        <f>[21]Julho!$F$16</f>
        <v>70</v>
      </c>
      <c r="N25" s="17">
        <f>[21]Julho!$F$17</f>
        <v>86</v>
      </c>
      <c r="O25" s="17">
        <f>[21]Julho!$F$18</f>
        <v>64</v>
      </c>
      <c r="P25" s="17">
        <f>[21]Julho!$F$19</f>
        <v>95</v>
      </c>
      <c r="Q25" s="17">
        <f>[21]Julho!$F$20</f>
        <v>97</v>
      </c>
      <c r="R25" s="17">
        <f>[21]Julho!$F$21</f>
        <v>88</v>
      </c>
      <c r="S25" s="17">
        <f>[21]Julho!$F$22</f>
        <v>77</v>
      </c>
      <c r="T25" s="17">
        <f>[21]Julho!$F$23</f>
        <v>91</v>
      </c>
      <c r="U25" s="17">
        <f>[21]Julho!$F$24</f>
        <v>74</v>
      </c>
      <c r="V25" s="17">
        <f>[21]Julho!$F$25</f>
        <v>73</v>
      </c>
      <c r="W25" s="17">
        <f>[21]Julho!$F$26</f>
        <v>86</v>
      </c>
      <c r="X25" s="17">
        <f>[21]Julho!$F$27</f>
        <v>93</v>
      </c>
      <c r="Y25" s="17">
        <f>[21]Julho!$F$28</f>
        <v>84</v>
      </c>
      <c r="Z25" s="17">
        <f>[21]Julho!$F$29</f>
        <v>80</v>
      </c>
      <c r="AA25" s="17">
        <f>[21]Julho!$F$30</f>
        <v>85</v>
      </c>
      <c r="AB25" s="17">
        <f>[21]Julho!$F$31</f>
        <v>94</v>
      </c>
      <c r="AC25" s="17">
        <f>[21]Julho!$F$32</f>
        <v>80</v>
      </c>
      <c r="AD25" s="17">
        <f>[21]Julho!$F$33</f>
        <v>84</v>
      </c>
      <c r="AE25" s="17">
        <f>[21]Julho!$F$34</f>
        <v>88</v>
      </c>
      <c r="AF25" s="17">
        <f>[21]Julho!$F$35</f>
        <v>86</v>
      </c>
      <c r="AG25" s="23">
        <f t="shared" si="6"/>
        <v>97</v>
      </c>
      <c r="AH25" s="97">
        <f t="shared" si="7"/>
        <v>83.806451612903231</v>
      </c>
    </row>
    <row r="26" spans="1:34" ht="17.100000000000001" customHeight="1" x14ac:dyDescent="0.2">
      <c r="A26" s="80" t="s">
        <v>16</v>
      </c>
      <c r="B26" s="17">
        <f>[22]Julho!$F$5</f>
        <v>88</v>
      </c>
      <c r="C26" s="17">
        <f>[22]Julho!$F$6</f>
        <v>87</v>
      </c>
      <c r="D26" s="17">
        <f>[22]Julho!$F$7</f>
        <v>84</v>
      </c>
      <c r="E26" s="17">
        <f>[22]Julho!$F$8</f>
        <v>71</v>
      </c>
      <c r="F26" s="17">
        <f>[22]Julho!$F$9</f>
        <v>85</v>
      </c>
      <c r="G26" s="17">
        <f>[22]Julho!$F$10</f>
        <v>90</v>
      </c>
      <c r="H26" s="17">
        <f>[22]Julho!$F$11</f>
        <v>88</v>
      </c>
      <c r="I26" s="17">
        <f>[22]Julho!$F$12</f>
        <v>73</v>
      </c>
      <c r="J26" s="17">
        <f>[22]Julho!$F$13</f>
        <v>80</v>
      </c>
      <c r="K26" s="17">
        <f>[22]Julho!$F$14</f>
        <v>77</v>
      </c>
      <c r="L26" s="17">
        <f>[22]Julho!$F$15</f>
        <v>69</v>
      </c>
      <c r="M26" s="17">
        <f>[22]Julho!$F$16</f>
        <v>76</v>
      </c>
      <c r="N26" s="17">
        <f>[22]Julho!$F$17</f>
        <v>91</v>
      </c>
      <c r="O26" s="17">
        <f>[22]Julho!$F$18</f>
        <v>71</v>
      </c>
      <c r="P26" s="17">
        <f>[22]Julho!$F$19</f>
        <v>76</v>
      </c>
      <c r="Q26" s="17">
        <f>[22]Julho!$F$20</f>
        <v>85</v>
      </c>
      <c r="R26" s="17">
        <f>[22]Julho!$F$21</f>
        <v>89</v>
      </c>
      <c r="S26" s="17">
        <f>[22]Julho!$F$22</f>
        <v>65</v>
      </c>
      <c r="T26" s="17">
        <f>[22]Julho!$F$23</f>
        <v>69</v>
      </c>
      <c r="U26" s="17">
        <f>[22]Julho!$F$24</f>
        <v>84</v>
      </c>
      <c r="V26" s="17">
        <f>[22]Julho!$F$25</f>
        <v>84</v>
      </c>
      <c r="W26" s="17">
        <f>[22]Julho!$F$26</f>
        <v>84</v>
      </c>
      <c r="X26" s="17">
        <f>[22]Julho!$F$27</f>
        <v>83</v>
      </c>
      <c r="Y26" s="17">
        <f>[22]Julho!$F$28</f>
        <v>77</v>
      </c>
      <c r="Z26" s="17">
        <f>[22]Julho!$F$29</f>
        <v>76</v>
      </c>
      <c r="AA26" s="17">
        <f>[22]Julho!$F$30</f>
        <v>70</v>
      </c>
      <c r="AB26" s="17">
        <f>[22]Julho!$F$31</f>
        <v>73</v>
      </c>
      <c r="AC26" s="17">
        <f>[22]Julho!$F$32</f>
        <v>76</v>
      </c>
      <c r="AD26" s="17">
        <f>[22]Julho!$F$33</f>
        <v>87</v>
      </c>
      <c r="AE26" s="17">
        <f>[22]Julho!$F$34</f>
        <v>82</v>
      </c>
      <c r="AF26" s="17">
        <f>[22]Julho!$F$35</f>
        <v>72</v>
      </c>
      <c r="AG26" s="23">
        <f t="shared" si="6"/>
        <v>91</v>
      </c>
      <c r="AH26" s="97">
        <f t="shared" si="7"/>
        <v>79.41935483870968</v>
      </c>
    </row>
    <row r="27" spans="1:34" ht="17.100000000000001" customHeight="1" x14ac:dyDescent="0.2">
      <c r="A27" s="80" t="s">
        <v>17</v>
      </c>
      <c r="B27" s="17" t="str">
        <f>[23]Julho!$F$5</f>
        <v>*</v>
      </c>
      <c r="C27" s="17" t="str">
        <f>[23]Julho!$F$6</f>
        <v>*</v>
      </c>
      <c r="D27" s="17" t="str">
        <f>[23]Julho!$F$7</f>
        <v>*</v>
      </c>
      <c r="E27" s="17" t="str">
        <f>[23]Julho!$F$8</f>
        <v>*</v>
      </c>
      <c r="F27" s="17" t="str">
        <f>[23]Julho!$F$9</f>
        <v>*</v>
      </c>
      <c r="G27" s="17" t="str">
        <f>[23]Julho!$F$10</f>
        <v>*</v>
      </c>
      <c r="H27" s="17" t="str">
        <f>[23]Julho!$F$11</f>
        <v>*</v>
      </c>
      <c r="I27" s="17" t="str">
        <f>[23]Julho!$F$12</f>
        <v>*</v>
      </c>
      <c r="J27" s="17" t="str">
        <f>[23]Julho!$F$13</f>
        <v>*</v>
      </c>
      <c r="K27" s="17" t="str">
        <f>[23]Julho!$F$14</f>
        <v>*</v>
      </c>
      <c r="L27" s="17" t="str">
        <f>[23]Julho!$F$15</f>
        <v>*</v>
      </c>
      <c r="M27" s="17" t="str">
        <f>[23]Julho!$F$16</f>
        <v>*</v>
      </c>
      <c r="N27" s="17" t="str">
        <f>[23]Julho!$F$17</f>
        <v>*</v>
      </c>
      <c r="O27" s="17" t="str">
        <f>[23]Julho!$F$18</f>
        <v>*</v>
      </c>
      <c r="P27" s="17" t="str">
        <f>[23]Julho!$F$19</f>
        <v>*</v>
      </c>
      <c r="Q27" s="17" t="str">
        <f>[23]Julho!$F$20</f>
        <v>*</v>
      </c>
      <c r="R27" s="17" t="str">
        <f>[23]Julho!$F$21</f>
        <v>*</v>
      </c>
      <c r="S27" s="17" t="str">
        <f>[23]Julho!$F$22</f>
        <v>*</v>
      </c>
      <c r="T27" s="17" t="str">
        <f>[23]Julho!$F$23</f>
        <v>*</v>
      </c>
      <c r="U27" s="17" t="str">
        <f>[23]Julho!$F$24</f>
        <v>*</v>
      </c>
      <c r="V27" s="17" t="str">
        <f>[23]Julho!$F$25</f>
        <v>*</v>
      </c>
      <c r="W27" s="17" t="str">
        <f>[23]Julho!$F$26</f>
        <v>*</v>
      </c>
      <c r="X27" s="17" t="str">
        <f>[23]Julho!$F$27</f>
        <v>*</v>
      </c>
      <c r="Y27" s="17" t="str">
        <f>[23]Julho!$F$28</f>
        <v>*</v>
      </c>
      <c r="Z27" s="17" t="str">
        <f>[23]Julho!$F$29</f>
        <v>*</v>
      </c>
      <c r="AA27" s="17" t="str">
        <f>[23]Julho!$F$30</f>
        <v>*</v>
      </c>
      <c r="AB27" s="17" t="str">
        <f>[23]Julho!$F$31</f>
        <v>*</v>
      </c>
      <c r="AC27" s="17" t="str">
        <f>[23]Julho!$F$32</f>
        <v>*</v>
      </c>
      <c r="AD27" s="17">
        <f>[23]Julho!$F$33</f>
        <v>20</v>
      </c>
      <c r="AE27" s="17" t="str">
        <f>[23]Julho!$F$34</f>
        <v>*</v>
      </c>
      <c r="AF27" s="17" t="str">
        <f>[23]Julho!$F$35</f>
        <v>*</v>
      </c>
      <c r="AG27" s="23" t="s">
        <v>143</v>
      </c>
      <c r="AH27" s="97" t="s">
        <v>143</v>
      </c>
    </row>
    <row r="28" spans="1:34" ht="17.100000000000001" customHeight="1" x14ac:dyDescent="0.2">
      <c r="A28" s="80" t="s">
        <v>18</v>
      </c>
      <c r="B28" s="17">
        <f>[24]Julho!$F$5</f>
        <v>82</v>
      </c>
      <c r="C28" s="17">
        <f>[24]Julho!$F$6</f>
        <v>83</v>
      </c>
      <c r="D28" s="17">
        <f>[24]Julho!$F$7</f>
        <v>78</v>
      </c>
      <c r="E28" s="17">
        <f>[24]Julho!$F$8</f>
        <v>79</v>
      </c>
      <c r="F28" s="17">
        <f>[24]Julho!$F$9</f>
        <v>78</v>
      </c>
      <c r="G28" s="17">
        <f>[24]Julho!$F$10</f>
        <v>87</v>
      </c>
      <c r="H28" s="17">
        <f>[24]Julho!$F$11</f>
        <v>95</v>
      </c>
      <c r="I28" s="17">
        <f>[24]Julho!$F$12</f>
        <v>72</v>
      </c>
      <c r="J28" s="17">
        <f>[24]Julho!$F$13</f>
        <v>76</v>
      </c>
      <c r="K28" s="17">
        <f>[24]Julho!$F$14</f>
        <v>76</v>
      </c>
      <c r="L28" s="17">
        <f>[24]Julho!$F$15</f>
        <v>80</v>
      </c>
      <c r="M28" s="17">
        <f>[24]Julho!$F$16</f>
        <v>74</v>
      </c>
      <c r="N28" s="17">
        <f>[24]Julho!$F$17</f>
        <v>90</v>
      </c>
      <c r="O28" s="17">
        <f>[24]Julho!$F$18</f>
        <v>72</v>
      </c>
      <c r="P28" s="17">
        <f>[24]Julho!$F$19</f>
        <v>71</v>
      </c>
      <c r="Q28" s="17">
        <f>[24]Julho!$F$20</f>
        <v>94</v>
      </c>
      <c r="R28" s="17">
        <f>[24]Julho!$F$21</f>
        <v>87</v>
      </c>
      <c r="S28" s="17">
        <f>[24]Julho!$F$22</f>
        <v>69</v>
      </c>
      <c r="T28" s="17">
        <f>[24]Julho!$F$23</f>
        <v>77</v>
      </c>
      <c r="U28" s="17">
        <f>[24]Julho!$F$24</f>
        <v>90</v>
      </c>
      <c r="V28" s="17">
        <f>[24]Julho!$F$25</f>
        <v>90</v>
      </c>
      <c r="W28" s="17">
        <f>[24]Julho!$F$26</f>
        <v>91</v>
      </c>
      <c r="X28" s="17">
        <f>[24]Julho!$F$27</f>
        <v>85</v>
      </c>
      <c r="Y28" s="17">
        <f>[24]Julho!$F$28</f>
        <v>70</v>
      </c>
      <c r="Z28" s="17">
        <f>[24]Julho!$F$29</f>
        <v>66</v>
      </c>
      <c r="AA28" s="17">
        <f>[24]Julho!$F$30</f>
        <v>67</v>
      </c>
      <c r="AB28" s="17">
        <f>[24]Julho!$F$31</f>
        <v>88</v>
      </c>
      <c r="AC28" s="17">
        <f>[24]Julho!$F$32</f>
        <v>65</v>
      </c>
      <c r="AD28" s="17">
        <f>[24]Julho!$F$33</f>
        <v>75</v>
      </c>
      <c r="AE28" s="17">
        <f>[24]Julho!$F$34</f>
        <v>70</v>
      </c>
      <c r="AF28" s="17">
        <f>[24]Julho!$F$35</f>
        <v>64</v>
      </c>
      <c r="AG28" s="23">
        <f t="shared" si="6"/>
        <v>95</v>
      </c>
      <c r="AH28" s="97">
        <f t="shared" si="7"/>
        <v>78.741935483870961</v>
      </c>
    </row>
    <row r="29" spans="1:34" ht="17.100000000000001" customHeight="1" x14ac:dyDescent="0.2">
      <c r="A29" s="80" t="s">
        <v>19</v>
      </c>
      <c r="B29" s="17">
        <f>[25]Julho!$F$5</f>
        <v>100</v>
      </c>
      <c r="C29" s="17">
        <f>[25]Julho!$F$6</f>
        <v>92</v>
      </c>
      <c r="D29" s="17">
        <f>[25]Julho!$F$7</f>
        <v>95</v>
      </c>
      <c r="E29" s="17">
        <f>[25]Julho!$F$8</f>
        <v>84</v>
      </c>
      <c r="F29" s="17">
        <f>[25]Julho!$F$9</f>
        <v>87</v>
      </c>
      <c r="G29" s="17">
        <f>[25]Julho!$F$10</f>
        <v>100</v>
      </c>
      <c r="H29" s="17">
        <f>[25]Julho!$F$11</f>
        <v>100</v>
      </c>
      <c r="I29" s="157">
        <f>[25]Julho!$F$12</f>
        <v>100</v>
      </c>
      <c r="J29" s="17">
        <f>[25]Julho!$F$13</f>
        <v>82</v>
      </c>
      <c r="K29" s="17">
        <f>[25]Julho!$F$14</f>
        <v>82</v>
      </c>
      <c r="L29" s="17">
        <f>[25]Julho!$F$15</f>
        <v>85</v>
      </c>
      <c r="M29" s="17">
        <f>[25]Julho!$F$16</f>
        <v>98</v>
      </c>
      <c r="N29" s="17">
        <f>[25]Julho!$F$17</f>
        <v>100</v>
      </c>
      <c r="O29" s="17">
        <f>[25]Julho!$F$18</f>
        <v>97</v>
      </c>
      <c r="P29" s="17">
        <f>[25]Julho!$F$19</f>
        <v>100</v>
      </c>
      <c r="Q29" s="17">
        <f>[25]Julho!$F$20</f>
        <v>100</v>
      </c>
      <c r="R29" s="17">
        <f>[25]Julho!$F$21</f>
        <v>100</v>
      </c>
      <c r="S29" s="17">
        <f>[25]Julho!$F$22</f>
        <v>98</v>
      </c>
      <c r="T29" s="17">
        <f>[25]Julho!$F$23</f>
        <v>100</v>
      </c>
      <c r="U29" s="17">
        <f>[25]Julho!$F$24</f>
        <v>100</v>
      </c>
      <c r="V29" s="17">
        <f>[25]Julho!$F$25</f>
        <v>95</v>
      </c>
      <c r="W29" s="17">
        <f>[25]Julho!$F$26</f>
        <v>96</v>
      </c>
      <c r="X29" s="17">
        <f>[25]Julho!$F$27</f>
        <v>100</v>
      </c>
      <c r="Y29" s="17">
        <f>[25]Julho!$F$28</f>
        <v>100</v>
      </c>
      <c r="Z29" s="17">
        <f>[25]Julho!$F$29</f>
        <v>94</v>
      </c>
      <c r="AA29" s="17">
        <f>[25]Julho!$F$30</f>
        <v>90</v>
      </c>
      <c r="AB29" s="17">
        <f>[25]Julho!$F$31</f>
        <v>100</v>
      </c>
      <c r="AC29" s="17">
        <f>[25]Julho!$F$32</f>
        <v>100</v>
      </c>
      <c r="AD29" s="17">
        <f>[25]Julho!$F$33</f>
        <v>97</v>
      </c>
      <c r="AE29" s="17">
        <f>[25]Julho!$F$34</f>
        <v>100</v>
      </c>
      <c r="AF29" s="17">
        <f>[25]Julho!$F$35</f>
        <v>95</v>
      </c>
      <c r="AG29" s="23">
        <f t="shared" si="6"/>
        <v>100</v>
      </c>
      <c r="AH29" s="97">
        <f>AVERAGE(B29:AF29)</f>
        <v>95.709677419354833</v>
      </c>
    </row>
    <row r="30" spans="1:34" ht="17.100000000000001" customHeight="1" x14ac:dyDescent="0.2">
      <c r="A30" s="80" t="s">
        <v>31</v>
      </c>
      <c r="B30" s="17">
        <f>[26]Julho!$F$5</f>
        <v>72</v>
      </c>
      <c r="C30" s="17">
        <f>[26]Julho!$F$6</f>
        <v>73</v>
      </c>
      <c r="D30" s="17">
        <f>[26]Julho!$F$7</f>
        <v>64</v>
      </c>
      <c r="E30" s="17">
        <f>[26]Julho!$F$8</f>
        <v>69</v>
      </c>
      <c r="F30" s="17">
        <f>[26]Julho!$F$9</f>
        <v>79</v>
      </c>
      <c r="G30" s="17">
        <f>[26]Julho!$F$10</f>
        <v>97</v>
      </c>
      <c r="H30" s="17">
        <f>[26]Julho!$F$11</f>
        <v>98</v>
      </c>
      <c r="I30" s="17">
        <f>[26]Julho!$F$12</f>
        <v>85</v>
      </c>
      <c r="J30" s="17">
        <f>[26]Julho!$F$13</f>
        <v>66</v>
      </c>
      <c r="K30" s="17">
        <f>[26]Julho!$F$14</f>
        <v>74</v>
      </c>
      <c r="L30" s="17">
        <f>[26]Julho!$F$15</f>
        <v>70</v>
      </c>
      <c r="M30" s="17">
        <f>[26]Julho!$F$16</f>
        <v>78</v>
      </c>
      <c r="N30" s="17">
        <f>[26]Julho!$F$17</f>
        <v>72</v>
      </c>
      <c r="O30" s="17">
        <f>[26]Julho!$F$18</f>
        <v>70</v>
      </c>
      <c r="P30" s="17">
        <f>[26]Julho!$F$19</f>
        <v>64</v>
      </c>
      <c r="Q30" s="17">
        <f>[26]Julho!$F$20</f>
        <v>95</v>
      </c>
      <c r="R30" s="17">
        <f>[26]Julho!$F$21</f>
        <v>95</v>
      </c>
      <c r="S30" s="17">
        <f>[26]Julho!$F$22</f>
        <v>90</v>
      </c>
      <c r="T30" s="17">
        <f>[26]Julho!$F$23</f>
        <v>85</v>
      </c>
      <c r="U30" s="17">
        <f>[26]Julho!$F$24</f>
        <v>88</v>
      </c>
      <c r="V30" s="17">
        <f>[26]Julho!$F$25</f>
        <v>88</v>
      </c>
      <c r="W30" s="17">
        <f>[26]Julho!$F$26</f>
        <v>89</v>
      </c>
      <c r="X30" s="17">
        <f>[26]Julho!$F$27</f>
        <v>78</v>
      </c>
      <c r="Y30" s="17">
        <f>[26]Julho!$F$28</f>
        <v>82</v>
      </c>
      <c r="Z30" s="17">
        <f>[26]Julho!$F$29</f>
        <v>62</v>
      </c>
      <c r="AA30" s="17">
        <f>[26]Julho!$F$30</f>
        <v>75</v>
      </c>
      <c r="AB30" s="17">
        <f>[26]Julho!$F$31</f>
        <v>87</v>
      </c>
      <c r="AC30" s="17">
        <f>[26]Julho!$F$32</f>
        <v>90</v>
      </c>
      <c r="AD30" s="17">
        <f>[26]Julho!$F$33</f>
        <v>94</v>
      </c>
      <c r="AE30" s="17">
        <f>[26]Julho!$F$34</f>
        <v>66</v>
      </c>
      <c r="AF30" s="17">
        <f>[26]Julho!$F$35</f>
        <v>60</v>
      </c>
      <c r="AG30" s="23">
        <f>MAX(B30:AF30)</f>
        <v>98</v>
      </c>
      <c r="AH30" s="97">
        <f t="shared" si="7"/>
        <v>79.193548387096769</v>
      </c>
    </row>
    <row r="31" spans="1:34" ht="17.100000000000001" customHeight="1" x14ac:dyDescent="0.2">
      <c r="A31" s="80" t="s">
        <v>48</v>
      </c>
      <c r="B31" s="17">
        <f>[27]Julho!$F$5</f>
        <v>65</v>
      </c>
      <c r="C31" s="17">
        <f>[27]Julho!$F$6</f>
        <v>72</v>
      </c>
      <c r="D31" s="17">
        <f>[27]Julho!$F$7</f>
        <v>59</v>
      </c>
      <c r="E31" s="17">
        <f>[27]Julho!$F$8</f>
        <v>62</v>
      </c>
      <c r="F31" s="17">
        <f>[27]Julho!$F$9</f>
        <v>69</v>
      </c>
      <c r="G31" s="17">
        <f>[27]Julho!$F$10</f>
        <v>90</v>
      </c>
      <c r="H31" s="17">
        <f>[27]Julho!$F$11</f>
        <v>96</v>
      </c>
      <c r="I31" s="17">
        <f>[27]Julho!$F$12</f>
        <v>77</v>
      </c>
      <c r="J31" s="17">
        <f>[27]Julho!$F$13</f>
        <v>64</v>
      </c>
      <c r="K31" s="17">
        <f>[27]Julho!$F$14</f>
        <v>61</v>
      </c>
      <c r="L31" s="17">
        <f>[27]Julho!$F$15</f>
        <v>63</v>
      </c>
      <c r="M31" s="17">
        <f>[27]Julho!$F$16</f>
        <v>63</v>
      </c>
      <c r="N31" s="17">
        <f>[27]Julho!$F$17</f>
        <v>71</v>
      </c>
      <c r="O31" s="17">
        <f>[27]Julho!$F$18</f>
        <v>57</v>
      </c>
      <c r="P31" s="17">
        <f>[27]Julho!$F$19</f>
        <v>53</v>
      </c>
      <c r="Q31" s="17">
        <f>[27]Julho!$F$20</f>
        <v>96</v>
      </c>
      <c r="R31" s="17">
        <f>[27]Julho!$F$21</f>
        <v>95</v>
      </c>
      <c r="S31" s="17">
        <f>[27]Julho!$F$22</f>
        <v>61</v>
      </c>
      <c r="T31" s="17">
        <f>[27]Julho!$F$23</f>
        <v>78</v>
      </c>
      <c r="U31" s="17">
        <f>[27]Julho!$F$24</f>
        <v>85</v>
      </c>
      <c r="V31" s="17">
        <f>[27]Julho!$F$25</f>
        <v>81</v>
      </c>
      <c r="W31" s="17">
        <f>[27]Julho!$F$26</f>
        <v>79</v>
      </c>
      <c r="X31" s="17">
        <f>[27]Julho!$F$27</f>
        <v>66</v>
      </c>
      <c r="Y31" s="17">
        <f>[27]Julho!$F$28</f>
        <v>70</v>
      </c>
      <c r="Z31" s="17">
        <f>[27]Julho!$F$29</f>
        <v>58</v>
      </c>
      <c r="AA31" s="17">
        <f>[27]Julho!$F$30</f>
        <v>50</v>
      </c>
      <c r="AB31" s="17">
        <f>[27]Julho!$F$31</f>
        <v>73</v>
      </c>
      <c r="AC31" s="17">
        <f>[27]Julho!$F$32</f>
        <v>76</v>
      </c>
      <c r="AD31" s="17">
        <f>[27]Julho!$F$33</f>
        <v>66</v>
      </c>
      <c r="AE31" s="17">
        <f>[27]Julho!$F$34</f>
        <v>57</v>
      </c>
      <c r="AF31" s="17">
        <f>[27]Julho!$F$35</f>
        <v>50</v>
      </c>
      <c r="AG31" s="23">
        <f>MAX(B31:AF31)</f>
        <v>96</v>
      </c>
      <c r="AH31" s="97">
        <f>AVERAGE(B31:AF31)</f>
        <v>69.774193548387103</v>
      </c>
    </row>
    <row r="32" spans="1:34" ht="17.100000000000001" customHeight="1" x14ac:dyDescent="0.2">
      <c r="A32" s="80" t="s">
        <v>20</v>
      </c>
      <c r="B32" s="17">
        <f>[28]Julho!$F$5</f>
        <v>90</v>
      </c>
      <c r="C32" s="17">
        <f>[28]Julho!$F$6</f>
        <v>89</v>
      </c>
      <c r="D32" s="17">
        <f>[28]Julho!$F$7</f>
        <v>92</v>
      </c>
      <c r="E32" s="17">
        <f>[28]Julho!$F$8</f>
        <v>92</v>
      </c>
      <c r="F32" s="17">
        <f>[28]Julho!$F$9</f>
        <v>91</v>
      </c>
      <c r="G32" s="17">
        <f>[28]Julho!$F$10</f>
        <v>84</v>
      </c>
      <c r="H32" s="17">
        <f>[28]Julho!$F$11</f>
        <v>93</v>
      </c>
      <c r="I32" s="17">
        <f>[28]Julho!$F$12</f>
        <v>92</v>
      </c>
      <c r="J32" s="17">
        <f>[28]Julho!$F$13</f>
        <v>88</v>
      </c>
      <c r="K32" s="17">
        <f>[28]Julho!$F$14</f>
        <v>93</v>
      </c>
      <c r="L32" s="17">
        <f>[28]Julho!$F$15</f>
        <v>87</v>
      </c>
      <c r="M32" s="17">
        <f>[28]Julho!$F$16</f>
        <v>91</v>
      </c>
      <c r="N32" s="17">
        <f>[28]Julho!$F$17</f>
        <v>84</v>
      </c>
      <c r="O32" s="17">
        <f>[28]Julho!$F$18</f>
        <v>83</v>
      </c>
      <c r="P32" s="17">
        <f>[28]Julho!$F$19</f>
        <v>81</v>
      </c>
      <c r="Q32" s="17">
        <f>[28]Julho!$F$20</f>
        <v>94</v>
      </c>
      <c r="R32" s="17">
        <f>[28]Julho!$F$21</f>
        <v>90</v>
      </c>
      <c r="S32" s="17">
        <f>[28]Julho!$F$22</f>
        <v>91</v>
      </c>
      <c r="T32" s="17">
        <f>[28]Julho!$F$23</f>
        <v>86</v>
      </c>
      <c r="U32" s="17">
        <f>[28]Julho!$F$24</f>
        <v>81</v>
      </c>
      <c r="V32" s="17">
        <f>[28]Julho!$F$25</f>
        <v>88</v>
      </c>
      <c r="W32" s="17">
        <f>[28]Julho!$F$26</f>
        <v>89</v>
      </c>
      <c r="X32" s="17">
        <f>[28]Julho!$F$27</f>
        <v>86</v>
      </c>
      <c r="Y32" s="17">
        <f>[28]Julho!$F$28</f>
        <v>85</v>
      </c>
      <c r="Z32" s="17">
        <f>[28]Julho!$F$29</f>
        <v>77</v>
      </c>
      <c r="AA32" s="17">
        <f>[28]Julho!$F$30</f>
        <v>85</v>
      </c>
      <c r="AB32" s="17">
        <f>[28]Julho!$F$31</f>
        <v>84</v>
      </c>
      <c r="AC32" s="17">
        <f>[28]Julho!$F$32</f>
        <v>91</v>
      </c>
      <c r="AD32" s="17">
        <f>[28]Julho!$F$33</f>
        <v>78</v>
      </c>
      <c r="AE32" s="17">
        <f>[28]Julho!$F$34</f>
        <v>82</v>
      </c>
      <c r="AF32" s="17">
        <f>[28]Julho!$F$35</f>
        <v>82</v>
      </c>
      <c r="AG32" s="23">
        <f>MAX(B32:AF32)</f>
        <v>94</v>
      </c>
      <c r="AH32" s="97">
        <f>AVERAGE(B32:AF32)</f>
        <v>87.064516129032256</v>
      </c>
    </row>
    <row r="33" spans="1:35" s="5" customFormat="1" ht="17.100000000000001" customHeight="1" thickBot="1" x14ac:dyDescent="0.25">
      <c r="A33" s="125" t="s">
        <v>33</v>
      </c>
      <c r="B33" s="105">
        <f t="shared" ref="B33:AG33" si="10">MAX(B5:B32)</f>
        <v>100</v>
      </c>
      <c r="C33" s="105">
        <f t="shared" si="10"/>
        <v>100</v>
      </c>
      <c r="D33" s="105">
        <f t="shared" si="10"/>
        <v>100</v>
      </c>
      <c r="E33" s="105">
        <f t="shared" si="10"/>
        <v>100</v>
      </c>
      <c r="F33" s="105">
        <f t="shared" si="10"/>
        <v>100</v>
      </c>
      <c r="G33" s="105">
        <f t="shared" si="10"/>
        <v>100</v>
      </c>
      <c r="H33" s="105">
        <f t="shared" si="10"/>
        <v>100</v>
      </c>
      <c r="I33" s="105">
        <f t="shared" si="10"/>
        <v>100</v>
      </c>
      <c r="J33" s="105">
        <f t="shared" si="10"/>
        <v>100</v>
      </c>
      <c r="K33" s="105">
        <f t="shared" si="10"/>
        <v>98</v>
      </c>
      <c r="L33" s="105">
        <f t="shared" si="10"/>
        <v>100</v>
      </c>
      <c r="M33" s="105">
        <f t="shared" si="10"/>
        <v>100</v>
      </c>
      <c r="N33" s="105">
        <f t="shared" si="10"/>
        <v>100</v>
      </c>
      <c r="O33" s="105">
        <f t="shared" si="10"/>
        <v>97</v>
      </c>
      <c r="P33" s="105">
        <f t="shared" si="10"/>
        <v>100</v>
      </c>
      <c r="Q33" s="105">
        <f t="shared" si="10"/>
        <v>100</v>
      </c>
      <c r="R33" s="105">
        <f t="shared" si="10"/>
        <v>100</v>
      </c>
      <c r="S33" s="105">
        <f t="shared" si="10"/>
        <v>100</v>
      </c>
      <c r="T33" s="105">
        <f t="shared" si="10"/>
        <v>100</v>
      </c>
      <c r="U33" s="105">
        <f t="shared" si="10"/>
        <v>100</v>
      </c>
      <c r="V33" s="105">
        <f t="shared" si="10"/>
        <v>100</v>
      </c>
      <c r="W33" s="105">
        <f t="shared" si="10"/>
        <v>100</v>
      </c>
      <c r="X33" s="105">
        <f t="shared" si="10"/>
        <v>100</v>
      </c>
      <c r="Y33" s="105">
        <f t="shared" si="10"/>
        <v>100</v>
      </c>
      <c r="Z33" s="105">
        <f t="shared" si="10"/>
        <v>100</v>
      </c>
      <c r="AA33" s="105">
        <f t="shared" si="10"/>
        <v>99</v>
      </c>
      <c r="AB33" s="105">
        <f t="shared" si="10"/>
        <v>100</v>
      </c>
      <c r="AC33" s="105">
        <f t="shared" si="10"/>
        <v>100</v>
      </c>
      <c r="AD33" s="105">
        <f t="shared" si="10"/>
        <v>100</v>
      </c>
      <c r="AE33" s="105">
        <f t="shared" si="10"/>
        <v>100</v>
      </c>
      <c r="AF33" s="105">
        <f t="shared" si="10"/>
        <v>97</v>
      </c>
      <c r="AG33" s="106">
        <f t="shared" si="10"/>
        <v>100</v>
      </c>
      <c r="AH33" s="128">
        <f>AVERAGE(AH5:AH32)</f>
        <v>85.300248138957826</v>
      </c>
      <c r="AI33" s="8"/>
    </row>
    <row r="34" spans="1:35" x14ac:dyDescent="0.2">
      <c r="A34" s="107"/>
      <c r="B34" s="108"/>
      <c r="C34" s="108"/>
      <c r="D34" s="108" t="s">
        <v>141</v>
      </c>
      <c r="E34" s="108"/>
      <c r="F34" s="108"/>
      <c r="G34" s="108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10"/>
      <c r="AE34" s="111"/>
      <c r="AF34" s="112"/>
      <c r="AG34" s="112"/>
      <c r="AH34" s="113"/>
      <c r="AI34"/>
    </row>
    <row r="35" spans="1:35" x14ac:dyDescent="0.2">
      <c r="A35" s="86"/>
      <c r="B35" s="65"/>
      <c r="C35" s="65"/>
      <c r="D35" s="65"/>
      <c r="E35" s="65" t="s">
        <v>139</v>
      </c>
      <c r="F35" s="65"/>
      <c r="G35" s="65"/>
      <c r="H35" s="65"/>
      <c r="I35" s="65"/>
      <c r="J35" s="64"/>
      <c r="K35" s="64"/>
      <c r="L35" s="64"/>
      <c r="M35" s="64" t="s">
        <v>49</v>
      </c>
      <c r="N35" s="64"/>
      <c r="O35" s="64"/>
      <c r="P35" s="64"/>
      <c r="Q35" s="64"/>
      <c r="R35" s="64"/>
      <c r="S35" s="64"/>
      <c r="T35" s="162" t="s">
        <v>137</v>
      </c>
      <c r="U35" s="162"/>
      <c r="V35" s="162"/>
      <c r="W35" s="162"/>
      <c r="X35" s="162"/>
      <c r="Y35" s="64"/>
      <c r="Z35" s="64"/>
      <c r="AA35" s="64"/>
      <c r="AB35" s="64"/>
      <c r="AC35" s="65"/>
      <c r="AD35" s="65"/>
      <c r="AE35" s="65"/>
      <c r="AF35" s="64"/>
      <c r="AG35" s="66"/>
      <c r="AH35" s="67"/>
      <c r="AI35" s="67"/>
    </row>
    <row r="36" spans="1:35" ht="13.5" thickBot="1" x14ac:dyDescent="0.25">
      <c r="A36" s="88"/>
      <c r="B36" s="90"/>
      <c r="C36" s="90"/>
      <c r="D36" s="90"/>
      <c r="E36" s="90"/>
      <c r="F36" s="90"/>
      <c r="G36" s="90"/>
      <c r="H36" s="90"/>
      <c r="I36" s="90"/>
      <c r="J36" s="100"/>
      <c r="K36" s="100"/>
      <c r="L36" s="100"/>
      <c r="M36" s="100" t="s">
        <v>50</v>
      </c>
      <c r="N36" s="100"/>
      <c r="O36" s="100"/>
      <c r="P36" s="100"/>
      <c r="Q36" s="90"/>
      <c r="R36" s="90"/>
      <c r="S36" s="90"/>
      <c r="T36" s="174" t="s">
        <v>138</v>
      </c>
      <c r="U36" s="174"/>
      <c r="V36" s="174"/>
      <c r="W36" s="174"/>
      <c r="X36" s="174"/>
      <c r="Y36" s="100"/>
      <c r="Z36" s="100"/>
      <c r="AA36" s="100"/>
      <c r="AB36" s="100"/>
      <c r="AC36" s="90"/>
      <c r="AD36" s="90"/>
      <c r="AE36" s="90"/>
      <c r="AF36" s="90"/>
      <c r="AG36" s="98"/>
      <c r="AH36" s="101"/>
      <c r="AI36" s="70"/>
    </row>
  </sheetData>
  <sheetProtection password="C6EC" sheet="1" objects="1" scenarios="1"/>
  <mergeCells count="36"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F3:AF4"/>
    <mergeCell ref="T3:T4"/>
    <mergeCell ref="AE3:AE4"/>
    <mergeCell ref="Z3:Z4"/>
    <mergeCell ref="U3:U4"/>
    <mergeCell ref="T35:X35"/>
    <mergeCell ref="T36:X36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topLeftCell="A25" zoomScale="90" zoomScaleNormal="90" workbookViewId="0">
      <selection activeCell="F46" sqref="F46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77" t="s">
        <v>27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9"/>
    </row>
    <row r="2" spans="1:34" s="4" customFormat="1" ht="20.100000000000001" customHeight="1" x14ac:dyDescent="0.2">
      <c r="A2" s="169" t="s">
        <v>21</v>
      </c>
      <c r="B2" s="170" t="s">
        <v>134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2"/>
    </row>
    <row r="3" spans="1:34" s="5" customFormat="1" ht="20.100000000000001" customHeight="1" x14ac:dyDescent="0.2">
      <c r="A3" s="169"/>
      <c r="B3" s="163">
        <v>1</v>
      </c>
      <c r="C3" s="163">
        <f>SUM(B3+1)</f>
        <v>2</v>
      </c>
      <c r="D3" s="163">
        <f t="shared" ref="D3:AD3" si="0">SUM(C3+1)</f>
        <v>3</v>
      </c>
      <c r="E3" s="163">
        <f t="shared" si="0"/>
        <v>4</v>
      </c>
      <c r="F3" s="163">
        <f t="shared" si="0"/>
        <v>5</v>
      </c>
      <c r="G3" s="163">
        <f t="shared" si="0"/>
        <v>6</v>
      </c>
      <c r="H3" s="163">
        <f t="shared" si="0"/>
        <v>7</v>
      </c>
      <c r="I3" s="163">
        <f t="shared" si="0"/>
        <v>8</v>
      </c>
      <c r="J3" s="163">
        <f t="shared" si="0"/>
        <v>9</v>
      </c>
      <c r="K3" s="163">
        <f t="shared" si="0"/>
        <v>10</v>
      </c>
      <c r="L3" s="163">
        <f t="shared" si="0"/>
        <v>11</v>
      </c>
      <c r="M3" s="163">
        <f t="shared" si="0"/>
        <v>12</v>
      </c>
      <c r="N3" s="163">
        <f t="shared" si="0"/>
        <v>13</v>
      </c>
      <c r="O3" s="163">
        <f t="shared" si="0"/>
        <v>14</v>
      </c>
      <c r="P3" s="163">
        <f t="shared" si="0"/>
        <v>15</v>
      </c>
      <c r="Q3" s="163">
        <f t="shared" si="0"/>
        <v>16</v>
      </c>
      <c r="R3" s="163">
        <f t="shared" si="0"/>
        <v>17</v>
      </c>
      <c r="S3" s="163">
        <f t="shared" si="0"/>
        <v>18</v>
      </c>
      <c r="T3" s="163">
        <f t="shared" si="0"/>
        <v>19</v>
      </c>
      <c r="U3" s="163">
        <f t="shared" si="0"/>
        <v>20</v>
      </c>
      <c r="V3" s="163">
        <f t="shared" si="0"/>
        <v>21</v>
      </c>
      <c r="W3" s="163">
        <f t="shared" si="0"/>
        <v>22</v>
      </c>
      <c r="X3" s="163">
        <f t="shared" si="0"/>
        <v>23</v>
      </c>
      <c r="Y3" s="163">
        <f t="shared" si="0"/>
        <v>24</v>
      </c>
      <c r="Z3" s="163">
        <f t="shared" si="0"/>
        <v>25</v>
      </c>
      <c r="AA3" s="163">
        <f t="shared" si="0"/>
        <v>26</v>
      </c>
      <c r="AB3" s="163">
        <f t="shared" si="0"/>
        <v>27</v>
      </c>
      <c r="AC3" s="163">
        <f t="shared" si="0"/>
        <v>28</v>
      </c>
      <c r="AD3" s="163">
        <f t="shared" si="0"/>
        <v>29</v>
      </c>
      <c r="AE3" s="163">
        <v>30</v>
      </c>
      <c r="AF3" s="163">
        <v>31</v>
      </c>
      <c r="AG3" s="21" t="s">
        <v>40</v>
      </c>
      <c r="AH3" s="95" t="s">
        <v>38</v>
      </c>
    </row>
    <row r="4" spans="1:34" s="5" customFormat="1" ht="20.100000000000001" customHeight="1" x14ac:dyDescent="0.2">
      <c r="A4" s="169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21" t="s">
        <v>37</v>
      </c>
      <c r="AH4" s="95" t="s">
        <v>37</v>
      </c>
    </row>
    <row r="5" spans="1:34" s="5" customFormat="1" ht="20.100000000000001" customHeight="1" x14ac:dyDescent="0.2">
      <c r="A5" s="80" t="s">
        <v>44</v>
      </c>
      <c r="B5" s="17">
        <f>[1]Julho!$G$5</f>
        <v>31</v>
      </c>
      <c r="C5" s="17">
        <f>[1]Julho!$G$6</f>
        <v>25</v>
      </c>
      <c r="D5" s="17">
        <f>[1]Julho!$G$7</f>
        <v>25</v>
      </c>
      <c r="E5" s="17">
        <f>[1]Julho!$G$8</f>
        <v>28</v>
      </c>
      <c r="F5" s="17">
        <f>[1]Julho!$G$9</f>
        <v>23</v>
      </c>
      <c r="G5" s="17">
        <f>[1]Julho!$G$10</f>
        <v>48</v>
      </c>
      <c r="H5" s="17">
        <f>[1]Julho!$G$11</f>
        <v>29</v>
      </c>
      <c r="I5" s="17">
        <f>[1]Julho!$G$12</f>
        <v>26</v>
      </c>
      <c r="J5" s="17">
        <f>[1]Julho!$G$13</f>
        <v>25</v>
      </c>
      <c r="K5" s="17">
        <f>[1]Julho!$G$14</f>
        <v>23</v>
      </c>
      <c r="L5" s="17">
        <f>[1]Julho!$G$15</f>
        <v>17</v>
      </c>
      <c r="M5" s="17">
        <f>[1]Julho!$G$16</f>
        <v>23</v>
      </c>
      <c r="N5" s="17">
        <f>[1]Julho!$G$17</f>
        <v>18</v>
      </c>
      <c r="O5" s="17">
        <f>[1]Julho!$G$18</f>
        <v>18</v>
      </c>
      <c r="P5" s="17">
        <f>[1]Julho!$G$19</f>
        <v>21</v>
      </c>
      <c r="Q5" s="17">
        <f>[1]Julho!$G$20</f>
        <v>52</v>
      </c>
      <c r="R5" s="17">
        <f>[1]Julho!$G$21</f>
        <v>26</v>
      </c>
      <c r="S5" s="17">
        <f>[1]Julho!$G$22</f>
        <v>24</v>
      </c>
      <c r="T5" s="17">
        <f>[1]Julho!$G$23</f>
        <v>24</v>
      </c>
      <c r="U5" s="17">
        <f>[1]Julho!$G$24</f>
        <v>30</v>
      </c>
      <c r="V5" s="17">
        <f>[1]Julho!$G$25</f>
        <v>30</v>
      </c>
      <c r="W5" s="17">
        <f>[1]Julho!$G$26</f>
        <v>34</v>
      </c>
      <c r="X5" s="17">
        <f>[1]Julho!$G$27</f>
        <v>28</v>
      </c>
      <c r="Y5" s="17">
        <f>[1]Julho!$G$28</f>
        <v>23</v>
      </c>
      <c r="Z5" s="17">
        <f>[1]Julho!$G$29</f>
        <v>22</v>
      </c>
      <c r="AA5" s="17">
        <f>[1]Julho!$G$30</f>
        <v>17</v>
      </c>
      <c r="AB5" s="17">
        <f>[1]Julho!$G$31</f>
        <v>30</v>
      </c>
      <c r="AC5" s="17">
        <f>[1]Julho!$G$32</f>
        <v>34</v>
      </c>
      <c r="AD5" s="17">
        <f>[1]Julho!$G$33</f>
        <v>29</v>
      </c>
      <c r="AE5" s="17">
        <f>[1]Julho!$G$34</f>
        <v>21</v>
      </c>
      <c r="AF5" s="17">
        <f>[1]Julho!$G$35</f>
        <v>23</v>
      </c>
      <c r="AG5" s="22">
        <f>MIN(B5:AF5)</f>
        <v>17</v>
      </c>
      <c r="AH5" s="129">
        <f>AVERAGE(B5:AF5)</f>
        <v>26.677419354838708</v>
      </c>
    </row>
    <row r="6" spans="1:34" ht="17.100000000000001" customHeight="1" x14ac:dyDescent="0.2">
      <c r="A6" s="80" t="s">
        <v>0</v>
      </c>
      <c r="B6" s="17">
        <f>[2]Julho!$G$5</f>
        <v>30</v>
      </c>
      <c r="C6" s="17">
        <f>[2]Julho!$G$6</f>
        <v>31</v>
      </c>
      <c r="D6" s="17">
        <f>[2]Julho!$G$7</f>
        <v>27</v>
      </c>
      <c r="E6" s="17">
        <f>[2]Julho!$G$8</f>
        <v>27</v>
      </c>
      <c r="F6" s="17">
        <f>[2]Julho!$G$9</f>
        <v>36</v>
      </c>
      <c r="G6" s="17">
        <f>[2]Julho!$G$10</f>
        <v>55</v>
      </c>
      <c r="H6" s="17">
        <f>[2]Julho!$G$11</f>
        <v>26</v>
      </c>
      <c r="I6" s="17">
        <f>[2]Julho!$G$12</f>
        <v>24</v>
      </c>
      <c r="J6" s="17">
        <f>[2]Julho!$G$13</f>
        <v>31</v>
      </c>
      <c r="K6" s="17">
        <f>[2]Julho!$G$14</f>
        <v>28</v>
      </c>
      <c r="L6" s="17">
        <f>[2]Julho!$G$15</f>
        <v>22</v>
      </c>
      <c r="M6" s="17">
        <f>[2]Julho!$G$16</f>
        <v>39</v>
      </c>
      <c r="N6" s="17">
        <f>[2]Julho!$G$17</f>
        <v>33</v>
      </c>
      <c r="O6" s="17">
        <f>[2]Julho!$G$18</f>
        <v>24</v>
      </c>
      <c r="P6" s="17">
        <f>[2]Julho!$G$19</f>
        <v>44</v>
      </c>
      <c r="Q6" s="17">
        <f>[2]Julho!$G$20</f>
        <v>49</v>
      </c>
      <c r="R6" s="17">
        <f>[2]Julho!$G$21</f>
        <v>25</v>
      </c>
      <c r="S6" s="17">
        <f>[2]Julho!$G$22</f>
        <v>42</v>
      </c>
      <c r="T6" s="17">
        <f>[2]Julho!$G$23</f>
        <v>26</v>
      </c>
      <c r="U6" s="17">
        <f>[2]Julho!$G$24</f>
        <v>28</v>
      </c>
      <c r="V6" s="17">
        <f>[2]Julho!$G$25</f>
        <v>31</v>
      </c>
      <c r="W6" s="17">
        <f>[2]Julho!$G$26</f>
        <v>39</v>
      </c>
      <c r="X6" s="17">
        <f>[2]Julho!$G$27</f>
        <v>30</v>
      </c>
      <c r="Y6" s="17">
        <f>[2]Julho!$G$28</f>
        <v>24</v>
      </c>
      <c r="Z6" s="17">
        <f>[2]Julho!$G$29</f>
        <v>25</v>
      </c>
      <c r="AA6" s="17">
        <f>[2]Julho!$G$30</f>
        <v>27</v>
      </c>
      <c r="AB6" s="17">
        <f>[2]Julho!$G$31</f>
        <v>32</v>
      </c>
      <c r="AC6" s="17">
        <f>[2]Julho!$G$32</f>
        <v>37</v>
      </c>
      <c r="AD6" s="17">
        <f>[2]Julho!$G$33</f>
        <v>29</v>
      </c>
      <c r="AE6" s="17">
        <f>[2]Julho!$G$34</f>
        <v>31</v>
      </c>
      <c r="AF6" s="17">
        <f>[2]Julho!$G$35</f>
        <v>24</v>
      </c>
      <c r="AG6" s="23">
        <f>MIN(B6:AF6)</f>
        <v>22</v>
      </c>
      <c r="AH6" s="97">
        <f t="shared" ref="AH6:AH16" si="1">AVERAGE(B6:AF6)</f>
        <v>31.483870967741936</v>
      </c>
    </row>
    <row r="7" spans="1:34" ht="17.100000000000001" customHeight="1" x14ac:dyDescent="0.2">
      <c r="A7" s="80" t="s">
        <v>1</v>
      </c>
      <c r="B7" s="17">
        <f>[3]Julho!$G$5</f>
        <v>31</v>
      </c>
      <c r="C7" s="17">
        <f>[3]Julho!$G$6</f>
        <v>30</v>
      </c>
      <c r="D7" s="17">
        <f>[3]Julho!$G$7</f>
        <v>26</v>
      </c>
      <c r="E7" s="17">
        <f>[3]Julho!$G$8</f>
        <v>27</v>
      </c>
      <c r="F7" s="17">
        <f>[3]Julho!$G$9</f>
        <v>31</v>
      </c>
      <c r="G7" s="17">
        <f>[3]Julho!$G$10</f>
        <v>67</v>
      </c>
      <c r="H7" s="17">
        <f>[3]Julho!$G$11</f>
        <v>37</v>
      </c>
      <c r="I7" s="17">
        <f>[3]Julho!$G$12</f>
        <v>38</v>
      </c>
      <c r="J7" s="17">
        <f>[3]Julho!$G$13</f>
        <v>31</v>
      </c>
      <c r="K7" s="17">
        <f>[3]Julho!$G$14</f>
        <v>36</v>
      </c>
      <c r="L7" s="17">
        <f>[3]Julho!$G$15</f>
        <v>35</v>
      </c>
      <c r="M7" s="17">
        <f>[3]Julho!$G$16</f>
        <v>38</v>
      </c>
      <c r="N7" s="17">
        <f>[3]Julho!$G$17</f>
        <v>35</v>
      </c>
      <c r="O7" s="17">
        <f>[3]Julho!$G$18</f>
        <v>28</v>
      </c>
      <c r="P7" s="17">
        <f>[3]Julho!$G$19</f>
        <v>40</v>
      </c>
      <c r="Q7" s="17">
        <f>[3]Julho!$G$20</f>
        <v>53</v>
      </c>
      <c r="R7" s="17">
        <f>[3]Julho!$G$21</f>
        <v>20</v>
      </c>
      <c r="S7" s="17">
        <f>[3]Julho!$G$22</f>
        <v>39</v>
      </c>
      <c r="T7" s="17">
        <f>[3]Julho!$G$23</f>
        <v>39</v>
      </c>
      <c r="U7" s="17">
        <f>[3]Julho!$G$24</f>
        <v>25</v>
      </c>
      <c r="V7" s="17">
        <f>[3]Julho!$G$25</f>
        <v>30</v>
      </c>
      <c r="W7" s="17">
        <f>[3]Julho!$G$26</f>
        <v>28</v>
      </c>
      <c r="X7" s="17">
        <f>[3]Julho!$G$27</f>
        <v>21</v>
      </c>
      <c r="Y7" s="17">
        <f>[3]Julho!$G$28</f>
        <v>18</v>
      </c>
      <c r="Z7" s="17">
        <f>[3]Julho!$G$29</f>
        <v>22</v>
      </c>
      <c r="AA7" s="17">
        <f>[3]Julho!$G$30</f>
        <v>29</v>
      </c>
      <c r="AB7" s="17">
        <f>[3]Julho!$G$31</f>
        <v>23</v>
      </c>
      <c r="AC7" s="17">
        <f>[3]Julho!$G$32</f>
        <v>31</v>
      </c>
      <c r="AD7" s="17">
        <f>[3]Julho!$G$33</f>
        <v>23</v>
      </c>
      <c r="AE7" s="17">
        <f>[3]Julho!$G$34</f>
        <v>20</v>
      </c>
      <c r="AF7" s="17">
        <f>[3]Julho!$G$35</f>
        <v>18</v>
      </c>
      <c r="AG7" s="23">
        <f t="shared" ref="AG7:AG16" si="2">MIN(B7:AF7)</f>
        <v>18</v>
      </c>
      <c r="AH7" s="97">
        <f t="shared" si="1"/>
        <v>31.258064516129032</v>
      </c>
    </row>
    <row r="8" spans="1:34" ht="17.100000000000001" customHeight="1" x14ac:dyDescent="0.2">
      <c r="A8" s="80" t="s">
        <v>75</v>
      </c>
      <c r="B8" s="17">
        <f>[4]Julho!$G$5</f>
        <v>34</v>
      </c>
      <c r="C8" s="17">
        <f>[4]Julho!$G$6</f>
        <v>31</v>
      </c>
      <c r="D8" s="17">
        <f>[4]Julho!$G$7</f>
        <v>29</v>
      </c>
      <c r="E8" s="17">
        <f>[4]Julho!$G$8</f>
        <v>36</v>
      </c>
      <c r="F8" s="17">
        <f>[4]Julho!$G$9</f>
        <v>27</v>
      </c>
      <c r="G8" s="17">
        <f>[4]Julho!$G$10</f>
        <v>49</v>
      </c>
      <c r="H8" s="17">
        <f>[4]Julho!$G$11</f>
        <v>27</v>
      </c>
      <c r="I8" s="17">
        <f>[4]Julho!$G$12</f>
        <v>21</v>
      </c>
      <c r="J8" s="17">
        <f>[4]Julho!$G$13</f>
        <v>28</v>
      </c>
      <c r="K8" s="17">
        <f>[4]Julho!$G$14</f>
        <v>25</v>
      </c>
      <c r="L8" s="17">
        <f>[4]Julho!$G$15</f>
        <v>20</v>
      </c>
      <c r="M8" s="17">
        <f>[4]Julho!$G$16</f>
        <v>25</v>
      </c>
      <c r="N8" s="17">
        <f>[4]Julho!$G$17</f>
        <v>28</v>
      </c>
      <c r="O8" s="17">
        <f>[4]Julho!$G$18</f>
        <v>19</v>
      </c>
      <c r="P8" s="17">
        <f>[4]Julho!$G$19</f>
        <v>26</v>
      </c>
      <c r="Q8" s="17">
        <f>[4]Julho!$G$20</f>
        <v>43</v>
      </c>
      <c r="R8" s="17">
        <f>[4]Julho!$G$21</f>
        <v>33</v>
      </c>
      <c r="S8" s="17">
        <f>[4]Julho!$G$22</f>
        <v>31</v>
      </c>
      <c r="T8" s="17">
        <f>[4]Julho!$G$23</f>
        <v>26</v>
      </c>
      <c r="U8" s="17">
        <f>[4]Julho!$G$24</f>
        <v>30</v>
      </c>
      <c r="V8" s="17">
        <f>[4]Julho!$G$25</f>
        <v>39</v>
      </c>
      <c r="W8" s="17">
        <f>[4]Julho!$G$26</f>
        <v>41</v>
      </c>
      <c r="X8" s="17">
        <f>[4]Julho!$G$27</f>
        <v>38</v>
      </c>
      <c r="Y8" s="17">
        <f>[4]Julho!$G$28</f>
        <v>33</v>
      </c>
      <c r="Z8" s="17">
        <f>[4]Julho!$G$29</f>
        <v>25</v>
      </c>
      <c r="AA8" s="17">
        <f>[4]Julho!$G$30</f>
        <v>19</v>
      </c>
      <c r="AB8" s="17">
        <f>[4]Julho!$G$31</f>
        <v>27</v>
      </c>
      <c r="AC8" s="17">
        <f>[4]Julho!$G$32</f>
        <v>36</v>
      </c>
      <c r="AD8" s="17">
        <f>[4]Julho!$G$33</f>
        <v>34</v>
      </c>
      <c r="AE8" s="17">
        <f>[4]Julho!$G$34</f>
        <v>35</v>
      </c>
      <c r="AF8" s="17">
        <f>[4]Julho!$G$35</f>
        <v>27</v>
      </c>
      <c r="AG8" s="61">
        <f t="shared" si="2"/>
        <v>19</v>
      </c>
      <c r="AH8" s="97">
        <f t="shared" si="1"/>
        <v>30.387096774193548</v>
      </c>
    </row>
    <row r="9" spans="1:34" ht="17.100000000000001" customHeight="1" x14ac:dyDescent="0.2">
      <c r="A9" s="80" t="s">
        <v>45</v>
      </c>
      <c r="B9" s="17">
        <f>[5]Julho!$G$5</f>
        <v>34</v>
      </c>
      <c r="C9" s="17">
        <f>[5]Julho!$G$6</f>
        <v>32</v>
      </c>
      <c r="D9" s="17">
        <f>[5]Julho!$G$7</f>
        <v>31</v>
      </c>
      <c r="E9" s="17">
        <f>[5]Julho!$G$8</f>
        <v>32</v>
      </c>
      <c r="F9" s="17">
        <f>[5]Julho!$G$9</f>
        <v>49</v>
      </c>
      <c r="G9" s="17">
        <f>[5]Julho!$G$10</f>
        <v>57</v>
      </c>
      <c r="H9" s="17">
        <f>[5]Julho!$G$11</f>
        <v>28</v>
      </c>
      <c r="I9" s="17">
        <f>[5]Julho!$G$12</f>
        <v>34</v>
      </c>
      <c r="J9" s="17">
        <f>[5]Julho!$G$13</f>
        <v>36</v>
      </c>
      <c r="K9" s="17">
        <f>[5]Julho!$G$14</f>
        <v>33</v>
      </c>
      <c r="L9" s="17">
        <f>[5]Julho!$G$15</f>
        <v>31</v>
      </c>
      <c r="M9" s="17">
        <f>[5]Julho!$G$16</f>
        <v>41</v>
      </c>
      <c r="N9" s="17">
        <f>[5]Julho!$G$17</f>
        <v>36</v>
      </c>
      <c r="O9" s="17">
        <f>[5]Julho!$G$18</f>
        <v>28</v>
      </c>
      <c r="P9" s="17">
        <f>[5]Julho!$G$19</f>
        <v>48</v>
      </c>
      <c r="Q9" s="17">
        <f>[5]Julho!$G$20</f>
        <v>55</v>
      </c>
      <c r="R9" s="17">
        <f>[5]Julho!$G$21</f>
        <v>26</v>
      </c>
      <c r="S9" s="17">
        <f>[5]Julho!$G$22</f>
        <v>40</v>
      </c>
      <c r="T9" s="17">
        <f>[5]Julho!$G$23</f>
        <v>44</v>
      </c>
      <c r="U9" s="17">
        <f>[5]Julho!$G$24</f>
        <v>27</v>
      </c>
      <c r="V9" s="17">
        <f>[5]Julho!$G$25</f>
        <v>34</v>
      </c>
      <c r="W9" s="17">
        <f>[5]Julho!$G$26</f>
        <v>32</v>
      </c>
      <c r="X9" s="17">
        <f>[5]Julho!$G$27</f>
        <v>28</v>
      </c>
      <c r="Y9" s="17">
        <f>[5]Julho!$G$28</f>
        <v>25</v>
      </c>
      <c r="Z9" s="17">
        <f>[5]Julho!$G$29</f>
        <v>27</v>
      </c>
      <c r="AA9" s="17">
        <f>[5]Julho!$G$30</f>
        <v>28</v>
      </c>
      <c r="AB9" s="17">
        <f>[5]Julho!$G$31</f>
        <v>30</v>
      </c>
      <c r="AC9" s="17">
        <f>[5]Julho!$G$32</f>
        <v>36</v>
      </c>
      <c r="AD9" s="17">
        <f>[5]Julho!$G$33</f>
        <v>27</v>
      </c>
      <c r="AE9" s="17">
        <f>[5]Julho!$G$34</f>
        <v>27</v>
      </c>
      <c r="AF9" s="17">
        <f>[5]Julho!$G$35</f>
        <v>25</v>
      </c>
      <c r="AG9" s="23">
        <f t="shared" ref="AG9" si="3">MIN(B9:AF9)</f>
        <v>25</v>
      </c>
      <c r="AH9" s="97">
        <f t="shared" ref="AH9" si="4">AVERAGE(B9:AF9)</f>
        <v>34.225806451612904</v>
      </c>
    </row>
    <row r="10" spans="1:34" ht="17.100000000000001" customHeight="1" x14ac:dyDescent="0.2">
      <c r="A10" s="80" t="s">
        <v>2</v>
      </c>
      <c r="B10" s="17">
        <f>[6]Julho!$G$5</f>
        <v>38</v>
      </c>
      <c r="C10" s="17">
        <f>[6]Julho!$G$6</f>
        <v>36</v>
      </c>
      <c r="D10" s="17">
        <f>[6]Julho!$G$7</f>
        <v>33</v>
      </c>
      <c r="E10" s="17">
        <f>[6]Julho!$G$8</f>
        <v>35</v>
      </c>
      <c r="F10" s="17">
        <f>[6]Julho!$G$9</f>
        <v>35</v>
      </c>
      <c r="G10" s="17">
        <f>[6]Julho!$G$10</f>
        <v>53</v>
      </c>
      <c r="H10" s="17">
        <f>[6]Julho!$G$11</f>
        <v>40</v>
      </c>
      <c r="I10" s="17">
        <f>[6]Julho!$G$12</f>
        <v>40</v>
      </c>
      <c r="J10" s="17">
        <f>[6]Julho!$G$13</f>
        <v>36</v>
      </c>
      <c r="K10" s="17">
        <f>[6]Julho!$G$14</f>
        <v>33</v>
      </c>
      <c r="L10" s="17">
        <f>[6]Julho!$G$15</f>
        <v>33</v>
      </c>
      <c r="M10" s="17">
        <f>[6]Julho!$G$16</f>
        <v>39</v>
      </c>
      <c r="N10" s="17">
        <f>[6]Julho!$G$17</f>
        <v>31</v>
      </c>
      <c r="O10" s="17">
        <f>[6]Julho!$G$18</f>
        <v>30</v>
      </c>
      <c r="P10" s="17">
        <f>[6]Julho!$G$19</f>
        <v>37</v>
      </c>
      <c r="Q10" s="17">
        <f>[6]Julho!$G$20</f>
        <v>48</v>
      </c>
      <c r="R10" s="17">
        <f>[6]Julho!$G$21</f>
        <v>30</v>
      </c>
      <c r="S10" s="17">
        <f>[6]Julho!$G$22</f>
        <v>31</v>
      </c>
      <c r="T10" s="17">
        <f>[6]Julho!$G$23</f>
        <v>30</v>
      </c>
      <c r="U10" s="17">
        <f>[6]Julho!$G$24</f>
        <v>41</v>
      </c>
      <c r="V10" s="17">
        <f>[6]Julho!$G$25</f>
        <v>43</v>
      </c>
      <c r="W10" s="17">
        <f>[6]Julho!$G$26</f>
        <v>40</v>
      </c>
      <c r="X10" s="17">
        <f>[6]Julho!$G$27</f>
        <v>29</v>
      </c>
      <c r="Y10" s="17">
        <f>[6]Julho!$G$28</f>
        <v>29</v>
      </c>
      <c r="Z10" s="17">
        <f>[6]Julho!$G$29</f>
        <v>29</v>
      </c>
      <c r="AA10" s="17">
        <f>[6]Julho!$G$30</f>
        <v>34</v>
      </c>
      <c r="AB10" s="17">
        <f>[6]Julho!$G$31</f>
        <v>36</v>
      </c>
      <c r="AC10" s="17">
        <f>[6]Julho!$G$32</f>
        <v>37</v>
      </c>
      <c r="AD10" s="17">
        <f>[6]Julho!$G$33</f>
        <v>33</v>
      </c>
      <c r="AE10" s="17">
        <f>[6]Julho!$G$34</f>
        <v>31</v>
      </c>
      <c r="AF10" s="17">
        <f>[6]Julho!$G$35</f>
        <v>33</v>
      </c>
      <c r="AG10" s="23">
        <f t="shared" si="2"/>
        <v>29</v>
      </c>
      <c r="AH10" s="97">
        <f t="shared" si="1"/>
        <v>35.58064516129032</v>
      </c>
    </row>
    <row r="11" spans="1:34" ht="17.100000000000001" customHeight="1" x14ac:dyDescent="0.2">
      <c r="A11" s="80" t="s">
        <v>3</v>
      </c>
      <c r="B11" s="17">
        <f>[7]Julho!$G$5</f>
        <v>32</v>
      </c>
      <c r="C11" s="17">
        <f>[7]Julho!$G$6</f>
        <v>26</v>
      </c>
      <c r="D11" s="17">
        <f>[7]Julho!$G$7</f>
        <v>29</v>
      </c>
      <c r="E11" s="17">
        <f>[7]Julho!$G$8</f>
        <v>26</v>
      </c>
      <c r="F11" s="17">
        <f>[7]Julho!$G$9</f>
        <v>26</v>
      </c>
      <c r="G11" s="17">
        <f>[7]Julho!$G$10</f>
        <v>23</v>
      </c>
      <c r="H11" s="17">
        <f>[7]Julho!$G$11</f>
        <v>30</v>
      </c>
      <c r="I11" s="17">
        <f>[7]Julho!$G$12</f>
        <v>31</v>
      </c>
      <c r="J11" s="17">
        <f>[7]Julho!$G$13</f>
        <v>26</v>
      </c>
      <c r="K11" s="17">
        <f>[7]Julho!$G$14</f>
        <v>18</v>
      </c>
      <c r="L11" s="17">
        <f>[7]Julho!$G$15</f>
        <v>18</v>
      </c>
      <c r="M11" s="17">
        <f>[7]Julho!$G$16</f>
        <v>20</v>
      </c>
      <c r="N11" s="17">
        <f>[7]Julho!$G$17</f>
        <v>19</v>
      </c>
      <c r="O11" s="17">
        <f>[7]Julho!$G$18</f>
        <v>19</v>
      </c>
      <c r="P11" s="17">
        <f>[7]Julho!$G$19</f>
        <v>19</v>
      </c>
      <c r="Q11" s="17">
        <f>[7]Julho!$G$20</f>
        <v>22</v>
      </c>
      <c r="R11" s="17">
        <f>[7]Julho!$G$21</f>
        <v>30</v>
      </c>
      <c r="S11" s="17">
        <f>[7]Julho!$G$22</f>
        <v>18</v>
      </c>
      <c r="T11" s="17">
        <f>[7]Julho!$G$23</f>
        <v>20</v>
      </c>
      <c r="U11" s="17">
        <f>[7]Julho!$G$24</f>
        <v>25</v>
      </c>
      <c r="V11" s="17">
        <f>[7]Julho!$G$25</f>
        <v>22</v>
      </c>
      <c r="W11" s="17">
        <f>[7]Julho!$G$26</f>
        <v>27</v>
      </c>
      <c r="X11" s="17">
        <f>[7]Julho!$G$27</f>
        <v>23</v>
      </c>
      <c r="Y11" s="17">
        <f>[7]Julho!$G$28</f>
        <v>25</v>
      </c>
      <c r="Z11" s="17">
        <f>[7]Julho!$G$29</f>
        <v>20</v>
      </c>
      <c r="AA11" s="17">
        <f>[7]Julho!$G$30</f>
        <v>18</v>
      </c>
      <c r="AB11" s="17">
        <f>[7]Julho!$G$31</f>
        <v>23</v>
      </c>
      <c r="AC11" s="17">
        <f>[7]Julho!$G$32</f>
        <v>24</v>
      </c>
      <c r="AD11" s="17">
        <f>[7]Julho!$G$33</f>
        <v>20</v>
      </c>
      <c r="AE11" s="17">
        <f>[7]Julho!$G$34</f>
        <v>21</v>
      </c>
      <c r="AF11" s="17">
        <f>[7]Julho!$G$35</f>
        <v>23</v>
      </c>
      <c r="AG11" s="23">
        <f t="shared" si="2"/>
        <v>18</v>
      </c>
      <c r="AH11" s="97">
        <f>AVERAGE(B11:AF11)</f>
        <v>23.322580645161292</v>
      </c>
    </row>
    <row r="12" spans="1:34" ht="17.100000000000001" customHeight="1" x14ac:dyDescent="0.2">
      <c r="A12" s="80" t="s">
        <v>4</v>
      </c>
      <c r="B12" s="17" t="str">
        <f>[8]Julho!$G$5</f>
        <v>*</v>
      </c>
      <c r="C12" s="17" t="str">
        <f>[8]Julho!$G$6</f>
        <v>*</v>
      </c>
      <c r="D12" s="17" t="str">
        <f>[8]Julho!$G$7</f>
        <v>*</v>
      </c>
      <c r="E12" s="17" t="str">
        <f>[8]Julho!$G$8</f>
        <v>*</v>
      </c>
      <c r="F12" s="17" t="str">
        <f>[8]Julho!$G$9</f>
        <v>*</v>
      </c>
      <c r="G12" s="17" t="str">
        <f>[8]Julho!$G$10</f>
        <v>*</v>
      </c>
      <c r="H12" s="17" t="str">
        <f>[8]Julho!$G$11</f>
        <v>*</v>
      </c>
      <c r="I12" s="17" t="str">
        <f>[8]Julho!$G$12</f>
        <v>*</v>
      </c>
      <c r="J12" s="17" t="str">
        <f>[8]Julho!$G$13</f>
        <v>*</v>
      </c>
      <c r="K12" s="17" t="str">
        <f>[8]Julho!$G$14</f>
        <v>*</v>
      </c>
      <c r="L12" s="17" t="str">
        <f>[8]Julho!$G$15</f>
        <v>*</v>
      </c>
      <c r="M12" s="17" t="str">
        <f>[8]Julho!$G$16</f>
        <v>*</v>
      </c>
      <c r="N12" s="17" t="str">
        <f>[8]Julho!$G$17</f>
        <v>*</v>
      </c>
      <c r="O12" s="17" t="str">
        <f>[8]Julho!$G$18</f>
        <v>*</v>
      </c>
      <c r="P12" s="17" t="str">
        <f>[8]Julho!$G$19</f>
        <v>*</v>
      </c>
      <c r="Q12" s="17" t="str">
        <f>[8]Julho!$G$20</f>
        <v>*</v>
      </c>
      <c r="R12" s="17" t="str">
        <f>[8]Julho!$G$21</f>
        <v>*</v>
      </c>
      <c r="S12" s="17" t="str">
        <f>[8]Julho!$G$22</f>
        <v>*</v>
      </c>
      <c r="T12" s="17" t="str">
        <f>[8]Julho!$G$23</f>
        <v>*</v>
      </c>
      <c r="U12" s="17" t="str">
        <f>[8]Julho!$G$24</f>
        <v>*</v>
      </c>
      <c r="V12" s="17" t="str">
        <f>[8]Julho!$G$25</f>
        <v>*</v>
      </c>
      <c r="W12" s="17" t="str">
        <f>[8]Julho!$G$26</f>
        <v>*</v>
      </c>
      <c r="X12" s="17" t="str">
        <f>[8]Julho!$G$27</f>
        <v>*</v>
      </c>
      <c r="Y12" s="17" t="str">
        <f>[8]Julho!$G$28</f>
        <v>*</v>
      </c>
      <c r="Z12" s="17" t="str">
        <f>[8]Julho!$G$29</f>
        <v>*</v>
      </c>
      <c r="AA12" s="17" t="str">
        <f>[8]Julho!$G$30</f>
        <v>*</v>
      </c>
      <c r="AB12" s="17" t="str">
        <f>[8]Julho!$G$31</f>
        <v>*</v>
      </c>
      <c r="AC12" s="17" t="str">
        <f>[8]Julho!$G$32</f>
        <v>*</v>
      </c>
      <c r="AD12" s="17" t="str">
        <f>[8]Julho!$G$33</f>
        <v>*</v>
      </c>
      <c r="AE12" s="17" t="str">
        <f>[8]Julho!$G$34</f>
        <v>*</v>
      </c>
      <c r="AF12" s="17" t="str">
        <f>[8]Julho!$G$35</f>
        <v>*</v>
      </c>
      <c r="AG12" s="23" t="s">
        <v>143</v>
      </c>
      <c r="AH12" s="97" t="s">
        <v>143</v>
      </c>
    </row>
    <row r="13" spans="1:34" ht="17.100000000000001" customHeight="1" x14ac:dyDescent="0.2">
      <c r="A13" s="80" t="s">
        <v>5</v>
      </c>
      <c r="B13" s="17">
        <f>[9]Julho!$G$5</f>
        <v>38</v>
      </c>
      <c r="C13" s="17">
        <f>[9]Julho!$G$6</f>
        <v>36</v>
      </c>
      <c r="D13" s="17">
        <f>[9]Julho!$G$7</f>
        <v>36</v>
      </c>
      <c r="E13" s="17">
        <f>[9]Julho!$G$8</f>
        <v>38</v>
      </c>
      <c r="F13" s="17">
        <f>[9]Julho!$G$9</f>
        <v>48</v>
      </c>
      <c r="G13" s="17">
        <f>[9]Julho!$G$10</f>
        <v>62</v>
      </c>
      <c r="H13" s="17">
        <f>[9]Julho!$G$11</f>
        <v>48</v>
      </c>
      <c r="I13" s="17">
        <f>[9]Julho!$G$12</f>
        <v>42</v>
      </c>
      <c r="J13" s="17">
        <f>[9]Julho!$G$13</f>
        <v>42</v>
      </c>
      <c r="K13" s="17">
        <f>[9]Julho!$G$14</f>
        <v>37</v>
      </c>
      <c r="L13" s="17">
        <f>[9]Julho!$G$15</f>
        <v>37</v>
      </c>
      <c r="M13" s="17">
        <f>[9]Julho!$G$16</f>
        <v>38</v>
      </c>
      <c r="N13" s="17">
        <f>[9]Julho!$G$17</f>
        <v>43</v>
      </c>
      <c r="O13" s="17">
        <f>[9]Julho!$G$18</f>
        <v>30</v>
      </c>
      <c r="P13" s="17">
        <f>[9]Julho!$G$19</f>
        <v>40</v>
      </c>
      <c r="Q13" s="17">
        <f>[9]Julho!$G$20</f>
        <v>38</v>
      </c>
      <c r="R13" s="17">
        <f>[9]Julho!$G$21</f>
        <v>22</v>
      </c>
      <c r="S13" s="17">
        <f>[9]Julho!$G$22</f>
        <v>28</v>
      </c>
      <c r="T13" s="17">
        <f>[9]Julho!$G$23</f>
        <v>30</v>
      </c>
      <c r="U13" s="17">
        <f>[9]Julho!$G$24</f>
        <v>28</v>
      </c>
      <c r="V13" s="17">
        <f>[9]Julho!$G$25</f>
        <v>25</v>
      </c>
      <c r="W13" s="17">
        <f>[9]Julho!$G$26</f>
        <v>32</v>
      </c>
      <c r="X13" s="17">
        <f>[9]Julho!$G$27</f>
        <v>32</v>
      </c>
      <c r="Y13" s="17">
        <f>[9]Julho!$G$28</f>
        <v>30</v>
      </c>
      <c r="Z13" s="17">
        <f>[9]Julho!$G$29</f>
        <v>31</v>
      </c>
      <c r="AA13" s="17">
        <f>[9]Julho!$G$30</f>
        <v>29</v>
      </c>
      <c r="AB13" s="17">
        <f>[9]Julho!$G$31</f>
        <v>40</v>
      </c>
      <c r="AC13" s="17">
        <f>[9]Julho!$G$32</f>
        <v>30</v>
      </c>
      <c r="AD13" s="17">
        <f>[9]Julho!$G$33</f>
        <v>37</v>
      </c>
      <c r="AE13" s="17">
        <f>[9]Julho!$G$34</f>
        <v>30</v>
      </c>
      <c r="AF13" s="17">
        <f>[9]Julho!$G$35</f>
        <v>30</v>
      </c>
      <c r="AG13" s="23">
        <f t="shared" si="2"/>
        <v>22</v>
      </c>
      <c r="AH13" s="97">
        <f t="shared" si="1"/>
        <v>35.70967741935484</v>
      </c>
    </row>
    <row r="14" spans="1:34" ht="17.100000000000001" customHeight="1" x14ac:dyDescent="0.2">
      <c r="A14" s="84" t="s">
        <v>47</v>
      </c>
      <c r="B14" s="17">
        <f>[10]Julho!$G$5</f>
        <v>29</v>
      </c>
      <c r="C14" s="17">
        <f>[10]Julho!$G$6</f>
        <v>25</v>
      </c>
      <c r="D14" s="17">
        <f>[10]Julho!$G$7</f>
        <v>26</v>
      </c>
      <c r="E14" s="17">
        <f>[10]Julho!$G$8</f>
        <v>27</v>
      </c>
      <c r="F14" s="17">
        <f>[10]Julho!$G$9</f>
        <v>25</v>
      </c>
      <c r="G14" s="17">
        <f>[10]Julho!$G$10</f>
        <v>28</v>
      </c>
      <c r="H14" s="17">
        <f>[10]Julho!$G$11</f>
        <v>39</v>
      </c>
      <c r="I14" s="17">
        <f>[10]Julho!$G$12</f>
        <v>27</v>
      </c>
      <c r="J14" s="17">
        <f>[10]Julho!$G$13</f>
        <v>26</v>
      </c>
      <c r="K14" s="17">
        <f>[10]Julho!$G$14</f>
        <v>18</v>
      </c>
      <c r="L14" s="17">
        <f>[10]Julho!$G$15</f>
        <v>21</v>
      </c>
      <c r="M14" s="17">
        <f>[10]Julho!$G$16</f>
        <v>21</v>
      </c>
      <c r="N14" s="17">
        <f>[10]Julho!$G$17</f>
        <v>20</v>
      </c>
      <c r="O14" s="17">
        <f>[10]Julho!$G$18</f>
        <v>23</v>
      </c>
      <c r="P14" s="17">
        <f>[10]Julho!$G$19</f>
        <v>21</v>
      </c>
      <c r="Q14" s="17">
        <f>[10]Julho!$G$20</f>
        <v>28</v>
      </c>
      <c r="R14" s="17">
        <f>[10]Julho!$G$21</f>
        <v>23</v>
      </c>
      <c r="S14" s="156">
        <f>[10]Julho!$G$22</f>
        <v>11</v>
      </c>
      <c r="T14" s="17">
        <f>[10]Julho!$G$23</f>
        <v>20</v>
      </c>
      <c r="U14" s="17">
        <f>[10]Julho!$G$24</f>
        <v>25</v>
      </c>
      <c r="V14" s="17">
        <f>[10]Julho!$G$25</f>
        <v>23</v>
      </c>
      <c r="W14" s="17">
        <f>[10]Julho!$G$26</f>
        <v>21</v>
      </c>
      <c r="X14" s="17">
        <f>[10]Julho!$G$27</f>
        <v>15</v>
      </c>
      <c r="Y14" s="17">
        <f>[10]Julho!$G$28</f>
        <v>20</v>
      </c>
      <c r="Z14" s="17">
        <f>[10]Julho!$G$29</f>
        <v>22</v>
      </c>
      <c r="AA14" s="17">
        <f>[10]Julho!$G$30</f>
        <v>19</v>
      </c>
      <c r="AB14" s="17">
        <f>[10]Julho!$G$31</f>
        <v>24</v>
      </c>
      <c r="AC14" s="17">
        <f>[10]Julho!$G$32</f>
        <v>22</v>
      </c>
      <c r="AD14" s="17">
        <f>[10]Julho!$G$33</f>
        <v>19</v>
      </c>
      <c r="AE14" s="17">
        <f>[10]Julho!$G$34</f>
        <v>18</v>
      </c>
      <c r="AF14" s="17">
        <f>[10]Julho!$G$35</f>
        <v>24</v>
      </c>
      <c r="AG14" s="156">
        <f>MIN(B14:AF14)</f>
        <v>11</v>
      </c>
      <c r="AH14" s="97">
        <f>AVERAGE(B14:AF14)</f>
        <v>22.903225806451612</v>
      </c>
    </row>
    <row r="15" spans="1:34" ht="17.100000000000001" customHeight="1" x14ac:dyDescent="0.2">
      <c r="A15" s="80" t="s">
        <v>6</v>
      </c>
      <c r="B15" s="17">
        <f>[11]Julho!$G$5</f>
        <v>23</v>
      </c>
      <c r="C15" s="17">
        <f>[11]Julho!$G$6</f>
        <v>23</v>
      </c>
      <c r="D15" s="17">
        <f>[11]Julho!$G$7</f>
        <v>22</v>
      </c>
      <c r="E15" s="17">
        <f>[11]Julho!$G$8</f>
        <v>24</v>
      </c>
      <c r="F15" s="17">
        <f>[11]Julho!$G$9</f>
        <v>23</v>
      </c>
      <c r="G15" s="17">
        <f>[11]Julho!$G$10</f>
        <v>50</v>
      </c>
      <c r="H15" s="17">
        <f>[11]Julho!$G$11</f>
        <v>39</v>
      </c>
      <c r="I15" s="17">
        <f>[11]Julho!$G$12</f>
        <v>27</v>
      </c>
      <c r="J15" s="17">
        <f>[11]Julho!$G$13</f>
        <v>21</v>
      </c>
      <c r="K15" s="17">
        <f>[11]Julho!$G$14</f>
        <v>23</v>
      </c>
      <c r="L15" s="17">
        <f>[11]Julho!$G$15</f>
        <v>22</v>
      </c>
      <c r="M15" s="17">
        <f>[11]Julho!$G$16</f>
        <v>23</v>
      </c>
      <c r="N15" s="17">
        <f>[11]Julho!$G$17</f>
        <v>20</v>
      </c>
      <c r="O15" s="17">
        <f>[11]Julho!$G$18</f>
        <v>18</v>
      </c>
      <c r="P15" s="17">
        <f>[11]Julho!$G$19</f>
        <v>18</v>
      </c>
      <c r="Q15" s="17">
        <f>[11]Julho!$G$20</f>
        <v>51</v>
      </c>
      <c r="R15" s="17">
        <f>[11]Julho!$G$21</f>
        <v>20</v>
      </c>
      <c r="S15" s="17">
        <f>[11]Julho!$G$22</f>
        <v>20</v>
      </c>
      <c r="T15" s="17">
        <f>[11]Julho!$G$23</f>
        <v>24</v>
      </c>
      <c r="U15" s="17">
        <f>[11]Julho!$G$24</f>
        <v>25</v>
      </c>
      <c r="V15" s="17">
        <f>[11]Julho!$G$25</f>
        <v>27</v>
      </c>
      <c r="W15" s="17">
        <f>[11]Julho!$G$26</f>
        <v>21</v>
      </c>
      <c r="X15" s="17">
        <f>[11]Julho!$G$27</f>
        <v>19</v>
      </c>
      <c r="Y15" s="17">
        <f>[11]Julho!$G$28</f>
        <v>17</v>
      </c>
      <c r="Z15" s="17">
        <f>[11]Julho!$G$29</f>
        <v>16</v>
      </c>
      <c r="AA15" s="17">
        <f>[11]Julho!$G$30</f>
        <v>18</v>
      </c>
      <c r="AB15" s="17">
        <f>[11]Julho!$G$31</f>
        <v>44</v>
      </c>
      <c r="AC15" s="17">
        <f>[11]Julho!$G$32</f>
        <v>26</v>
      </c>
      <c r="AD15" s="17">
        <f>[11]Julho!$G$33</f>
        <v>16</v>
      </c>
      <c r="AE15" s="17">
        <f>[11]Julho!$G$34</f>
        <v>14</v>
      </c>
      <c r="AF15" s="17">
        <f>[11]Julho!$G$35</f>
        <v>27</v>
      </c>
      <c r="AG15" s="23">
        <f t="shared" si="2"/>
        <v>14</v>
      </c>
      <c r="AH15" s="97">
        <f t="shared" si="1"/>
        <v>24.548387096774192</v>
      </c>
    </row>
    <row r="16" spans="1:34" ht="17.100000000000001" customHeight="1" x14ac:dyDescent="0.2">
      <c r="A16" s="80" t="s">
        <v>7</v>
      </c>
      <c r="B16" s="17">
        <f>[12]Julho!$G$5</f>
        <v>36</v>
      </c>
      <c r="C16" s="17">
        <f>[12]Julho!$G$6</f>
        <v>36</v>
      </c>
      <c r="D16" s="17">
        <f>[12]Julho!$G$7</f>
        <v>31</v>
      </c>
      <c r="E16" s="17">
        <f>[12]Julho!$G$8</f>
        <v>29</v>
      </c>
      <c r="F16" s="17">
        <f>[12]Julho!$G$9</f>
        <v>33</v>
      </c>
      <c r="G16" s="17">
        <f>[12]Julho!$G$10</f>
        <v>55</v>
      </c>
      <c r="H16" s="17">
        <f>[12]Julho!$G$11</f>
        <v>34</v>
      </c>
      <c r="I16" s="17">
        <f>[12]Julho!$G$12</f>
        <v>32</v>
      </c>
      <c r="J16" s="17">
        <f>[12]Julho!$G$13</f>
        <v>35</v>
      </c>
      <c r="K16" s="17">
        <f>[12]Julho!$G$14</f>
        <v>33</v>
      </c>
      <c r="L16" s="17">
        <f>[12]Julho!$G$15</f>
        <v>30</v>
      </c>
      <c r="M16" s="17">
        <f>[12]Julho!$G$16</f>
        <v>32</v>
      </c>
      <c r="N16" s="17">
        <f>[12]Julho!$G$17</f>
        <v>33</v>
      </c>
      <c r="O16" s="17">
        <f>[12]Julho!$G$18</f>
        <v>27</v>
      </c>
      <c r="P16" s="17">
        <f>[12]Julho!$G$19</f>
        <v>42</v>
      </c>
      <c r="Q16" s="17">
        <f>[12]Julho!$G$20</f>
        <v>54</v>
      </c>
      <c r="R16" s="17">
        <f>[12]Julho!$G$21</f>
        <v>30</v>
      </c>
      <c r="S16" s="17">
        <f>[12]Julho!$G$22</f>
        <v>42</v>
      </c>
      <c r="T16" s="17">
        <f>[12]Julho!$G$23</f>
        <v>41</v>
      </c>
      <c r="U16" s="17">
        <f>[12]Julho!$G$24</f>
        <v>35</v>
      </c>
      <c r="V16" s="17">
        <f>[12]Julho!$G$25</f>
        <v>36</v>
      </c>
      <c r="W16" s="17">
        <f>[12]Julho!$G$26</f>
        <v>45</v>
      </c>
      <c r="X16" s="17">
        <f>[12]Julho!$G$27</f>
        <v>33</v>
      </c>
      <c r="Y16" s="17">
        <f>[12]Julho!$G$28</f>
        <v>30</v>
      </c>
      <c r="Z16" s="17">
        <f>[12]Julho!$G$29</f>
        <v>25</v>
      </c>
      <c r="AA16" s="17">
        <f>[12]Julho!$G$30</f>
        <v>28</v>
      </c>
      <c r="AB16" s="17">
        <f>[12]Julho!$G$31</f>
        <v>31</v>
      </c>
      <c r="AC16" s="17">
        <f>[12]Julho!$G$32</f>
        <v>39</v>
      </c>
      <c r="AD16" s="17">
        <f>[12]Julho!$G$33</f>
        <v>34</v>
      </c>
      <c r="AE16" s="17">
        <f>[12]Julho!$G$34</f>
        <v>36</v>
      </c>
      <c r="AF16" s="17">
        <f>[12]Julho!$G$35</f>
        <v>27</v>
      </c>
      <c r="AG16" s="23">
        <f t="shared" si="2"/>
        <v>25</v>
      </c>
      <c r="AH16" s="97">
        <f t="shared" si="1"/>
        <v>34.967741935483872</v>
      </c>
    </row>
    <row r="17" spans="1:34" ht="17.100000000000001" customHeight="1" x14ac:dyDescent="0.2">
      <c r="A17" s="80" t="s">
        <v>8</v>
      </c>
      <c r="B17" s="17">
        <f>[13]Julho!$G$5</f>
        <v>61</v>
      </c>
      <c r="C17" s="17">
        <f>[13]Julho!$G$6</f>
        <v>39</v>
      </c>
      <c r="D17" s="17">
        <f>[13]Julho!$G$7</f>
        <v>33</v>
      </c>
      <c r="E17" s="17">
        <f>[13]Julho!$G$8</f>
        <v>38</v>
      </c>
      <c r="F17" s="17">
        <f>[13]Julho!$G$9</f>
        <v>37</v>
      </c>
      <c r="G17" s="17">
        <f>[13]Julho!$G$10</f>
        <v>64</v>
      </c>
      <c r="H17" s="17">
        <f>[13]Julho!$G$11</f>
        <v>41</v>
      </c>
      <c r="I17" s="17">
        <f>[13]Julho!$G$12</f>
        <v>36</v>
      </c>
      <c r="J17" s="17">
        <f>[13]Julho!$G$13</f>
        <v>39</v>
      </c>
      <c r="K17" s="17">
        <f>[13]Julho!$G$14</f>
        <v>31</v>
      </c>
      <c r="L17" s="17">
        <f>[13]Julho!$G$15</f>
        <v>28</v>
      </c>
      <c r="M17" s="17">
        <f>[13]Julho!$G$16</f>
        <v>41</v>
      </c>
      <c r="N17" s="17">
        <f>[13]Julho!$G$17</f>
        <v>50</v>
      </c>
      <c r="O17" s="17">
        <f>[13]Julho!$G$18</f>
        <v>27</v>
      </c>
      <c r="P17" s="17">
        <f>[13]Julho!$G$19</f>
        <v>49</v>
      </c>
      <c r="Q17" s="17">
        <f>[13]Julho!$G$20</f>
        <v>52</v>
      </c>
      <c r="R17" s="17">
        <f>[13]Julho!$G$21</f>
        <v>33</v>
      </c>
      <c r="S17" s="17">
        <f>[13]Julho!$G$22</f>
        <v>56</v>
      </c>
      <c r="T17" s="17">
        <f>[13]Julho!$G$23</f>
        <v>35</v>
      </c>
      <c r="U17" s="17">
        <f>[13]Julho!$G$24</f>
        <v>27</v>
      </c>
      <c r="V17" s="17">
        <f>[13]Julho!$G$25</f>
        <v>34</v>
      </c>
      <c r="W17" s="17">
        <f>[13]Julho!$G$26</f>
        <v>32</v>
      </c>
      <c r="X17" s="17">
        <f>[13]Julho!$G$27</f>
        <v>28</v>
      </c>
      <c r="Y17" s="17">
        <f>[13]Julho!$G$28</f>
        <v>25</v>
      </c>
      <c r="Z17" s="17">
        <f>[13]Julho!$G$29</f>
        <v>27</v>
      </c>
      <c r="AA17" s="17">
        <f>[13]Julho!$G$30</f>
        <v>28</v>
      </c>
      <c r="AB17" s="17">
        <f>[13]Julho!$G$31</f>
        <v>30</v>
      </c>
      <c r="AC17" s="17">
        <f>[13]Julho!$G$32</f>
        <v>36</v>
      </c>
      <c r="AD17" s="17">
        <f>[13]Julho!$G$33</f>
        <v>47</v>
      </c>
      <c r="AE17" s="17">
        <f>[13]Julho!$G$34</f>
        <v>40</v>
      </c>
      <c r="AF17" s="17">
        <f>[13]Julho!$G$35</f>
        <v>33</v>
      </c>
      <c r="AG17" s="23">
        <f>MIN(B17:AF17)</f>
        <v>25</v>
      </c>
      <c r="AH17" s="97">
        <f>AVERAGE(B17:AF17)</f>
        <v>37.967741935483872</v>
      </c>
    </row>
    <row r="18" spans="1:34" ht="17.100000000000001" customHeight="1" x14ac:dyDescent="0.2">
      <c r="A18" s="80" t="s">
        <v>9</v>
      </c>
      <c r="B18" s="17">
        <f>[14]Julho!$G$5</f>
        <v>30</v>
      </c>
      <c r="C18" s="17">
        <f>[14]Julho!$G$6</f>
        <v>30</v>
      </c>
      <c r="D18" s="17">
        <f>[14]Julho!$G$7</f>
        <v>25</v>
      </c>
      <c r="E18" s="17">
        <f>[14]Julho!$G$8</f>
        <v>32</v>
      </c>
      <c r="F18" s="17">
        <f>[14]Julho!$G$9</f>
        <v>29</v>
      </c>
      <c r="G18" s="17">
        <f>[14]Julho!$G$10</f>
        <v>48</v>
      </c>
      <c r="H18" s="17">
        <f>[14]Julho!$G$11</f>
        <v>38</v>
      </c>
      <c r="I18" s="17">
        <f>[14]Julho!$G$12</f>
        <v>22</v>
      </c>
      <c r="J18" s="17">
        <f>[14]Julho!$G$13</f>
        <v>30</v>
      </c>
      <c r="K18" s="17">
        <f>[14]Julho!$G$14</f>
        <v>28</v>
      </c>
      <c r="L18" s="17">
        <f>[14]Julho!$G$15</f>
        <v>22</v>
      </c>
      <c r="M18" s="17">
        <f>[14]Julho!$G$16</f>
        <v>32</v>
      </c>
      <c r="N18" s="17">
        <f>[14]Julho!$G$17</f>
        <v>30</v>
      </c>
      <c r="O18" s="17">
        <f>[14]Julho!$G$18</f>
        <v>21</v>
      </c>
      <c r="P18" s="17">
        <f>[14]Julho!$G$19</f>
        <v>38</v>
      </c>
      <c r="Q18" s="17">
        <f>[14]Julho!$G$20</f>
        <v>49</v>
      </c>
      <c r="R18" s="17">
        <f>[14]Julho!$G$21</f>
        <v>26</v>
      </c>
      <c r="S18" s="17">
        <f>[14]Julho!$G$22</f>
        <v>36</v>
      </c>
      <c r="T18" s="17">
        <f>[14]Julho!$G$23</f>
        <v>38</v>
      </c>
      <c r="U18" s="17">
        <f>[14]Julho!$G$24</f>
        <v>31</v>
      </c>
      <c r="V18" s="17">
        <f>[14]Julho!$G$25</f>
        <v>37</v>
      </c>
      <c r="W18" s="17">
        <f>[14]Julho!$G$26</f>
        <v>39</v>
      </c>
      <c r="X18" s="17">
        <f>[14]Julho!$G$27</f>
        <v>36</v>
      </c>
      <c r="Y18" s="17">
        <f>[14]Julho!$G$28</f>
        <v>27</v>
      </c>
      <c r="Z18" s="17">
        <f>[14]Julho!$G$29</f>
        <v>32</v>
      </c>
      <c r="AA18" s="17">
        <f>[14]Julho!$G$30</f>
        <v>26</v>
      </c>
      <c r="AB18" s="17">
        <f>[14]Julho!$G$31</f>
        <v>30</v>
      </c>
      <c r="AC18" s="17">
        <f>[14]Julho!$G$32</f>
        <v>45</v>
      </c>
      <c r="AD18" s="17">
        <f>[14]Julho!$G$33</f>
        <v>30</v>
      </c>
      <c r="AE18" s="17">
        <f>[14]Julho!$G$34</f>
        <v>33</v>
      </c>
      <c r="AF18" s="17">
        <f>[14]Julho!$G$35</f>
        <v>26</v>
      </c>
      <c r="AG18" s="23">
        <f t="shared" ref="AG18:AG30" si="5">MIN(B18:AF18)</f>
        <v>21</v>
      </c>
      <c r="AH18" s="97">
        <f t="shared" ref="AH18:AH29" si="6">AVERAGE(B18:AF18)</f>
        <v>32.12903225806452</v>
      </c>
    </row>
    <row r="19" spans="1:34" ht="17.100000000000001" customHeight="1" x14ac:dyDescent="0.2">
      <c r="A19" s="80" t="s">
        <v>46</v>
      </c>
      <c r="B19" s="17">
        <f>[15]Julho!$G$5</f>
        <v>32</v>
      </c>
      <c r="C19" s="17">
        <f>[15]Julho!$G$6</f>
        <v>33</v>
      </c>
      <c r="D19" s="17">
        <f>[15]Julho!$G$7</f>
        <v>30</v>
      </c>
      <c r="E19" s="17">
        <f>[15]Julho!$G$8</f>
        <v>32</v>
      </c>
      <c r="F19" s="17">
        <f>[15]Julho!$G$9</f>
        <v>43</v>
      </c>
      <c r="G19" s="17">
        <f>[15]Julho!$G$10</f>
        <v>53</v>
      </c>
      <c r="H19" s="17">
        <f>[15]Julho!$G$11</f>
        <v>29</v>
      </c>
      <c r="I19" s="17">
        <f>[15]Julho!$G$12</f>
        <v>35</v>
      </c>
      <c r="J19" s="17">
        <f>[15]Julho!$G$13</f>
        <v>37</v>
      </c>
      <c r="K19" s="17">
        <f>[15]Julho!$G$14</f>
        <v>38</v>
      </c>
      <c r="L19" s="17">
        <f>[15]Julho!$G$15</f>
        <v>33</v>
      </c>
      <c r="M19" s="17">
        <f>[15]Julho!$G$16</f>
        <v>39</v>
      </c>
      <c r="N19" s="17">
        <f>[15]Julho!$G$17</f>
        <v>36</v>
      </c>
      <c r="O19" s="17">
        <f>[15]Julho!$G$18</f>
        <v>32</v>
      </c>
      <c r="P19" s="17">
        <f>[15]Julho!$G$19</f>
        <v>45</v>
      </c>
      <c r="Q19" s="17">
        <f>[15]Julho!$G$20</f>
        <v>50</v>
      </c>
      <c r="R19" s="17">
        <f>[15]Julho!$G$21</f>
        <v>22</v>
      </c>
      <c r="S19" s="17">
        <f>[15]Julho!$G$22</f>
        <v>39</v>
      </c>
      <c r="T19" s="17">
        <f>[15]Julho!$G$23</f>
        <v>42</v>
      </c>
      <c r="U19" s="17">
        <f>[15]Julho!$G$24</f>
        <v>31</v>
      </c>
      <c r="V19" s="17">
        <f>[15]Julho!$G$25</f>
        <v>30</v>
      </c>
      <c r="W19" s="17">
        <f>[15]Julho!$G$26</f>
        <v>32</v>
      </c>
      <c r="X19" s="17">
        <f>[15]Julho!$G$27</f>
        <v>26</v>
      </c>
      <c r="Y19" s="17">
        <f>[15]Julho!$G$28</f>
        <v>22</v>
      </c>
      <c r="Z19" s="17">
        <f>[15]Julho!$G$29</f>
        <v>31</v>
      </c>
      <c r="AA19" s="17">
        <f>[15]Julho!$G$30</f>
        <v>32</v>
      </c>
      <c r="AB19" s="17">
        <f>[15]Julho!$G$31</f>
        <v>22</v>
      </c>
      <c r="AC19" s="17">
        <f>[15]Julho!$G$32</f>
        <v>33</v>
      </c>
      <c r="AD19" s="17">
        <f>[15]Julho!$G$33</f>
        <v>25</v>
      </c>
      <c r="AE19" s="17">
        <f>[15]Julho!$G$34</f>
        <v>26</v>
      </c>
      <c r="AF19" s="17">
        <f>[15]Julho!$G$35</f>
        <v>24</v>
      </c>
      <c r="AG19" s="23">
        <f t="shared" ref="AG19" si="7">MIN(B19:AF19)</f>
        <v>22</v>
      </c>
      <c r="AH19" s="97">
        <f t="shared" ref="AH19" si="8">AVERAGE(B19:AF19)</f>
        <v>33.354838709677416</v>
      </c>
    </row>
    <row r="20" spans="1:34" ht="17.100000000000001" customHeight="1" x14ac:dyDescent="0.2">
      <c r="A20" s="80" t="s">
        <v>10</v>
      </c>
      <c r="B20" s="17">
        <f>[16]Julho!$G$5</f>
        <v>33</v>
      </c>
      <c r="C20" s="17">
        <f>[16]Julho!$G$6</f>
        <v>32</v>
      </c>
      <c r="D20" s="17">
        <f>[16]Julho!$G$7</f>
        <v>28</v>
      </c>
      <c r="E20" s="17">
        <f>[16]Julho!$G$8</f>
        <v>33</v>
      </c>
      <c r="F20" s="17">
        <f>[16]Julho!$G$9</f>
        <v>36</v>
      </c>
      <c r="G20" s="17">
        <f>[16]Julho!$G$10</f>
        <v>54</v>
      </c>
      <c r="H20" s="17">
        <f>[16]Julho!$G$11</f>
        <v>41</v>
      </c>
      <c r="I20" s="17">
        <f>[16]Julho!$G$12</f>
        <v>30</v>
      </c>
      <c r="J20" s="17">
        <f>[16]Julho!$G$13</f>
        <v>31</v>
      </c>
      <c r="K20" s="17">
        <f>[16]Julho!$G$14</f>
        <v>32</v>
      </c>
      <c r="L20" s="17">
        <f>[16]Julho!$G$15</f>
        <v>27</v>
      </c>
      <c r="M20" s="17">
        <f>[16]Julho!$G$16</f>
        <v>38</v>
      </c>
      <c r="N20" s="17">
        <f>[16]Julho!$G$17</f>
        <v>37</v>
      </c>
      <c r="O20" s="17">
        <f>[16]Julho!$G$18</f>
        <v>26</v>
      </c>
      <c r="P20" s="17">
        <f>[16]Julho!$G$19</f>
        <v>47</v>
      </c>
      <c r="Q20" s="17">
        <f>[16]Julho!$G$20</f>
        <v>51</v>
      </c>
      <c r="R20" s="17">
        <f>[16]Julho!$G$21</f>
        <v>28</v>
      </c>
      <c r="S20" s="17">
        <f>[16]Julho!$G$22</f>
        <v>44</v>
      </c>
      <c r="T20" s="17">
        <f>[16]Julho!$G$23</f>
        <v>38</v>
      </c>
      <c r="U20" s="17">
        <f>[16]Julho!$G$24</f>
        <v>32</v>
      </c>
      <c r="V20" s="17">
        <f>[16]Julho!$G$25</f>
        <v>36</v>
      </c>
      <c r="W20" s="17">
        <f>[16]Julho!$G$26</f>
        <v>42</v>
      </c>
      <c r="X20" s="17">
        <f>[16]Julho!$G$27</f>
        <v>35</v>
      </c>
      <c r="Y20" s="17">
        <f>[16]Julho!$G$28</f>
        <v>26</v>
      </c>
      <c r="Z20" s="17">
        <f>[16]Julho!$G$29</f>
        <v>28</v>
      </c>
      <c r="AA20" s="17">
        <f>[16]Julho!$G$30</f>
        <v>26</v>
      </c>
      <c r="AB20" s="17">
        <f>[16]Julho!$G$31</f>
        <v>35</v>
      </c>
      <c r="AC20" s="17">
        <f>[16]Julho!$G$32</f>
        <v>36</v>
      </c>
      <c r="AD20" s="17">
        <f>[16]Julho!$G$33</f>
        <v>31</v>
      </c>
      <c r="AE20" s="17">
        <f>[16]Julho!$G$34</f>
        <v>34</v>
      </c>
      <c r="AF20" s="17">
        <f>[16]Julho!$G$35</f>
        <v>26</v>
      </c>
      <c r="AG20" s="23">
        <f t="shared" si="5"/>
        <v>26</v>
      </c>
      <c r="AH20" s="97">
        <f t="shared" si="6"/>
        <v>34.612903225806448</v>
      </c>
    </row>
    <row r="21" spans="1:34" ht="17.100000000000001" customHeight="1" x14ac:dyDescent="0.2">
      <c r="A21" s="80" t="s">
        <v>11</v>
      </c>
      <c r="B21" s="17">
        <f>[17]Julho!$G$5</f>
        <v>32</v>
      </c>
      <c r="C21" s="17">
        <f>[17]Julho!$G$6</f>
        <v>29</v>
      </c>
      <c r="D21" s="17">
        <f>[17]Julho!$G$7</f>
        <v>27</v>
      </c>
      <c r="E21" s="17">
        <f>[17]Julho!$G$8</f>
        <v>27</v>
      </c>
      <c r="F21" s="17">
        <f>[17]Julho!$G$9</f>
        <v>30</v>
      </c>
      <c r="G21" s="17">
        <f>[17]Julho!$G$10</f>
        <v>64</v>
      </c>
      <c r="H21" s="17">
        <f>[17]Julho!$G$11</f>
        <v>31</v>
      </c>
      <c r="I21" s="17">
        <f>[17]Julho!$G$12</f>
        <v>41</v>
      </c>
      <c r="J21" s="17">
        <f>[17]Julho!$G$13</f>
        <v>29</v>
      </c>
      <c r="K21" s="17">
        <f>[17]Julho!$G$14</f>
        <v>32</v>
      </c>
      <c r="L21" s="17">
        <f>[17]Julho!$G$15</f>
        <v>29</v>
      </c>
      <c r="M21" s="17">
        <f>[17]Julho!$G$16</f>
        <v>33</v>
      </c>
      <c r="N21" s="17">
        <f>[17]Julho!$G$17</f>
        <v>31</v>
      </c>
      <c r="O21" s="17">
        <f>[17]Julho!$G$18</f>
        <v>26</v>
      </c>
      <c r="P21" s="17">
        <f>[17]Julho!$G$19</f>
        <v>35</v>
      </c>
      <c r="Q21" s="17">
        <f>[17]Julho!$G$20</f>
        <v>46</v>
      </c>
      <c r="R21" s="17">
        <f>[17]Julho!$G$21</f>
        <v>30</v>
      </c>
      <c r="S21" s="17">
        <f>[17]Julho!$G$22</f>
        <v>45</v>
      </c>
      <c r="T21" s="17">
        <f>[17]Julho!$G$23</f>
        <v>34</v>
      </c>
      <c r="U21" s="17">
        <f>[17]Julho!$G$24</f>
        <v>32</v>
      </c>
      <c r="V21" s="17">
        <f>[17]Julho!$G$25</f>
        <v>34</v>
      </c>
      <c r="W21" s="17">
        <f>[17]Julho!$G$26</f>
        <v>35</v>
      </c>
      <c r="X21" s="17">
        <f>[17]Julho!$G$27</f>
        <v>21</v>
      </c>
      <c r="Y21" s="17">
        <f>[17]Julho!$G$28</f>
        <v>20</v>
      </c>
      <c r="Z21" s="17">
        <f>[17]Julho!$G$29</f>
        <v>24</v>
      </c>
      <c r="AA21" s="17">
        <f>[17]Julho!$G$30</f>
        <v>27</v>
      </c>
      <c r="AB21" s="17">
        <f>[17]Julho!$G$31</f>
        <v>27</v>
      </c>
      <c r="AC21" s="17">
        <f>[17]Julho!$G$32</f>
        <v>37</v>
      </c>
      <c r="AD21" s="17">
        <f>[17]Julho!$G$33</f>
        <v>28</v>
      </c>
      <c r="AE21" s="17">
        <f>[17]Julho!$G$34</f>
        <v>24</v>
      </c>
      <c r="AF21" s="17">
        <f>[17]Julho!$G$35</f>
        <v>24</v>
      </c>
      <c r="AG21" s="23">
        <f t="shared" si="5"/>
        <v>20</v>
      </c>
      <c r="AH21" s="97">
        <f t="shared" si="6"/>
        <v>31.741935483870968</v>
      </c>
    </row>
    <row r="22" spans="1:34" ht="17.100000000000001" customHeight="1" x14ac:dyDescent="0.2">
      <c r="A22" s="80" t="s">
        <v>12</v>
      </c>
      <c r="B22" s="17">
        <f>[18]Julho!$G$5</f>
        <v>35</v>
      </c>
      <c r="C22" s="17">
        <f>[18]Julho!$G$6</f>
        <v>34</v>
      </c>
      <c r="D22" s="17">
        <f>[18]Julho!$G$7</f>
        <v>31</v>
      </c>
      <c r="E22" s="17">
        <f>[18]Julho!$G$8</f>
        <v>34</v>
      </c>
      <c r="F22" s="17">
        <f>[18]Julho!$G$9</f>
        <v>45</v>
      </c>
      <c r="G22" s="17">
        <f>[18]Julho!$G$10</f>
        <v>70</v>
      </c>
      <c r="H22" s="17">
        <f>[18]Julho!$G$11</f>
        <v>40</v>
      </c>
      <c r="I22" s="17">
        <f>[18]Julho!$G$12</f>
        <v>44</v>
      </c>
      <c r="J22" s="17">
        <f>[18]Julho!$G$13</f>
        <v>38</v>
      </c>
      <c r="K22" s="17">
        <f>[18]Julho!$G$14</f>
        <v>37</v>
      </c>
      <c r="L22" s="17">
        <f>[18]Julho!$G$15</f>
        <v>37</v>
      </c>
      <c r="M22" s="17">
        <f>[18]Julho!$G$16</f>
        <v>36</v>
      </c>
      <c r="N22" s="17">
        <f>[18]Julho!$G$17</f>
        <v>36</v>
      </c>
      <c r="O22" s="17">
        <f>[18]Julho!$G$18</f>
        <v>32</v>
      </c>
      <c r="P22" s="17">
        <f>[18]Julho!$G$19</f>
        <v>44</v>
      </c>
      <c r="Q22" s="17">
        <f>[18]Julho!$G$20</f>
        <v>39</v>
      </c>
      <c r="R22" s="17">
        <f>[18]Julho!$G$21</f>
        <v>24</v>
      </c>
      <c r="S22" s="17">
        <f>[18]Julho!$G$22</f>
        <v>44</v>
      </c>
      <c r="T22" s="17">
        <f>[18]Julho!$G$23</f>
        <v>30</v>
      </c>
      <c r="U22" s="17">
        <f>[18]Julho!$G$24</f>
        <v>28</v>
      </c>
      <c r="V22" s="17">
        <f>[18]Julho!$G$25</f>
        <v>26</v>
      </c>
      <c r="W22" s="17">
        <f>[18]Julho!$G$26</f>
        <v>27</v>
      </c>
      <c r="X22" s="17">
        <f>[18]Julho!$G$27</f>
        <v>26</v>
      </c>
      <c r="Y22" s="17">
        <f>[18]Julho!$G$28</f>
        <v>22</v>
      </c>
      <c r="Z22" s="17">
        <f>[18]Julho!$G$29</f>
        <v>28</v>
      </c>
      <c r="AA22" s="17">
        <f>[18]Julho!$G$30</f>
        <v>31</v>
      </c>
      <c r="AB22" s="17">
        <f>[18]Julho!$G$31</f>
        <v>27</v>
      </c>
      <c r="AC22" s="17">
        <f>[18]Julho!$G$32</f>
        <v>32</v>
      </c>
      <c r="AD22" s="17">
        <f>[18]Julho!$G$33</f>
        <v>26</v>
      </c>
      <c r="AE22" s="17">
        <f>[18]Julho!$G$34</f>
        <v>21</v>
      </c>
      <c r="AF22" s="17">
        <f>[18]Julho!$G$35</f>
        <v>20</v>
      </c>
      <c r="AG22" s="23">
        <f t="shared" si="5"/>
        <v>20</v>
      </c>
      <c r="AH22" s="97">
        <f t="shared" si="6"/>
        <v>33.677419354838712</v>
      </c>
    </row>
    <row r="23" spans="1:34" ht="17.100000000000001" customHeight="1" x14ac:dyDescent="0.2">
      <c r="A23" s="80" t="s">
        <v>13</v>
      </c>
      <c r="B23" s="17">
        <f>[19]Julho!$G$5</f>
        <v>27</v>
      </c>
      <c r="C23" s="17">
        <f>[19]Julho!$G$6</f>
        <v>28</v>
      </c>
      <c r="D23" s="17">
        <f>[19]Julho!$G$7</f>
        <v>28</v>
      </c>
      <c r="E23" s="17">
        <f>[19]Julho!$G$8</f>
        <v>30</v>
      </c>
      <c r="F23" s="17">
        <f>[19]Julho!$G$9</f>
        <v>42</v>
      </c>
      <c r="G23" s="17">
        <f>[19]Julho!$G$10</f>
        <v>71</v>
      </c>
      <c r="H23" s="17">
        <f>[19]Julho!$G$11</f>
        <v>46</v>
      </c>
      <c r="I23" s="17">
        <f>[19]Julho!$G$12</f>
        <v>35</v>
      </c>
      <c r="J23" s="17">
        <f>[19]Julho!$G$13</f>
        <v>33</v>
      </c>
      <c r="K23" s="17">
        <f>[19]Julho!$G$14</f>
        <v>35</v>
      </c>
      <c r="L23" s="17">
        <f>[19]Julho!$G$15</f>
        <v>32</v>
      </c>
      <c r="M23" s="17">
        <f>[19]Julho!$G$16</f>
        <v>33</v>
      </c>
      <c r="N23" s="17">
        <f>[19]Julho!$G$17</f>
        <v>28</v>
      </c>
      <c r="O23" s="17">
        <f>[19]Julho!$G$18</f>
        <v>26</v>
      </c>
      <c r="P23" s="17">
        <f>[19]Julho!$G$19</f>
        <v>32</v>
      </c>
      <c r="Q23" s="17">
        <f>[19]Julho!$G$20</f>
        <v>56</v>
      </c>
      <c r="R23" s="17">
        <f>[19]Julho!$G$21</f>
        <v>24</v>
      </c>
      <c r="S23" s="17">
        <f>[19]Julho!$G$22</f>
        <v>24</v>
      </c>
      <c r="T23" s="17">
        <f>[19]Julho!$G$23</f>
        <v>33</v>
      </c>
      <c r="U23" s="17">
        <f>[19]Julho!$G$24</f>
        <v>27</v>
      </c>
      <c r="V23" s="17">
        <f>[19]Julho!$G$25</f>
        <v>31</v>
      </c>
      <c r="W23" s="17">
        <f>[19]Julho!$G$26</f>
        <v>26</v>
      </c>
      <c r="X23" s="17">
        <f>[19]Julho!$G$27</f>
        <v>17</v>
      </c>
      <c r="Y23" s="17">
        <f>[19]Julho!$G$28</f>
        <v>16</v>
      </c>
      <c r="Z23" s="17">
        <f>[19]Julho!$G$29</f>
        <v>25</v>
      </c>
      <c r="AA23" s="17">
        <f>[19]Julho!$G$30</f>
        <v>23</v>
      </c>
      <c r="AB23" s="17">
        <f>[19]Julho!$G$31</f>
        <v>34</v>
      </c>
      <c r="AC23" s="17">
        <f>[19]Julho!$G$32</f>
        <v>32</v>
      </c>
      <c r="AD23" s="17">
        <f>[19]Julho!$G$33</f>
        <v>29</v>
      </c>
      <c r="AE23" s="17">
        <f>[19]Julho!$G$34</f>
        <v>18</v>
      </c>
      <c r="AF23" s="17">
        <f>[19]Julho!$G$35</f>
        <v>20</v>
      </c>
      <c r="AG23" s="23">
        <f t="shared" si="5"/>
        <v>16</v>
      </c>
      <c r="AH23" s="97">
        <f t="shared" si="6"/>
        <v>31</v>
      </c>
    </row>
    <row r="24" spans="1:34" ht="17.100000000000001" customHeight="1" x14ac:dyDescent="0.2">
      <c r="A24" s="80" t="s">
        <v>14</v>
      </c>
      <c r="B24" s="17">
        <f>[20]Julho!$G$5</f>
        <v>31</v>
      </c>
      <c r="C24" s="17">
        <f>[20]Julho!$G$6</f>
        <v>24</v>
      </c>
      <c r="D24" s="17">
        <f>[20]Julho!$G$7</f>
        <v>29</v>
      </c>
      <c r="E24" s="17">
        <f>[20]Julho!$G$8</f>
        <v>29</v>
      </c>
      <c r="F24" s="17">
        <f>[20]Julho!$G$9</f>
        <v>30</v>
      </c>
      <c r="G24" s="17">
        <f>[20]Julho!$G$10</f>
        <v>23</v>
      </c>
      <c r="H24" s="17">
        <f>[20]Julho!$G$11</f>
        <v>30</v>
      </c>
      <c r="I24" s="17">
        <f>[20]Julho!$G$12</f>
        <v>26</v>
      </c>
      <c r="J24" s="17">
        <f>[20]Julho!$G$13</f>
        <v>25</v>
      </c>
      <c r="K24" s="17">
        <f>[20]Julho!$G$14</f>
        <v>21</v>
      </c>
      <c r="L24" s="17">
        <f>[20]Julho!$G$15</f>
        <v>19</v>
      </c>
      <c r="M24" s="17">
        <f>[20]Julho!$G$16</f>
        <v>23</v>
      </c>
      <c r="N24" s="17">
        <f>[20]Julho!$G$17</f>
        <v>20</v>
      </c>
      <c r="O24" s="17">
        <f>[20]Julho!$G$18</f>
        <v>19</v>
      </c>
      <c r="P24" s="17">
        <f>[20]Julho!$G$19</f>
        <v>20</v>
      </c>
      <c r="Q24" s="17">
        <f>[20]Julho!$G$20</f>
        <v>25</v>
      </c>
      <c r="R24" s="17">
        <f>[20]Julho!$G$21</f>
        <v>25</v>
      </c>
      <c r="S24" s="17">
        <f>[20]Julho!$G$22</f>
        <v>21</v>
      </c>
      <c r="T24" s="17">
        <f>[20]Julho!$G$23</f>
        <v>20</v>
      </c>
      <c r="U24" s="17">
        <f>[20]Julho!$G$24</f>
        <v>27</v>
      </c>
      <c r="V24" s="17">
        <f>[20]Julho!$G$25</f>
        <v>25</v>
      </c>
      <c r="W24" s="17">
        <f>[20]Julho!$G$26</f>
        <v>29</v>
      </c>
      <c r="X24" s="17">
        <f>[20]Julho!$G$27</f>
        <v>23</v>
      </c>
      <c r="Y24" s="17">
        <f>[20]Julho!$G$28</f>
        <v>27</v>
      </c>
      <c r="Z24" s="17">
        <f>[20]Julho!$G$29</f>
        <v>21</v>
      </c>
      <c r="AA24" s="17">
        <f>[20]Julho!$G$30</f>
        <v>20</v>
      </c>
      <c r="AB24" s="17">
        <f>[20]Julho!$G$31</f>
        <v>31</v>
      </c>
      <c r="AC24" s="17">
        <f>[20]Julho!$G$32</f>
        <v>24</v>
      </c>
      <c r="AD24" s="17">
        <f>[20]Julho!$G$33</f>
        <v>21</v>
      </c>
      <c r="AE24" s="17">
        <f>[20]Julho!$G$34</f>
        <v>20</v>
      </c>
      <c r="AF24" s="17">
        <f>[20]Julho!$G$35</f>
        <v>24</v>
      </c>
      <c r="AG24" s="23">
        <f t="shared" si="5"/>
        <v>19</v>
      </c>
      <c r="AH24" s="97">
        <f t="shared" si="6"/>
        <v>24.258064516129032</v>
      </c>
    </row>
    <row r="25" spans="1:34" ht="17.100000000000001" customHeight="1" x14ac:dyDescent="0.2">
      <c r="A25" s="80" t="s">
        <v>15</v>
      </c>
      <c r="B25" s="17">
        <f>[21]Julho!$G$5</f>
        <v>40</v>
      </c>
      <c r="C25" s="17">
        <f>[21]Julho!$G$6</f>
        <v>39</v>
      </c>
      <c r="D25" s="17">
        <f>[21]Julho!$G$7</f>
        <v>36</v>
      </c>
      <c r="E25" s="17">
        <f>[21]Julho!$G$8</f>
        <v>33</v>
      </c>
      <c r="F25" s="17">
        <f>[21]Julho!$G$9</f>
        <v>40</v>
      </c>
      <c r="G25" s="17">
        <f>[21]Julho!$G$10</f>
        <v>59</v>
      </c>
      <c r="H25" s="17">
        <f>[21]Julho!$G$11</f>
        <v>30</v>
      </c>
      <c r="I25" s="17">
        <f>[21]Julho!$G$12</f>
        <v>39</v>
      </c>
      <c r="J25" s="17">
        <f>[21]Julho!$G$13</f>
        <v>33</v>
      </c>
      <c r="K25" s="17">
        <f>[21]Julho!$G$14</f>
        <v>36</v>
      </c>
      <c r="L25" s="17">
        <f>[21]Julho!$G$15</f>
        <v>30</v>
      </c>
      <c r="M25" s="17">
        <f>[21]Julho!$G$16</f>
        <v>42</v>
      </c>
      <c r="N25" s="17">
        <f>[21]Julho!$G$17</f>
        <v>39</v>
      </c>
      <c r="O25" s="17">
        <f>[21]Julho!$G$18</f>
        <v>29</v>
      </c>
      <c r="P25" s="17">
        <f>[21]Julho!$G$19</f>
        <v>47</v>
      </c>
      <c r="Q25" s="17">
        <f>[21]Julho!$G$20</f>
        <v>60</v>
      </c>
      <c r="R25" s="17">
        <f>[21]Julho!$G$21</f>
        <v>28</v>
      </c>
      <c r="S25" s="17">
        <f>[21]Julho!$G$22</f>
        <v>41</v>
      </c>
      <c r="T25" s="17">
        <f>[21]Julho!$G$23</f>
        <v>36</v>
      </c>
      <c r="U25" s="17">
        <f>[21]Julho!$G$24</f>
        <v>33</v>
      </c>
      <c r="V25" s="17">
        <f>[21]Julho!$G$25</f>
        <v>37</v>
      </c>
      <c r="W25" s="17">
        <f>[21]Julho!$G$26</f>
        <v>45</v>
      </c>
      <c r="X25" s="17">
        <f>[21]Julho!$G$27</f>
        <v>36</v>
      </c>
      <c r="Y25" s="17">
        <f>[21]Julho!$G$28</f>
        <v>31</v>
      </c>
      <c r="Z25" s="17">
        <f>[21]Julho!$G$29</f>
        <v>26</v>
      </c>
      <c r="AA25" s="17">
        <f>[21]Julho!$G$30</f>
        <v>33</v>
      </c>
      <c r="AB25" s="17">
        <f>[21]Julho!$G$31</f>
        <v>33</v>
      </c>
      <c r="AC25" s="17">
        <f>[21]Julho!$G$32</f>
        <v>40</v>
      </c>
      <c r="AD25" s="17">
        <f>[21]Julho!$G$33</f>
        <v>33</v>
      </c>
      <c r="AE25" s="17">
        <f>[21]Julho!$G$34</f>
        <v>39</v>
      </c>
      <c r="AF25" s="17">
        <f>[21]Julho!$G$35</f>
        <v>31</v>
      </c>
      <c r="AG25" s="23">
        <f t="shared" si="5"/>
        <v>26</v>
      </c>
      <c r="AH25" s="97">
        <f t="shared" si="6"/>
        <v>37.225806451612904</v>
      </c>
    </row>
    <row r="26" spans="1:34" ht="17.100000000000001" customHeight="1" x14ac:dyDescent="0.2">
      <c r="A26" s="80" t="s">
        <v>16</v>
      </c>
      <c r="B26" s="17">
        <f>[22]Julho!$G$5</f>
        <v>35</v>
      </c>
      <c r="C26" s="17">
        <f>[22]Julho!$G$6</f>
        <v>37</v>
      </c>
      <c r="D26" s="17">
        <f>[22]Julho!$G$7</f>
        <v>34</v>
      </c>
      <c r="E26" s="17">
        <f>[22]Julho!$G$8</f>
        <v>44</v>
      </c>
      <c r="F26" s="17">
        <f>[22]Julho!$G$9</f>
        <v>57</v>
      </c>
      <c r="G26" s="17">
        <f>[22]Julho!$G$10</f>
        <v>58</v>
      </c>
      <c r="H26" s="17">
        <f>[22]Julho!$G$11</f>
        <v>34</v>
      </c>
      <c r="I26" s="17">
        <f>[22]Julho!$G$12</f>
        <v>49</v>
      </c>
      <c r="J26" s="17">
        <f>[22]Julho!$G$13</f>
        <v>42</v>
      </c>
      <c r="K26" s="17">
        <f>[22]Julho!$G$14</f>
        <v>38</v>
      </c>
      <c r="L26" s="17">
        <f>[22]Julho!$G$15</f>
        <v>43</v>
      </c>
      <c r="M26" s="17">
        <f>[22]Julho!$G$16</f>
        <v>49</v>
      </c>
      <c r="N26" s="17">
        <f>[22]Julho!$G$17</f>
        <v>55</v>
      </c>
      <c r="O26" s="17">
        <f>[22]Julho!$G$18</f>
        <v>40</v>
      </c>
      <c r="P26" s="17">
        <f>[22]Julho!$G$19</f>
        <v>53</v>
      </c>
      <c r="Q26" s="17">
        <f>[22]Julho!$G$20</f>
        <v>57</v>
      </c>
      <c r="R26" s="17">
        <f>[22]Julho!$G$21</f>
        <v>34</v>
      </c>
      <c r="S26" s="17">
        <f>[22]Julho!$G$22</f>
        <v>42</v>
      </c>
      <c r="T26" s="17">
        <f>[22]Julho!$G$23</f>
        <v>49</v>
      </c>
      <c r="U26" s="17">
        <f>[22]Julho!$G$24</f>
        <v>37</v>
      </c>
      <c r="V26" s="17">
        <f>[22]Julho!$G$25</f>
        <v>40</v>
      </c>
      <c r="W26" s="17">
        <f>[22]Julho!$G$26</f>
        <v>32</v>
      </c>
      <c r="X26" s="17">
        <f>[22]Julho!$G$27</f>
        <v>29</v>
      </c>
      <c r="Y26" s="17">
        <f>[22]Julho!$G$28</f>
        <v>26</v>
      </c>
      <c r="Z26" s="17">
        <f>[22]Julho!$G$29</f>
        <v>26</v>
      </c>
      <c r="AA26" s="17">
        <f>[22]Julho!$G$30</f>
        <v>33</v>
      </c>
      <c r="AB26" s="17">
        <f>[22]Julho!$G$31</f>
        <v>35</v>
      </c>
      <c r="AC26" s="17">
        <f>[22]Julho!$G$32</f>
        <v>51</v>
      </c>
      <c r="AD26" s="17">
        <f>[22]Julho!$G$33</f>
        <v>33</v>
      </c>
      <c r="AE26" s="17">
        <f>[22]Julho!$G$34</f>
        <v>24</v>
      </c>
      <c r="AF26" s="17">
        <f>[22]Julho!$G$35</f>
        <v>22</v>
      </c>
      <c r="AG26" s="23">
        <f t="shared" si="5"/>
        <v>22</v>
      </c>
      <c r="AH26" s="97">
        <f t="shared" si="6"/>
        <v>39.935483870967744</v>
      </c>
    </row>
    <row r="27" spans="1:34" ht="17.100000000000001" customHeight="1" x14ac:dyDescent="0.2">
      <c r="A27" s="80" t="s">
        <v>17</v>
      </c>
      <c r="B27" s="17" t="str">
        <f>[23]Julho!$G$5</f>
        <v>*</v>
      </c>
      <c r="C27" s="17" t="str">
        <f>[23]Julho!$G$6</f>
        <v>*</v>
      </c>
      <c r="D27" s="17" t="str">
        <f>[23]Julho!$G$7</f>
        <v>*</v>
      </c>
      <c r="E27" s="17" t="str">
        <f>[23]Julho!$G$8</f>
        <v>*</v>
      </c>
      <c r="F27" s="17" t="str">
        <f>[23]Julho!$G$9</f>
        <v>*</v>
      </c>
      <c r="G27" s="17" t="str">
        <f>[23]Julho!$G$10</f>
        <v>*</v>
      </c>
      <c r="H27" s="17" t="str">
        <f>[23]Julho!$G$11</f>
        <v>*</v>
      </c>
      <c r="I27" s="17" t="str">
        <f>[23]Julho!$G$12</f>
        <v>*</v>
      </c>
      <c r="J27" s="17" t="str">
        <f>[23]Julho!$G$13</f>
        <v>*</v>
      </c>
      <c r="K27" s="17" t="str">
        <f>[23]Julho!$G$14</f>
        <v>*</v>
      </c>
      <c r="L27" s="17" t="str">
        <f>[23]Julho!$G$15</f>
        <v>*</v>
      </c>
      <c r="M27" s="17" t="str">
        <f>[23]Julho!$G$16</f>
        <v>*</v>
      </c>
      <c r="N27" s="17" t="str">
        <f>[23]Julho!$G$17</f>
        <v>*</v>
      </c>
      <c r="O27" s="17" t="str">
        <f>[23]Julho!$G$18</f>
        <v>*</v>
      </c>
      <c r="P27" s="17" t="str">
        <f>[23]Julho!$G$19</f>
        <v>*</v>
      </c>
      <c r="Q27" s="17" t="str">
        <f>[23]Julho!$G$20</f>
        <v>*</v>
      </c>
      <c r="R27" s="17" t="str">
        <f>[23]Julho!$G$21</f>
        <v>*</v>
      </c>
      <c r="S27" s="17" t="str">
        <f>[23]Julho!$G$22</f>
        <v>*</v>
      </c>
      <c r="T27" s="17" t="str">
        <f>[23]Julho!$G$23</f>
        <v>*</v>
      </c>
      <c r="U27" s="17" t="str">
        <f>[23]Julho!$G$24</f>
        <v>*</v>
      </c>
      <c r="V27" s="17" t="str">
        <f>[23]Julho!$G$25</f>
        <v>*</v>
      </c>
      <c r="W27" s="17" t="str">
        <f>[23]Julho!$G$26</f>
        <v>*</v>
      </c>
      <c r="X27" s="17" t="str">
        <f>[23]Julho!$G$27</f>
        <v>*</v>
      </c>
      <c r="Y27" s="17" t="str">
        <f>[23]Julho!$G$28</f>
        <v>*</v>
      </c>
      <c r="Z27" s="17" t="str">
        <f>[23]Julho!$G$29</f>
        <v>*</v>
      </c>
      <c r="AA27" s="17" t="str">
        <f>[23]Julho!$G$30</f>
        <v>*</v>
      </c>
      <c r="AB27" s="17" t="str">
        <f>[23]Julho!$G$31</f>
        <v>*</v>
      </c>
      <c r="AC27" s="17" t="str">
        <f>[23]Julho!$G$32</f>
        <v>*</v>
      </c>
      <c r="AD27" s="17">
        <f>[23]Julho!$G$33</f>
        <v>14</v>
      </c>
      <c r="AE27" s="17" t="str">
        <f>[23]Julho!$G$34</f>
        <v>*</v>
      </c>
      <c r="AF27" s="17" t="str">
        <f>[23]Julho!$G$35</f>
        <v>*</v>
      </c>
      <c r="AG27" s="23" t="s">
        <v>143</v>
      </c>
      <c r="AH27" s="97" t="s">
        <v>143</v>
      </c>
    </row>
    <row r="28" spans="1:34" ht="17.100000000000001" customHeight="1" x14ac:dyDescent="0.2">
      <c r="A28" s="80" t="s">
        <v>18</v>
      </c>
      <c r="B28" s="17">
        <f>[24]Julho!$G$5</f>
        <v>32</v>
      </c>
      <c r="C28" s="17">
        <f>[24]Julho!$G$6</f>
        <v>28</v>
      </c>
      <c r="D28" s="17">
        <f>[24]Julho!$G$7</f>
        <v>26</v>
      </c>
      <c r="E28" s="17">
        <f>[24]Julho!$G$8</f>
        <v>27</v>
      </c>
      <c r="F28" s="17">
        <f>[24]Julho!$G$9</f>
        <v>28</v>
      </c>
      <c r="G28" s="17">
        <f>[24]Julho!$G$10</f>
        <v>52</v>
      </c>
      <c r="H28" s="17">
        <f>[24]Julho!$G$11</f>
        <v>41</v>
      </c>
      <c r="I28" s="17">
        <f>[24]Julho!$G$12</f>
        <v>39</v>
      </c>
      <c r="J28" s="17">
        <f>[24]Julho!$G$13</f>
        <v>27</v>
      </c>
      <c r="K28" s="17">
        <f>[24]Julho!$G$14</f>
        <v>26</v>
      </c>
      <c r="L28" s="17">
        <f>[24]Julho!$G$15</f>
        <v>29</v>
      </c>
      <c r="M28" s="17">
        <f>[24]Julho!$G$16</f>
        <v>24</v>
      </c>
      <c r="N28" s="17">
        <f>[24]Julho!$G$17</f>
        <v>23</v>
      </c>
      <c r="O28" s="17">
        <f>[24]Julho!$G$18</f>
        <v>22</v>
      </c>
      <c r="P28" s="17">
        <f>[24]Julho!$G$19</f>
        <v>26</v>
      </c>
      <c r="Q28" s="17">
        <f>[24]Julho!$G$20</f>
        <v>59</v>
      </c>
      <c r="R28" s="17">
        <f>[24]Julho!$G$21</f>
        <v>20</v>
      </c>
      <c r="S28" s="17">
        <f>[24]Julho!$G$22</f>
        <v>16</v>
      </c>
      <c r="T28" s="17">
        <f>[24]Julho!$G$23</f>
        <v>25</v>
      </c>
      <c r="U28" s="17">
        <f>[24]Julho!$G$24</f>
        <v>28</v>
      </c>
      <c r="V28" s="17">
        <f>[24]Julho!$G$25</f>
        <v>28</v>
      </c>
      <c r="W28" s="17">
        <f>[24]Julho!$G$26</f>
        <v>25</v>
      </c>
      <c r="X28" s="17">
        <f>[24]Julho!$G$27</f>
        <v>19</v>
      </c>
      <c r="Y28" s="17">
        <f>[24]Julho!$G$28</f>
        <v>18</v>
      </c>
      <c r="Z28" s="17">
        <f>[24]Julho!$G$29</f>
        <v>23</v>
      </c>
      <c r="AA28" s="17">
        <f>[24]Julho!$G$30</f>
        <v>20</v>
      </c>
      <c r="AB28" s="17">
        <f>[24]Julho!$G$31</f>
        <v>31</v>
      </c>
      <c r="AC28" s="17">
        <f>[24]Julho!$G$32</f>
        <v>22</v>
      </c>
      <c r="AD28" s="17">
        <f>[24]Julho!$G$33</f>
        <v>21</v>
      </c>
      <c r="AE28" s="17">
        <f>[24]Julho!$G$34</f>
        <v>18</v>
      </c>
      <c r="AF28" s="17">
        <f>[24]Julho!$G$35</f>
        <v>23</v>
      </c>
      <c r="AG28" s="23">
        <f>MIN(B28:AF28)</f>
        <v>16</v>
      </c>
      <c r="AH28" s="97">
        <f t="shared" si="6"/>
        <v>27.29032258064516</v>
      </c>
    </row>
    <row r="29" spans="1:34" ht="17.100000000000001" customHeight="1" x14ac:dyDescent="0.2">
      <c r="A29" s="80" t="s">
        <v>19</v>
      </c>
      <c r="B29" s="17">
        <f>[25]Julho!$G$5</f>
        <v>33</v>
      </c>
      <c r="C29" s="17">
        <f>[25]Julho!$G$6</f>
        <v>34</v>
      </c>
      <c r="D29" s="17">
        <f>[25]Julho!$G$7</f>
        <v>30</v>
      </c>
      <c r="E29" s="17">
        <f>[25]Julho!$G$8</f>
        <v>29</v>
      </c>
      <c r="F29" s="17">
        <f>[25]Julho!$G$9</f>
        <v>40</v>
      </c>
      <c r="G29" s="17">
        <f>[25]Julho!$G$10</f>
        <v>62</v>
      </c>
      <c r="H29" s="17">
        <f>[25]Julho!$G$11</f>
        <v>38</v>
      </c>
      <c r="I29" s="17">
        <f>[25]Julho!$G$12</f>
        <v>42</v>
      </c>
      <c r="J29" s="17">
        <f>[25]Julho!$G$13</f>
        <v>33</v>
      </c>
      <c r="K29" s="17">
        <f>[25]Julho!$G$14</f>
        <v>31</v>
      </c>
      <c r="L29" s="17">
        <f>[25]Julho!$G$15</f>
        <v>24</v>
      </c>
      <c r="M29" s="17">
        <f>[25]Julho!$G$16</f>
        <v>52</v>
      </c>
      <c r="N29" s="17">
        <f>[25]Julho!$G$17</f>
        <v>54</v>
      </c>
      <c r="O29" s="17">
        <f>[25]Julho!$G$18</f>
        <v>27</v>
      </c>
      <c r="P29" s="17">
        <f>[25]Julho!$G$19</f>
        <v>46</v>
      </c>
      <c r="Q29" s="17">
        <f>[25]Julho!$G$20</f>
        <v>47</v>
      </c>
      <c r="R29" s="17">
        <f>[25]Julho!$G$21</f>
        <v>31</v>
      </c>
      <c r="S29" s="17">
        <f>[25]Julho!$G$22</f>
        <v>46</v>
      </c>
      <c r="T29" s="17">
        <f>[25]Julho!$G$23</f>
        <v>31</v>
      </c>
      <c r="U29" s="17">
        <f>[25]Julho!$G$24</f>
        <v>28</v>
      </c>
      <c r="V29" s="17">
        <f>[25]Julho!$G$25</f>
        <v>33</v>
      </c>
      <c r="W29" s="17">
        <f>[25]Julho!$G$26</f>
        <v>42</v>
      </c>
      <c r="X29" s="17">
        <f>[25]Julho!$G$27</f>
        <v>41</v>
      </c>
      <c r="Y29" s="17">
        <f>[25]Julho!$G$28</f>
        <v>33</v>
      </c>
      <c r="Z29" s="17">
        <f>[25]Julho!$G$29</f>
        <v>30</v>
      </c>
      <c r="AA29" s="17">
        <f>[25]Julho!$G$30</f>
        <v>40</v>
      </c>
      <c r="AB29" s="17">
        <f>[25]Julho!$G$31</f>
        <v>48</v>
      </c>
      <c r="AC29" s="17">
        <f>[25]Julho!$G$32</f>
        <v>44</v>
      </c>
      <c r="AD29" s="17">
        <f>[25]Julho!$G$33</f>
        <v>37</v>
      </c>
      <c r="AE29" s="17">
        <f>[25]Julho!$G$34</f>
        <v>33</v>
      </c>
      <c r="AF29" s="17">
        <f>[25]Julho!$G$35</f>
        <v>30</v>
      </c>
      <c r="AG29" s="23">
        <f t="shared" si="5"/>
        <v>24</v>
      </c>
      <c r="AH29" s="97">
        <f t="shared" si="6"/>
        <v>37.70967741935484</v>
      </c>
    </row>
    <row r="30" spans="1:34" ht="17.100000000000001" customHeight="1" x14ac:dyDescent="0.2">
      <c r="A30" s="80" t="s">
        <v>31</v>
      </c>
      <c r="B30" s="17">
        <f>[26]Julho!$G$5</f>
        <v>31</v>
      </c>
      <c r="C30" s="17">
        <f>[26]Julho!$G$6</f>
        <v>28</v>
      </c>
      <c r="D30" s="17">
        <f>[26]Julho!$G$7</f>
        <v>27</v>
      </c>
      <c r="E30" s="17">
        <f>[26]Julho!$G$8</f>
        <v>29</v>
      </c>
      <c r="F30" s="17">
        <f>[26]Julho!$G$9</f>
        <v>29</v>
      </c>
      <c r="G30" s="17">
        <f>[26]Julho!$G$10</f>
        <v>53</v>
      </c>
      <c r="H30" s="17">
        <f>[26]Julho!$G$11</f>
        <v>45</v>
      </c>
      <c r="I30" s="17">
        <f>[26]Julho!$G$12</f>
        <v>32</v>
      </c>
      <c r="J30" s="17">
        <f>[26]Julho!$G$13</f>
        <v>28</v>
      </c>
      <c r="K30" s="17">
        <f>[26]Julho!$G$14</f>
        <v>33</v>
      </c>
      <c r="L30" s="17">
        <f>[26]Julho!$G$15</f>
        <v>32</v>
      </c>
      <c r="M30" s="17">
        <f>[26]Julho!$G$16</f>
        <v>36</v>
      </c>
      <c r="N30" s="17">
        <f>[26]Julho!$G$17</f>
        <v>27</v>
      </c>
      <c r="O30" s="17">
        <f>[26]Julho!$G$18</f>
        <v>26</v>
      </c>
      <c r="P30" s="17">
        <f>[26]Julho!$G$19</f>
        <v>36</v>
      </c>
      <c r="Q30" s="17">
        <f>[26]Julho!$G$20</f>
        <v>43</v>
      </c>
      <c r="R30" s="17">
        <f>[26]Julho!$G$21</f>
        <v>28</v>
      </c>
      <c r="S30" s="17">
        <f>[26]Julho!$G$22</f>
        <v>42</v>
      </c>
      <c r="T30" s="17">
        <f>[26]Julho!$G$23</f>
        <v>21</v>
      </c>
      <c r="U30" s="17">
        <f>[26]Julho!$G$24</f>
        <v>33</v>
      </c>
      <c r="V30" s="17">
        <f>[26]Julho!$G$25</f>
        <v>36</v>
      </c>
      <c r="W30" s="17">
        <f>[26]Julho!$G$26</f>
        <v>34</v>
      </c>
      <c r="X30" s="17">
        <f>[26]Julho!$G$27</f>
        <v>19</v>
      </c>
      <c r="Y30" s="17">
        <f>[26]Julho!$G$28</f>
        <v>20</v>
      </c>
      <c r="Z30" s="17">
        <f>[26]Julho!$G$29</f>
        <v>21</v>
      </c>
      <c r="AA30" s="17">
        <f>[26]Julho!$G$30</f>
        <v>29</v>
      </c>
      <c r="AB30" s="17">
        <f>[26]Julho!$G$31</f>
        <v>26</v>
      </c>
      <c r="AC30" s="17">
        <f>[26]Julho!$G$32</f>
        <v>32</v>
      </c>
      <c r="AD30" s="17">
        <f>[26]Julho!$G$33</f>
        <v>23</v>
      </c>
      <c r="AE30" s="17">
        <f>[26]Julho!$G$34</f>
        <v>20</v>
      </c>
      <c r="AF30" s="17">
        <f>[26]Julho!$G$35</f>
        <v>23</v>
      </c>
      <c r="AG30" s="23">
        <f t="shared" si="5"/>
        <v>19</v>
      </c>
      <c r="AH30" s="97">
        <f>AVERAGE(B30:AF30)</f>
        <v>30.387096774193548</v>
      </c>
    </row>
    <row r="31" spans="1:34" ht="17.100000000000001" customHeight="1" x14ac:dyDescent="0.2">
      <c r="A31" s="80" t="s">
        <v>48</v>
      </c>
      <c r="B31" s="17">
        <f>[27]Julho!$G$5</f>
        <v>25</v>
      </c>
      <c r="C31" s="17">
        <f>[27]Julho!$G$6</f>
        <v>22</v>
      </c>
      <c r="D31" s="17">
        <f>[27]Julho!$G$7</f>
        <v>22</v>
      </c>
      <c r="E31" s="17">
        <f>[27]Julho!$G$8</f>
        <v>24</v>
      </c>
      <c r="F31" s="17">
        <f>[27]Julho!$G$9</f>
        <v>22</v>
      </c>
      <c r="G31" s="17">
        <f>[27]Julho!$G$10</f>
        <v>41</v>
      </c>
      <c r="H31" s="17">
        <f>[27]Julho!$G$11</f>
        <v>43</v>
      </c>
      <c r="I31" s="17">
        <f>[27]Julho!$G$12</f>
        <v>27</v>
      </c>
      <c r="J31" s="17">
        <f>[27]Julho!$G$13</f>
        <v>19</v>
      </c>
      <c r="K31" s="17">
        <f>[27]Julho!$G$14</f>
        <v>23</v>
      </c>
      <c r="L31" s="17">
        <f>[27]Julho!$G$15</f>
        <v>23</v>
      </c>
      <c r="M31" s="17">
        <f>[27]Julho!$G$16</f>
        <v>20</v>
      </c>
      <c r="N31" s="17">
        <f>[27]Julho!$G$17</f>
        <v>18</v>
      </c>
      <c r="O31" s="17">
        <f>[27]Julho!$G$18</f>
        <v>20</v>
      </c>
      <c r="P31" s="17">
        <f>[27]Julho!$G$19</f>
        <v>21</v>
      </c>
      <c r="Q31" s="17">
        <f>[27]Julho!$G$20</f>
        <v>41</v>
      </c>
      <c r="R31" s="17">
        <f>[27]Julho!$G$21</f>
        <v>24</v>
      </c>
      <c r="S31" s="17">
        <f>[27]Julho!$G$22</f>
        <v>20</v>
      </c>
      <c r="T31" s="17">
        <f>[27]Julho!$G$23</f>
        <v>24</v>
      </c>
      <c r="U31" s="17">
        <f>[27]Julho!$G$24</f>
        <v>30</v>
      </c>
      <c r="V31" s="17">
        <f>[27]Julho!$G$25</f>
        <v>28</v>
      </c>
      <c r="W31" s="17">
        <f>[27]Julho!$G$26</f>
        <v>20</v>
      </c>
      <c r="X31" s="17">
        <f>[27]Julho!$G$27</f>
        <v>13</v>
      </c>
      <c r="Y31" s="17">
        <f>[27]Julho!$G$28</f>
        <v>15</v>
      </c>
      <c r="Z31" s="17">
        <f>[27]Julho!$G$29</f>
        <v>17</v>
      </c>
      <c r="AA31" s="17">
        <f>[27]Julho!$G$30</f>
        <v>16</v>
      </c>
      <c r="AB31" s="17">
        <f>[27]Julho!$G$31</f>
        <v>25</v>
      </c>
      <c r="AC31" s="17">
        <f>[27]Julho!$G$32</f>
        <v>23</v>
      </c>
      <c r="AD31" s="17">
        <f>[27]Julho!$G$33</f>
        <v>16</v>
      </c>
      <c r="AE31" s="17">
        <f>[27]Julho!$G$34</f>
        <v>15</v>
      </c>
      <c r="AF31" s="17">
        <f>[27]Julho!$G$35</f>
        <v>19</v>
      </c>
      <c r="AG31" s="23">
        <f>MIN(B31:AF31)</f>
        <v>13</v>
      </c>
      <c r="AH31" s="97">
        <f>AVERAGE(B31:AF31)</f>
        <v>23.096774193548388</v>
      </c>
    </row>
    <row r="32" spans="1:34" ht="17.100000000000001" customHeight="1" x14ac:dyDescent="0.2">
      <c r="A32" s="80" t="s">
        <v>20</v>
      </c>
      <c r="B32" s="17">
        <f>[28]Julho!$G$5</f>
        <v>32</v>
      </c>
      <c r="C32" s="17">
        <f>[28]Julho!$G$6</f>
        <v>28</v>
      </c>
      <c r="D32" s="17">
        <f>[28]Julho!$G$7</f>
        <v>34</v>
      </c>
      <c r="E32" s="17">
        <f>[28]Julho!$G$8</f>
        <v>34</v>
      </c>
      <c r="F32" s="17">
        <f>[28]Julho!$G$9</f>
        <v>29</v>
      </c>
      <c r="G32" s="17">
        <f>[28]Julho!$G$10</f>
        <v>35</v>
      </c>
      <c r="H32" s="17">
        <f>[28]Julho!$G$11</f>
        <v>30</v>
      </c>
      <c r="I32" s="17">
        <f>[28]Julho!$G$12</f>
        <v>23</v>
      </c>
      <c r="J32" s="17">
        <f>[28]Julho!$G$13</f>
        <v>27</v>
      </c>
      <c r="K32" s="17">
        <f>[28]Julho!$G$14</f>
        <v>29</v>
      </c>
      <c r="L32" s="17">
        <f>[28]Julho!$G$15</f>
        <v>22</v>
      </c>
      <c r="M32" s="17">
        <f>[28]Julho!$G$16</f>
        <v>22</v>
      </c>
      <c r="N32" s="17">
        <f>[28]Julho!$G$17</f>
        <v>25</v>
      </c>
      <c r="O32" s="17">
        <f>[28]Julho!$G$18</f>
        <v>19</v>
      </c>
      <c r="P32" s="17">
        <f>[28]Julho!$G$19</f>
        <v>22</v>
      </c>
      <c r="Q32" s="17">
        <f>[28]Julho!$G$20</f>
        <v>47</v>
      </c>
      <c r="R32" s="17">
        <f>[28]Julho!$G$21</f>
        <v>30</v>
      </c>
      <c r="S32" s="17">
        <f>[28]Julho!$G$22</f>
        <v>27</v>
      </c>
      <c r="T32" s="17">
        <f>[28]Julho!$G$23</f>
        <v>23</v>
      </c>
      <c r="U32" s="17">
        <f>[28]Julho!$G$24</f>
        <v>26</v>
      </c>
      <c r="V32" s="17">
        <f>[28]Julho!$G$25</f>
        <v>29</v>
      </c>
      <c r="W32" s="17">
        <f>[28]Julho!$G$26</f>
        <v>32</v>
      </c>
      <c r="X32" s="17">
        <f>[28]Julho!$G$27</f>
        <v>28</v>
      </c>
      <c r="Y32" s="17">
        <f>[28]Julho!$G$28</f>
        <v>30</v>
      </c>
      <c r="Z32" s="17">
        <f>[28]Julho!$G$29</f>
        <v>22</v>
      </c>
      <c r="AA32" s="17">
        <f>[28]Julho!$G$30</f>
        <v>17</v>
      </c>
      <c r="AB32" s="17">
        <f>[28]Julho!$G$31</f>
        <v>30</v>
      </c>
      <c r="AC32" s="17">
        <f>[28]Julho!$G$32</f>
        <v>32</v>
      </c>
      <c r="AD32" s="17">
        <f>[28]Julho!$G$33</f>
        <v>24</v>
      </c>
      <c r="AE32" s="17">
        <f>[28]Julho!$G$34</f>
        <v>29</v>
      </c>
      <c r="AF32" s="17">
        <f>[28]Julho!$G$35</f>
        <v>25</v>
      </c>
      <c r="AG32" s="23">
        <f>MIN(B32:AF32)</f>
        <v>17</v>
      </c>
      <c r="AH32" s="97">
        <f>AVERAGE(B32:AF32)</f>
        <v>27.806451612903224</v>
      </c>
    </row>
    <row r="33" spans="1:36" s="5" customFormat="1" ht="17.100000000000001" customHeight="1" thickBot="1" x14ac:dyDescent="0.25">
      <c r="A33" s="130" t="s">
        <v>35</v>
      </c>
      <c r="B33" s="105">
        <f t="shared" ref="B33:AG33" si="9">MIN(B5:B32)</f>
        <v>23</v>
      </c>
      <c r="C33" s="105">
        <f t="shared" si="9"/>
        <v>22</v>
      </c>
      <c r="D33" s="105">
        <f t="shared" si="9"/>
        <v>22</v>
      </c>
      <c r="E33" s="105">
        <f t="shared" si="9"/>
        <v>24</v>
      </c>
      <c r="F33" s="105">
        <f t="shared" si="9"/>
        <v>22</v>
      </c>
      <c r="G33" s="105">
        <f t="shared" si="9"/>
        <v>23</v>
      </c>
      <c r="H33" s="105">
        <f t="shared" si="9"/>
        <v>26</v>
      </c>
      <c r="I33" s="105">
        <f t="shared" si="9"/>
        <v>21</v>
      </c>
      <c r="J33" s="105">
        <f t="shared" si="9"/>
        <v>19</v>
      </c>
      <c r="K33" s="105">
        <f t="shared" si="9"/>
        <v>18</v>
      </c>
      <c r="L33" s="105">
        <f t="shared" si="9"/>
        <v>17</v>
      </c>
      <c r="M33" s="105">
        <f t="shared" si="9"/>
        <v>20</v>
      </c>
      <c r="N33" s="105">
        <f t="shared" si="9"/>
        <v>18</v>
      </c>
      <c r="O33" s="105">
        <f t="shared" si="9"/>
        <v>18</v>
      </c>
      <c r="P33" s="105">
        <f t="shared" si="9"/>
        <v>18</v>
      </c>
      <c r="Q33" s="105">
        <f t="shared" si="9"/>
        <v>22</v>
      </c>
      <c r="R33" s="105">
        <f t="shared" si="9"/>
        <v>20</v>
      </c>
      <c r="S33" s="105">
        <f t="shared" si="9"/>
        <v>11</v>
      </c>
      <c r="T33" s="105">
        <f t="shared" si="9"/>
        <v>20</v>
      </c>
      <c r="U33" s="105">
        <f t="shared" si="9"/>
        <v>25</v>
      </c>
      <c r="V33" s="105">
        <f t="shared" si="9"/>
        <v>22</v>
      </c>
      <c r="W33" s="105">
        <f t="shared" si="9"/>
        <v>20</v>
      </c>
      <c r="X33" s="105">
        <f t="shared" si="9"/>
        <v>13</v>
      </c>
      <c r="Y33" s="105">
        <f t="shared" si="9"/>
        <v>15</v>
      </c>
      <c r="Z33" s="105">
        <f t="shared" si="9"/>
        <v>16</v>
      </c>
      <c r="AA33" s="105">
        <f t="shared" si="9"/>
        <v>16</v>
      </c>
      <c r="AB33" s="105">
        <f t="shared" si="9"/>
        <v>22</v>
      </c>
      <c r="AC33" s="105">
        <f t="shared" si="9"/>
        <v>22</v>
      </c>
      <c r="AD33" s="105">
        <f t="shared" si="9"/>
        <v>14</v>
      </c>
      <c r="AE33" s="105">
        <f t="shared" si="9"/>
        <v>14</v>
      </c>
      <c r="AF33" s="105">
        <f t="shared" si="9"/>
        <v>18</v>
      </c>
      <c r="AG33" s="106">
        <f t="shared" si="9"/>
        <v>11</v>
      </c>
      <c r="AH33" s="131">
        <f>AVERAGE(AH5:AH32)</f>
        <v>31.279156327543426</v>
      </c>
    </row>
    <row r="34" spans="1:36" x14ac:dyDescent="0.2">
      <c r="A34" s="107"/>
      <c r="B34" s="108"/>
      <c r="C34" s="108"/>
      <c r="D34" s="108" t="s">
        <v>141</v>
      </c>
      <c r="E34" s="108"/>
      <c r="F34" s="108"/>
      <c r="G34" s="108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10"/>
      <c r="AE34" s="111"/>
      <c r="AF34" s="112"/>
      <c r="AG34" s="112"/>
      <c r="AH34" s="113"/>
    </row>
    <row r="35" spans="1:36" x14ac:dyDescent="0.2">
      <c r="A35" s="86"/>
      <c r="B35" s="65"/>
      <c r="C35" s="65"/>
      <c r="D35" s="65"/>
      <c r="E35" s="65" t="s">
        <v>139</v>
      </c>
      <c r="F35" s="65"/>
      <c r="G35" s="65"/>
      <c r="H35" s="65"/>
      <c r="I35" s="65"/>
      <c r="J35" s="64"/>
      <c r="K35" s="64"/>
      <c r="L35" s="64"/>
      <c r="M35" s="64" t="s">
        <v>49</v>
      </c>
      <c r="N35" s="64"/>
      <c r="O35" s="64"/>
      <c r="P35" s="64"/>
      <c r="Q35" s="64"/>
      <c r="R35" s="64"/>
      <c r="S35" s="64"/>
      <c r="T35" s="162" t="s">
        <v>137</v>
      </c>
      <c r="U35" s="162"/>
      <c r="V35" s="162"/>
      <c r="W35" s="162"/>
      <c r="X35" s="162"/>
      <c r="Y35" s="64"/>
      <c r="Z35" s="64"/>
      <c r="AA35" s="64"/>
      <c r="AB35" s="64"/>
      <c r="AC35" s="65"/>
      <c r="AD35" s="65"/>
      <c r="AE35" s="65"/>
      <c r="AF35" s="64"/>
      <c r="AG35" s="66"/>
      <c r="AH35" s="67"/>
      <c r="AI35" s="64"/>
      <c r="AJ35" s="94"/>
    </row>
    <row r="36" spans="1:36" ht="13.5" thickBot="1" x14ac:dyDescent="0.25">
      <c r="A36" s="88"/>
      <c r="B36" s="90"/>
      <c r="C36" s="90"/>
      <c r="D36" s="90"/>
      <c r="E36" s="90"/>
      <c r="F36" s="90"/>
      <c r="G36" s="90"/>
      <c r="H36" s="90"/>
      <c r="I36" s="90"/>
      <c r="J36" s="100"/>
      <c r="K36" s="100"/>
      <c r="L36" s="100"/>
      <c r="M36" s="100" t="s">
        <v>50</v>
      </c>
      <c r="N36" s="100"/>
      <c r="O36" s="100"/>
      <c r="P36" s="100"/>
      <c r="Q36" s="90"/>
      <c r="R36" s="90"/>
      <c r="S36" s="90"/>
      <c r="T36" s="174" t="s">
        <v>138</v>
      </c>
      <c r="U36" s="174"/>
      <c r="V36" s="174"/>
      <c r="W36" s="174"/>
      <c r="X36" s="174"/>
      <c r="Y36" s="100"/>
      <c r="Z36" s="100"/>
      <c r="AA36" s="100"/>
      <c r="AB36" s="100"/>
      <c r="AC36" s="90"/>
      <c r="AD36" s="90"/>
      <c r="AE36" s="90"/>
      <c r="AF36" s="90"/>
      <c r="AG36" s="98"/>
      <c r="AH36" s="101"/>
      <c r="AI36" s="93"/>
      <c r="AJ36" s="94"/>
    </row>
    <row r="37" spans="1:36" x14ac:dyDescent="0.2">
      <c r="I37" s="2" t="s">
        <v>51</v>
      </c>
      <c r="T37" s="71"/>
      <c r="U37" s="71"/>
      <c r="V37" s="71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6"/>
      <c r="AJ37" s="94"/>
    </row>
    <row r="40" spans="1:36" x14ac:dyDescent="0.2">
      <c r="S40" s="2" t="s">
        <v>51</v>
      </c>
    </row>
    <row r="42" spans="1:36" x14ac:dyDescent="0.2">
      <c r="T42" s="14"/>
    </row>
  </sheetData>
  <sheetProtection password="C6EC" sheet="1" objects="1" scenarios="1"/>
  <mergeCells count="36"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H3:H4"/>
    <mergeCell ref="T35:X35"/>
    <mergeCell ref="T36:X36"/>
    <mergeCell ref="AF3:AF4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opLeftCell="A22" zoomScale="90" zoomScaleNormal="90" workbookViewId="0">
      <selection activeCell="R50" sqref="R50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3" ht="20.100000000000001" customHeight="1" x14ac:dyDescent="0.2">
      <c r="A1" s="166" t="s">
        <v>28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8"/>
    </row>
    <row r="2" spans="1:33" s="4" customFormat="1" ht="20.100000000000001" customHeight="1" x14ac:dyDescent="0.2">
      <c r="A2" s="169" t="s">
        <v>21</v>
      </c>
      <c r="B2" s="164" t="s">
        <v>134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5"/>
    </row>
    <row r="3" spans="1:33" s="5" customFormat="1" ht="20.100000000000001" customHeight="1" x14ac:dyDescent="0.2">
      <c r="A3" s="169"/>
      <c r="B3" s="163">
        <v>1</v>
      </c>
      <c r="C3" s="163">
        <f>SUM(B3+1)</f>
        <v>2</v>
      </c>
      <c r="D3" s="163">
        <f t="shared" ref="D3:AD3" si="0">SUM(C3+1)</f>
        <v>3</v>
      </c>
      <c r="E3" s="163">
        <f t="shared" si="0"/>
        <v>4</v>
      </c>
      <c r="F3" s="163">
        <f t="shared" si="0"/>
        <v>5</v>
      </c>
      <c r="G3" s="163">
        <f t="shared" si="0"/>
        <v>6</v>
      </c>
      <c r="H3" s="163">
        <f t="shared" si="0"/>
        <v>7</v>
      </c>
      <c r="I3" s="163">
        <f t="shared" si="0"/>
        <v>8</v>
      </c>
      <c r="J3" s="163">
        <f t="shared" si="0"/>
        <v>9</v>
      </c>
      <c r="K3" s="163">
        <f t="shared" si="0"/>
        <v>10</v>
      </c>
      <c r="L3" s="163">
        <f t="shared" si="0"/>
        <v>11</v>
      </c>
      <c r="M3" s="163">
        <f t="shared" si="0"/>
        <v>12</v>
      </c>
      <c r="N3" s="163">
        <f t="shared" si="0"/>
        <v>13</v>
      </c>
      <c r="O3" s="163">
        <f t="shared" si="0"/>
        <v>14</v>
      </c>
      <c r="P3" s="163">
        <f t="shared" si="0"/>
        <v>15</v>
      </c>
      <c r="Q3" s="163">
        <f t="shared" si="0"/>
        <v>16</v>
      </c>
      <c r="R3" s="163">
        <f t="shared" si="0"/>
        <v>17</v>
      </c>
      <c r="S3" s="163">
        <f t="shared" si="0"/>
        <v>18</v>
      </c>
      <c r="T3" s="163">
        <f t="shared" si="0"/>
        <v>19</v>
      </c>
      <c r="U3" s="163">
        <f t="shared" si="0"/>
        <v>20</v>
      </c>
      <c r="V3" s="163">
        <f t="shared" si="0"/>
        <v>21</v>
      </c>
      <c r="W3" s="163">
        <f t="shared" si="0"/>
        <v>22</v>
      </c>
      <c r="X3" s="163">
        <f t="shared" si="0"/>
        <v>23</v>
      </c>
      <c r="Y3" s="163">
        <f t="shared" si="0"/>
        <v>24</v>
      </c>
      <c r="Z3" s="163">
        <f t="shared" si="0"/>
        <v>25</v>
      </c>
      <c r="AA3" s="163">
        <f t="shared" si="0"/>
        <v>26</v>
      </c>
      <c r="AB3" s="163">
        <f t="shared" si="0"/>
        <v>27</v>
      </c>
      <c r="AC3" s="163">
        <f t="shared" si="0"/>
        <v>28</v>
      </c>
      <c r="AD3" s="163">
        <f t="shared" si="0"/>
        <v>29</v>
      </c>
      <c r="AE3" s="163">
        <v>30</v>
      </c>
      <c r="AF3" s="163">
        <v>31</v>
      </c>
      <c r="AG3" s="123" t="s">
        <v>39</v>
      </c>
    </row>
    <row r="4" spans="1:33" s="5" customFormat="1" ht="20.100000000000001" customHeight="1" x14ac:dyDescent="0.2">
      <c r="A4" s="169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23" t="s">
        <v>37</v>
      </c>
    </row>
    <row r="5" spans="1:33" s="5" customFormat="1" ht="20.100000000000001" customHeight="1" x14ac:dyDescent="0.2">
      <c r="A5" s="80" t="s">
        <v>44</v>
      </c>
      <c r="B5" s="17">
        <f>[1]Julho!$H$5</f>
        <v>9</v>
      </c>
      <c r="C5" s="17">
        <f>[1]Julho!$H$6</f>
        <v>13.68</v>
      </c>
      <c r="D5" s="17">
        <f>[1]Julho!$H$7</f>
        <v>11.879999999999999</v>
      </c>
      <c r="E5" s="17">
        <f>[1]Julho!$H$8</f>
        <v>10.44</v>
      </c>
      <c r="F5" s="17">
        <f>[1]Julho!$H$9</f>
        <v>15.48</v>
      </c>
      <c r="G5" s="17">
        <f>[1]Julho!$H$10</f>
        <v>14.76</v>
      </c>
      <c r="H5" s="17">
        <f>[1]Julho!$H$11</f>
        <v>9</v>
      </c>
      <c r="I5" s="17">
        <f>[1]Julho!$H$12</f>
        <v>8.64</v>
      </c>
      <c r="J5" s="17">
        <f>[1]Julho!$H$13</f>
        <v>9</v>
      </c>
      <c r="K5" s="17">
        <f>[1]Julho!$H$14</f>
        <v>12.6</v>
      </c>
      <c r="L5" s="17">
        <f>[1]Julho!$H$15</f>
        <v>16.2</v>
      </c>
      <c r="M5" s="17">
        <f>[1]Julho!$H$16</f>
        <v>7.2</v>
      </c>
      <c r="N5" s="17">
        <f>[1]Julho!$H$17</f>
        <v>11.16</v>
      </c>
      <c r="O5" s="17">
        <f>[1]Julho!$H$18</f>
        <v>16.559999999999999</v>
      </c>
      <c r="P5" s="17">
        <f>[1]Julho!$H$19</f>
        <v>16.920000000000002</v>
      </c>
      <c r="Q5" s="17">
        <f>[1]Julho!$H$20</f>
        <v>19.079999999999998</v>
      </c>
      <c r="R5" s="17">
        <f>[1]Julho!$H$21</f>
        <v>11.879999999999999</v>
      </c>
      <c r="S5" s="17">
        <f>[1]Julho!$H$22</f>
        <v>8.64</v>
      </c>
      <c r="T5" s="17">
        <f>[1]Julho!$H$23</f>
        <v>6.12</v>
      </c>
      <c r="U5" s="17">
        <f>[1]Julho!$H$24</f>
        <v>5.7600000000000007</v>
      </c>
      <c r="V5" s="17">
        <f>[1]Julho!$H$25</f>
        <v>7.9200000000000008</v>
      </c>
      <c r="W5" s="17">
        <f>[1]Julho!$H$26</f>
        <v>11.879999999999999</v>
      </c>
      <c r="X5" s="17">
        <f>[1]Julho!$H$27</f>
        <v>9.3600000000000012</v>
      </c>
      <c r="Y5" s="17">
        <f>[1]Julho!$H$28</f>
        <v>10.08</v>
      </c>
      <c r="Z5" s="17">
        <f>[1]Julho!$H$29</f>
        <v>13.68</v>
      </c>
      <c r="AA5" s="17">
        <f>[1]Julho!$H$30</f>
        <v>12.96</v>
      </c>
      <c r="AB5" s="17">
        <f>[1]Julho!$H$31</f>
        <v>10.44</v>
      </c>
      <c r="AC5" s="17">
        <f>[1]Julho!$H$32</f>
        <v>7.5600000000000005</v>
      </c>
      <c r="AD5" s="17">
        <f>[1]Julho!$H$33</f>
        <v>11.520000000000001</v>
      </c>
      <c r="AE5" s="17">
        <f>[1]Julho!$H$34</f>
        <v>12.6</v>
      </c>
      <c r="AF5" s="17">
        <f>[1]Julho!$H$35</f>
        <v>16.559999999999999</v>
      </c>
      <c r="AG5" s="124">
        <f>MAX(B5:AF5)</f>
        <v>19.079999999999998</v>
      </c>
    </row>
    <row r="6" spans="1:33" ht="17.100000000000001" customHeight="1" x14ac:dyDescent="0.2">
      <c r="A6" s="80" t="s">
        <v>0</v>
      </c>
      <c r="B6" s="17">
        <f>[2]Julho!$H$5</f>
        <v>11.879999999999999</v>
      </c>
      <c r="C6" s="17">
        <f>[2]Julho!$H$6</f>
        <v>15.840000000000002</v>
      </c>
      <c r="D6" s="17">
        <f>[2]Julho!$H$7</f>
        <v>12.6</v>
      </c>
      <c r="E6" s="17">
        <f>[2]Julho!$H$8</f>
        <v>19.079999999999998</v>
      </c>
      <c r="F6" s="17">
        <f>[2]Julho!$H$9</f>
        <v>14.04</v>
      </c>
      <c r="G6" s="17">
        <f>[2]Julho!$H$10</f>
        <v>11.879999999999999</v>
      </c>
      <c r="H6" s="17">
        <f>[2]Julho!$H$11</f>
        <v>7.2</v>
      </c>
      <c r="I6" s="17">
        <f>[2]Julho!$H$12</f>
        <v>15.48</v>
      </c>
      <c r="J6" s="17">
        <f>[2]Julho!$H$13</f>
        <v>15.120000000000001</v>
      </c>
      <c r="K6" s="17">
        <f>[2]Julho!$H$14</f>
        <v>21.240000000000002</v>
      </c>
      <c r="L6" s="17">
        <f>[2]Julho!$H$15</f>
        <v>27</v>
      </c>
      <c r="M6" s="17">
        <f>[2]Julho!$H$16</f>
        <v>16.559999999999999</v>
      </c>
      <c r="N6" s="17">
        <f>[2]Julho!$H$17</f>
        <v>17.64</v>
      </c>
      <c r="O6" s="17">
        <f>[2]Julho!$H$18</f>
        <v>28.08</v>
      </c>
      <c r="P6" s="17">
        <f>[2]Julho!$H$19</f>
        <v>15.120000000000001</v>
      </c>
      <c r="Q6" s="17">
        <f>[2]Julho!$H$20</f>
        <v>16.920000000000002</v>
      </c>
      <c r="R6" s="17">
        <f>[2]Julho!$H$21</f>
        <v>12.96</v>
      </c>
      <c r="S6" s="17">
        <f>[2]Julho!$H$22</f>
        <v>9.7200000000000006</v>
      </c>
      <c r="T6" s="17">
        <f>[2]Julho!$H$23</f>
        <v>7.5600000000000005</v>
      </c>
      <c r="U6" s="17">
        <f>[2]Julho!$H$24</f>
        <v>5.4</v>
      </c>
      <c r="V6" s="17">
        <f>[2]Julho!$H$25</f>
        <v>6.12</v>
      </c>
      <c r="W6" s="17">
        <f>[2]Julho!$H$26</f>
        <v>14.4</v>
      </c>
      <c r="X6" s="17">
        <f>[2]Julho!$H$27</f>
        <v>15.48</v>
      </c>
      <c r="Y6" s="17">
        <f>[2]Julho!$H$28</f>
        <v>12.6</v>
      </c>
      <c r="Z6" s="17">
        <f>[2]Julho!$H$29</f>
        <v>16.920000000000002</v>
      </c>
      <c r="AA6" s="17">
        <f>[2]Julho!$H$30</f>
        <v>16.559999999999999</v>
      </c>
      <c r="AB6" s="17">
        <f>[2]Julho!$H$31</f>
        <v>14.04</v>
      </c>
      <c r="AC6" s="17">
        <f>[2]Julho!$H$32</f>
        <v>6.48</v>
      </c>
      <c r="AD6" s="17">
        <f>[2]Julho!$H$33</f>
        <v>16.559999999999999</v>
      </c>
      <c r="AE6" s="17">
        <f>[2]Julho!$H$34</f>
        <v>24.48</v>
      </c>
      <c r="AF6" s="17">
        <f>[2]Julho!$H$35</f>
        <v>19.8</v>
      </c>
      <c r="AG6" s="83">
        <f>MAX(B6:AF6)</f>
        <v>28.08</v>
      </c>
    </row>
    <row r="7" spans="1:33" ht="17.100000000000001" customHeight="1" x14ac:dyDescent="0.2">
      <c r="A7" s="80" t="s">
        <v>1</v>
      </c>
      <c r="B7" s="17">
        <f>[3]Julho!$H$5</f>
        <v>9.7200000000000006</v>
      </c>
      <c r="C7" s="17">
        <f>[3]Julho!$H$6</f>
        <v>8.64</v>
      </c>
      <c r="D7" s="17">
        <f>[3]Julho!$H$7</f>
        <v>15.48</v>
      </c>
      <c r="E7" s="17">
        <f>[3]Julho!$H$8</f>
        <v>14.4</v>
      </c>
      <c r="F7" s="17">
        <f>[3]Julho!$H$9</f>
        <v>14.76</v>
      </c>
      <c r="G7" s="17">
        <f>[3]Julho!$H$10</f>
        <v>6.48</v>
      </c>
      <c r="H7" s="17">
        <f>[3]Julho!$H$11</f>
        <v>16.920000000000002</v>
      </c>
      <c r="I7" s="17">
        <f>[3]Julho!$H$12</f>
        <v>12.6</v>
      </c>
      <c r="J7" s="17">
        <f>[3]Julho!$H$13</f>
        <v>12.96</v>
      </c>
      <c r="K7" s="17">
        <f>[3]Julho!$H$14</f>
        <v>16.2</v>
      </c>
      <c r="L7" s="17">
        <f>[3]Julho!$H$15</f>
        <v>16.920000000000002</v>
      </c>
      <c r="M7" s="17">
        <f>[3]Julho!$H$16</f>
        <v>11.879999999999999</v>
      </c>
      <c r="N7" s="17">
        <f>[3]Julho!$H$17</f>
        <v>11.16</v>
      </c>
      <c r="O7" s="17">
        <f>[3]Julho!$H$18</f>
        <v>17.64</v>
      </c>
      <c r="P7" s="17">
        <f>[3]Julho!$H$19</f>
        <v>14.04</v>
      </c>
      <c r="Q7" s="17">
        <f>[3]Julho!$H$20</f>
        <v>9.3600000000000012</v>
      </c>
      <c r="R7" s="17">
        <f>[3]Julho!$H$21</f>
        <v>18</v>
      </c>
      <c r="S7" s="17">
        <f>[3]Julho!$H$22</f>
        <v>13.68</v>
      </c>
      <c r="T7" s="17">
        <f>[3]Julho!$H$23</f>
        <v>6.48</v>
      </c>
      <c r="U7" s="17">
        <f>[3]Julho!$H$24</f>
        <v>5.04</v>
      </c>
      <c r="V7" s="17">
        <f>[3]Julho!$H$25</f>
        <v>2.8800000000000003</v>
      </c>
      <c r="W7" s="17">
        <f>[3]Julho!$H$26</f>
        <v>5.4</v>
      </c>
      <c r="X7" s="17">
        <f>[3]Julho!$H$27</f>
        <v>8.64</v>
      </c>
      <c r="Y7" s="17">
        <f>[3]Julho!$H$28</f>
        <v>8.2799999999999994</v>
      </c>
      <c r="Z7" s="17">
        <f>[3]Julho!$H$29</f>
        <v>21.6</v>
      </c>
      <c r="AA7" s="17">
        <f>[3]Julho!$H$30</f>
        <v>16.559999999999999</v>
      </c>
      <c r="AB7" s="17">
        <f>[3]Julho!$H$31</f>
        <v>16.920000000000002</v>
      </c>
      <c r="AC7" s="17">
        <f>[3]Julho!$H$32</f>
        <v>14.4</v>
      </c>
      <c r="AD7" s="17">
        <f>[3]Julho!$H$33</f>
        <v>12.24</v>
      </c>
      <c r="AE7" s="17">
        <f>[3]Julho!$H$34</f>
        <v>11.16</v>
      </c>
      <c r="AF7" s="17">
        <f>[3]Julho!$H$35</f>
        <v>20.52</v>
      </c>
      <c r="AG7" s="83">
        <f t="shared" ref="AG7:AG19" si="1">MAX(B7:AF7)</f>
        <v>21.6</v>
      </c>
    </row>
    <row r="8" spans="1:33" ht="17.100000000000001" customHeight="1" x14ac:dyDescent="0.2">
      <c r="A8" s="80" t="s">
        <v>75</v>
      </c>
      <c r="B8" s="17">
        <f>[4]Julho!$H$5</f>
        <v>15.840000000000002</v>
      </c>
      <c r="C8" s="17">
        <f>[4]Julho!$H$6</f>
        <v>18</v>
      </c>
      <c r="D8" s="17">
        <f>[4]Julho!$H$7</f>
        <v>20.16</v>
      </c>
      <c r="E8" s="17">
        <f>[4]Julho!$H$8</f>
        <v>19.440000000000001</v>
      </c>
      <c r="F8" s="17">
        <f>[4]Julho!$H$9</f>
        <v>17.64</v>
      </c>
      <c r="G8" s="17">
        <f>[4]Julho!$H$10</f>
        <v>21.6</v>
      </c>
      <c r="H8" s="17">
        <f>[4]Julho!$H$11</f>
        <v>12.96</v>
      </c>
      <c r="I8" s="17">
        <f>[4]Julho!$H$12</f>
        <v>16.2</v>
      </c>
      <c r="J8" s="17">
        <f>[4]Julho!$H$13</f>
        <v>20.52</v>
      </c>
      <c r="K8" s="17">
        <f>[4]Julho!$H$14</f>
        <v>15.120000000000001</v>
      </c>
      <c r="L8" s="17">
        <f>[4]Julho!$H$15</f>
        <v>18</v>
      </c>
      <c r="M8" s="17">
        <f>[4]Julho!$H$16</f>
        <v>18.36</v>
      </c>
      <c r="N8" s="17">
        <f>[4]Julho!$H$17</f>
        <v>11.16</v>
      </c>
      <c r="O8" s="17">
        <f>[4]Julho!$H$18</f>
        <v>16.2</v>
      </c>
      <c r="P8" s="17">
        <f>[4]Julho!$H$19</f>
        <v>18.36</v>
      </c>
      <c r="Q8" s="17">
        <f>[4]Julho!$H$20</f>
        <v>26.64</v>
      </c>
      <c r="R8" s="17">
        <f>[4]Julho!$H$21</f>
        <v>16.920000000000002</v>
      </c>
      <c r="S8" s="17">
        <f>[4]Julho!$H$22</f>
        <v>11.16</v>
      </c>
      <c r="T8" s="17">
        <f>[4]Julho!$H$23</f>
        <v>12.96</v>
      </c>
      <c r="U8" s="17">
        <f>[4]Julho!$H$24</f>
        <v>13.68</v>
      </c>
      <c r="V8" s="17">
        <f>[4]Julho!$H$25</f>
        <v>14.04</v>
      </c>
      <c r="W8" s="17">
        <f>[4]Julho!$H$26</f>
        <v>24.12</v>
      </c>
      <c r="X8" s="17">
        <f>[4]Julho!$H$27</f>
        <v>18.36</v>
      </c>
      <c r="Y8" s="17">
        <f>[4]Julho!$H$28</f>
        <v>16.559999999999999</v>
      </c>
      <c r="Z8" s="17">
        <f>[4]Julho!$H$29</f>
        <v>25.56</v>
      </c>
      <c r="AA8" s="17">
        <f>[4]Julho!$H$30</f>
        <v>19.079999999999998</v>
      </c>
      <c r="AB8" s="17">
        <f>[4]Julho!$H$31</f>
        <v>19.440000000000001</v>
      </c>
      <c r="AC8" s="17">
        <f>[4]Julho!$H$32</f>
        <v>23.759999999999998</v>
      </c>
      <c r="AD8" s="17">
        <f>[4]Julho!$H$33</f>
        <v>22.68</v>
      </c>
      <c r="AE8" s="17">
        <f>[4]Julho!$H$34</f>
        <v>25.56</v>
      </c>
      <c r="AF8" s="17">
        <f>[4]Julho!$H$35</f>
        <v>21.240000000000002</v>
      </c>
      <c r="AG8" s="83">
        <f t="shared" si="1"/>
        <v>26.64</v>
      </c>
    </row>
    <row r="9" spans="1:33" ht="17.100000000000001" customHeight="1" x14ac:dyDescent="0.2">
      <c r="A9" s="80" t="s">
        <v>45</v>
      </c>
      <c r="B9" s="17">
        <f>[5]Julho!$H$5</f>
        <v>12.24</v>
      </c>
      <c r="C9" s="17">
        <f>[5]Julho!$H$6</f>
        <v>14.4</v>
      </c>
      <c r="D9" s="17">
        <f>[5]Julho!$H$7</f>
        <v>16.2</v>
      </c>
      <c r="E9" s="17">
        <f>[5]Julho!$H$8</f>
        <v>15.840000000000002</v>
      </c>
      <c r="F9" s="17">
        <f>[5]Julho!$H$9</f>
        <v>12.6</v>
      </c>
      <c r="G9" s="17">
        <f>[5]Julho!$H$10</f>
        <v>15.48</v>
      </c>
      <c r="H9" s="17">
        <f>[5]Julho!$H$11</f>
        <v>6.48</v>
      </c>
      <c r="I9" s="17">
        <f>[5]Julho!$H$12</f>
        <v>14.04</v>
      </c>
      <c r="J9" s="17">
        <f>[5]Julho!$H$13</f>
        <v>17.28</v>
      </c>
      <c r="K9" s="17">
        <f>[5]Julho!$H$14</f>
        <v>17.28</v>
      </c>
      <c r="L9" s="17">
        <f>[5]Julho!$H$15</f>
        <v>28.44</v>
      </c>
      <c r="M9" s="17">
        <f>[5]Julho!$H$16</f>
        <v>16.559999999999999</v>
      </c>
      <c r="N9" s="17">
        <f>[5]Julho!$H$17</f>
        <v>19.079999999999998</v>
      </c>
      <c r="O9" s="17">
        <f>[5]Julho!$H$18</f>
        <v>24.12</v>
      </c>
      <c r="P9" s="17">
        <f>[5]Julho!$H$19</f>
        <v>19.079999999999998</v>
      </c>
      <c r="Q9" s="17">
        <f>[5]Julho!$H$20</f>
        <v>23.400000000000002</v>
      </c>
      <c r="R9" s="17">
        <f>[5]Julho!$H$21</f>
        <v>16.2</v>
      </c>
      <c r="S9" s="17">
        <f>[5]Julho!$H$22</f>
        <v>8.2799999999999994</v>
      </c>
      <c r="T9" s="17">
        <f>[5]Julho!$H$23</f>
        <v>11.16</v>
      </c>
      <c r="U9" s="17">
        <f>[5]Julho!$H$24</f>
        <v>7.5600000000000005</v>
      </c>
      <c r="V9" s="17">
        <f>[5]Julho!$H$25</f>
        <v>7.2</v>
      </c>
      <c r="W9" s="17">
        <f>[5]Julho!$H$26</f>
        <v>12.96</v>
      </c>
      <c r="X9" s="17">
        <f>[5]Julho!$H$27</f>
        <v>14.04</v>
      </c>
      <c r="Y9" s="17">
        <f>[5]Julho!$H$28</f>
        <v>11.879999999999999</v>
      </c>
      <c r="Z9" s="17">
        <f>[5]Julho!$H$29</f>
        <v>21.240000000000002</v>
      </c>
      <c r="AA9" s="17">
        <f>[5]Julho!$H$30</f>
        <v>14.4</v>
      </c>
      <c r="AB9" s="17">
        <f>[5]Julho!$H$31</f>
        <v>17.64</v>
      </c>
      <c r="AC9" s="17">
        <f>[5]Julho!$H$32</f>
        <v>10.44</v>
      </c>
      <c r="AD9" s="17">
        <f>[5]Julho!$H$33</f>
        <v>11.520000000000001</v>
      </c>
      <c r="AE9" s="17">
        <f>[5]Julho!$H$34</f>
        <v>18.720000000000002</v>
      </c>
      <c r="AF9" s="17">
        <f>[5]Julho!$H$35</f>
        <v>20.52</v>
      </c>
      <c r="AG9" s="83">
        <f t="shared" si="1"/>
        <v>28.44</v>
      </c>
    </row>
    <row r="10" spans="1:33" ht="17.100000000000001" customHeight="1" x14ac:dyDescent="0.2">
      <c r="A10" s="80" t="s">
        <v>2</v>
      </c>
      <c r="B10" s="17">
        <f>[6]Julho!$H$5</f>
        <v>19.8</v>
      </c>
      <c r="C10" s="17">
        <f>[6]Julho!$H$6</f>
        <v>18.720000000000002</v>
      </c>
      <c r="D10" s="17">
        <f>[6]Julho!$H$7</f>
        <v>25.56</v>
      </c>
      <c r="E10" s="17">
        <f>[6]Julho!$H$8</f>
        <v>17.64</v>
      </c>
      <c r="F10" s="17">
        <f>[6]Julho!$H$9</f>
        <v>19.079999999999998</v>
      </c>
      <c r="G10" s="17">
        <f>[6]Julho!$H$10</f>
        <v>14.4</v>
      </c>
      <c r="H10" s="17">
        <f>[6]Julho!$H$11</f>
        <v>23.759999999999998</v>
      </c>
      <c r="I10" s="17">
        <f>[6]Julho!$H$12</f>
        <v>22.32</v>
      </c>
      <c r="J10" s="17">
        <f>[6]Julho!$H$13</f>
        <v>19.440000000000001</v>
      </c>
      <c r="K10" s="17">
        <f>[6]Julho!$H$14</f>
        <v>24.12</v>
      </c>
      <c r="L10" s="17">
        <f>[6]Julho!$H$15</f>
        <v>24.48</v>
      </c>
      <c r="M10" s="17">
        <f>[6]Julho!$H$16</f>
        <v>15.120000000000001</v>
      </c>
      <c r="N10" s="17">
        <f>[6]Julho!$H$17</f>
        <v>16.920000000000002</v>
      </c>
      <c r="O10" s="17">
        <f>[6]Julho!$H$18</f>
        <v>21.240000000000002</v>
      </c>
      <c r="P10" s="17">
        <f>[6]Julho!$H$19</f>
        <v>20.52</v>
      </c>
      <c r="Q10" s="17">
        <f>[6]Julho!$H$20</f>
        <v>20.52</v>
      </c>
      <c r="R10" s="17">
        <f>[6]Julho!$H$21</f>
        <v>25.2</v>
      </c>
      <c r="S10" s="17">
        <f>[6]Julho!$H$22</f>
        <v>18.720000000000002</v>
      </c>
      <c r="T10" s="17">
        <f>[6]Julho!$H$23</f>
        <v>16.2</v>
      </c>
      <c r="U10" s="17">
        <f>[6]Julho!$H$24</f>
        <v>18.720000000000002</v>
      </c>
      <c r="V10" s="17">
        <f>[6]Julho!$H$25</f>
        <v>12.24</v>
      </c>
      <c r="W10" s="17">
        <f>[6]Julho!$H$26</f>
        <v>22.68</v>
      </c>
      <c r="X10" s="17">
        <f>[6]Julho!$H$27</f>
        <v>23.400000000000002</v>
      </c>
      <c r="Y10" s="17">
        <f>[6]Julho!$H$28</f>
        <v>24.840000000000003</v>
      </c>
      <c r="Z10" s="17">
        <f>[6]Julho!$H$29</f>
        <v>25.92</v>
      </c>
      <c r="AA10" s="17">
        <f>[6]Julho!$H$30</f>
        <v>19.440000000000001</v>
      </c>
      <c r="AB10" s="17">
        <f>[6]Julho!$H$31</f>
        <v>25.56</v>
      </c>
      <c r="AC10" s="17">
        <f>[6]Julho!$H$32</f>
        <v>17.64</v>
      </c>
      <c r="AD10" s="17">
        <f>[6]Julho!$H$33</f>
        <v>28.8</v>
      </c>
      <c r="AE10" s="17">
        <f>[6]Julho!$H$34</f>
        <v>30.6</v>
      </c>
      <c r="AF10" s="17">
        <f>[6]Julho!$H$35</f>
        <v>28.08</v>
      </c>
      <c r="AG10" s="83">
        <f t="shared" si="1"/>
        <v>30.6</v>
      </c>
    </row>
    <row r="11" spans="1:33" ht="17.100000000000001" customHeight="1" x14ac:dyDescent="0.2">
      <c r="A11" s="80" t="s">
        <v>3</v>
      </c>
      <c r="B11" s="17">
        <f>[7]Julho!$H$5</f>
        <v>2.16</v>
      </c>
      <c r="C11" s="17">
        <f>[7]Julho!$H$6</f>
        <v>8.64</v>
      </c>
      <c r="D11" s="17">
        <f>[7]Julho!$H$7</f>
        <v>2.8800000000000003</v>
      </c>
      <c r="E11" s="17">
        <f>[7]Julho!$H$8</f>
        <v>2.52</v>
      </c>
      <c r="F11" s="17">
        <f>[7]Julho!$H$9</f>
        <v>3.24</v>
      </c>
      <c r="G11" s="17">
        <f>[7]Julho!$H$10</f>
        <v>6.12</v>
      </c>
      <c r="H11" s="17">
        <f>[7]Julho!$H$11</f>
        <v>0</v>
      </c>
      <c r="I11" s="17">
        <f>[7]Julho!$H$12</f>
        <v>0</v>
      </c>
      <c r="J11" s="17">
        <f>[7]Julho!$H$13</f>
        <v>0</v>
      </c>
      <c r="K11" s="17">
        <f>[7]Julho!$H$14</f>
        <v>0.72000000000000008</v>
      </c>
      <c r="L11" s="17">
        <f>[7]Julho!$H$15</f>
        <v>5.4</v>
      </c>
      <c r="M11" s="17">
        <f>[7]Julho!$H$16</f>
        <v>0</v>
      </c>
      <c r="N11" s="17">
        <f>[7]Julho!$H$17</f>
        <v>0</v>
      </c>
      <c r="O11" s="17">
        <f>[7]Julho!$H$18</f>
        <v>11.520000000000001</v>
      </c>
      <c r="P11" s="17">
        <f>[7]Julho!$H$19</f>
        <v>12.6</v>
      </c>
      <c r="Q11" s="17">
        <f>[7]Julho!$H$20</f>
        <v>20.88</v>
      </c>
      <c r="R11" s="17">
        <f>[7]Julho!$H$21</f>
        <v>10.44</v>
      </c>
      <c r="S11" s="17">
        <f>[7]Julho!$H$22</f>
        <v>10.44</v>
      </c>
      <c r="T11" s="17">
        <f>[7]Julho!$H$23</f>
        <v>5.7600000000000007</v>
      </c>
      <c r="U11" s="17">
        <f>[7]Julho!$H$24</f>
        <v>7.9200000000000008</v>
      </c>
      <c r="V11" s="17">
        <f>[7]Julho!$H$25</f>
        <v>6.12</v>
      </c>
      <c r="W11" s="17">
        <f>[7]Julho!$H$26</f>
        <v>0.72000000000000008</v>
      </c>
      <c r="X11" s="17">
        <f>[7]Julho!$H$27</f>
        <v>0</v>
      </c>
      <c r="Y11" s="17">
        <f>[7]Julho!$H$28</f>
        <v>1.08</v>
      </c>
      <c r="Z11" s="17">
        <f>[7]Julho!$H$29</f>
        <v>2.16</v>
      </c>
      <c r="AA11" s="17">
        <f>[7]Julho!$H$30</f>
        <v>0.72000000000000008</v>
      </c>
      <c r="AB11" s="17">
        <f>[7]Julho!$H$31</f>
        <v>0</v>
      </c>
      <c r="AC11" s="17">
        <f>[7]Julho!$H$32</f>
        <v>18.36</v>
      </c>
      <c r="AD11" s="17">
        <f>[7]Julho!$H$33</f>
        <v>2.52</v>
      </c>
      <c r="AE11" s="17">
        <f>[7]Julho!$H$34</f>
        <v>13.32</v>
      </c>
      <c r="AF11" s="17">
        <f>[7]Julho!$H$35</f>
        <v>17.64</v>
      </c>
      <c r="AG11" s="83">
        <f>MAX(B11:AF11)</f>
        <v>20.88</v>
      </c>
    </row>
    <row r="12" spans="1:33" ht="17.100000000000001" customHeight="1" x14ac:dyDescent="0.2">
      <c r="A12" s="80" t="s">
        <v>4</v>
      </c>
      <c r="B12" s="17" t="str">
        <f>[8]Julho!$H$5</f>
        <v>*</v>
      </c>
      <c r="C12" s="17" t="str">
        <f>[8]Julho!$H$6</f>
        <v>*</v>
      </c>
      <c r="D12" s="17" t="str">
        <f>[8]Julho!$H$7</f>
        <v>*</v>
      </c>
      <c r="E12" s="17" t="str">
        <f>[8]Julho!$H$8</f>
        <v>*</v>
      </c>
      <c r="F12" s="17" t="str">
        <f>[8]Julho!$H$9</f>
        <v>*</v>
      </c>
      <c r="G12" s="17" t="str">
        <f>[8]Julho!$H$10</f>
        <v>*</v>
      </c>
      <c r="H12" s="17" t="str">
        <f>[8]Julho!$H$11</f>
        <v>*</v>
      </c>
      <c r="I12" s="17" t="str">
        <f>[8]Julho!$H$12</f>
        <v>*</v>
      </c>
      <c r="J12" s="17" t="str">
        <f>[8]Julho!$H$13</f>
        <v>*</v>
      </c>
      <c r="K12" s="17" t="str">
        <f>[8]Julho!$H$14</f>
        <v>*</v>
      </c>
      <c r="L12" s="17" t="str">
        <f>[8]Julho!$H$15</f>
        <v>*</v>
      </c>
      <c r="M12" s="17" t="str">
        <f>[8]Julho!$H$16</f>
        <v>*</v>
      </c>
      <c r="N12" s="17" t="str">
        <f>[8]Julho!$H$17</f>
        <v>*</v>
      </c>
      <c r="O12" s="17" t="str">
        <f>[8]Julho!$H$18</f>
        <v>*</v>
      </c>
      <c r="P12" s="17" t="str">
        <f>[8]Julho!$H$19</f>
        <v>*</v>
      </c>
      <c r="Q12" s="17" t="str">
        <f>[8]Julho!$H$20</f>
        <v>*</v>
      </c>
      <c r="R12" s="17" t="str">
        <f>[8]Julho!$H$21</f>
        <v>*</v>
      </c>
      <c r="S12" s="17" t="str">
        <f>[8]Julho!$H$22</f>
        <v>*</v>
      </c>
      <c r="T12" s="17" t="str">
        <f>[8]Julho!$H$23</f>
        <v>*</v>
      </c>
      <c r="U12" s="17" t="str">
        <f>[8]Julho!$H$24</f>
        <v>*</v>
      </c>
      <c r="V12" s="17" t="str">
        <f>[8]Julho!$H$25</f>
        <v>*</v>
      </c>
      <c r="W12" s="17" t="str">
        <f>[8]Julho!$H$26</f>
        <v>*</v>
      </c>
      <c r="X12" s="17" t="str">
        <f>[8]Julho!$H$27</f>
        <v>*</v>
      </c>
      <c r="Y12" s="17" t="str">
        <f>[8]Julho!$H$28</f>
        <v>*</v>
      </c>
      <c r="Z12" s="17" t="str">
        <f>[8]Julho!$H$29</f>
        <v>*</v>
      </c>
      <c r="AA12" s="17" t="str">
        <f>[8]Julho!$H$30</f>
        <v>*</v>
      </c>
      <c r="AB12" s="17" t="str">
        <f>[8]Julho!$H$31</f>
        <v>*</v>
      </c>
      <c r="AC12" s="17" t="str">
        <f>[8]Julho!$H$32</f>
        <v>*</v>
      </c>
      <c r="AD12" s="17" t="str">
        <f>[8]Julho!$H$33</f>
        <v>*</v>
      </c>
      <c r="AE12" s="17" t="str">
        <f>[8]Julho!$H$34</f>
        <v>*</v>
      </c>
      <c r="AF12" s="17" t="str">
        <f>[8]Julho!$H$35</f>
        <v>*</v>
      </c>
      <c r="AG12" s="83" t="s">
        <v>143</v>
      </c>
    </row>
    <row r="13" spans="1:33" ht="17.100000000000001" customHeight="1" x14ac:dyDescent="0.2">
      <c r="A13" s="80" t="s">
        <v>5</v>
      </c>
      <c r="B13" s="17">
        <f>[9]Julho!$H$5</f>
        <v>10.08</v>
      </c>
      <c r="C13" s="17">
        <f>[9]Julho!$H$6</f>
        <v>10.8</v>
      </c>
      <c r="D13" s="17">
        <f>[9]Julho!$H$7</f>
        <v>16.2</v>
      </c>
      <c r="E13" s="17">
        <f>[9]Julho!$H$8</f>
        <v>9.7200000000000006</v>
      </c>
      <c r="F13" s="17">
        <f>[9]Julho!$H$9</f>
        <v>14.04</v>
      </c>
      <c r="G13" s="17">
        <f>[9]Julho!$H$10</f>
        <v>22.68</v>
      </c>
      <c r="H13" s="17">
        <f>[9]Julho!$H$11</f>
        <v>8.64</v>
      </c>
      <c r="I13" s="17">
        <f>[9]Julho!$H$12</f>
        <v>15.120000000000001</v>
      </c>
      <c r="J13" s="17">
        <f>[9]Julho!$H$13</f>
        <v>11.879999999999999</v>
      </c>
      <c r="K13" s="17">
        <f>[9]Julho!$H$14</f>
        <v>15.840000000000002</v>
      </c>
      <c r="L13" s="17">
        <f>[9]Julho!$H$15</f>
        <v>16.559999999999999</v>
      </c>
      <c r="M13" s="17">
        <f>[9]Julho!$H$16</f>
        <v>13.32</v>
      </c>
      <c r="N13" s="17">
        <f>[9]Julho!$H$17</f>
        <v>10.44</v>
      </c>
      <c r="O13" s="17">
        <f>[9]Julho!$H$18</f>
        <v>11.16</v>
      </c>
      <c r="P13" s="17">
        <f>[9]Julho!$H$19</f>
        <v>7.9200000000000008</v>
      </c>
      <c r="Q13" s="17">
        <f>[9]Julho!$H$20</f>
        <v>19.440000000000001</v>
      </c>
      <c r="R13" s="17">
        <f>[9]Julho!$H$21</f>
        <v>14.4</v>
      </c>
      <c r="S13" s="17">
        <f>[9]Julho!$H$22</f>
        <v>10.08</v>
      </c>
      <c r="T13" s="17">
        <f>[9]Julho!$H$23</f>
        <v>17.64</v>
      </c>
      <c r="U13" s="17">
        <f>[9]Julho!$H$24</f>
        <v>12.6</v>
      </c>
      <c r="V13" s="17">
        <f>[9]Julho!$H$25</f>
        <v>9.7200000000000006</v>
      </c>
      <c r="W13" s="17">
        <f>[9]Julho!$H$26</f>
        <v>5.7600000000000007</v>
      </c>
      <c r="X13" s="17">
        <f>[9]Julho!$H$27</f>
        <v>11.520000000000001</v>
      </c>
      <c r="Y13" s="17">
        <f>[9]Julho!$H$28</f>
        <v>12.24</v>
      </c>
      <c r="Z13" s="17">
        <f>[9]Julho!$H$29</f>
        <v>11.879999999999999</v>
      </c>
      <c r="AA13" s="17">
        <f>[9]Julho!$H$30</f>
        <v>7.5600000000000005</v>
      </c>
      <c r="AB13" s="17">
        <f>[9]Julho!$H$31</f>
        <v>20.88</v>
      </c>
      <c r="AC13" s="17">
        <f>[9]Julho!$H$32</f>
        <v>11.879999999999999</v>
      </c>
      <c r="AD13" s="17">
        <f>[9]Julho!$H$33</f>
        <v>9.7200000000000006</v>
      </c>
      <c r="AE13" s="17">
        <f>[9]Julho!$H$34</f>
        <v>16.2</v>
      </c>
      <c r="AF13" s="17">
        <f>[9]Julho!$H$35</f>
        <v>15.840000000000002</v>
      </c>
      <c r="AG13" s="83">
        <f t="shared" si="1"/>
        <v>22.68</v>
      </c>
    </row>
    <row r="14" spans="1:33" ht="17.100000000000001" customHeight="1" x14ac:dyDescent="0.2">
      <c r="A14" s="80" t="s">
        <v>47</v>
      </c>
      <c r="B14" s="17">
        <f>[10]Julho!$H$5</f>
        <v>19.079999999999998</v>
      </c>
      <c r="C14" s="17">
        <f>[10]Julho!$H$6</f>
        <v>19.440000000000001</v>
      </c>
      <c r="D14" s="17">
        <f>[10]Julho!$H$7</f>
        <v>19.079999999999998</v>
      </c>
      <c r="E14" s="17">
        <f>[10]Julho!$H$8</f>
        <v>16.920000000000002</v>
      </c>
      <c r="F14" s="17">
        <f>[10]Julho!$H$9</f>
        <v>18.36</v>
      </c>
      <c r="G14" s="17">
        <f>[10]Julho!$H$10</f>
        <v>23.040000000000003</v>
      </c>
      <c r="H14" s="17">
        <f>[10]Julho!$H$11</f>
        <v>13.32</v>
      </c>
      <c r="I14" s="17">
        <f>[10]Julho!$H$12</f>
        <v>20.88</v>
      </c>
      <c r="J14" s="17">
        <f>[10]Julho!$H$13</f>
        <v>23.400000000000002</v>
      </c>
      <c r="K14" s="17">
        <f>[10]Julho!$H$14</f>
        <v>19.8</v>
      </c>
      <c r="L14" s="17">
        <f>[10]Julho!$H$15</f>
        <v>24.12</v>
      </c>
      <c r="M14" s="17">
        <f>[10]Julho!$H$16</f>
        <v>20.88</v>
      </c>
      <c r="N14" s="17">
        <f>[10]Julho!$H$17</f>
        <v>19.8</v>
      </c>
      <c r="O14" s="17">
        <f>[10]Julho!$H$18</f>
        <v>22.32</v>
      </c>
      <c r="P14" s="17">
        <f>[10]Julho!$H$19</f>
        <v>23.040000000000003</v>
      </c>
      <c r="Q14" s="17">
        <f>[10]Julho!$H$20</f>
        <v>26.64</v>
      </c>
      <c r="R14" s="17">
        <f>[10]Julho!$H$21</f>
        <v>22.32</v>
      </c>
      <c r="S14" s="17">
        <f>[10]Julho!$H$22</f>
        <v>15.120000000000001</v>
      </c>
      <c r="T14" s="17">
        <f>[10]Julho!$H$23</f>
        <v>16.559999999999999</v>
      </c>
      <c r="U14" s="17">
        <f>[10]Julho!$H$24</f>
        <v>19.079999999999998</v>
      </c>
      <c r="V14" s="17">
        <f>[10]Julho!$H$25</f>
        <v>21.6</v>
      </c>
      <c r="W14" s="17">
        <f>[10]Julho!$H$26</f>
        <v>18.36</v>
      </c>
      <c r="X14" s="17">
        <f>[10]Julho!$H$27</f>
        <v>25.2</v>
      </c>
      <c r="Y14" s="17">
        <f>[10]Julho!$H$28</f>
        <v>20.52</v>
      </c>
      <c r="Z14" s="17">
        <f>[10]Julho!$H$29</f>
        <v>27.36</v>
      </c>
      <c r="AA14" s="17">
        <f>[10]Julho!$H$30</f>
        <v>21.240000000000002</v>
      </c>
      <c r="AB14" s="17">
        <f>[10]Julho!$H$31</f>
        <v>17.64</v>
      </c>
      <c r="AC14" s="17">
        <f>[10]Julho!$H$32</f>
        <v>17.28</v>
      </c>
      <c r="AD14" s="17">
        <f>[10]Julho!$H$33</f>
        <v>20.16</v>
      </c>
      <c r="AE14" s="17">
        <f>[10]Julho!$H$34</f>
        <v>20.16</v>
      </c>
      <c r="AF14" s="17">
        <f>[10]Julho!$H$35</f>
        <v>25.56</v>
      </c>
      <c r="AG14" s="83">
        <f>MAX(B14:AF14)</f>
        <v>27.36</v>
      </c>
    </row>
    <row r="15" spans="1:33" ht="17.100000000000001" customHeight="1" x14ac:dyDescent="0.2">
      <c r="A15" s="80" t="s">
        <v>6</v>
      </c>
      <c r="B15" s="17">
        <f>[11]Julho!$H$5</f>
        <v>8.64</v>
      </c>
      <c r="C15" s="17">
        <f>[11]Julho!$H$6</f>
        <v>7.9200000000000008</v>
      </c>
      <c r="D15" s="17">
        <f>[11]Julho!$H$7</f>
        <v>6.84</v>
      </c>
      <c r="E15" s="17">
        <f>[11]Julho!$H$8</f>
        <v>9.3600000000000012</v>
      </c>
      <c r="F15" s="17">
        <f>[11]Julho!$H$9</f>
        <v>15.48</v>
      </c>
      <c r="G15" s="17">
        <f>[11]Julho!$H$10</f>
        <v>15.48</v>
      </c>
      <c r="H15" s="17">
        <f>[11]Julho!$H$11</f>
        <v>12.96</v>
      </c>
      <c r="I15" s="17">
        <f>[11]Julho!$H$12</f>
        <v>8.2799999999999994</v>
      </c>
      <c r="J15" s="17">
        <f>[11]Julho!$H$13</f>
        <v>16.2</v>
      </c>
      <c r="K15" s="17">
        <f>[11]Julho!$H$14</f>
        <v>14.4</v>
      </c>
      <c r="L15" s="17">
        <f>[11]Julho!$H$15</f>
        <v>18.720000000000002</v>
      </c>
      <c r="M15" s="17">
        <f>[11]Julho!$H$16</f>
        <v>15.840000000000002</v>
      </c>
      <c r="N15" s="17">
        <f>[11]Julho!$H$17</f>
        <v>8.64</v>
      </c>
      <c r="O15" s="17">
        <f>[11]Julho!$H$18</f>
        <v>18.36</v>
      </c>
      <c r="P15" s="17">
        <f>[11]Julho!$H$19</f>
        <v>18.720000000000002</v>
      </c>
      <c r="Q15" s="17">
        <f>[11]Julho!$H$20</f>
        <v>18.720000000000002</v>
      </c>
      <c r="R15" s="17">
        <f>[11]Julho!$H$21</f>
        <v>16.920000000000002</v>
      </c>
      <c r="S15" s="17">
        <f>[11]Julho!$H$22</f>
        <v>9</v>
      </c>
      <c r="T15" s="17">
        <f>[11]Julho!$H$23</f>
        <v>12.6</v>
      </c>
      <c r="U15" s="17">
        <f>[11]Julho!$H$24</f>
        <v>10.08</v>
      </c>
      <c r="V15" s="17">
        <f>[11]Julho!$H$25</f>
        <v>13.32</v>
      </c>
      <c r="W15" s="17">
        <f>[11]Julho!$H$26</f>
        <v>9.3600000000000012</v>
      </c>
      <c r="X15" s="17">
        <f>[11]Julho!$H$27</f>
        <v>7.2</v>
      </c>
      <c r="Y15" s="17">
        <f>[11]Julho!$H$28</f>
        <v>5.4</v>
      </c>
      <c r="Z15" s="17">
        <f>[11]Julho!$H$29</f>
        <v>10.8</v>
      </c>
      <c r="AA15" s="17">
        <f>[11]Julho!$H$30</f>
        <v>19.079999999999998</v>
      </c>
      <c r="AB15" s="17">
        <f>[11]Julho!$H$31</f>
        <v>8.2799999999999994</v>
      </c>
      <c r="AC15" s="17">
        <f>[11]Julho!$H$32</f>
        <v>8.2799999999999994</v>
      </c>
      <c r="AD15" s="17">
        <f>[11]Julho!$H$33</f>
        <v>7.9200000000000008</v>
      </c>
      <c r="AE15" s="17">
        <f>[11]Julho!$H$34</f>
        <v>10.44</v>
      </c>
      <c r="AF15" s="17">
        <f>[11]Julho!$H$35</f>
        <v>8.64</v>
      </c>
      <c r="AG15" s="83">
        <f t="shared" si="1"/>
        <v>19.079999999999998</v>
      </c>
    </row>
    <row r="16" spans="1:33" ht="17.100000000000001" customHeight="1" x14ac:dyDescent="0.2">
      <c r="A16" s="80" t="s">
        <v>7</v>
      </c>
      <c r="B16" s="17">
        <f>[12]Julho!$H$5</f>
        <v>14.04</v>
      </c>
      <c r="C16" s="17">
        <f>[12]Julho!$H$6</f>
        <v>14.4</v>
      </c>
      <c r="D16" s="17">
        <f>[12]Julho!$H$7</f>
        <v>18</v>
      </c>
      <c r="E16" s="17">
        <f>[12]Julho!$H$8</f>
        <v>16.559999999999999</v>
      </c>
      <c r="F16" s="17">
        <f>[12]Julho!$H$9</f>
        <v>16.2</v>
      </c>
      <c r="G16" s="17">
        <f>[12]Julho!$H$10</f>
        <v>12.96</v>
      </c>
      <c r="H16" s="17">
        <f>[12]Julho!$H$11</f>
        <v>11.879999999999999</v>
      </c>
      <c r="I16" s="17">
        <f>[12]Julho!$H$12</f>
        <v>10.44</v>
      </c>
      <c r="J16" s="17">
        <f>[12]Julho!$H$13</f>
        <v>14.04</v>
      </c>
      <c r="K16" s="17">
        <f>[12]Julho!$H$14</f>
        <v>15.48</v>
      </c>
      <c r="L16" s="17">
        <f>[12]Julho!$H$15</f>
        <v>23.759999999999998</v>
      </c>
      <c r="M16" s="17">
        <f>[12]Julho!$H$16</f>
        <v>20.52</v>
      </c>
      <c r="N16" s="17">
        <f>[12]Julho!$H$17</f>
        <v>15.120000000000001</v>
      </c>
      <c r="O16" s="17">
        <f>[12]Julho!$H$18</f>
        <v>18.720000000000002</v>
      </c>
      <c r="P16" s="17">
        <f>[12]Julho!$H$19</f>
        <v>24.840000000000003</v>
      </c>
      <c r="Q16" s="17">
        <f>[12]Julho!$H$20</f>
        <v>23.400000000000002</v>
      </c>
      <c r="R16" s="17">
        <f>[12]Julho!$H$21</f>
        <v>19.079999999999998</v>
      </c>
      <c r="S16" s="17">
        <f>[12]Julho!$H$22</f>
        <v>9.3600000000000012</v>
      </c>
      <c r="T16" s="17">
        <f>[12]Julho!$H$23</f>
        <v>10.8</v>
      </c>
      <c r="U16" s="17">
        <f>[12]Julho!$H$24</f>
        <v>11.16</v>
      </c>
      <c r="V16" s="17">
        <f>[12]Julho!$H$25</f>
        <v>12.6</v>
      </c>
      <c r="W16" s="17">
        <f>[12]Julho!$H$26</f>
        <v>13.68</v>
      </c>
      <c r="X16" s="17">
        <f>[12]Julho!$H$27</f>
        <v>18</v>
      </c>
      <c r="Y16" s="17">
        <f>[12]Julho!$H$28</f>
        <v>12.6</v>
      </c>
      <c r="Z16" s="17">
        <f>[12]Julho!$H$29</f>
        <v>16.920000000000002</v>
      </c>
      <c r="AA16" s="17">
        <f>[12]Julho!$H$30</f>
        <v>20.88</v>
      </c>
      <c r="AB16" s="17">
        <f>[12]Julho!$H$31</f>
        <v>24.48</v>
      </c>
      <c r="AC16" s="17">
        <f>[12]Julho!$H$32</f>
        <v>10.8</v>
      </c>
      <c r="AD16" s="17">
        <f>[12]Julho!$H$33</f>
        <v>13.32</v>
      </c>
      <c r="AE16" s="17">
        <f>[12]Julho!$H$34</f>
        <v>18</v>
      </c>
      <c r="AF16" s="17">
        <f>[12]Julho!$H$35</f>
        <v>16.559999999999999</v>
      </c>
      <c r="AG16" s="83">
        <f t="shared" si="1"/>
        <v>24.840000000000003</v>
      </c>
    </row>
    <row r="17" spans="1:33" ht="17.100000000000001" customHeight="1" x14ac:dyDescent="0.2">
      <c r="A17" s="80" t="s">
        <v>8</v>
      </c>
      <c r="B17" s="17">
        <f>[13]Julho!$H$5</f>
        <v>12.24</v>
      </c>
      <c r="C17" s="17">
        <f>[13]Julho!$H$6</f>
        <v>14.76</v>
      </c>
      <c r="D17" s="17">
        <f>[13]Julho!$H$7</f>
        <v>18.36</v>
      </c>
      <c r="E17" s="17">
        <f>[13]Julho!$H$8</f>
        <v>19.079999999999998</v>
      </c>
      <c r="F17" s="17">
        <f>[13]Julho!$H$9</f>
        <v>18</v>
      </c>
      <c r="G17" s="17">
        <f>[13]Julho!$H$10</f>
        <v>12.24</v>
      </c>
      <c r="H17" s="17">
        <f>[13]Julho!$H$11</f>
        <v>14.76</v>
      </c>
      <c r="I17" s="17">
        <f>[13]Julho!$H$12</f>
        <v>5.4</v>
      </c>
      <c r="J17" s="17">
        <f>[13]Julho!$H$13</f>
        <v>15.840000000000002</v>
      </c>
      <c r="K17" s="17">
        <f>[13]Julho!$H$14</f>
        <v>15.48</v>
      </c>
      <c r="L17" s="17">
        <f>[13]Julho!$H$15</f>
        <v>31.680000000000003</v>
      </c>
      <c r="M17" s="17">
        <f>[13]Julho!$H$16</f>
        <v>18</v>
      </c>
      <c r="N17" s="17">
        <f>[13]Julho!$H$17</f>
        <v>18.720000000000002</v>
      </c>
      <c r="O17" s="17">
        <f>[13]Julho!$H$18</f>
        <v>28.8</v>
      </c>
      <c r="P17" s="17">
        <f>[13]Julho!$H$19</f>
        <v>14.4</v>
      </c>
      <c r="Q17" s="17">
        <f>[13]Julho!$H$20</f>
        <v>28.44</v>
      </c>
      <c r="R17" s="17">
        <f>[13]Julho!$H$21</f>
        <v>16.559999999999999</v>
      </c>
      <c r="S17" s="17">
        <f>[13]Julho!$H$22</f>
        <v>0</v>
      </c>
      <c r="T17" s="17">
        <f>[13]Julho!$H$23</f>
        <v>10.44</v>
      </c>
      <c r="U17" s="17">
        <f>[13]Julho!$H$24</f>
        <v>7.5600000000000005</v>
      </c>
      <c r="V17" s="17">
        <f>[13]Julho!$H$25</f>
        <v>7.2</v>
      </c>
      <c r="W17" s="17">
        <f>[13]Julho!$H$26</f>
        <v>12.96</v>
      </c>
      <c r="X17" s="17">
        <f>[13]Julho!$H$27</f>
        <v>14.04</v>
      </c>
      <c r="Y17" s="17">
        <f>[13]Julho!$H$28</f>
        <v>11.879999999999999</v>
      </c>
      <c r="Z17" s="17">
        <f>[13]Julho!$H$29</f>
        <v>21.240000000000002</v>
      </c>
      <c r="AA17" s="17">
        <f>[13]Julho!$H$30</f>
        <v>14.4</v>
      </c>
      <c r="AB17" s="17">
        <f>[13]Julho!$H$31</f>
        <v>17.64</v>
      </c>
      <c r="AC17" s="17">
        <f>[13]Julho!$H$32</f>
        <v>3.9600000000000004</v>
      </c>
      <c r="AD17" s="17">
        <f>[13]Julho!$H$33</f>
        <v>12.6</v>
      </c>
      <c r="AE17" s="17">
        <f>[13]Julho!$H$34</f>
        <v>27.36</v>
      </c>
      <c r="AF17" s="17">
        <f>[13]Julho!$H$35</f>
        <v>23.040000000000003</v>
      </c>
      <c r="AG17" s="83">
        <f t="shared" si="1"/>
        <v>31.680000000000003</v>
      </c>
    </row>
    <row r="18" spans="1:33" ht="17.100000000000001" customHeight="1" x14ac:dyDescent="0.2">
      <c r="A18" s="84" t="s">
        <v>9</v>
      </c>
      <c r="B18" s="17">
        <f>[14]Julho!$H$5</f>
        <v>12.24</v>
      </c>
      <c r="C18" s="17">
        <f>[14]Julho!$H$6</f>
        <v>16.2</v>
      </c>
      <c r="D18" s="17">
        <f>[14]Julho!$H$7</f>
        <v>16.920000000000002</v>
      </c>
      <c r="E18" s="17">
        <f>[14]Julho!$H$8</f>
        <v>19.079999999999998</v>
      </c>
      <c r="F18" s="17">
        <f>[14]Julho!$H$9</f>
        <v>20.88</v>
      </c>
      <c r="G18" s="17">
        <f>[14]Julho!$H$10</f>
        <v>17.64</v>
      </c>
      <c r="H18" s="17">
        <f>[14]Julho!$H$11</f>
        <v>12.6</v>
      </c>
      <c r="I18" s="17">
        <f>[14]Julho!$H$12</f>
        <v>14.4</v>
      </c>
      <c r="J18" s="17">
        <f>[14]Julho!$H$13</f>
        <v>16.2</v>
      </c>
      <c r="K18" s="17">
        <f>[14]Julho!$H$14</f>
        <v>18.720000000000002</v>
      </c>
      <c r="L18" s="156">
        <f>[14]Julho!$H$15</f>
        <v>33.840000000000003</v>
      </c>
      <c r="M18" s="17">
        <f>[14]Julho!$H$16</f>
        <v>30.96</v>
      </c>
      <c r="N18" s="17">
        <f>[14]Julho!$H$17</f>
        <v>14.4</v>
      </c>
      <c r="O18" s="17">
        <f>[14]Julho!$H$18</f>
        <v>24.12</v>
      </c>
      <c r="P18" s="17">
        <f>[14]Julho!$H$19</f>
        <v>15.120000000000001</v>
      </c>
      <c r="Q18" s="17">
        <f>[14]Julho!$H$20</f>
        <v>22.68</v>
      </c>
      <c r="R18" s="17">
        <f>[14]Julho!$H$21</f>
        <v>20.52</v>
      </c>
      <c r="S18" s="17">
        <f>[14]Julho!$H$22</f>
        <v>11.879999999999999</v>
      </c>
      <c r="T18" s="17">
        <f>[14]Julho!$H$23</f>
        <v>13.68</v>
      </c>
      <c r="U18" s="17">
        <f>[14]Julho!$H$24</f>
        <v>14.4</v>
      </c>
      <c r="V18" s="17">
        <f>[14]Julho!$H$25</f>
        <v>10.8</v>
      </c>
      <c r="W18" s="17">
        <f>[14]Julho!$H$26</f>
        <v>13.68</v>
      </c>
      <c r="X18" s="17">
        <f>[14]Julho!$H$27</f>
        <v>15.840000000000002</v>
      </c>
      <c r="Y18" s="17">
        <f>[14]Julho!$H$28</f>
        <v>9.7200000000000006</v>
      </c>
      <c r="Z18" s="17">
        <f>[14]Julho!$H$29</f>
        <v>19.079999999999998</v>
      </c>
      <c r="AA18" s="17">
        <f>[14]Julho!$H$30</f>
        <v>20.16</v>
      </c>
      <c r="AB18" s="17">
        <f>[14]Julho!$H$31</f>
        <v>24.48</v>
      </c>
      <c r="AC18" s="17">
        <f>[14]Julho!$H$32</f>
        <v>13.32</v>
      </c>
      <c r="AD18" s="17">
        <f>[14]Julho!$H$33</f>
        <v>11.879999999999999</v>
      </c>
      <c r="AE18" s="17">
        <f>[14]Julho!$H$34</f>
        <v>18</v>
      </c>
      <c r="AF18" s="17">
        <f>[14]Julho!$H$35</f>
        <v>17.64</v>
      </c>
      <c r="AG18" s="159">
        <f t="shared" si="1"/>
        <v>33.840000000000003</v>
      </c>
    </row>
    <row r="19" spans="1:33" ht="17.100000000000001" customHeight="1" x14ac:dyDescent="0.2">
      <c r="A19" s="80" t="s">
        <v>46</v>
      </c>
      <c r="B19" s="17">
        <f>[15]Julho!$H$5</f>
        <v>14.04</v>
      </c>
      <c r="C19" s="17">
        <f>[15]Julho!$H$6</f>
        <v>12.24</v>
      </c>
      <c r="D19" s="17">
        <f>[15]Julho!$H$7</f>
        <v>16.2</v>
      </c>
      <c r="E19" s="17">
        <f>[15]Julho!$H$8</f>
        <v>16.559999999999999</v>
      </c>
      <c r="F19" s="17">
        <f>[15]Julho!$H$9</f>
        <v>9</v>
      </c>
      <c r="G19" s="17">
        <f>[15]Julho!$H$10</f>
        <v>11.879999999999999</v>
      </c>
      <c r="H19" s="17">
        <f>[15]Julho!$H$11</f>
        <v>6.84</v>
      </c>
      <c r="I19" s="17">
        <f>[15]Julho!$H$12</f>
        <v>10.08</v>
      </c>
      <c r="J19" s="17">
        <f>[15]Julho!$H$13</f>
        <v>14.04</v>
      </c>
      <c r="K19" s="17">
        <f>[15]Julho!$H$14</f>
        <v>18.720000000000002</v>
      </c>
      <c r="L19" s="17">
        <f>[15]Julho!$H$15</f>
        <v>21.96</v>
      </c>
      <c r="M19" s="17">
        <f>[15]Julho!$H$16</f>
        <v>11.879999999999999</v>
      </c>
      <c r="N19" s="17">
        <f>[15]Julho!$H$17</f>
        <v>15.120000000000001</v>
      </c>
      <c r="O19" s="17">
        <f>[15]Julho!$H$18</f>
        <v>18</v>
      </c>
      <c r="P19" s="17">
        <f>[15]Julho!$H$19</f>
        <v>14.76</v>
      </c>
      <c r="Q19" s="17">
        <f>[15]Julho!$H$20</f>
        <v>13.32</v>
      </c>
      <c r="R19" s="17">
        <f>[15]Julho!$H$21</f>
        <v>7.9200000000000008</v>
      </c>
      <c r="S19" s="17">
        <f>[15]Julho!$H$22</f>
        <v>6.84</v>
      </c>
      <c r="T19" s="17">
        <f>[15]Julho!$H$23</f>
        <v>11.16</v>
      </c>
      <c r="U19" s="17">
        <f>[15]Julho!$H$24</f>
        <v>5.4</v>
      </c>
      <c r="V19" s="17">
        <f>[15]Julho!$H$25</f>
        <v>5.7600000000000007</v>
      </c>
      <c r="W19" s="17">
        <f>[15]Julho!$H$26</f>
        <v>12.6</v>
      </c>
      <c r="X19" s="17">
        <f>[15]Julho!$H$27</f>
        <v>12.24</v>
      </c>
      <c r="Y19" s="17">
        <f>[15]Julho!$H$28</f>
        <v>8.2799999999999994</v>
      </c>
      <c r="Z19" s="17">
        <f>[15]Julho!$H$29</f>
        <v>20.52</v>
      </c>
      <c r="AA19" s="17">
        <f>[15]Julho!$H$30</f>
        <v>15.120000000000001</v>
      </c>
      <c r="AB19" s="17">
        <f>[15]Julho!$H$31</f>
        <v>10.8</v>
      </c>
      <c r="AC19" s="17">
        <f>[15]Julho!$H$32</f>
        <v>5.04</v>
      </c>
      <c r="AD19" s="17">
        <f>[15]Julho!$H$33</f>
        <v>9.7200000000000006</v>
      </c>
      <c r="AE19" s="17">
        <f>[15]Julho!$H$34</f>
        <v>20.16</v>
      </c>
      <c r="AF19" s="17">
        <f>[15]Julho!$H$35</f>
        <v>20.52</v>
      </c>
      <c r="AG19" s="83">
        <f t="shared" si="1"/>
        <v>21.96</v>
      </c>
    </row>
    <row r="20" spans="1:33" ht="17.100000000000001" customHeight="1" x14ac:dyDescent="0.2">
      <c r="A20" s="80" t="s">
        <v>10</v>
      </c>
      <c r="B20" s="17">
        <f>[16]Julho!$H$5</f>
        <v>11.879999999999999</v>
      </c>
      <c r="C20" s="17">
        <f>[16]Julho!$H$6</f>
        <v>15.120000000000001</v>
      </c>
      <c r="D20" s="17">
        <f>[16]Julho!$H$7</f>
        <v>15.840000000000002</v>
      </c>
      <c r="E20" s="17">
        <f>[16]Julho!$H$8</f>
        <v>19.8</v>
      </c>
      <c r="F20" s="17">
        <f>[16]Julho!$H$9</f>
        <v>19.440000000000001</v>
      </c>
      <c r="G20" s="17">
        <f>[16]Julho!$H$10</f>
        <v>12.6</v>
      </c>
      <c r="H20" s="17">
        <f>[16]Julho!$H$11</f>
        <v>11.520000000000001</v>
      </c>
      <c r="I20" s="17">
        <f>[16]Julho!$H$12</f>
        <v>11.879999999999999</v>
      </c>
      <c r="J20" s="17">
        <f>[16]Julho!$H$13</f>
        <v>14.4</v>
      </c>
      <c r="K20" s="17">
        <f>[16]Julho!$H$14</f>
        <v>15.840000000000002</v>
      </c>
      <c r="L20" s="17">
        <f>[16]Julho!$H$15</f>
        <v>18.720000000000002</v>
      </c>
      <c r="M20" s="17">
        <f>[16]Julho!$H$16</f>
        <v>10.8</v>
      </c>
      <c r="N20" s="17">
        <f>[16]Julho!$H$17</f>
        <v>10.44</v>
      </c>
      <c r="O20" s="17">
        <f>[16]Julho!$H$18</f>
        <v>18.720000000000002</v>
      </c>
      <c r="P20" s="17">
        <f>[16]Julho!$H$19</f>
        <v>11.16</v>
      </c>
      <c r="Q20" s="17">
        <f>[16]Julho!$H$20</f>
        <v>18</v>
      </c>
      <c r="R20" s="17">
        <f>[16]Julho!$H$21</f>
        <v>14.76</v>
      </c>
      <c r="S20" s="17">
        <f>[16]Julho!$H$22</f>
        <v>5.4</v>
      </c>
      <c r="T20" s="17">
        <f>[16]Julho!$H$23</f>
        <v>7.5600000000000005</v>
      </c>
      <c r="U20" s="17">
        <f>[16]Julho!$H$24</f>
        <v>6.48</v>
      </c>
      <c r="V20" s="17">
        <f>[16]Julho!$H$25</f>
        <v>6.48</v>
      </c>
      <c r="W20" s="17">
        <f>[16]Julho!$H$26</f>
        <v>15.840000000000002</v>
      </c>
      <c r="X20" s="17">
        <f>[16]Julho!$H$27</f>
        <v>13.32</v>
      </c>
      <c r="Y20" s="17">
        <f>[16]Julho!$H$28</f>
        <v>11.520000000000001</v>
      </c>
      <c r="Z20" s="17">
        <f>[16]Julho!$H$29</f>
        <v>22.32</v>
      </c>
      <c r="AA20" s="17">
        <f>[16]Julho!$H$30</f>
        <v>14.76</v>
      </c>
      <c r="AB20" s="17">
        <f>[16]Julho!$H$31</f>
        <v>14.04</v>
      </c>
      <c r="AC20" s="17">
        <f>[16]Julho!$H$32</f>
        <v>6.84</v>
      </c>
      <c r="AD20" s="17">
        <f>[16]Julho!$H$33</f>
        <v>12.24</v>
      </c>
      <c r="AE20" s="17">
        <f>[16]Julho!$H$34</f>
        <v>17.28</v>
      </c>
      <c r="AF20" s="17">
        <f>[16]Julho!$H$35</f>
        <v>17.64</v>
      </c>
      <c r="AG20" s="83">
        <f>MAX(B20:AF20)</f>
        <v>22.32</v>
      </c>
    </row>
    <row r="21" spans="1:33" ht="17.100000000000001" customHeight="1" x14ac:dyDescent="0.2">
      <c r="A21" s="80" t="s">
        <v>11</v>
      </c>
      <c r="B21" s="17">
        <f>[17]Julho!$H$5</f>
        <v>8.2799999999999994</v>
      </c>
      <c r="C21" s="17">
        <f>[17]Julho!$H$6</f>
        <v>7.5600000000000005</v>
      </c>
      <c r="D21" s="17">
        <f>[17]Julho!$H$7</f>
        <v>8.2799999999999994</v>
      </c>
      <c r="E21" s="17">
        <f>[17]Julho!$H$8</f>
        <v>8.64</v>
      </c>
      <c r="F21" s="17">
        <f>[17]Julho!$H$9</f>
        <v>9.3600000000000012</v>
      </c>
      <c r="G21" s="17">
        <f>[17]Julho!$H$10</f>
        <v>12.24</v>
      </c>
      <c r="H21" s="17">
        <f>[17]Julho!$H$11</f>
        <v>10.08</v>
      </c>
      <c r="I21" s="17">
        <f>[17]Julho!$H$12</f>
        <v>7.9200000000000008</v>
      </c>
      <c r="J21" s="17">
        <f>[17]Julho!$H$13</f>
        <v>11.520000000000001</v>
      </c>
      <c r="K21" s="17">
        <f>[17]Julho!$H$14</f>
        <v>11.16</v>
      </c>
      <c r="L21" s="17">
        <f>[17]Julho!$H$15</f>
        <v>11.879999999999999</v>
      </c>
      <c r="M21" s="17">
        <f>[17]Julho!$H$16</f>
        <v>16.920000000000002</v>
      </c>
      <c r="N21" s="17">
        <f>[17]Julho!$H$17</f>
        <v>9.7200000000000006</v>
      </c>
      <c r="O21" s="17">
        <f>[17]Julho!$H$18</f>
        <v>10.44</v>
      </c>
      <c r="P21" s="17">
        <f>[17]Julho!$H$19</f>
        <v>20.52</v>
      </c>
      <c r="Q21" s="17">
        <f>[17]Julho!$H$20</f>
        <v>12.24</v>
      </c>
      <c r="R21" s="17">
        <f>[17]Julho!$H$21</f>
        <v>11.16</v>
      </c>
      <c r="S21" s="17">
        <f>[17]Julho!$H$22</f>
        <v>8.2799999999999994</v>
      </c>
      <c r="T21" s="17">
        <f>[17]Julho!$H$23</f>
        <v>6.48</v>
      </c>
      <c r="U21" s="17">
        <f>[17]Julho!$H$24</f>
        <v>5.04</v>
      </c>
      <c r="V21" s="17">
        <f>[17]Julho!$H$25</f>
        <v>7.9200000000000008</v>
      </c>
      <c r="W21" s="17">
        <f>[17]Julho!$H$26</f>
        <v>7.9200000000000008</v>
      </c>
      <c r="X21" s="17">
        <f>[17]Julho!$H$27</f>
        <v>6.84</v>
      </c>
      <c r="Y21" s="17">
        <f>[17]Julho!$H$28</f>
        <v>6.84</v>
      </c>
      <c r="Z21" s="17">
        <f>[17]Julho!$H$29</f>
        <v>6.84</v>
      </c>
      <c r="AA21" s="17">
        <f>[17]Julho!$H$30</f>
        <v>15.840000000000002</v>
      </c>
      <c r="AB21" s="17">
        <f>[17]Julho!$H$31</f>
        <v>10.8</v>
      </c>
      <c r="AC21" s="17">
        <f>[17]Julho!$H$32</f>
        <v>9</v>
      </c>
      <c r="AD21" s="17">
        <f>[17]Julho!$H$33</f>
        <v>9</v>
      </c>
      <c r="AE21" s="17">
        <f>[17]Julho!$H$34</f>
        <v>9</v>
      </c>
      <c r="AF21" s="17">
        <f>[17]Julho!$H$35</f>
        <v>9.3600000000000012</v>
      </c>
      <c r="AG21" s="83">
        <f>MAX(B21:AF21)</f>
        <v>20.52</v>
      </c>
    </row>
    <row r="22" spans="1:33" ht="17.100000000000001" customHeight="1" x14ac:dyDescent="0.2">
      <c r="A22" s="80" t="s">
        <v>12</v>
      </c>
      <c r="B22" s="17">
        <f>[18]Julho!$H$5</f>
        <v>4.6800000000000006</v>
      </c>
      <c r="C22" s="17">
        <f>[18]Julho!$H$6</f>
        <v>6.84</v>
      </c>
      <c r="D22" s="17">
        <f>[18]Julho!$H$7</f>
        <v>14.04</v>
      </c>
      <c r="E22" s="17">
        <f>[18]Julho!$H$8</f>
        <v>14.04</v>
      </c>
      <c r="F22" s="17">
        <f>[18]Julho!$H$9</f>
        <v>9</v>
      </c>
      <c r="G22" s="17">
        <f>[18]Julho!$H$10</f>
        <v>3.24</v>
      </c>
      <c r="H22" s="17">
        <f>[18]Julho!$H$11</f>
        <v>7.9200000000000008</v>
      </c>
      <c r="I22" s="17">
        <f>[18]Julho!$H$12</f>
        <v>5.7600000000000007</v>
      </c>
      <c r="J22" s="17">
        <f>[18]Julho!$H$13</f>
        <v>11.879999999999999</v>
      </c>
      <c r="K22" s="17">
        <f>[18]Julho!$H$14</f>
        <v>14.76</v>
      </c>
      <c r="L22" s="17">
        <f>[18]Julho!$H$15</f>
        <v>14.76</v>
      </c>
      <c r="M22" s="17">
        <f>[18]Julho!$H$16</f>
        <v>13.32</v>
      </c>
      <c r="N22" s="17">
        <f>[18]Julho!$H$17</f>
        <v>13.32</v>
      </c>
      <c r="O22" s="17">
        <f>[18]Julho!$H$18</f>
        <v>15.48</v>
      </c>
      <c r="P22" s="17">
        <f>[18]Julho!$H$19</f>
        <v>14.04</v>
      </c>
      <c r="Q22" s="17">
        <f>[18]Julho!$H$20</f>
        <v>14.76</v>
      </c>
      <c r="R22" s="17">
        <f>[18]Julho!$H$21</f>
        <v>14.4</v>
      </c>
      <c r="S22" s="17">
        <f>[18]Julho!$H$22</f>
        <v>5.04</v>
      </c>
      <c r="T22" s="17">
        <f>[18]Julho!$H$23</f>
        <v>6.48</v>
      </c>
      <c r="U22" s="17">
        <f>[18]Julho!$H$24</f>
        <v>6.48</v>
      </c>
      <c r="V22" s="17">
        <f>[18]Julho!$H$25</f>
        <v>5.04</v>
      </c>
      <c r="W22" s="17">
        <f>[18]Julho!$H$26</f>
        <v>6.12</v>
      </c>
      <c r="X22" s="17">
        <f>[18]Julho!$H$27</f>
        <v>6.12</v>
      </c>
      <c r="Y22" s="17">
        <f>[18]Julho!$H$28</f>
        <v>4.6800000000000006</v>
      </c>
      <c r="Z22" s="17">
        <f>[18]Julho!$H$29</f>
        <v>15.120000000000001</v>
      </c>
      <c r="AA22" s="17">
        <f>[18]Julho!$H$30</f>
        <v>7.9200000000000008</v>
      </c>
      <c r="AB22" s="17">
        <f>[18]Julho!$H$31</f>
        <v>12.24</v>
      </c>
      <c r="AC22" s="17">
        <f>[18]Julho!$H$32</f>
        <v>6.84</v>
      </c>
      <c r="AD22" s="17">
        <f>[18]Julho!$H$33</f>
        <v>5.04</v>
      </c>
      <c r="AE22" s="17">
        <f>[18]Julho!$H$34</f>
        <v>10.08</v>
      </c>
      <c r="AF22" s="17">
        <f>[18]Julho!$H$35</f>
        <v>18.36</v>
      </c>
      <c r="AG22" s="83">
        <f>MAX(B22:AF22)</f>
        <v>18.36</v>
      </c>
    </row>
    <row r="23" spans="1:33" ht="17.100000000000001" customHeight="1" x14ac:dyDescent="0.2">
      <c r="A23" s="80" t="s">
        <v>13</v>
      </c>
      <c r="B23" s="17">
        <f>[19]Julho!$H$5</f>
        <v>17.28</v>
      </c>
      <c r="C23" s="17">
        <f>[19]Julho!$H$6</f>
        <v>16.2</v>
      </c>
      <c r="D23" s="17">
        <f>[19]Julho!$H$7</f>
        <v>21.6</v>
      </c>
      <c r="E23" s="17">
        <f>[19]Julho!$H$8</f>
        <v>23.400000000000002</v>
      </c>
      <c r="F23" s="17">
        <f>[19]Julho!$H$9</f>
        <v>15.840000000000002</v>
      </c>
      <c r="G23" s="17">
        <f>[19]Julho!$H$10</f>
        <v>19.440000000000001</v>
      </c>
      <c r="H23" s="17">
        <f>[19]Julho!$H$11</f>
        <v>10.44</v>
      </c>
      <c r="I23" s="17">
        <f>[19]Julho!$H$12</f>
        <v>12.96</v>
      </c>
      <c r="J23" s="17">
        <f>[19]Julho!$H$13</f>
        <v>14.04</v>
      </c>
      <c r="K23" s="17">
        <f>[19]Julho!$H$14</f>
        <v>22.32</v>
      </c>
      <c r="L23" s="17">
        <f>[19]Julho!$H$15</f>
        <v>27</v>
      </c>
      <c r="M23" s="17">
        <f>[19]Julho!$H$16</f>
        <v>19.079999999999998</v>
      </c>
      <c r="N23" s="17">
        <f>[19]Julho!$H$17</f>
        <v>19.8</v>
      </c>
      <c r="O23" s="17">
        <f>[19]Julho!$H$18</f>
        <v>24.48</v>
      </c>
      <c r="P23" s="17">
        <f>[19]Julho!$H$19</f>
        <v>20.52</v>
      </c>
      <c r="Q23" s="17">
        <f>[19]Julho!$H$20</f>
        <v>23.040000000000003</v>
      </c>
      <c r="R23" s="17">
        <f>[19]Julho!$H$21</f>
        <v>19.440000000000001</v>
      </c>
      <c r="S23" s="17">
        <f>[19]Julho!$H$22</f>
        <v>13.32</v>
      </c>
      <c r="T23" s="17">
        <f>[19]Julho!$H$23</f>
        <v>16.920000000000002</v>
      </c>
      <c r="U23" s="17">
        <f>[19]Julho!$H$24</f>
        <v>14.4</v>
      </c>
      <c r="V23" s="17">
        <f>[19]Julho!$H$25</f>
        <v>12.96</v>
      </c>
      <c r="W23" s="17">
        <f>[19]Julho!$H$26</f>
        <v>6.12</v>
      </c>
      <c r="X23" s="17">
        <f>[19]Julho!$H$27</f>
        <v>14.04</v>
      </c>
      <c r="Y23" s="17">
        <f>[19]Julho!$H$28</f>
        <v>13.68</v>
      </c>
      <c r="Z23" s="17">
        <f>[19]Julho!$H$29</f>
        <v>23.400000000000002</v>
      </c>
      <c r="AA23" s="17">
        <f>[19]Julho!$H$30</f>
        <v>10.8</v>
      </c>
      <c r="AB23" s="17">
        <f>[19]Julho!$H$31</f>
        <v>16.920000000000002</v>
      </c>
      <c r="AC23" s="17">
        <f>[19]Julho!$H$32</f>
        <v>12.6</v>
      </c>
      <c r="AD23" s="17">
        <f>[19]Julho!$H$33</f>
        <v>10.8</v>
      </c>
      <c r="AE23" s="17">
        <f>[19]Julho!$H$34</f>
        <v>20.52</v>
      </c>
      <c r="AF23" s="17">
        <f>[19]Julho!$H$35</f>
        <v>27.36</v>
      </c>
      <c r="AG23" s="83">
        <f>MAX(B23:AF23)</f>
        <v>27.36</v>
      </c>
    </row>
    <row r="24" spans="1:33" ht="17.100000000000001" customHeight="1" x14ac:dyDescent="0.2">
      <c r="A24" s="80" t="s">
        <v>14</v>
      </c>
      <c r="B24" s="17">
        <f>[20]Julho!$H$5</f>
        <v>14.04</v>
      </c>
      <c r="C24" s="17">
        <f>[20]Julho!$H$6</f>
        <v>20.88</v>
      </c>
      <c r="D24" s="17">
        <f>[20]Julho!$H$7</f>
        <v>16.920000000000002</v>
      </c>
      <c r="E24" s="17">
        <f>[20]Julho!$H$8</f>
        <v>16.559999999999999</v>
      </c>
      <c r="F24" s="17">
        <f>[20]Julho!$H$9</f>
        <v>18.720000000000002</v>
      </c>
      <c r="G24" s="17">
        <f>[20]Julho!$H$10</f>
        <v>20.52</v>
      </c>
      <c r="H24" s="17">
        <f>[20]Julho!$H$11</f>
        <v>15.840000000000002</v>
      </c>
      <c r="I24" s="17">
        <f>[20]Julho!$H$12</f>
        <v>12.96</v>
      </c>
      <c r="J24" s="17">
        <f>[20]Julho!$H$13</f>
        <v>10.8</v>
      </c>
      <c r="K24" s="17">
        <f>[20]Julho!$H$14</f>
        <v>11.520000000000001</v>
      </c>
      <c r="L24" s="17">
        <f>[20]Julho!$H$15</f>
        <v>18.720000000000002</v>
      </c>
      <c r="M24" s="17">
        <f>[20]Julho!$H$16</f>
        <v>9.3600000000000012</v>
      </c>
      <c r="N24" s="17">
        <f>[20]Julho!$H$17</f>
        <v>15.48</v>
      </c>
      <c r="O24" s="17">
        <f>[20]Julho!$H$18</f>
        <v>12.96</v>
      </c>
      <c r="P24" s="17">
        <f>[20]Julho!$H$19</f>
        <v>18</v>
      </c>
      <c r="Q24" s="17">
        <f>[20]Julho!$H$20</f>
        <v>30.96</v>
      </c>
      <c r="R24" s="17">
        <f>[20]Julho!$H$21</f>
        <v>18</v>
      </c>
      <c r="S24" s="17">
        <f>[20]Julho!$H$22</f>
        <v>9.7200000000000006</v>
      </c>
      <c r="T24" s="17">
        <f>[20]Julho!$H$23</f>
        <v>14.04</v>
      </c>
      <c r="U24" s="17">
        <f>[20]Julho!$H$24</f>
        <v>10.8</v>
      </c>
      <c r="V24" s="17">
        <f>[20]Julho!$H$25</f>
        <v>11.520000000000001</v>
      </c>
      <c r="W24" s="17">
        <f>[20]Julho!$H$26</f>
        <v>11.16</v>
      </c>
      <c r="X24" s="17">
        <f>[20]Julho!$H$27</f>
        <v>11.16</v>
      </c>
      <c r="Y24" s="17">
        <f>[20]Julho!$H$28</f>
        <v>12.96</v>
      </c>
      <c r="Z24" s="17">
        <f>[20]Julho!$H$29</f>
        <v>19.8</v>
      </c>
      <c r="AA24" s="17">
        <f>[20]Julho!$H$30</f>
        <v>15.120000000000001</v>
      </c>
      <c r="AB24" s="17">
        <f>[20]Julho!$H$31</f>
        <v>13.32</v>
      </c>
      <c r="AC24" s="17">
        <f>[20]Julho!$H$32</f>
        <v>13.68</v>
      </c>
      <c r="AD24" s="17">
        <f>[20]Julho!$H$33</f>
        <v>21.240000000000002</v>
      </c>
      <c r="AE24" s="17">
        <f>[20]Julho!$H$34</f>
        <v>12.6</v>
      </c>
      <c r="AF24" s="17">
        <f>[20]Julho!$H$35</f>
        <v>15.840000000000002</v>
      </c>
      <c r="AG24" s="83">
        <f>MAX(B24:AF24)</f>
        <v>30.96</v>
      </c>
    </row>
    <row r="25" spans="1:33" ht="17.100000000000001" customHeight="1" x14ac:dyDescent="0.2">
      <c r="A25" s="80" t="s">
        <v>15</v>
      </c>
      <c r="B25" s="17">
        <f>[21]Julho!$H$5</f>
        <v>13.68</v>
      </c>
      <c r="C25" s="17">
        <f>[21]Julho!$H$6</f>
        <v>16.920000000000002</v>
      </c>
      <c r="D25" s="17">
        <f>[21]Julho!$H$7</f>
        <v>15.840000000000002</v>
      </c>
      <c r="E25" s="17">
        <f>[21]Julho!$H$8</f>
        <v>18</v>
      </c>
      <c r="F25" s="17">
        <f>[21]Julho!$H$9</f>
        <v>14.4</v>
      </c>
      <c r="G25" s="17">
        <f>[21]Julho!$H$10</f>
        <v>16.920000000000002</v>
      </c>
      <c r="H25" s="17">
        <f>[21]Julho!$H$11</f>
        <v>12.6</v>
      </c>
      <c r="I25" s="17">
        <f>[21]Julho!$H$12</f>
        <v>19.079999999999998</v>
      </c>
      <c r="J25" s="17">
        <f>[21]Julho!$H$13</f>
        <v>18.36</v>
      </c>
      <c r="K25" s="17">
        <f>[21]Julho!$H$14</f>
        <v>19.079999999999998</v>
      </c>
      <c r="L25" s="17">
        <f>[21]Julho!$H$15</f>
        <v>23.759999999999998</v>
      </c>
      <c r="M25" s="17">
        <f>[21]Julho!$H$16</f>
        <v>16.559999999999999</v>
      </c>
      <c r="N25" s="17">
        <f>[21]Julho!$H$17</f>
        <v>21.6</v>
      </c>
      <c r="O25" s="17">
        <f>[21]Julho!$H$18</f>
        <v>21.96</v>
      </c>
      <c r="P25" s="17">
        <f>[21]Julho!$H$19</f>
        <v>17.64</v>
      </c>
      <c r="Q25" s="17">
        <f>[21]Julho!$H$20</f>
        <v>24.12</v>
      </c>
      <c r="R25" s="17">
        <f>[21]Julho!$H$21</f>
        <v>17.28</v>
      </c>
      <c r="S25" s="17">
        <f>[21]Julho!$H$22</f>
        <v>16.920000000000002</v>
      </c>
      <c r="T25" s="17">
        <f>[21]Julho!$H$23</f>
        <v>10.8</v>
      </c>
      <c r="U25" s="17">
        <f>[21]Julho!$H$24</f>
        <v>11.520000000000001</v>
      </c>
      <c r="V25" s="17">
        <f>[21]Julho!$H$25</f>
        <v>7.5600000000000005</v>
      </c>
      <c r="W25" s="17">
        <f>[21]Julho!$H$26</f>
        <v>18.36</v>
      </c>
      <c r="X25" s="17">
        <f>[21]Julho!$H$27</f>
        <v>19.440000000000001</v>
      </c>
      <c r="Y25" s="17">
        <f>[21]Julho!$H$28</f>
        <v>18</v>
      </c>
      <c r="Z25" s="17">
        <f>[21]Julho!$H$29</f>
        <v>19.8</v>
      </c>
      <c r="AA25" s="17">
        <f>[21]Julho!$H$30</f>
        <v>19.079999999999998</v>
      </c>
      <c r="AB25" s="17">
        <f>[21]Julho!$H$31</f>
        <v>16.559999999999999</v>
      </c>
      <c r="AC25" s="17">
        <f>[21]Julho!$H$32</f>
        <v>12.24</v>
      </c>
      <c r="AD25" s="17">
        <f>[21]Julho!$H$33</f>
        <v>19.8</v>
      </c>
      <c r="AE25" s="17">
        <f>[21]Julho!$H$34</f>
        <v>19.079999999999998</v>
      </c>
      <c r="AF25" s="17">
        <f>[21]Julho!$H$35</f>
        <v>21.6</v>
      </c>
      <c r="AG25" s="83">
        <f t="shared" ref="AG25:AG32" si="2">MAX(B25:AF25)</f>
        <v>24.12</v>
      </c>
    </row>
    <row r="26" spans="1:33" ht="17.100000000000001" customHeight="1" x14ac:dyDescent="0.2">
      <c r="A26" s="80" t="s">
        <v>16</v>
      </c>
      <c r="B26" s="17">
        <f>[22]Julho!$H$5</f>
        <v>10.44</v>
      </c>
      <c r="C26" s="17">
        <f>[22]Julho!$H$6</f>
        <v>12.24</v>
      </c>
      <c r="D26" s="17">
        <f>[22]Julho!$H$7</f>
        <v>14.4</v>
      </c>
      <c r="E26" s="17">
        <f>[22]Julho!$H$8</f>
        <v>8.64</v>
      </c>
      <c r="F26" s="17">
        <f>[22]Julho!$H$9</f>
        <v>9.3600000000000012</v>
      </c>
      <c r="G26" s="17">
        <f>[22]Julho!$H$10</f>
        <v>13.32</v>
      </c>
      <c r="H26" s="17">
        <f>[22]Julho!$H$11</f>
        <v>11.520000000000001</v>
      </c>
      <c r="I26" s="17">
        <f>[22]Julho!$H$12</f>
        <v>9</v>
      </c>
      <c r="J26" s="17">
        <f>[22]Julho!$H$13</f>
        <v>13.32</v>
      </c>
      <c r="K26" s="17">
        <f>[22]Julho!$H$14</f>
        <v>17.28</v>
      </c>
      <c r="L26" s="17">
        <f>[22]Julho!$H$15</f>
        <v>22.68</v>
      </c>
      <c r="M26" s="17">
        <f>[22]Julho!$H$16</f>
        <v>14.4</v>
      </c>
      <c r="N26" s="17">
        <f>[22]Julho!$H$17</f>
        <v>13.32</v>
      </c>
      <c r="O26" s="17">
        <f>[22]Julho!$H$18</f>
        <v>15.120000000000001</v>
      </c>
      <c r="P26" s="17">
        <f>[22]Julho!$H$19</f>
        <v>14.04</v>
      </c>
      <c r="Q26" s="17">
        <f>[22]Julho!$H$20</f>
        <v>19.440000000000001</v>
      </c>
      <c r="R26" s="17">
        <f>[22]Julho!$H$21</f>
        <v>12.24</v>
      </c>
      <c r="S26" s="17">
        <f>[22]Julho!$H$22</f>
        <v>10.08</v>
      </c>
      <c r="T26" s="17">
        <f>[22]Julho!$H$23</f>
        <v>11.879999999999999</v>
      </c>
      <c r="U26" s="17">
        <f>[22]Julho!$H$24</f>
        <v>6.48</v>
      </c>
      <c r="V26" s="17">
        <f>[22]Julho!$H$25</f>
        <v>7.9200000000000008</v>
      </c>
      <c r="W26" s="17">
        <f>[22]Julho!$H$26</f>
        <v>9</v>
      </c>
      <c r="X26" s="17">
        <f>[22]Julho!$H$27</f>
        <v>14.4</v>
      </c>
      <c r="Y26" s="17">
        <f>[22]Julho!$H$28</f>
        <v>13.68</v>
      </c>
      <c r="Z26" s="17">
        <f>[22]Julho!$H$29</f>
        <v>16.2</v>
      </c>
      <c r="AA26" s="17">
        <f>[22]Julho!$H$30</f>
        <v>15.48</v>
      </c>
      <c r="AB26" s="17">
        <f>[22]Julho!$H$31</f>
        <v>18</v>
      </c>
      <c r="AC26" s="17">
        <f>[22]Julho!$H$32</f>
        <v>12.24</v>
      </c>
      <c r="AD26" s="17">
        <f>[22]Julho!$H$33</f>
        <v>9.7200000000000006</v>
      </c>
      <c r="AE26" s="17">
        <f>[22]Julho!$H$34</f>
        <v>12.96</v>
      </c>
      <c r="AF26" s="17">
        <f>[22]Julho!$H$35</f>
        <v>16.2</v>
      </c>
      <c r="AG26" s="83">
        <f t="shared" si="2"/>
        <v>22.68</v>
      </c>
    </row>
    <row r="27" spans="1:33" ht="17.100000000000001" customHeight="1" x14ac:dyDescent="0.2">
      <c r="A27" s="80" t="s">
        <v>17</v>
      </c>
      <c r="B27" s="17">
        <f>[23]Julho!$H$5</f>
        <v>9</v>
      </c>
      <c r="C27" s="17">
        <f>[23]Julho!$H$6</f>
        <v>12.96</v>
      </c>
      <c r="D27" s="17">
        <f>[23]Julho!$H$7</f>
        <v>20.16</v>
      </c>
      <c r="E27" s="17">
        <f>[23]Julho!$H$8</f>
        <v>15.840000000000002</v>
      </c>
      <c r="F27" s="17">
        <f>[23]Julho!$H$9</f>
        <v>19.440000000000001</v>
      </c>
      <c r="G27" s="17">
        <f>[23]Julho!$H$10</f>
        <v>13.32</v>
      </c>
      <c r="H27" s="17">
        <f>[23]Julho!$H$11</f>
        <v>11.16</v>
      </c>
      <c r="I27" s="17">
        <f>[23]Julho!$H$12</f>
        <v>8.2799999999999994</v>
      </c>
      <c r="J27" s="17">
        <f>[23]Julho!$H$13</f>
        <v>19.8</v>
      </c>
      <c r="K27" s="17">
        <f>[23]Julho!$H$14</f>
        <v>24.840000000000003</v>
      </c>
      <c r="L27" s="17">
        <f>[23]Julho!$H$15</f>
        <v>30.6</v>
      </c>
      <c r="M27" s="17">
        <f>[23]Julho!$H$16</f>
        <v>29.16</v>
      </c>
      <c r="N27" s="17">
        <f>[23]Julho!$H$17</f>
        <v>22.68</v>
      </c>
      <c r="O27" s="17">
        <f>[23]Julho!$H$18</f>
        <v>27.36</v>
      </c>
      <c r="P27" s="17">
        <f>[23]Julho!$H$19</f>
        <v>29.52</v>
      </c>
      <c r="Q27" s="17">
        <f>[23]Julho!$H$20</f>
        <v>21.240000000000002</v>
      </c>
      <c r="R27" s="17">
        <f>[23]Julho!$H$21</f>
        <v>15.840000000000002</v>
      </c>
      <c r="S27" s="17">
        <f>[23]Julho!$H$22</f>
        <v>7.9200000000000008</v>
      </c>
      <c r="T27" s="17">
        <f>[23]Julho!$H$23</f>
        <v>9.3600000000000012</v>
      </c>
      <c r="U27" s="17">
        <f>[23]Julho!$H$24</f>
        <v>10.44</v>
      </c>
      <c r="V27" s="17">
        <f>[23]Julho!$H$25</f>
        <v>7.2</v>
      </c>
      <c r="W27" s="17">
        <f>[23]Julho!$H$26</f>
        <v>11.879999999999999</v>
      </c>
      <c r="X27" s="17">
        <f>[23]Julho!$H$27</f>
        <v>15.48</v>
      </c>
      <c r="Y27" s="17">
        <f>[23]Julho!$H$28</f>
        <v>11.520000000000001</v>
      </c>
      <c r="Z27" s="17">
        <f>[23]Julho!$H$29</f>
        <v>26.28</v>
      </c>
      <c r="AA27" s="17">
        <f>[23]Julho!$H$30</f>
        <v>25.92</v>
      </c>
      <c r="AB27" s="17">
        <f>[23]Julho!$H$31</f>
        <v>20.52</v>
      </c>
      <c r="AC27" s="17">
        <f>[23]Julho!$H$32</f>
        <v>8.2799999999999994</v>
      </c>
      <c r="AD27" s="17">
        <f>[23]Julho!$H$33</f>
        <v>11.520000000000001</v>
      </c>
      <c r="AE27" s="17">
        <f>[23]Julho!$H$34</f>
        <v>13.32</v>
      </c>
      <c r="AF27" s="17">
        <f>[23]Julho!$H$35</f>
        <v>20.52</v>
      </c>
      <c r="AG27" s="83">
        <f t="shared" si="2"/>
        <v>30.6</v>
      </c>
    </row>
    <row r="28" spans="1:33" ht="17.100000000000001" customHeight="1" x14ac:dyDescent="0.2">
      <c r="A28" s="80" t="s">
        <v>18</v>
      </c>
      <c r="B28" s="17">
        <f>[24]Julho!$H$5</f>
        <v>9.7200000000000006</v>
      </c>
      <c r="C28" s="17">
        <f>[24]Julho!$H$6</f>
        <v>7.5600000000000005</v>
      </c>
      <c r="D28" s="17">
        <f>[24]Julho!$H$7</f>
        <v>14.76</v>
      </c>
      <c r="E28" s="17">
        <f>[24]Julho!$H$8</f>
        <v>12.24</v>
      </c>
      <c r="F28" s="17">
        <f>[24]Julho!$H$9</f>
        <v>15.120000000000001</v>
      </c>
      <c r="G28" s="17">
        <f>[24]Julho!$H$10</f>
        <v>20.16</v>
      </c>
      <c r="H28" s="17">
        <f>[24]Julho!$H$11</f>
        <v>3.9600000000000004</v>
      </c>
      <c r="I28" s="17">
        <f>[24]Julho!$H$12</f>
        <v>9</v>
      </c>
      <c r="J28" s="17">
        <f>[24]Julho!$H$13</f>
        <v>17.28</v>
      </c>
      <c r="K28" s="17">
        <f>[24]Julho!$H$14</f>
        <v>23.759999999999998</v>
      </c>
      <c r="L28" s="17">
        <f>[24]Julho!$H$15</f>
        <v>24.48</v>
      </c>
      <c r="M28" s="17">
        <f>[24]Julho!$H$16</f>
        <v>14.4</v>
      </c>
      <c r="N28" s="17">
        <f>[24]Julho!$H$17</f>
        <v>15.48</v>
      </c>
      <c r="O28" s="17">
        <f>[24]Julho!$H$18</f>
        <v>18.720000000000002</v>
      </c>
      <c r="P28" s="17">
        <f>[24]Julho!$H$19</f>
        <v>25.56</v>
      </c>
      <c r="Q28" s="17">
        <f>[24]Julho!$H$20</f>
        <v>27.720000000000002</v>
      </c>
      <c r="R28" s="17">
        <f>[24]Julho!$H$21</f>
        <v>18.720000000000002</v>
      </c>
      <c r="S28" s="17">
        <f>[24]Julho!$H$22</f>
        <v>9.3600000000000012</v>
      </c>
      <c r="T28" s="17">
        <f>[24]Julho!$H$23</f>
        <v>3.9600000000000004</v>
      </c>
      <c r="U28" s="17">
        <f>[24]Julho!$H$24</f>
        <v>0.36000000000000004</v>
      </c>
      <c r="V28" s="17">
        <f>[24]Julho!$H$25</f>
        <v>12.96</v>
      </c>
      <c r="W28" s="17">
        <f>[24]Julho!$H$26</f>
        <v>2.16</v>
      </c>
      <c r="X28" s="17">
        <f>[24]Julho!$H$27</f>
        <v>3.9600000000000004</v>
      </c>
      <c r="Y28" s="17">
        <f>[24]Julho!$H$28</f>
        <v>5.4</v>
      </c>
      <c r="Z28" s="17">
        <f>[24]Julho!$H$29</f>
        <v>17.64</v>
      </c>
      <c r="AA28" s="17">
        <f>[24]Julho!$H$30</f>
        <v>26.28</v>
      </c>
      <c r="AB28" s="17">
        <f>[24]Julho!$H$31</f>
        <v>9.3600000000000012</v>
      </c>
      <c r="AC28" s="17">
        <f>[24]Julho!$H$32</f>
        <v>15.120000000000001</v>
      </c>
      <c r="AD28" s="17">
        <f>[24]Julho!$H$33</f>
        <v>12.96</v>
      </c>
      <c r="AE28" s="17">
        <f>[24]Julho!$H$34</f>
        <v>15.840000000000002</v>
      </c>
      <c r="AF28" s="17">
        <f>[24]Julho!$H$35</f>
        <v>21.240000000000002</v>
      </c>
      <c r="AG28" s="83">
        <f t="shared" si="2"/>
        <v>27.720000000000002</v>
      </c>
    </row>
    <row r="29" spans="1:33" ht="17.100000000000001" customHeight="1" x14ac:dyDescent="0.2">
      <c r="A29" s="80" t="s">
        <v>19</v>
      </c>
      <c r="B29" s="17">
        <f>[25]Julho!$H$5</f>
        <v>13.68</v>
      </c>
      <c r="C29" s="17">
        <f>[25]Julho!$H$6</f>
        <v>19.440000000000001</v>
      </c>
      <c r="D29" s="17">
        <f>[25]Julho!$H$7</f>
        <v>18.720000000000002</v>
      </c>
      <c r="E29" s="17">
        <f>[25]Julho!$H$8</f>
        <v>26.28</v>
      </c>
      <c r="F29" s="17">
        <f>[25]Julho!$H$9</f>
        <v>20.16</v>
      </c>
      <c r="G29" s="17">
        <f>[25]Julho!$H$10</f>
        <v>17.64</v>
      </c>
      <c r="H29" s="17">
        <f>[25]Julho!$H$11</f>
        <v>13.68</v>
      </c>
      <c r="I29" s="17">
        <f>[25]Julho!$H$12</f>
        <v>17.28</v>
      </c>
      <c r="J29" s="17">
        <f>[25]Julho!$H$13</f>
        <v>23.400000000000002</v>
      </c>
      <c r="K29" s="17">
        <f>[25]Julho!$H$14</f>
        <v>17.64</v>
      </c>
      <c r="L29" s="17">
        <f>[25]Julho!$H$15</f>
        <v>28.44</v>
      </c>
      <c r="M29" s="17">
        <f>[25]Julho!$H$16</f>
        <v>10.8</v>
      </c>
      <c r="N29" s="17">
        <f>[25]Julho!$H$17</f>
        <v>15.48</v>
      </c>
      <c r="O29" s="17">
        <f>[25]Julho!$H$18</f>
        <v>25.2</v>
      </c>
      <c r="P29" s="17">
        <f>[25]Julho!$H$19</f>
        <v>20.16</v>
      </c>
      <c r="Q29" s="17">
        <f>[25]Julho!$H$20</f>
        <v>22.32</v>
      </c>
      <c r="R29" s="17">
        <f>[25]Julho!$H$21</f>
        <v>16.559999999999999</v>
      </c>
      <c r="S29" s="17">
        <f>[25]Julho!$H$22</f>
        <v>1.8</v>
      </c>
      <c r="T29" s="17">
        <f>[25]Julho!$H$23</f>
        <v>1.8</v>
      </c>
      <c r="U29" s="17">
        <f>[25]Julho!$H$24</f>
        <v>0</v>
      </c>
      <c r="V29" s="17">
        <f>[25]Julho!$H$25</f>
        <v>0</v>
      </c>
      <c r="W29" s="17">
        <f>[25]Julho!$H$26</f>
        <v>15.120000000000001</v>
      </c>
      <c r="X29" s="17">
        <f>[25]Julho!$H$27</f>
        <v>25.2</v>
      </c>
      <c r="Y29" s="17">
        <f>[25]Julho!$H$28</f>
        <v>16.559999999999999</v>
      </c>
      <c r="Z29" s="17">
        <f>[25]Julho!$H$29</f>
        <v>27.720000000000002</v>
      </c>
      <c r="AA29" s="17">
        <f>[25]Julho!$H$30</f>
        <v>20.16</v>
      </c>
      <c r="AB29" s="17">
        <f>[25]Julho!$H$31</f>
        <v>21.96</v>
      </c>
      <c r="AC29" s="17">
        <f>[25]Julho!$H$32</f>
        <v>17.28</v>
      </c>
      <c r="AD29" s="17">
        <f>[25]Julho!$H$33</f>
        <v>16.559999999999999</v>
      </c>
      <c r="AE29" s="17">
        <f>[25]Julho!$H$34</f>
        <v>23.400000000000002</v>
      </c>
      <c r="AF29" s="17">
        <f>[25]Julho!$H$35</f>
        <v>27.36</v>
      </c>
      <c r="AG29" s="83">
        <f t="shared" si="2"/>
        <v>28.44</v>
      </c>
    </row>
    <row r="30" spans="1:33" ht="17.100000000000001" customHeight="1" x14ac:dyDescent="0.2">
      <c r="A30" s="80" t="s">
        <v>31</v>
      </c>
      <c r="B30" s="17">
        <f>[26]Julho!$H$5</f>
        <v>16.559999999999999</v>
      </c>
      <c r="C30" s="17">
        <f>[26]Julho!$H$6</f>
        <v>14.04</v>
      </c>
      <c r="D30" s="17">
        <f>[26]Julho!$H$7</f>
        <v>15.120000000000001</v>
      </c>
      <c r="E30" s="17">
        <f>[26]Julho!$H$8</f>
        <v>15.120000000000001</v>
      </c>
      <c r="F30" s="17">
        <f>[26]Julho!$H$9</f>
        <v>18</v>
      </c>
      <c r="G30" s="17">
        <f>[26]Julho!$H$10</f>
        <v>10.08</v>
      </c>
      <c r="H30" s="17">
        <f>[26]Julho!$H$11</f>
        <v>12.96</v>
      </c>
      <c r="I30" s="17">
        <f>[26]Julho!$H$12</f>
        <v>10.8</v>
      </c>
      <c r="J30" s="17">
        <f>[26]Julho!$H$13</f>
        <v>17.28</v>
      </c>
      <c r="K30" s="17">
        <f>[26]Julho!$H$14</f>
        <v>18.36</v>
      </c>
      <c r="L30" s="17">
        <f>[26]Julho!$H$15</f>
        <v>21.96</v>
      </c>
      <c r="M30" s="17">
        <f>[26]Julho!$H$16</f>
        <v>14.04</v>
      </c>
      <c r="N30" s="17">
        <f>[26]Julho!$H$17</f>
        <v>16.920000000000002</v>
      </c>
      <c r="O30" s="17">
        <f>[26]Julho!$H$18</f>
        <v>20.88</v>
      </c>
      <c r="P30" s="17">
        <f>[26]Julho!$H$19</f>
        <v>20.88</v>
      </c>
      <c r="Q30" s="17">
        <f>[26]Julho!$H$20</f>
        <v>14.4</v>
      </c>
      <c r="R30" s="17">
        <f>[26]Julho!$H$21</f>
        <v>20.52</v>
      </c>
      <c r="S30" s="17">
        <f>[26]Julho!$H$22</f>
        <v>10.08</v>
      </c>
      <c r="T30" s="17">
        <f>[26]Julho!$H$23</f>
        <v>9.7200000000000006</v>
      </c>
      <c r="U30" s="17">
        <f>[26]Julho!$H$24</f>
        <v>11.520000000000001</v>
      </c>
      <c r="V30" s="17">
        <f>[26]Julho!$H$25</f>
        <v>8.64</v>
      </c>
      <c r="W30" s="17">
        <f>[26]Julho!$H$26</f>
        <v>14.04</v>
      </c>
      <c r="X30" s="17">
        <f>[26]Julho!$H$27</f>
        <v>18.720000000000002</v>
      </c>
      <c r="Y30" s="17">
        <f>[26]Julho!$H$28</f>
        <v>16.2</v>
      </c>
      <c r="Z30" s="17">
        <f>[26]Julho!$H$29</f>
        <v>22.32</v>
      </c>
      <c r="AA30" s="17">
        <f>[26]Julho!$H$30</f>
        <v>20.88</v>
      </c>
      <c r="AB30" s="17">
        <f>[26]Julho!$H$31</f>
        <v>20.16</v>
      </c>
      <c r="AC30" s="17">
        <f>[26]Julho!$H$32</f>
        <v>13.32</v>
      </c>
      <c r="AD30" s="17">
        <f>[26]Julho!$H$33</f>
        <v>15.48</v>
      </c>
      <c r="AE30" s="17">
        <f>[26]Julho!$H$34</f>
        <v>28.08</v>
      </c>
      <c r="AF30" s="17">
        <f>[26]Julho!$H$35</f>
        <v>19.8</v>
      </c>
      <c r="AG30" s="83">
        <f t="shared" si="2"/>
        <v>28.08</v>
      </c>
    </row>
    <row r="31" spans="1:33" ht="17.100000000000001" customHeight="1" x14ac:dyDescent="0.2">
      <c r="A31" s="80" t="s">
        <v>48</v>
      </c>
      <c r="B31" s="17">
        <f>[27]Julho!$H$5</f>
        <v>20.52</v>
      </c>
      <c r="C31" s="17">
        <f>[27]Julho!$H$6</f>
        <v>19.079999999999998</v>
      </c>
      <c r="D31" s="17">
        <f>[27]Julho!$H$7</f>
        <v>23.759999999999998</v>
      </c>
      <c r="E31" s="17">
        <f>[27]Julho!$H$8</f>
        <v>20.16</v>
      </c>
      <c r="F31" s="17">
        <f>[27]Julho!$H$9</f>
        <v>23.400000000000002</v>
      </c>
      <c r="G31" s="17">
        <f>[27]Julho!$H$10</f>
        <v>17.28</v>
      </c>
      <c r="H31" s="17">
        <f>[27]Julho!$H$11</f>
        <v>20.16</v>
      </c>
      <c r="I31" s="17">
        <f>[27]Julho!$H$12</f>
        <v>21.96</v>
      </c>
      <c r="J31" s="17">
        <f>[27]Julho!$H$13</f>
        <v>25.56</v>
      </c>
      <c r="K31" s="17">
        <f>[27]Julho!$H$14</f>
        <v>20.88</v>
      </c>
      <c r="L31" s="17">
        <f>[27]Julho!$H$15</f>
        <v>30.240000000000002</v>
      </c>
      <c r="M31" s="17">
        <f>[27]Julho!$H$16</f>
        <v>24.12</v>
      </c>
      <c r="N31" s="17">
        <f>[27]Julho!$H$17</f>
        <v>23.040000000000003</v>
      </c>
      <c r="O31" s="17">
        <f>[27]Julho!$H$18</f>
        <v>26.28</v>
      </c>
      <c r="P31" s="17">
        <f>[27]Julho!$H$19</f>
        <v>23.400000000000002</v>
      </c>
      <c r="Q31" s="17">
        <f>[27]Julho!$H$20</f>
        <v>22.68</v>
      </c>
      <c r="R31" s="17">
        <f>[27]Julho!$H$21</f>
        <v>29.52</v>
      </c>
      <c r="S31" s="17">
        <f>[27]Julho!$H$22</f>
        <v>24.12</v>
      </c>
      <c r="T31" s="17">
        <f>[27]Julho!$H$23</f>
        <v>16.2</v>
      </c>
      <c r="U31" s="17">
        <f>[27]Julho!$H$24</f>
        <v>12.96</v>
      </c>
      <c r="V31" s="17">
        <f>[27]Julho!$H$25</f>
        <v>15.120000000000001</v>
      </c>
      <c r="W31" s="17">
        <f>[27]Julho!$H$26</f>
        <v>16.559999999999999</v>
      </c>
      <c r="X31" s="17">
        <f>[27]Julho!$H$27</f>
        <v>15.840000000000002</v>
      </c>
      <c r="Y31" s="17">
        <f>[27]Julho!$H$28</f>
        <v>18</v>
      </c>
      <c r="Z31" s="17">
        <f>[27]Julho!$H$29</f>
        <v>29.52</v>
      </c>
      <c r="AA31" s="17">
        <f>[27]Julho!$H$30</f>
        <v>20.88</v>
      </c>
      <c r="AB31" s="17">
        <f>[27]Julho!$H$31</f>
        <v>19.8</v>
      </c>
      <c r="AC31" s="17">
        <f>[27]Julho!$H$32</f>
        <v>23.040000000000003</v>
      </c>
      <c r="AD31" s="17">
        <f>[27]Julho!$H$33</f>
        <v>20.88</v>
      </c>
      <c r="AE31" s="17">
        <f>[27]Julho!$H$34</f>
        <v>22.68</v>
      </c>
      <c r="AF31" s="17">
        <f>[27]Julho!$H$35</f>
        <v>27</v>
      </c>
      <c r="AG31" s="83">
        <f>MAX(B31:AF31)</f>
        <v>30.240000000000002</v>
      </c>
    </row>
    <row r="32" spans="1:33" ht="17.100000000000001" customHeight="1" x14ac:dyDescent="0.2">
      <c r="A32" s="80" t="s">
        <v>20</v>
      </c>
      <c r="B32" s="17">
        <f>[28]Julho!$H$5</f>
        <v>9</v>
      </c>
      <c r="C32" s="17">
        <f>[28]Julho!$H$6</f>
        <v>13.68</v>
      </c>
      <c r="D32" s="17">
        <f>[28]Julho!$H$7</f>
        <v>11.16</v>
      </c>
      <c r="E32" s="17">
        <f>[28]Julho!$H$8</f>
        <v>11.520000000000001</v>
      </c>
      <c r="F32" s="17">
        <f>[28]Julho!$H$9</f>
        <v>14.76</v>
      </c>
      <c r="G32" s="17">
        <f>[28]Julho!$H$10</f>
        <v>15.120000000000001</v>
      </c>
      <c r="H32" s="17">
        <f>[28]Julho!$H$11</f>
        <v>7.5600000000000005</v>
      </c>
      <c r="I32" s="17">
        <f>[28]Julho!$H$12</f>
        <v>7.2</v>
      </c>
      <c r="J32" s="17">
        <f>[28]Julho!$H$13</f>
        <v>9.7200000000000006</v>
      </c>
      <c r="K32" s="17">
        <f>[28]Julho!$H$14</f>
        <v>6.48</v>
      </c>
      <c r="L32" s="17">
        <f>[28]Julho!$H$15</f>
        <v>12.96</v>
      </c>
      <c r="M32" s="17">
        <f>[28]Julho!$H$16</f>
        <v>7.5600000000000005</v>
      </c>
      <c r="N32" s="17">
        <f>[28]Julho!$H$17</f>
        <v>10.44</v>
      </c>
      <c r="O32" s="17">
        <f>[28]Julho!$H$18</f>
        <v>13.68</v>
      </c>
      <c r="P32" s="17">
        <f>[28]Julho!$H$19</f>
        <v>12.6</v>
      </c>
      <c r="Q32" s="17">
        <f>[28]Julho!$H$20</f>
        <v>14.4</v>
      </c>
      <c r="R32" s="17">
        <f>[28]Julho!$H$21</f>
        <v>9</v>
      </c>
      <c r="S32" s="17">
        <f>[28]Julho!$H$22</f>
        <v>6.84</v>
      </c>
      <c r="T32" s="17">
        <f>[28]Julho!$H$23</f>
        <v>4.6800000000000006</v>
      </c>
      <c r="U32" s="17">
        <f>[28]Julho!$H$24</f>
        <v>6.12</v>
      </c>
      <c r="V32" s="17">
        <f>[28]Julho!$H$25</f>
        <v>6.84</v>
      </c>
      <c r="W32" s="17">
        <f>[28]Julho!$H$26</f>
        <v>8.64</v>
      </c>
      <c r="X32" s="17">
        <f>[28]Julho!$H$27</f>
        <v>6.12</v>
      </c>
      <c r="Y32" s="17">
        <f>[28]Julho!$H$28</f>
        <v>10.8</v>
      </c>
      <c r="Z32" s="17">
        <f>[28]Julho!$H$29</f>
        <v>18</v>
      </c>
      <c r="AA32" s="17">
        <f>[28]Julho!$H$30</f>
        <v>10.44</v>
      </c>
      <c r="AB32" s="17">
        <f>[28]Julho!$H$31</f>
        <v>9.7200000000000006</v>
      </c>
      <c r="AC32" s="17">
        <f>[28]Julho!$H$32</f>
        <v>5.7600000000000007</v>
      </c>
      <c r="AD32" s="17">
        <f>[28]Julho!$H$33</f>
        <v>5.4</v>
      </c>
      <c r="AE32" s="17">
        <f>[28]Julho!$H$34</f>
        <v>8.2799999999999994</v>
      </c>
      <c r="AF32" s="17">
        <f>[28]Julho!$H$35</f>
        <v>14.04</v>
      </c>
      <c r="AG32" s="83">
        <f t="shared" si="2"/>
        <v>18</v>
      </c>
    </row>
    <row r="33" spans="1:35" s="5" customFormat="1" ht="17.100000000000001" customHeight="1" thickBot="1" x14ac:dyDescent="0.25">
      <c r="A33" s="125" t="s">
        <v>33</v>
      </c>
      <c r="B33" s="105">
        <f t="shared" ref="B33:AG33" si="3">MAX(B5:B32)</f>
        <v>20.52</v>
      </c>
      <c r="C33" s="105">
        <f t="shared" si="3"/>
        <v>20.88</v>
      </c>
      <c r="D33" s="105">
        <f t="shared" si="3"/>
        <v>25.56</v>
      </c>
      <c r="E33" s="105">
        <f t="shared" si="3"/>
        <v>26.28</v>
      </c>
      <c r="F33" s="105">
        <f t="shared" si="3"/>
        <v>23.400000000000002</v>
      </c>
      <c r="G33" s="105">
        <f t="shared" si="3"/>
        <v>23.040000000000003</v>
      </c>
      <c r="H33" s="105">
        <f t="shared" si="3"/>
        <v>23.759999999999998</v>
      </c>
      <c r="I33" s="105">
        <f t="shared" si="3"/>
        <v>22.32</v>
      </c>
      <c r="J33" s="105">
        <f t="shared" si="3"/>
        <v>25.56</v>
      </c>
      <c r="K33" s="105">
        <f t="shared" si="3"/>
        <v>24.840000000000003</v>
      </c>
      <c r="L33" s="105">
        <f t="shared" si="3"/>
        <v>33.840000000000003</v>
      </c>
      <c r="M33" s="105">
        <f t="shared" si="3"/>
        <v>30.96</v>
      </c>
      <c r="N33" s="105">
        <f t="shared" si="3"/>
        <v>23.040000000000003</v>
      </c>
      <c r="O33" s="105">
        <f t="shared" si="3"/>
        <v>28.8</v>
      </c>
      <c r="P33" s="105">
        <f t="shared" si="3"/>
        <v>29.52</v>
      </c>
      <c r="Q33" s="105">
        <f t="shared" si="3"/>
        <v>30.96</v>
      </c>
      <c r="R33" s="105">
        <f t="shared" si="3"/>
        <v>29.52</v>
      </c>
      <c r="S33" s="105">
        <f t="shared" si="3"/>
        <v>24.12</v>
      </c>
      <c r="T33" s="105">
        <f t="shared" si="3"/>
        <v>17.64</v>
      </c>
      <c r="U33" s="105">
        <f t="shared" si="3"/>
        <v>19.079999999999998</v>
      </c>
      <c r="V33" s="105">
        <f t="shared" si="3"/>
        <v>21.6</v>
      </c>
      <c r="W33" s="105">
        <f t="shared" si="3"/>
        <v>24.12</v>
      </c>
      <c r="X33" s="105">
        <f t="shared" si="3"/>
        <v>25.2</v>
      </c>
      <c r="Y33" s="105">
        <f t="shared" si="3"/>
        <v>24.840000000000003</v>
      </c>
      <c r="Z33" s="105">
        <f t="shared" si="3"/>
        <v>29.52</v>
      </c>
      <c r="AA33" s="105">
        <f t="shared" si="3"/>
        <v>26.28</v>
      </c>
      <c r="AB33" s="105">
        <f t="shared" si="3"/>
        <v>25.56</v>
      </c>
      <c r="AC33" s="105">
        <f t="shared" si="3"/>
        <v>23.759999999999998</v>
      </c>
      <c r="AD33" s="105">
        <f t="shared" si="3"/>
        <v>28.8</v>
      </c>
      <c r="AE33" s="105">
        <f t="shared" si="3"/>
        <v>30.6</v>
      </c>
      <c r="AF33" s="105">
        <f t="shared" si="3"/>
        <v>28.08</v>
      </c>
      <c r="AG33" s="126">
        <f t="shared" si="3"/>
        <v>33.840000000000003</v>
      </c>
    </row>
    <row r="34" spans="1:35" x14ac:dyDescent="0.2">
      <c r="A34" s="107"/>
      <c r="B34" s="108"/>
      <c r="C34" s="108"/>
      <c r="D34" s="108" t="s">
        <v>141</v>
      </c>
      <c r="E34" s="108"/>
      <c r="F34" s="108"/>
      <c r="G34" s="108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10"/>
      <c r="AE34" s="111"/>
      <c r="AF34" s="112"/>
      <c r="AG34" s="113"/>
    </row>
    <row r="35" spans="1:35" x14ac:dyDescent="0.2">
      <c r="A35" s="86"/>
      <c r="B35" s="65"/>
      <c r="C35" s="65"/>
      <c r="D35" s="65"/>
      <c r="E35" s="65" t="s">
        <v>139</v>
      </c>
      <c r="F35" s="65"/>
      <c r="G35" s="65"/>
      <c r="H35" s="65"/>
      <c r="I35" s="65"/>
      <c r="J35" s="64"/>
      <c r="K35" s="64"/>
      <c r="L35" s="64"/>
      <c r="M35" s="64" t="s">
        <v>49</v>
      </c>
      <c r="N35" s="64"/>
      <c r="O35" s="64"/>
      <c r="P35" s="64"/>
      <c r="Q35" s="64"/>
      <c r="R35" s="64"/>
      <c r="S35" s="64"/>
      <c r="T35" s="162" t="s">
        <v>137</v>
      </c>
      <c r="U35" s="162"/>
      <c r="V35" s="162"/>
      <c r="W35" s="162"/>
      <c r="X35" s="162"/>
      <c r="Y35" s="64"/>
      <c r="Z35" s="64"/>
      <c r="AA35" s="64"/>
      <c r="AB35" s="64"/>
      <c r="AC35" s="65"/>
      <c r="AD35" s="65"/>
      <c r="AE35" s="65"/>
      <c r="AF35" s="64"/>
      <c r="AG35" s="72"/>
      <c r="AH35" s="64"/>
      <c r="AI35" s="67"/>
    </row>
    <row r="36" spans="1:35" ht="13.5" thickBot="1" x14ac:dyDescent="0.25">
      <c r="A36" s="88"/>
      <c r="B36" s="90"/>
      <c r="C36" s="90"/>
      <c r="D36" s="90"/>
      <c r="E36" s="90"/>
      <c r="F36" s="90"/>
      <c r="G36" s="90"/>
      <c r="H36" s="90"/>
      <c r="I36" s="90"/>
      <c r="J36" s="100"/>
      <c r="K36" s="100"/>
      <c r="L36" s="100"/>
      <c r="M36" s="100" t="s">
        <v>50</v>
      </c>
      <c r="N36" s="100"/>
      <c r="O36" s="100"/>
      <c r="P36" s="100"/>
      <c r="Q36" s="90"/>
      <c r="R36" s="90"/>
      <c r="S36" s="90"/>
      <c r="T36" s="174" t="s">
        <v>138</v>
      </c>
      <c r="U36" s="174"/>
      <c r="V36" s="174"/>
      <c r="W36" s="174"/>
      <c r="X36" s="174"/>
      <c r="Y36" s="100"/>
      <c r="Z36" s="100"/>
      <c r="AA36" s="100"/>
      <c r="AB36" s="100"/>
      <c r="AC36" s="90"/>
      <c r="AD36" s="90"/>
      <c r="AE36" s="90"/>
      <c r="AF36" s="90"/>
      <c r="AG36" s="92"/>
      <c r="AH36" s="69"/>
      <c r="AI36" s="70"/>
    </row>
    <row r="44" spans="1:35" x14ac:dyDescent="0.2">
      <c r="C44" s="3" t="s">
        <v>51</v>
      </c>
    </row>
  </sheetData>
  <sheetProtection password="C6EC" sheet="1" objects="1" scenarios="1"/>
  <mergeCells count="36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5:X35"/>
    <mergeCell ref="T36:X36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topLeftCell="A16" workbookViewId="0">
      <selection activeCell="Z43" sqref="Z43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4.5703125" style="6" customWidth="1"/>
    <col min="34" max="34" width="9.140625" style="1"/>
  </cols>
  <sheetData>
    <row r="1" spans="1:36" ht="20.100000000000001" customHeight="1" x14ac:dyDescent="0.2">
      <c r="A1" s="166" t="s">
        <v>29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8"/>
    </row>
    <row r="2" spans="1:36" s="4" customFormat="1" ht="16.5" customHeight="1" x14ac:dyDescent="0.2">
      <c r="A2" s="169" t="s">
        <v>21</v>
      </c>
      <c r="B2" s="164" t="s">
        <v>134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5"/>
      <c r="AH2" s="7"/>
    </row>
    <row r="3" spans="1:36" s="5" customFormat="1" ht="12" customHeight="1" x14ac:dyDescent="0.2">
      <c r="A3" s="169"/>
      <c r="B3" s="163">
        <v>1</v>
      </c>
      <c r="C3" s="163">
        <f>SUM(B3+1)</f>
        <v>2</v>
      </c>
      <c r="D3" s="163">
        <f t="shared" ref="D3:AD3" si="0">SUM(C3+1)</f>
        <v>3</v>
      </c>
      <c r="E3" s="163">
        <f t="shared" si="0"/>
        <v>4</v>
      </c>
      <c r="F3" s="163">
        <f t="shared" si="0"/>
        <v>5</v>
      </c>
      <c r="G3" s="163">
        <f t="shared" si="0"/>
        <v>6</v>
      </c>
      <c r="H3" s="163">
        <f t="shared" si="0"/>
        <v>7</v>
      </c>
      <c r="I3" s="163">
        <f t="shared" si="0"/>
        <v>8</v>
      </c>
      <c r="J3" s="163">
        <f t="shared" si="0"/>
        <v>9</v>
      </c>
      <c r="K3" s="163">
        <f t="shared" si="0"/>
        <v>10</v>
      </c>
      <c r="L3" s="163">
        <f t="shared" si="0"/>
        <v>11</v>
      </c>
      <c r="M3" s="163">
        <f t="shared" si="0"/>
        <v>12</v>
      </c>
      <c r="N3" s="163">
        <f t="shared" si="0"/>
        <v>13</v>
      </c>
      <c r="O3" s="163">
        <f t="shared" si="0"/>
        <v>14</v>
      </c>
      <c r="P3" s="163">
        <f t="shared" si="0"/>
        <v>15</v>
      </c>
      <c r="Q3" s="163">
        <f t="shared" si="0"/>
        <v>16</v>
      </c>
      <c r="R3" s="163">
        <f t="shared" si="0"/>
        <v>17</v>
      </c>
      <c r="S3" s="163">
        <f t="shared" si="0"/>
        <v>18</v>
      </c>
      <c r="T3" s="163">
        <f t="shared" si="0"/>
        <v>19</v>
      </c>
      <c r="U3" s="163">
        <f t="shared" si="0"/>
        <v>20</v>
      </c>
      <c r="V3" s="163">
        <f t="shared" si="0"/>
        <v>21</v>
      </c>
      <c r="W3" s="163">
        <f t="shared" si="0"/>
        <v>22</v>
      </c>
      <c r="X3" s="163">
        <f t="shared" si="0"/>
        <v>23</v>
      </c>
      <c r="Y3" s="163">
        <f t="shared" si="0"/>
        <v>24</v>
      </c>
      <c r="Z3" s="163">
        <f t="shared" si="0"/>
        <v>25</v>
      </c>
      <c r="AA3" s="163">
        <f t="shared" si="0"/>
        <v>26</v>
      </c>
      <c r="AB3" s="163">
        <f t="shared" si="0"/>
        <v>27</v>
      </c>
      <c r="AC3" s="163">
        <f t="shared" si="0"/>
        <v>28</v>
      </c>
      <c r="AD3" s="163">
        <f t="shared" si="0"/>
        <v>29</v>
      </c>
      <c r="AE3" s="163">
        <v>30</v>
      </c>
      <c r="AF3" s="163">
        <v>31</v>
      </c>
      <c r="AG3" s="117" t="s">
        <v>142</v>
      </c>
      <c r="AH3" s="10"/>
    </row>
    <row r="4" spans="1:36" s="5" customFormat="1" ht="13.5" customHeight="1" x14ac:dyDescent="0.2">
      <c r="A4" s="169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17" t="s">
        <v>37</v>
      </c>
      <c r="AH4" s="10"/>
    </row>
    <row r="5" spans="1:36" s="5" customFormat="1" ht="13.5" customHeight="1" x14ac:dyDescent="0.2">
      <c r="A5" s="80" t="s">
        <v>44</v>
      </c>
      <c r="B5" s="149" t="str">
        <f>[1]Julho!$I$5</f>
        <v>O</v>
      </c>
      <c r="C5" s="149" t="str">
        <f>[1]Julho!$I$6</f>
        <v>O</v>
      </c>
      <c r="D5" s="149" t="str">
        <f>[1]Julho!$I$7</f>
        <v>O</v>
      </c>
      <c r="E5" s="149" t="str">
        <f>[1]Julho!$I$8</f>
        <v>NO</v>
      </c>
      <c r="F5" s="149" t="str">
        <f>[1]Julho!$I$9</f>
        <v>O</v>
      </c>
      <c r="G5" s="149" t="str">
        <f>[1]Julho!$I$10</f>
        <v>NO</v>
      </c>
      <c r="H5" s="149" t="str">
        <f>[1]Julho!$I$11</f>
        <v>O</v>
      </c>
      <c r="I5" s="149" t="str">
        <f>[1]Julho!$I$12</f>
        <v>O</v>
      </c>
      <c r="J5" s="149" t="str">
        <f>[1]Julho!$I$13</f>
        <v>O</v>
      </c>
      <c r="K5" s="149" t="str">
        <f>[1]Julho!$I$14</f>
        <v>NE</v>
      </c>
      <c r="L5" s="149" t="str">
        <f>[1]Julho!$I$15</f>
        <v>NE</v>
      </c>
      <c r="M5" s="149" t="str">
        <f>[1]Julho!$I$16</f>
        <v>N</v>
      </c>
      <c r="N5" s="149" t="str">
        <f>[1]Julho!$I$17</f>
        <v>SE</v>
      </c>
      <c r="O5" s="149" t="str">
        <f>[1]Julho!$I$18</f>
        <v>NE</v>
      </c>
      <c r="P5" s="149" t="str">
        <f>[1]Julho!$I$19</f>
        <v>NE</v>
      </c>
      <c r="Q5" s="149" t="str">
        <f>[1]Julho!$I$20</f>
        <v>NO</v>
      </c>
      <c r="R5" s="149" t="str">
        <f>[1]Julho!$I$21</f>
        <v>NO</v>
      </c>
      <c r="S5" s="149" t="str">
        <f>[1]Julho!$I$22</f>
        <v>O</v>
      </c>
      <c r="T5" s="149" t="str">
        <f>[1]Julho!$I$23</f>
        <v>SE</v>
      </c>
      <c r="U5" s="149" t="str">
        <f>[1]Julho!$I$24</f>
        <v>O</v>
      </c>
      <c r="V5" s="149" t="str">
        <f>[1]Julho!$I$25</f>
        <v>NO</v>
      </c>
      <c r="W5" s="149" t="str">
        <f>[1]Julho!$I$26</f>
        <v>NO</v>
      </c>
      <c r="X5" s="149" t="str">
        <f>[1]Julho!$I$27</f>
        <v>O</v>
      </c>
      <c r="Y5" s="149" t="str">
        <f>[1]Julho!$I$28</f>
        <v>O</v>
      </c>
      <c r="Z5" s="149" t="str">
        <f>[1]Julho!$I$29</f>
        <v>SE</v>
      </c>
      <c r="AA5" s="149" t="str">
        <f>[1]Julho!$I$30</f>
        <v>SE</v>
      </c>
      <c r="AB5" s="149" t="str">
        <f>[1]Julho!$I$31</f>
        <v>O</v>
      </c>
      <c r="AC5" s="149" t="str">
        <f>[1]Julho!$I$32</f>
        <v>O</v>
      </c>
      <c r="AD5" s="149" t="str">
        <f>[1]Julho!$I$33</f>
        <v>O</v>
      </c>
      <c r="AE5" s="149" t="str">
        <f>[1]Julho!$I$34</f>
        <v>O</v>
      </c>
      <c r="AF5" s="149" t="str">
        <f>[1]Julho!$I$35</f>
        <v>O</v>
      </c>
      <c r="AG5" s="118" t="str">
        <f>[1]Julho!$I$36</f>
        <v>O</v>
      </c>
      <c r="AH5" s="10"/>
    </row>
    <row r="6" spans="1:36" s="1" customFormat="1" ht="12.75" customHeight="1" x14ac:dyDescent="0.2">
      <c r="A6" s="80" t="s">
        <v>0</v>
      </c>
      <c r="B6" s="17" t="str">
        <f>[2]Julho!$I$5</f>
        <v>SO</v>
      </c>
      <c r="C6" s="17" t="str">
        <f>[2]Julho!$I$6</f>
        <v>SO</v>
      </c>
      <c r="D6" s="17" t="str">
        <f>[2]Julho!$I$7</f>
        <v>SO</v>
      </c>
      <c r="E6" s="17" t="str">
        <f>[2]Julho!$I$8</f>
        <v>SO</v>
      </c>
      <c r="F6" s="17" t="str">
        <f>[2]Julho!$I$9</f>
        <v>SO</v>
      </c>
      <c r="G6" s="17" t="str">
        <f>[2]Julho!$I$10</f>
        <v>SO</v>
      </c>
      <c r="H6" s="17" t="str">
        <f>[2]Julho!$I$11</f>
        <v>SO</v>
      </c>
      <c r="I6" s="17" t="str">
        <f>[2]Julho!$I$12</f>
        <v>SO</v>
      </c>
      <c r="J6" s="17" t="str">
        <f>[2]Julho!$I$13</f>
        <v>SO</v>
      </c>
      <c r="K6" s="17" t="str">
        <f>[2]Julho!$I$14</f>
        <v>SO</v>
      </c>
      <c r="L6" s="17" t="str">
        <f>[2]Julho!$I$15</f>
        <v>SO</v>
      </c>
      <c r="M6" s="17" t="str">
        <f>[2]Julho!$I$16</f>
        <v>SO</v>
      </c>
      <c r="N6" s="17" t="str">
        <f>[2]Julho!$I$17</f>
        <v>SO</v>
      </c>
      <c r="O6" s="17" t="str">
        <f>[2]Julho!$I$18</f>
        <v>SO</v>
      </c>
      <c r="P6" s="17" t="str">
        <f>[2]Julho!$I$19</f>
        <v>SO</v>
      </c>
      <c r="Q6" s="17" t="str">
        <f>[2]Julho!$I$20</f>
        <v>SO</v>
      </c>
      <c r="R6" s="17" t="str">
        <f>[2]Julho!$I$21</f>
        <v>SO</v>
      </c>
      <c r="S6" s="17" t="str">
        <f>[2]Julho!$I$22</f>
        <v>SO</v>
      </c>
      <c r="T6" s="149" t="str">
        <f>[2]Julho!$I$23</f>
        <v>SO</v>
      </c>
      <c r="U6" s="149" t="str">
        <f>[2]Julho!$I$24</f>
        <v>SO</v>
      </c>
      <c r="V6" s="149" t="str">
        <f>[2]Julho!$I$25</f>
        <v>SO</v>
      </c>
      <c r="W6" s="149" t="str">
        <f>[2]Julho!$I$26</f>
        <v>SO</v>
      </c>
      <c r="X6" s="149" t="str">
        <f>[2]Julho!$I$27</f>
        <v>SO</v>
      </c>
      <c r="Y6" s="149" t="str">
        <f>[2]Julho!$I$28</f>
        <v>SO</v>
      </c>
      <c r="Z6" s="149" t="str">
        <f>[2]Julho!$I$29</f>
        <v>SO</v>
      </c>
      <c r="AA6" s="149" t="str">
        <f>[2]Julho!$I$30</f>
        <v>SO</v>
      </c>
      <c r="AB6" s="149" t="str">
        <f>[2]Julho!$I$31</f>
        <v>SO</v>
      </c>
      <c r="AC6" s="149" t="str">
        <f>[2]Julho!$I$32</f>
        <v>SO</v>
      </c>
      <c r="AD6" s="149" t="str">
        <f>[2]Julho!$I$33</f>
        <v>SO</v>
      </c>
      <c r="AE6" s="149" t="str">
        <f>[2]Julho!$I$34</f>
        <v>SO</v>
      </c>
      <c r="AF6" s="149" t="str">
        <f>[2]Julho!$I$35</f>
        <v>SO</v>
      </c>
      <c r="AG6" s="119" t="str">
        <f>[2]Julho!$I$36</f>
        <v>SO</v>
      </c>
      <c r="AH6" s="2"/>
    </row>
    <row r="7" spans="1:36" ht="12" customHeight="1" x14ac:dyDescent="0.2">
      <c r="A7" s="80" t="s">
        <v>1</v>
      </c>
      <c r="B7" s="17" t="str">
        <f>[3]Julho!$I$5</f>
        <v>SE</v>
      </c>
      <c r="C7" s="17" t="str">
        <f>[3]Julho!$I$6</f>
        <v>SE</v>
      </c>
      <c r="D7" s="17" t="str">
        <f>[3]Julho!$I$7</f>
        <v>SE</v>
      </c>
      <c r="E7" s="17" t="str">
        <f>[3]Julho!$I$8</f>
        <v>SE</v>
      </c>
      <c r="F7" s="17" t="str">
        <f>[3]Julho!$I$9</f>
        <v>SE</v>
      </c>
      <c r="G7" s="17" t="str">
        <f>[3]Julho!$I$10</f>
        <v>S</v>
      </c>
      <c r="H7" s="17" t="str">
        <f>[3]Julho!$I$11</f>
        <v>SE</v>
      </c>
      <c r="I7" s="17" t="str">
        <f>[3]Julho!$I$12</f>
        <v>SE</v>
      </c>
      <c r="J7" s="17" t="str">
        <f>[3]Julho!$I$13</f>
        <v>NO</v>
      </c>
      <c r="K7" s="17" t="str">
        <f>[3]Julho!$I$14</f>
        <v>N</v>
      </c>
      <c r="L7" s="17" t="str">
        <f>[3]Julho!$I$15</f>
        <v>N</v>
      </c>
      <c r="M7" s="17" t="str">
        <f>[3]Julho!$I$16</f>
        <v>NO</v>
      </c>
      <c r="N7" s="17" t="str">
        <f>[3]Julho!$I$17</f>
        <v>NO</v>
      </c>
      <c r="O7" s="17" t="str">
        <f>[3]Julho!$I$18</f>
        <v>SE</v>
      </c>
      <c r="P7" s="17" t="str">
        <f>[3]Julho!$I$19</f>
        <v>NO</v>
      </c>
      <c r="Q7" s="17" t="str">
        <f>[3]Julho!$I$20</f>
        <v>SO</v>
      </c>
      <c r="R7" s="17" t="str">
        <f>[3]Julho!$I$21</f>
        <v>SE</v>
      </c>
      <c r="S7" s="17" t="str">
        <f>[3]Julho!$I$22</f>
        <v>SE</v>
      </c>
      <c r="T7" s="149" t="str">
        <f>[3]Julho!$I$23</f>
        <v>S</v>
      </c>
      <c r="U7" s="149" t="str">
        <f>[3]Julho!$I$24</f>
        <v>SE</v>
      </c>
      <c r="V7" s="149" t="str">
        <f>[3]Julho!$I$25</f>
        <v>S</v>
      </c>
      <c r="W7" s="149" t="str">
        <f>[3]Julho!$I$26</f>
        <v>SE</v>
      </c>
      <c r="X7" s="149" t="str">
        <f>[3]Julho!$I$27</f>
        <v>SE</v>
      </c>
      <c r="Y7" s="149" t="str">
        <f>[3]Julho!$I$28</f>
        <v>SE</v>
      </c>
      <c r="Z7" s="149" t="str">
        <f>[3]Julho!$I$29</f>
        <v>SE</v>
      </c>
      <c r="AA7" s="149" t="str">
        <f>[3]Julho!$I$30</f>
        <v>SE</v>
      </c>
      <c r="AB7" s="149" t="str">
        <f>[3]Julho!$I$31</f>
        <v>S</v>
      </c>
      <c r="AC7" s="149" t="str">
        <f>[3]Julho!$I$32</f>
        <v>S</v>
      </c>
      <c r="AD7" s="149" t="str">
        <f>[3]Julho!$I$33</f>
        <v>SE</v>
      </c>
      <c r="AE7" s="149" t="str">
        <f>[3]Julho!$I$34</f>
        <v>SE</v>
      </c>
      <c r="AF7" s="149" t="str">
        <f>[3]Julho!$I$35</f>
        <v>NE</v>
      </c>
      <c r="AG7" s="119" t="str">
        <f>[3]Julho!$I$36</f>
        <v>SE</v>
      </c>
      <c r="AH7" s="2"/>
    </row>
    <row r="8" spans="1:36" ht="12" customHeight="1" x14ac:dyDescent="0.2">
      <c r="A8" s="80" t="s">
        <v>75</v>
      </c>
      <c r="B8" s="17" t="str">
        <f>[4]Julho!$I$5</f>
        <v>L</v>
      </c>
      <c r="C8" s="17" t="str">
        <f>[4]Julho!$I$6</f>
        <v>L</v>
      </c>
      <c r="D8" s="17" t="str">
        <f>[4]Julho!$I$7</f>
        <v>L</v>
      </c>
      <c r="E8" s="17" t="str">
        <f>[4]Julho!$I$8</f>
        <v>L</v>
      </c>
      <c r="F8" s="17" t="str">
        <f>[4]Julho!$I$9</f>
        <v>L</v>
      </c>
      <c r="G8" s="17" t="str">
        <f>[4]Julho!$I$10</f>
        <v>SO</v>
      </c>
      <c r="H8" s="17" t="str">
        <f>[4]Julho!$I$11</f>
        <v>S</v>
      </c>
      <c r="I8" s="17" t="str">
        <f>[4]Julho!$I$12</f>
        <v>L</v>
      </c>
      <c r="J8" s="17" t="str">
        <f>[4]Julho!$I$13</f>
        <v>L</v>
      </c>
      <c r="K8" s="17" t="str">
        <f>[4]Julho!$I$14</f>
        <v>L</v>
      </c>
      <c r="L8" s="17" t="str">
        <f>[4]Julho!$I$15</f>
        <v>NE</v>
      </c>
      <c r="M8" s="17" t="str">
        <f>[4]Julho!$I$16</f>
        <v>NO</v>
      </c>
      <c r="N8" s="17" t="str">
        <f>[4]Julho!$I$17</f>
        <v>NE</v>
      </c>
      <c r="O8" s="17" t="str">
        <f>[4]Julho!$I$18</f>
        <v>NE</v>
      </c>
      <c r="P8" s="17" t="str">
        <f>[4]Julho!$I$19</f>
        <v>N</v>
      </c>
      <c r="Q8" s="17" t="str">
        <f>[4]Julho!$I$20</f>
        <v>SO</v>
      </c>
      <c r="R8" s="17" t="str">
        <f>[4]Julho!$I$21</f>
        <v>SO</v>
      </c>
      <c r="S8" s="17" t="str">
        <f>[4]Julho!$I$22</f>
        <v>SO</v>
      </c>
      <c r="T8" s="149" t="str">
        <f>[4]Julho!$I$23</f>
        <v>SE</v>
      </c>
      <c r="U8" s="149" t="str">
        <f>[4]Julho!$I$24</f>
        <v>S</v>
      </c>
      <c r="V8" s="149" t="str">
        <f>[4]Julho!$I$25</f>
        <v>SE</v>
      </c>
      <c r="W8" s="149" t="str">
        <f>[4]Julho!$I$26</f>
        <v>L</v>
      </c>
      <c r="X8" s="149" t="str">
        <f>[4]Julho!$I$27</f>
        <v>L</v>
      </c>
      <c r="Y8" s="149" t="str">
        <f>[4]Julho!$I$28</f>
        <v>L</v>
      </c>
      <c r="Z8" s="149" t="str">
        <f>[4]Julho!$I$29</f>
        <v>L</v>
      </c>
      <c r="AA8" s="149" t="str">
        <f>[4]Julho!$I$30</f>
        <v>L</v>
      </c>
      <c r="AB8" s="149" t="str">
        <f>[4]Julho!$I$31</f>
        <v>SO</v>
      </c>
      <c r="AC8" s="149" t="str">
        <f>[4]Julho!$I$32</f>
        <v>SO</v>
      </c>
      <c r="AD8" s="149" t="str">
        <f>[4]Julho!$I$33</f>
        <v>L</v>
      </c>
      <c r="AE8" s="149" t="str">
        <f>[4]Julho!$I$34</f>
        <v>L</v>
      </c>
      <c r="AF8" s="149" t="str">
        <f>[4]Julho!$I$35</f>
        <v>L</v>
      </c>
      <c r="AG8" s="119" t="str">
        <f>[4]Julho!$I$36</f>
        <v>L</v>
      </c>
      <c r="AH8" s="2"/>
    </row>
    <row r="9" spans="1:36" ht="13.5" customHeight="1" x14ac:dyDescent="0.2">
      <c r="A9" s="80" t="s">
        <v>45</v>
      </c>
      <c r="B9" s="63" t="str">
        <f>[5]Julho!$I$5</f>
        <v>NE</v>
      </c>
      <c r="C9" s="63" t="str">
        <f>[5]Julho!$I$6</f>
        <v>NE</v>
      </c>
      <c r="D9" s="63" t="str">
        <f>[5]Julho!$I$7</f>
        <v>NE</v>
      </c>
      <c r="E9" s="63" t="str">
        <f>[5]Julho!$I$8</f>
        <v>NE</v>
      </c>
      <c r="F9" s="63" t="str">
        <f>[5]Julho!$I$9</f>
        <v>NE</v>
      </c>
      <c r="G9" s="63" t="str">
        <f>[5]Julho!$I$10</f>
        <v>SO</v>
      </c>
      <c r="H9" s="63" t="str">
        <f>[5]Julho!$I$11</f>
        <v>SO</v>
      </c>
      <c r="I9" s="63" t="str">
        <f>[5]Julho!$I$12</f>
        <v>NE</v>
      </c>
      <c r="J9" s="63" t="str">
        <f>[5]Julho!$I$13</f>
        <v>NE</v>
      </c>
      <c r="K9" s="63" t="str">
        <f>[5]Julho!$I$14</f>
        <v>NE</v>
      </c>
      <c r="L9" s="63" t="str">
        <f>[5]Julho!$I$15</f>
        <v>N</v>
      </c>
      <c r="M9" s="63" t="str">
        <f>[5]Julho!$I$16</f>
        <v>N</v>
      </c>
      <c r="N9" s="63" t="str">
        <f>[5]Julho!$I$17</f>
        <v>N</v>
      </c>
      <c r="O9" s="63" t="str">
        <f>[5]Julho!$I$18</f>
        <v>NE</v>
      </c>
      <c r="P9" s="63" t="str">
        <f>[5]Julho!$I$19</f>
        <v>N</v>
      </c>
      <c r="Q9" s="63" t="str">
        <f>[5]Julho!$I$20</f>
        <v>S</v>
      </c>
      <c r="R9" s="63" t="str">
        <f>[5]Julho!$I$21</f>
        <v>SE</v>
      </c>
      <c r="S9" s="63" t="str">
        <f>[5]Julho!$I$22</f>
        <v>S</v>
      </c>
      <c r="T9" s="149" t="str">
        <f>[5]Julho!$I$23</f>
        <v>SO</v>
      </c>
      <c r="U9" s="149" t="str">
        <f>[5]Julho!$I$24</f>
        <v>SO</v>
      </c>
      <c r="V9" s="149" t="str">
        <f>[5]Julho!$I$25</f>
        <v>SO</v>
      </c>
      <c r="W9" s="149" t="str">
        <f>[5]Julho!$I$26</f>
        <v>N</v>
      </c>
      <c r="X9" s="149" t="str">
        <f>[5]Julho!$I$27</f>
        <v>NE</v>
      </c>
      <c r="Y9" s="149" t="str">
        <f>[5]Julho!$I$28</f>
        <v>NE</v>
      </c>
      <c r="Z9" s="149" t="str">
        <f>[5]Julho!$I$29</f>
        <v>NE</v>
      </c>
      <c r="AA9" s="149" t="str">
        <f>[5]Julho!$I$30</f>
        <v>NE</v>
      </c>
      <c r="AB9" s="149" t="str">
        <f>[5]Julho!$I$31</f>
        <v>S</v>
      </c>
      <c r="AC9" s="149" t="str">
        <f>[5]Julho!$I$32</f>
        <v>SO</v>
      </c>
      <c r="AD9" s="149" t="str">
        <f>[5]Julho!$I$33</f>
        <v>NE</v>
      </c>
      <c r="AE9" s="149" t="str">
        <f>[5]Julho!$I$34</f>
        <v>NE</v>
      </c>
      <c r="AF9" s="149" t="str">
        <f>[5]Julho!$I$35</f>
        <v>NE</v>
      </c>
      <c r="AG9" s="119" t="str">
        <f>[5]Julho!$I$36</f>
        <v>NE</v>
      </c>
      <c r="AH9" s="2"/>
    </row>
    <row r="10" spans="1:36" ht="13.5" customHeight="1" x14ac:dyDescent="0.2">
      <c r="A10" s="80" t="s">
        <v>2</v>
      </c>
      <c r="B10" s="63" t="str">
        <f>[6]Julho!$I$5</f>
        <v>L</v>
      </c>
      <c r="C10" s="63" t="str">
        <f>[6]Julho!$I$6</f>
        <v>L</v>
      </c>
      <c r="D10" s="63" t="str">
        <f>[6]Julho!$I$7</f>
        <v>L</v>
      </c>
      <c r="E10" s="63" t="str">
        <f>[6]Julho!$I$8</f>
        <v>L</v>
      </c>
      <c r="F10" s="63" t="str">
        <f>[6]Julho!$I$9</f>
        <v>NE</v>
      </c>
      <c r="G10" s="63" t="str">
        <f>[6]Julho!$I$10</f>
        <v>N</v>
      </c>
      <c r="H10" s="63" t="str">
        <f>[6]Julho!$I$11</f>
        <v>SE</v>
      </c>
      <c r="I10" s="63" t="str">
        <f>[6]Julho!$I$12</f>
        <v>L</v>
      </c>
      <c r="J10" s="63" t="str">
        <f>[6]Julho!$I$13</f>
        <v>L</v>
      </c>
      <c r="K10" s="63" t="str">
        <f>[6]Julho!$I$14</f>
        <v>N</v>
      </c>
      <c r="L10" s="63" t="str">
        <f>[6]Julho!$I$15</f>
        <v>NE</v>
      </c>
      <c r="M10" s="63" t="str">
        <f>[6]Julho!$I$16</f>
        <v>N</v>
      </c>
      <c r="N10" s="63" t="str">
        <f>[6]Julho!$I$17</f>
        <v>NE</v>
      </c>
      <c r="O10" s="63" t="str">
        <f>[6]Julho!$I$18</f>
        <v>NE</v>
      </c>
      <c r="P10" s="63" t="str">
        <f>[6]Julho!$I$19</f>
        <v>NE</v>
      </c>
      <c r="Q10" s="63" t="str">
        <f>[6]Julho!$I$20</f>
        <v>N</v>
      </c>
      <c r="R10" s="63" t="str">
        <f>[6]Julho!$I$21</f>
        <v>L</v>
      </c>
      <c r="S10" s="63" t="str">
        <f>[6]Julho!$I$22</f>
        <v>SE</v>
      </c>
      <c r="T10" s="149" t="str">
        <f>[6]Julho!$I$23</f>
        <v>SE</v>
      </c>
      <c r="U10" s="149" t="str">
        <f>[6]Julho!$I$24</f>
        <v>N</v>
      </c>
      <c r="V10" s="63" t="str">
        <f>[6]Julho!$I$25</f>
        <v>N</v>
      </c>
      <c r="W10" s="149" t="str">
        <f>[6]Julho!$I$26</f>
        <v>L</v>
      </c>
      <c r="X10" s="149" t="str">
        <f>[6]Julho!$I$27</f>
        <v>L</v>
      </c>
      <c r="Y10" s="149" t="str">
        <f>[6]Julho!$I$28</f>
        <v>L</v>
      </c>
      <c r="Z10" s="149" t="str">
        <f>[6]Julho!$I$29</f>
        <v>L</v>
      </c>
      <c r="AA10" s="149" t="str">
        <f>[6]Julho!$I$30</f>
        <v>N</v>
      </c>
      <c r="AB10" s="149" t="str">
        <f>[6]Julho!$I$31</f>
        <v>L</v>
      </c>
      <c r="AC10" s="149" t="str">
        <f>[6]Julho!$I$32</f>
        <v>SE</v>
      </c>
      <c r="AD10" s="149" t="str">
        <f>[6]Julho!$I$33</f>
        <v>L</v>
      </c>
      <c r="AE10" s="149" t="str">
        <f>[6]Julho!$I$34</f>
        <v>L</v>
      </c>
      <c r="AF10" s="149" t="str">
        <f>[6]Julho!$I$35</f>
        <v>L</v>
      </c>
      <c r="AG10" s="119" t="str">
        <f>[6]Julho!$I$36</f>
        <v>L</v>
      </c>
      <c r="AH10" s="2"/>
    </row>
    <row r="11" spans="1:36" ht="12.75" customHeight="1" x14ac:dyDescent="0.2">
      <c r="A11" s="80" t="s">
        <v>3</v>
      </c>
      <c r="B11" s="63" t="str">
        <f>[7]Julho!$I$5</f>
        <v>L</v>
      </c>
      <c r="C11" s="63" t="str">
        <f>[7]Julho!$I$6</f>
        <v>NE</v>
      </c>
      <c r="D11" s="63" t="str">
        <f>[7]Julho!$I$7</f>
        <v>O</v>
      </c>
      <c r="E11" s="63" t="str">
        <f>[7]Julho!$I$8</f>
        <v>NE</v>
      </c>
      <c r="F11" s="63" t="str">
        <f>[7]Julho!$I$9</f>
        <v>SE</v>
      </c>
      <c r="G11" s="63" t="str">
        <f>[7]Julho!$I$10</f>
        <v>SO</v>
      </c>
      <c r="H11" s="63" t="str">
        <f>[7]Julho!$I$11</f>
        <v>SE</v>
      </c>
      <c r="I11" s="63" t="str">
        <f>[7]Julho!$I$12</f>
        <v>L</v>
      </c>
      <c r="J11" s="63" t="str">
        <f>[7]Julho!$I$13</f>
        <v>S</v>
      </c>
      <c r="K11" s="63" t="str">
        <f>[7]Julho!$I$14</f>
        <v>O</v>
      </c>
      <c r="L11" s="63" t="str">
        <f>[7]Julho!$I$15</f>
        <v>O</v>
      </c>
      <c r="M11" s="63" t="str">
        <f>[7]Julho!$I$16</f>
        <v>NO</v>
      </c>
      <c r="N11" s="63" t="str">
        <f>[7]Julho!$I$17</f>
        <v>O</v>
      </c>
      <c r="O11" s="63" t="str">
        <f>[7]Julho!$I$18</f>
        <v>O</v>
      </c>
      <c r="P11" s="63" t="str">
        <f>[7]Julho!$I$19</f>
        <v>NO</v>
      </c>
      <c r="Q11" s="63" t="str">
        <f>[7]Julho!$I$20</f>
        <v>O</v>
      </c>
      <c r="R11" s="63" t="str">
        <f>[7]Julho!$I$21</f>
        <v>SE</v>
      </c>
      <c r="S11" s="63" t="str">
        <f>[7]Julho!$I$22</f>
        <v>O</v>
      </c>
      <c r="T11" s="149" t="str">
        <f>[7]Julho!$I$23</f>
        <v>O</v>
      </c>
      <c r="U11" s="149" t="str">
        <f>[7]Julho!$I$24</f>
        <v>O</v>
      </c>
      <c r="V11" s="149" t="str">
        <f>[7]Julho!$I$25</f>
        <v>O</v>
      </c>
      <c r="W11" s="149" t="str">
        <f>[7]Julho!$I$26</f>
        <v>L</v>
      </c>
      <c r="X11" s="149" t="str">
        <f>[7]Julho!$I$27</f>
        <v>SE</v>
      </c>
      <c r="Y11" s="149" t="str">
        <f>[7]Julho!$I$28</f>
        <v>L</v>
      </c>
      <c r="Z11" s="149" t="str">
        <f>[7]Julho!$I$29</f>
        <v>SE</v>
      </c>
      <c r="AA11" s="149" t="str">
        <f>[7]Julho!$I$30</f>
        <v>SO</v>
      </c>
      <c r="AB11" s="149" t="str">
        <f>[7]Julho!$I$31</f>
        <v>O</v>
      </c>
      <c r="AC11" s="149" t="str">
        <f>[7]Julho!$I$32</f>
        <v>L</v>
      </c>
      <c r="AD11" s="149" t="str">
        <f>[7]Julho!$I$33</f>
        <v>L</v>
      </c>
      <c r="AE11" s="149" t="str">
        <f>[7]Julho!$I$34</f>
        <v>L</v>
      </c>
      <c r="AF11" s="149" t="str">
        <f>[7]Julho!$I$35</f>
        <v>NE</v>
      </c>
      <c r="AG11" s="119" t="str">
        <f>[7]Julho!$I$36</f>
        <v>O</v>
      </c>
      <c r="AH11" s="2" t="s">
        <v>51</v>
      </c>
    </row>
    <row r="12" spans="1:36" ht="13.5" customHeight="1" x14ac:dyDescent="0.2">
      <c r="A12" s="80" t="s">
        <v>4</v>
      </c>
      <c r="B12" s="63" t="str">
        <f>[8]Julho!$I$5</f>
        <v>*</v>
      </c>
      <c r="C12" s="63" t="str">
        <f>[8]Julho!$I$6</f>
        <v>*</v>
      </c>
      <c r="D12" s="63" t="str">
        <f>[8]Julho!$I$7</f>
        <v>*</v>
      </c>
      <c r="E12" s="63" t="str">
        <f>[8]Julho!$I$8</f>
        <v>*</v>
      </c>
      <c r="F12" s="63" t="str">
        <f>[8]Julho!$I$9</f>
        <v>*</v>
      </c>
      <c r="G12" s="63" t="str">
        <f>[8]Julho!$I$10</f>
        <v>*</v>
      </c>
      <c r="H12" s="63" t="str">
        <f>[8]Julho!$I$11</f>
        <v>*</v>
      </c>
      <c r="I12" s="63" t="str">
        <f>[8]Julho!$I$12</f>
        <v>*</v>
      </c>
      <c r="J12" s="63" t="str">
        <f>[8]Julho!$I$13</f>
        <v>*</v>
      </c>
      <c r="K12" s="63" t="str">
        <f>[8]Julho!$I$14</f>
        <v>*</v>
      </c>
      <c r="L12" s="63" t="str">
        <f>[8]Julho!$I$15</f>
        <v>*</v>
      </c>
      <c r="M12" s="63" t="str">
        <f>[8]Julho!$I$16</f>
        <v>*</v>
      </c>
      <c r="N12" s="63" t="str">
        <f>[8]Julho!$I$17</f>
        <v>*</v>
      </c>
      <c r="O12" s="63" t="str">
        <f>[8]Julho!$I$18</f>
        <v>*</v>
      </c>
      <c r="P12" s="63" t="str">
        <f>[8]Julho!$I$19</f>
        <v>*</v>
      </c>
      <c r="Q12" s="63" t="str">
        <f>[8]Julho!$I$20</f>
        <v>*</v>
      </c>
      <c r="R12" s="63" t="str">
        <f>[8]Julho!$I$21</f>
        <v>*</v>
      </c>
      <c r="S12" s="63" t="str">
        <f>[8]Julho!$I$22</f>
        <v>*</v>
      </c>
      <c r="T12" s="149" t="str">
        <f>[8]Julho!$I$23</f>
        <v>*</v>
      </c>
      <c r="U12" s="149" t="str">
        <f>[8]Julho!$I$24</f>
        <v>*</v>
      </c>
      <c r="V12" s="149" t="str">
        <f>[8]Julho!$I$25</f>
        <v>*</v>
      </c>
      <c r="W12" s="149" t="str">
        <f>[8]Julho!$I$26</f>
        <v>*</v>
      </c>
      <c r="X12" s="149" t="str">
        <f>[8]Julho!$I$27</f>
        <v>*</v>
      </c>
      <c r="Y12" s="149" t="str">
        <f>[8]Julho!$I$28</f>
        <v>*</v>
      </c>
      <c r="Z12" s="149" t="str">
        <f>[8]Julho!$I$29</f>
        <v>*</v>
      </c>
      <c r="AA12" s="149" t="str">
        <f>[8]Julho!$I$30</f>
        <v>*</v>
      </c>
      <c r="AB12" s="149" t="str">
        <f>[8]Julho!$I$31</f>
        <v>*</v>
      </c>
      <c r="AC12" s="149" t="str">
        <f>[8]Julho!$I$32</f>
        <v>*</v>
      </c>
      <c r="AD12" s="149" t="str">
        <f>[8]Julho!$I$33</f>
        <v>*</v>
      </c>
      <c r="AE12" s="149" t="str">
        <f>[8]Julho!$I$34</f>
        <v>*</v>
      </c>
      <c r="AF12" s="149" t="str">
        <f>[8]Julho!$I$35</f>
        <v>*</v>
      </c>
      <c r="AG12" s="119" t="s">
        <v>143</v>
      </c>
      <c r="AH12" s="2"/>
    </row>
    <row r="13" spans="1:36" ht="12" customHeight="1" x14ac:dyDescent="0.2">
      <c r="A13" s="80" t="s">
        <v>5</v>
      </c>
      <c r="B13" s="149" t="str">
        <f>[9]Julho!$I$5</f>
        <v>L</v>
      </c>
      <c r="C13" s="149" t="str">
        <f>[9]Julho!$I$6</f>
        <v>SE</v>
      </c>
      <c r="D13" s="149" t="str">
        <f>[9]Julho!$I$7</f>
        <v>L</v>
      </c>
      <c r="E13" s="149" t="str">
        <f>[9]Julho!$I$8</f>
        <v>L</v>
      </c>
      <c r="F13" s="149" t="str">
        <f>[9]Julho!$I$9</f>
        <v>L</v>
      </c>
      <c r="G13" s="149" t="str">
        <f>[9]Julho!$I$10</f>
        <v>SO</v>
      </c>
      <c r="H13" s="149" t="str">
        <f>[9]Julho!$I$11</f>
        <v>O</v>
      </c>
      <c r="I13" s="149" t="str">
        <f>[9]Julho!$I$12</f>
        <v>L</v>
      </c>
      <c r="J13" s="149" t="str">
        <f>[9]Julho!$I$13</f>
        <v>L</v>
      </c>
      <c r="K13" s="149" t="str">
        <f>[9]Julho!$I$14</f>
        <v>L</v>
      </c>
      <c r="L13" s="149" t="str">
        <f>[9]Julho!$I$15</f>
        <v>L</v>
      </c>
      <c r="M13" s="149" t="str">
        <f>[9]Julho!$I$16</f>
        <v>L</v>
      </c>
      <c r="N13" s="149" t="str">
        <f>[9]Julho!$I$17</f>
        <v>L</v>
      </c>
      <c r="O13" s="149" t="str">
        <f>[9]Julho!$I$18</f>
        <v>L</v>
      </c>
      <c r="P13" s="149" t="str">
        <f>[9]Julho!$I$19</f>
        <v>L</v>
      </c>
      <c r="Q13" s="149" t="str">
        <f>[9]Julho!$I$20</f>
        <v>SO</v>
      </c>
      <c r="R13" s="149" t="str">
        <f>[9]Julho!$I$21</f>
        <v>SE</v>
      </c>
      <c r="S13" s="149" t="str">
        <f>[9]Julho!$I$22</f>
        <v>SE</v>
      </c>
      <c r="T13" s="149" t="str">
        <f>[9]Julho!$I$23</f>
        <v>SO</v>
      </c>
      <c r="U13" s="149" t="str">
        <f>[9]Julho!$I$24</f>
        <v>S</v>
      </c>
      <c r="V13" s="149" t="str">
        <f>[9]Julho!$I$25</f>
        <v>S</v>
      </c>
      <c r="W13" s="149" t="str">
        <f>[9]Julho!$I$26</f>
        <v>L</v>
      </c>
      <c r="X13" s="149" t="str">
        <f>[9]Julho!$I$27</f>
        <v>L</v>
      </c>
      <c r="Y13" s="149" t="str">
        <f>[9]Julho!$I$28</f>
        <v>L</v>
      </c>
      <c r="Z13" s="149" t="str">
        <f>[9]Julho!$I$29</f>
        <v>L</v>
      </c>
      <c r="AA13" s="149" t="str">
        <f>[9]Julho!$I$30</f>
        <v>NE</v>
      </c>
      <c r="AB13" s="149" t="str">
        <f>[9]Julho!$I$31</f>
        <v>SO</v>
      </c>
      <c r="AC13" s="149" t="str">
        <f>[9]Julho!$I$32</f>
        <v>S</v>
      </c>
      <c r="AD13" s="149" t="str">
        <f>[9]Julho!$I$33</f>
        <v>L</v>
      </c>
      <c r="AE13" s="149" t="str">
        <f>[9]Julho!$I$34</f>
        <v>L</v>
      </c>
      <c r="AF13" s="149" t="str">
        <f>[9]Julho!$I$35</f>
        <v>L</v>
      </c>
      <c r="AG13" s="119" t="str">
        <f>[9]Julho!$I$36</f>
        <v>L</v>
      </c>
      <c r="AH13" s="2" t="s">
        <v>51</v>
      </c>
    </row>
    <row r="14" spans="1:36" ht="12.75" customHeight="1" x14ac:dyDescent="0.2">
      <c r="A14" s="80" t="s">
        <v>47</v>
      </c>
      <c r="B14" s="149" t="str">
        <f>[10]Julho!$I$5</f>
        <v>NE</v>
      </c>
      <c r="C14" s="149" t="str">
        <f>[10]Julho!$I$6</f>
        <v>NE</v>
      </c>
      <c r="D14" s="149" t="str">
        <f>[10]Julho!$I$7</f>
        <v>NE</v>
      </c>
      <c r="E14" s="149" t="str">
        <f>[10]Julho!$I$8</f>
        <v>NE</v>
      </c>
      <c r="F14" s="149" t="str">
        <f>[10]Julho!$I$9</f>
        <v>NE</v>
      </c>
      <c r="G14" s="149" t="str">
        <f>[10]Julho!$I$10</f>
        <v>NE</v>
      </c>
      <c r="H14" s="149" t="str">
        <f>[10]Julho!$I$11</f>
        <v>L</v>
      </c>
      <c r="I14" s="149" t="str">
        <f>[10]Julho!$I$12</f>
        <v>NE</v>
      </c>
      <c r="J14" s="149" t="str">
        <f>[10]Julho!$I$13</f>
        <v>NE</v>
      </c>
      <c r="K14" s="149" t="str">
        <f>[10]Julho!$I$14</f>
        <v>NE</v>
      </c>
      <c r="L14" s="149" t="str">
        <f>[10]Julho!$I$15</f>
        <v>NE</v>
      </c>
      <c r="M14" s="149" t="str">
        <f>[10]Julho!$I$16</f>
        <v>NE</v>
      </c>
      <c r="N14" s="149" t="str">
        <f>[10]Julho!$I$17</f>
        <v>NE</v>
      </c>
      <c r="O14" s="149" t="str">
        <f>[10]Julho!$I$18</f>
        <v>NE</v>
      </c>
      <c r="P14" s="149" t="str">
        <f>[10]Julho!$I$19</f>
        <v>NE</v>
      </c>
      <c r="Q14" s="149" t="str">
        <f>[10]Julho!$I$20</f>
        <v>N</v>
      </c>
      <c r="R14" s="149" t="str">
        <f>[10]Julho!$I$21</f>
        <v>SE</v>
      </c>
      <c r="S14" s="149" t="str">
        <f>[10]Julho!$I$22</f>
        <v>L</v>
      </c>
      <c r="T14" s="149" t="str">
        <f>[10]Julho!$I$23</f>
        <v>NE</v>
      </c>
      <c r="U14" s="149" t="str">
        <f>[10]Julho!$I$24</f>
        <v>NE</v>
      </c>
      <c r="V14" s="149" t="str">
        <f>[10]Julho!$I$25</f>
        <v>NE</v>
      </c>
      <c r="W14" s="149" t="str">
        <f>[10]Julho!$I$26</f>
        <v>NE</v>
      </c>
      <c r="X14" s="149" t="str">
        <f>[10]Julho!$I$27</f>
        <v>NE</v>
      </c>
      <c r="Y14" s="149" t="str">
        <f>[10]Julho!$I$28</f>
        <v>NE</v>
      </c>
      <c r="Z14" s="149" t="str">
        <f>[10]Julho!$I$29</f>
        <v>NE</v>
      </c>
      <c r="AA14" s="149" t="str">
        <f>[10]Julho!$I$30</f>
        <v>NE</v>
      </c>
      <c r="AB14" s="149" t="str">
        <f>[10]Julho!$I$31</f>
        <v>S</v>
      </c>
      <c r="AC14" s="149" t="str">
        <f>[10]Julho!$I$32</f>
        <v>L</v>
      </c>
      <c r="AD14" s="149" t="str">
        <f>[10]Julho!$I$33</f>
        <v>L</v>
      </c>
      <c r="AE14" s="149" t="str">
        <f>[10]Julho!$I$34</f>
        <v>L</v>
      </c>
      <c r="AF14" s="149" t="str">
        <f>[10]Julho!$I$35</f>
        <v>NE</v>
      </c>
      <c r="AG14" s="119" t="str">
        <f>[10]Julho!$I$36</f>
        <v>NE</v>
      </c>
      <c r="AH14" s="2"/>
    </row>
    <row r="15" spans="1:36" ht="13.5" customHeight="1" x14ac:dyDescent="0.2">
      <c r="A15" s="80" t="s">
        <v>6</v>
      </c>
      <c r="B15" s="149" t="str">
        <f>[11]Julho!$I$5</f>
        <v>SE</v>
      </c>
      <c r="C15" s="149" t="str">
        <f>[11]Julho!$I$6</f>
        <v>SE</v>
      </c>
      <c r="D15" s="149" t="str">
        <f>[11]Julho!$I$7</f>
        <v>SE</v>
      </c>
      <c r="E15" s="149" t="str">
        <f>[11]Julho!$I$8</f>
        <v>S</v>
      </c>
      <c r="F15" s="149" t="str">
        <f>[11]Julho!$I$9</f>
        <v>O</v>
      </c>
      <c r="G15" s="149" t="str">
        <f>[11]Julho!$I$10</f>
        <v>NO</v>
      </c>
      <c r="H15" s="149" t="str">
        <f>[11]Julho!$I$11</f>
        <v>SE</v>
      </c>
      <c r="I15" s="149" t="str">
        <f>[11]Julho!$I$12</f>
        <v>SE</v>
      </c>
      <c r="J15" s="149" t="str">
        <f>[11]Julho!$I$13</f>
        <v>NO</v>
      </c>
      <c r="K15" s="149" t="str">
        <f>[11]Julho!$I$14</f>
        <v>NO</v>
      </c>
      <c r="L15" s="149" t="str">
        <f>[11]Julho!$I$15</f>
        <v>NO</v>
      </c>
      <c r="M15" s="149" t="str">
        <f>[11]Julho!$I$16</f>
        <v>NO</v>
      </c>
      <c r="N15" s="149" t="str">
        <f>[11]Julho!$I$17</f>
        <v>SE</v>
      </c>
      <c r="O15" s="149" t="str">
        <f>[11]Julho!$I$18</f>
        <v>NO</v>
      </c>
      <c r="P15" s="149" t="str">
        <f>[11]Julho!$I$19</f>
        <v>NO</v>
      </c>
      <c r="Q15" s="149" t="str">
        <f>[11]Julho!$I$20</f>
        <v>S</v>
      </c>
      <c r="R15" s="149" t="str">
        <f>[11]Julho!$I$21</f>
        <v>SE</v>
      </c>
      <c r="S15" s="149" t="str">
        <f>[11]Julho!$I$22</f>
        <v>SE</v>
      </c>
      <c r="T15" s="149" t="str">
        <f>[11]Julho!$I$23</f>
        <v>SO</v>
      </c>
      <c r="U15" s="149" t="str">
        <f>[11]Julho!$I$24</f>
        <v>O</v>
      </c>
      <c r="V15" s="149" t="str">
        <f>[11]Julho!$I$25</f>
        <v>O</v>
      </c>
      <c r="W15" s="149" t="str">
        <f>[11]Julho!$I$26</f>
        <v>SE</v>
      </c>
      <c r="X15" s="149" t="str">
        <f>[11]Julho!$I$27</f>
        <v>SE</v>
      </c>
      <c r="Y15" s="149" t="str">
        <f>[11]Julho!$I$28</f>
        <v>S</v>
      </c>
      <c r="Z15" s="149" t="str">
        <f>[11]Julho!$I$29</f>
        <v>NE</v>
      </c>
      <c r="AA15" s="149" t="str">
        <f>[11]Julho!$I$30</f>
        <v>O</v>
      </c>
      <c r="AB15" s="149" t="str">
        <f>[11]Julho!$I$31</f>
        <v>SE</v>
      </c>
      <c r="AC15" s="149" t="str">
        <f>[11]Julho!$I$32</f>
        <v>SE</v>
      </c>
      <c r="AD15" s="149" t="str">
        <f>[11]Julho!$I$33</f>
        <v>L</v>
      </c>
      <c r="AE15" s="149" t="str">
        <f>[11]Julho!$I$34</f>
        <v>NE</v>
      </c>
      <c r="AF15" s="149" t="str">
        <f>[11]Julho!$I$35</f>
        <v>NE</v>
      </c>
      <c r="AG15" s="119" t="str">
        <f>[11]Julho!$I$36</f>
        <v>SE</v>
      </c>
      <c r="AH15" s="2"/>
      <c r="AI15" s="19" t="s">
        <v>51</v>
      </c>
    </row>
    <row r="16" spans="1:36" ht="13.5" customHeight="1" x14ac:dyDescent="0.2">
      <c r="A16" s="80" t="s">
        <v>7</v>
      </c>
      <c r="B16" s="63" t="str">
        <f>[12]Julho!$I$5</f>
        <v>N</v>
      </c>
      <c r="C16" s="63" t="str">
        <f>[12]Julho!$I$6</f>
        <v>N</v>
      </c>
      <c r="D16" s="63" t="str">
        <f>[12]Julho!$I$7</f>
        <v>N</v>
      </c>
      <c r="E16" s="63" t="str">
        <f>[12]Julho!$I$8</f>
        <v>N</v>
      </c>
      <c r="F16" s="63" t="str">
        <f>[12]Julho!$I$9</f>
        <v>N</v>
      </c>
      <c r="G16" s="63" t="str">
        <f>[12]Julho!$I$10</f>
        <v>N</v>
      </c>
      <c r="H16" s="63" t="str">
        <f>[12]Julho!$I$11</f>
        <v>N</v>
      </c>
      <c r="I16" s="63" t="str">
        <f>[12]Julho!$I$12</f>
        <v>N</v>
      </c>
      <c r="J16" s="63" t="str">
        <f>[12]Julho!$I$13</f>
        <v>N</v>
      </c>
      <c r="K16" s="63" t="str">
        <f>[12]Julho!$I$14</f>
        <v>N</v>
      </c>
      <c r="L16" s="63" t="str">
        <f>[12]Julho!$I$15</f>
        <v>N</v>
      </c>
      <c r="M16" s="63" t="str">
        <f>[12]Julho!$I$16</f>
        <v>N</v>
      </c>
      <c r="N16" s="63" t="str">
        <f>[12]Julho!$I$17</f>
        <v>N</v>
      </c>
      <c r="O16" s="63" t="str">
        <f>[12]Julho!$I$18</f>
        <v>N</v>
      </c>
      <c r="P16" s="63" t="str">
        <f>[12]Julho!$I$19</f>
        <v>N</v>
      </c>
      <c r="Q16" s="63" t="str">
        <f>[12]Julho!$I$20</f>
        <v>N</v>
      </c>
      <c r="R16" s="63" t="str">
        <f>[12]Julho!$I$21</f>
        <v>N</v>
      </c>
      <c r="S16" s="63" t="str">
        <f>[12]Julho!$I$22</f>
        <v>N</v>
      </c>
      <c r="T16" s="149" t="str">
        <f>[12]Julho!$I$23</f>
        <v>N</v>
      </c>
      <c r="U16" s="149" t="str">
        <f>[12]Julho!$I$24</f>
        <v>N</v>
      </c>
      <c r="V16" s="149" t="str">
        <f>[12]Julho!$I$25</f>
        <v>N</v>
      </c>
      <c r="W16" s="149" t="str">
        <f>[12]Julho!$I$26</f>
        <v>N</v>
      </c>
      <c r="X16" s="149" t="str">
        <f>[12]Julho!$I$27</f>
        <v>N</v>
      </c>
      <c r="Y16" s="149" t="str">
        <f>[12]Julho!$I$28</f>
        <v>N</v>
      </c>
      <c r="Z16" s="149" t="str">
        <f>[12]Julho!$I$29</f>
        <v>N</v>
      </c>
      <c r="AA16" s="149" t="str">
        <f>[12]Julho!$I$30</f>
        <v>NE</v>
      </c>
      <c r="AB16" s="149" t="str">
        <f>[12]Julho!$I$31</f>
        <v>S</v>
      </c>
      <c r="AC16" s="149" t="str">
        <f>[12]Julho!$I$32</f>
        <v>S</v>
      </c>
      <c r="AD16" s="149" t="str">
        <f>[12]Julho!$I$33</f>
        <v>SE</v>
      </c>
      <c r="AE16" s="149" t="str">
        <f>[12]Julho!$I$34</f>
        <v>L</v>
      </c>
      <c r="AF16" s="149" t="str">
        <f>[12]Julho!$I$35</f>
        <v>NE</v>
      </c>
      <c r="AG16" s="119" t="str">
        <f>[12]Julho!$I$36</f>
        <v>N</v>
      </c>
      <c r="AH16" s="2"/>
      <c r="AJ16" t="s">
        <v>51</v>
      </c>
    </row>
    <row r="17" spans="1:35" ht="12.75" customHeight="1" x14ac:dyDescent="0.2">
      <c r="A17" s="80" t="s">
        <v>8</v>
      </c>
      <c r="B17" s="63" t="str">
        <f>[13]Julho!$I$5</f>
        <v>NE</v>
      </c>
      <c r="C17" s="63" t="str">
        <f>[13]Julho!$I$6</f>
        <v>NE</v>
      </c>
      <c r="D17" s="63" t="str">
        <f>[13]Julho!$I$7</f>
        <v>NE</v>
      </c>
      <c r="E17" s="63" t="str">
        <f>[13]Julho!$I$8</f>
        <v>NE</v>
      </c>
      <c r="F17" s="63" t="str">
        <f>[13]Julho!$I$9</f>
        <v>N</v>
      </c>
      <c r="G17" s="63" t="str">
        <f>[13]Julho!$I$10</f>
        <v>SO</v>
      </c>
      <c r="H17" s="63" t="str">
        <f>[13]Julho!$I$11</f>
        <v>SE</v>
      </c>
      <c r="I17" s="63" t="str">
        <f>[13]Julho!$I$12</f>
        <v>NE</v>
      </c>
      <c r="J17" s="63" t="str">
        <f>[13]Julho!$I$13</f>
        <v>NE</v>
      </c>
      <c r="K17" s="63" t="str">
        <f>[13]Julho!$I$14</f>
        <v>NE</v>
      </c>
      <c r="L17" s="63" t="str">
        <f>[13]Julho!$I$15</f>
        <v>NO</v>
      </c>
      <c r="M17" s="63" t="str">
        <f>[13]Julho!$I$16</f>
        <v>NO</v>
      </c>
      <c r="N17" s="63" t="str">
        <f>[13]Julho!$I$17</f>
        <v>NE</v>
      </c>
      <c r="O17" s="63" t="str">
        <f>[13]Julho!$I$18</f>
        <v>NO</v>
      </c>
      <c r="P17" s="63" t="str">
        <f>[13]Julho!$I$19</f>
        <v>NO</v>
      </c>
      <c r="Q17" s="149" t="str">
        <f>[13]Julho!$I$20</f>
        <v>S</v>
      </c>
      <c r="R17" s="149" t="str">
        <f>[13]Julho!$I$21</f>
        <v>S</v>
      </c>
      <c r="S17" s="149" t="str">
        <f>[13]Julho!$I$22</f>
        <v>S</v>
      </c>
      <c r="T17" s="149" t="str">
        <f>[13]Julho!$I$23</f>
        <v>SO</v>
      </c>
      <c r="U17" s="149" t="str">
        <f>[13]Julho!$I$24</f>
        <v>SO</v>
      </c>
      <c r="V17" s="149" t="str">
        <f>[13]Julho!$I$25</f>
        <v>SO</v>
      </c>
      <c r="W17" s="149" t="str">
        <f>[13]Julho!$I$26</f>
        <v>N</v>
      </c>
      <c r="X17" s="149" t="str">
        <f>[13]Julho!$I$27</f>
        <v>NE</v>
      </c>
      <c r="Y17" s="149" t="str">
        <f>[13]Julho!$I$28</f>
        <v>NE</v>
      </c>
      <c r="Z17" s="149" t="str">
        <f>[13]Julho!$I$29</f>
        <v>NE</v>
      </c>
      <c r="AA17" s="149" t="str">
        <f>[13]Julho!$I$30</f>
        <v>NE</v>
      </c>
      <c r="AB17" s="149" t="str">
        <f>[13]Julho!$I$31</f>
        <v>S</v>
      </c>
      <c r="AC17" s="149" t="str">
        <f>[13]Julho!$I$32</f>
        <v>S</v>
      </c>
      <c r="AD17" s="149" t="str">
        <f>[13]Julho!$I$33</f>
        <v>NE</v>
      </c>
      <c r="AE17" s="149" t="str">
        <f>[13]Julho!$I$34</f>
        <v>NE</v>
      </c>
      <c r="AF17" s="149" t="str">
        <f>[13]Julho!$I$35</f>
        <v>NE</v>
      </c>
      <c r="AG17" s="119" t="str">
        <f>[13]Julho!$I$36</f>
        <v>NE</v>
      </c>
      <c r="AH17" s="2"/>
    </row>
    <row r="18" spans="1:35" ht="13.5" customHeight="1" x14ac:dyDescent="0.2">
      <c r="A18" s="80" t="s">
        <v>9</v>
      </c>
      <c r="B18" s="63" t="str">
        <f>[14]Julho!$I$5</f>
        <v>SE</v>
      </c>
      <c r="C18" s="63" t="str">
        <f>[14]Julho!$I$6</f>
        <v>L</v>
      </c>
      <c r="D18" s="63" t="str">
        <f>[14]Julho!$I$7</f>
        <v>NE</v>
      </c>
      <c r="E18" s="63" t="str">
        <f>[14]Julho!$I$8</f>
        <v>NE</v>
      </c>
      <c r="F18" s="63" t="str">
        <f>[14]Julho!$I$9</f>
        <v>NE</v>
      </c>
      <c r="G18" s="63" t="str">
        <f>[14]Julho!$I$10</f>
        <v>SO</v>
      </c>
      <c r="H18" s="63" t="str">
        <f>[14]Julho!$I$11</f>
        <v>S</v>
      </c>
      <c r="I18" s="63" t="str">
        <f>[14]Julho!$I$12</f>
        <v>L</v>
      </c>
      <c r="J18" s="63" t="str">
        <f>[14]Julho!$I$13</f>
        <v>L</v>
      </c>
      <c r="K18" s="63" t="str">
        <f>[14]Julho!$I$14</f>
        <v>NE</v>
      </c>
      <c r="L18" s="63" t="str">
        <f>[14]Julho!$I$15</f>
        <v>N</v>
      </c>
      <c r="M18" s="63" t="str">
        <f>[14]Julho!$I$16</f>
        <v>NO</v>
      </c>
      <c r="N18" s="63" t="str">
        <f>[14]Julho!$I$17</f>
        <v>NE</v>
      </c>
      <c r="O18" s="63" t="str">
        <f>[14]Julho!$I$18</f>
        <v>N</v>
      </c>
      <c r="P18" s="63" t="str">
        <f>[14]Julho!$I$19</f>
        <v>NE</v>
      </c>
      <c r="Q18" s="63" t="str">
        <f>[14]Julho!$I$20</f>
        <v>SO</v>
      </c>
      <c r="R18" s="63" t="str">
        <f>[14]Julho!$I$21</f>
        <v>S</v>
      </c>
      <c r="S18" s="63" t="str">
        <f>[14]Julho!$I$22</f>
        <v>S</v>
      </c>
      <c r="T18" s="149" t="str">
        <f>[14]Julho!$I$23</f>
        <v>S</v>
      </c>
      <c r="U18" s="149" t="str">
        <f>[14]Julho!$I$24</f>
        <v>S</v>
      </c>
      <c r="V18" s="149" t="str">
        <f>[14]Julho!$I$25</f>
        <v>S</v>
      </c>
      <c r="W18" s="149" t="str">
        <f>[14]Julho!$I$26</f>
        <v>S</v>
      </c>
      <c r="X18" s="149" t="str">
        <f>[14]Julho!$I$27</f>
        <v>L</v>
      </c>
      <c r="Y18" s="149" t="str">
        <f>[14]Julho!$I$28</f>
        <v>L</v>
      </c>
      <c r="Z18" s="149" t="str">
        <f>[14]Julho!$I$29</f>
        <v>SE</v>
      </c>
      <c r="AA18" s="149" t="str">
        <f>[14]Julho!$I$30</f>
        <v>NE</v>
      </c>
      <c r="AB18" s="149" t="str">
        <f>[14]Julho!$I$31</f>
        <v>S</v>
      </c>
      <c r="AC18" s="149" t="str">
        <f>[14]Julho!$I$32</f>
        <v>SE</v>
      </c>
      <c r="AD18" s="149" t="str">
        <f>[14]Julho!$I$33</f>
        <v>SE</v>
      </c>
      <c r="AE18" s="149" t="str">
        <f>[14]Julho!$I$34</f>
        <v>L</v>
      </c>
      <c r="AF18" s="149" t="str">
        <f>[14]Julho!$I$35</f>
        <v>NE</v>
      </c>
      <c r="AG18" s="119" t="str">
        <f>[14]Julho!$I$36</f>
        <v>NE</v>
      </c>
      <c r="AH18" s="2"/>
    </row>
    <row r="19" spans="1:35" ht="12.75" customHeight="1" x14ac:dyDescent="0.2">
      <c r="A19" s="80" t="s">
        <v>46</v>
      </c>
      <c r="B19" s="63" t="str">
        <f>[15]Julho!$I$5</f>
        <v>SE</v>
      </c>
      <c r="C19" s="63" t="str">
        <f>[15]Julho!$I$6</f>
        <v>N</v>
      </c>
      <c r="D19" s="63" t="str">
        <f>[15]Julho!$I$7</f>
        <v>SE</v>
      </c>
      <c r="E19" s="63" t="str">
        <f>[15]Julho!$I$8</f>
        <v>SE</v>
      </c>
      <c r="F19" s="63" t="str">
        <f>[15]Julho!$I$9</f>
        <v>SE</v>
      </c>
      <c r="G19" s="63" t="str">
        <f>[15]Julho!$I$10</f>
        <v>SO</v>
      </c>
      <c r="H19" s="63" t="str">
        <f>[15]Julho!$I$11</f>
        <v>SE</v>
      </c>
      <c r="I19" s="63" t="str">
        <f>[15]Julho!$I$12</f>
        <v>SE</v>
      </c>
      <c r="J19" s="63" t="str">
        <f>[15]Julho!$I$13</f>
        <v>N</v>
      </c>
      <c r="K19" s="63" t="str">
        <f>[15]Julho!$I$14</f>
        <v>N</v>
      </c>
      <c r="L19" s="63" t="str">
        <f>[15]Julho!$I$15</f>
        <v>N</v>
      </c>
      <c r="M19" s="63" t="str">
        <f>[15]Julho!$I$16</f>
        <v>N</v>
      </c>
      <c r="N19" s="63" t="str">
        <f>[15]Julho!$I$17</f>
        <v>N</v>
      </c>
      <c r="O19" s="63" t="str">
        <f>[15]Julho!$I$18</f>
        <v>N</v>
      </c>
      <c r="P19" s="63" t="str">
        <f>[15]Julho!$I$19</f>
        <v>N</v>
      </c>
      <c r="Q19" s="63" t="str">
        <f>[15]Julho!$I$20</f>
        <v>SO</v>
      </c>
      <c r="R19" s="63" t="str">
        <f>[15]Julho!$I$21</f>
        <v>S</v>
      </c>
      <c r="S19" s="63" t="str">
        <f>[15]Julho!$I$22</f>
        <v>S</v>
      </c>
      <c r="T19" s="149" t="str">
        <f>[15]Julho!$I$23</f>
        <v>SO</v>
      </c>
      <c r="U19" s="149" t="str">
        <f>[15]Julho!$I$24</f>
        <v>SO</v>
      </c>
      <c r="V19" s="149" t="str">
        <f>[15]Julho!$I$25</f>
        <v>NE</v>
      </c>
      <c r="W19" s="149" t="str">
        <f>[15]Julho!$I$26</f>
        <v>N</v>
      </c>
      <c r="X19" s="149" t="str">
        <f>[15]Julho!$I$27</f>
        <v>SE</v>
      </c>
      <c r="Y19" s="149" t="str">
        <f>[15]Julho!$I$28</f>
        <v>SE</v>
      </c>
      <c r="Z19" s="149" t="str">
        <f>[15]Julho!$I$29</f>
        <v>N</v>
      </c>
      <c r="AA19" s="149" t="str">
        <f>[15]Julho!$I$30</f>
        <v>S</v>
      </c>
      <c r="AB19" s="149" t="str">
        <f>[15]Julho!$I$31</f>
        <v>S</v>
      </c>
      <c r="AC19" s="149" t="str">
        <f>[15]Julho!$I$32</f>
        <v>S</v>
      </c>
      <c r="AD19" s="149" t="str">
        <f>[15]Julho!$I$33</f>
        <v>NE</v>
      </c>
      <c r="AE19" s="149" t="str">
        <f>[15]Julho!$I$34</f>
        <v>SE</v>
      </c>
      <c r="AF19" s="149" t="str">
        <f>[15]Julho!$I$35</f>
        <v>SE</v>
      </c>
      <c r="AG19" s="119" t="str">
        <f>[15]Julho!$I$36</f>
        <v>SE</v>
      </c>
      <c r="AH19" s="2"/>
    </row>
    <row r="20" spans="1:35" ht="12.75" customHeight="1" x14ac:dyDescent="0.2">
      <c r="A20" s="80" t="s">
        <v>10</v>
      </c>
      <c r="B20" s="17" t="str">
        <f>[16]Julho!$I$5</f>
        <v>O</v>
      </c>
      <c r="C20" s="17" t="str">
        <f>[16]Julho!$I$6</f>
        <v>O</v>
      </c>
      <c r="D20" s="17" t="str">
        <f>[16]Julho!$I$7</f>
        <v>SO</v>
      </c>
      <c r="E20" s="17" t="str">
        <f>[16]Julho!$I$8</f>
        <v>SO</v>
      </c>
      <c r="F20" s="17" t="str">
        <f>[16]Julho!$I$9</f>
        <v>SO</v>
      </c>
      <c r="G20" s="17" t="str">
        <f>[16]Julho!$I$10</f>
        <v>L</v>
      </c>
      <c r="H20" s="17" t="str">
        <f>[16]Julho!$I$11</f>
        <v>N</v>
      </c>
      <c r="I20" s="17" t="str">
        <f>[16]Julho!$I$12</f>
        <v>O</v>
      </c>
      <c r="J20" s="17" t="str">
        <f>[16]Julho!$I$13</f>
        <v>SO</v>
      </c>
      <c r="K20" s="17" t="str">
        <f>[16]Julho!$I$14</f>
        <v>O</v>
      </c>
      <c r="L20" s="17" t="str">
        <f>[16]Julho!$I$15</f>
        <v>SO</v>
      </c>
      <c r="M20" s="17" t="str">
        <f>[16]Julho!$I$16</f>
        <v>S</v>
      </c>
      <c r="N20" s="17" t="str">
        <f>[16]Julho!$I$17</f>
        <v>S</v>
      </c>
      <c r="O20" s="17" t="str">
        <f>[16]Julho!$I$18</f>
        <v>SO</v>
      </c>
      <c r="P20" s="17" t="str">
        <f>[16]Julho!$I$19</f>
        <v>SO</v>
      </c>
      <c r="Q20" s="17" t="str">
        <f>[16]Julho!$I$20</f>
        <v>NE</v>
      </c>
      <c r="R20" s="17" t="str">
        <f>[16]Julho!$I$21</f>
        <v>NE</v>
      </c>
      <c r="S20" s="17" t="str">
        <f>[16]Julho!$I$22</f>
        <v>NO</v>
      </c>
      <c r="T20" s="149" t="str">
        <f>[16]Julho!$I$23</f>
        <v>L</v>
      </c>
      <c r="U20" s="149" t="str">
        <f>[16]Julho!$I$24</f>
        <v>SE</v>
      </c>
      <c r="V20" s="149" t="str">
        <f>[16]Julho!$I$25</f>
        <v>NE</v>
      </c>
      <c r="W20" s="149" t="str">
        <f>[16]Julho!$I$26</f>
        <v>O</v>
      </c>
      <c r="X20" s="149" t="str">
        <f>[16]Julho!$I$27</f>
        <v>O</v>
      </c>
      <c r="Y20" s="149" t="str">
        <f>[16]Julho!$I$28</f>
        <v>O</v>
      </c>
      <c r="Z20" s="149" t="str">
        <f>[16]Julho!$I$29</f>
        <v>SO</v>
      </c>
      <c r="AA20" s="149" t="str">
        <f>[16]Julho!$I$30</f>
        <v>SO</v>
      </c>
      <c r="AB20" s="149" t="str">
        <f>[16]Julho!$I$31</f>
        <v>NE</v>
      </c>
      <c r="AC20" s="149" t="str">
        <f>[16]Julho!$I$32</f>
        <v>N</v>
      </c>
      <c r="AD20" s="149" t="str">
        <f>[16]Julho!$I$33</f>
        <v>O</v>
      </c>
      <c r="AE20" s="149" t="str">
        <f>[16]Julho!$I$34</f>
        <v>O</v>
      </c>
      <c r="AF20" s="149" t="str">
        <f>[16]Julho!$I$35</f>
        <v>O</v>
      </c>
      <c r="AG20" s="119" t="str">
        <f>[16]Julho!$I$36</f>
        <v>O</v>
      </c>
      <c r="AH20" s="2"/>
      <c r="AI20" t="s">
        <v>51</v>
      </c>
    </row>
    <row r="21" spans="1:35" ht="13.5" customHeight="1" x14ac:dyDescent="0.2">
      <c r="A21" s="80" t="s">
        <v>11</v>
      </c>
      <c r="B21" s="63" t="str">
        <f>[17]Julho!$I$5</f>
        <v>NE</v>
      </c>
      <c r="C21" s="63" t="str">
        <f>[17]Julho!$I$6</f>
        <v>NE</v>
      </c>
      <c r="D21" s="63" t="str">
        <f>[17]Julho!$I$7</f>
        <v>NE</v>
      </c>
      <c r="E21" s="63" t="str">
        <f>[17]Julho!$I$8</f>
        <v>NE</v>
      </c>
      <c r="F21" s="63" t="str">
        <f>[17]Julho!$I$9</f>
        <v>NE</v>
      </c>
      <c r="G21" s="63" t="str">
        <f>[17]Julho!$I$10</f>
        <v>NE</v>
      </c>
      <c r="H21" s="63" t="str">
        <f>[17]Julho!$I$11</f>
        <v>SO</v>
      </c>
      <c r="I21" s="63" t="str">
        <f>[17]Julho!$I$12</f>
        <v>SO</v>
      </c>
      <c r="J21" s="63" t="str">
        <f>[17]Julho!$I$13</f>
        <v>NE</v>
      </c>
      <c r="K21" s="63" t="str">
        <f>[17]Julho!$I$14</f>
        <v>NE</v>
      </c>
      <c r="L21" s="63" t="str">
        <f>[17]Julho!$I$15</f>
        <v>NE</v>
      </c>
      <c r="M21" s="63" t="str">
        <f>[17]Julho!$I$16</f>
        <v>NE</v>
      </c>
      <c r="N21" s="63" t="str">
        <f>[17]Julho!$I$17</f>
        <v>NE</v>
      </c>
      <c r="O21" s="63" t="str">
        <f>[17]Julho!$I$18</f>
        <v>L</v>
      </c>
      <c r="P21" s="63" t="str">
        <f>[17]Julho!$I$19</f>
        <v>NE</v>
      </c>
      <c r="Q21" s="63" t="str">
        <f>[17]Julho!$I$20</f>
        <v>NO</v>
      </c>
      <c r="R21" s="63" t="str">
        <f>[17]Julho!$I$21</f>
        <v>O</v>
      </c>
      <c r="S21" s="63" t="str">
        <f>[17]Julho!$I$22</f>
        <v>SO</v>
      </c>
      <c r="T21" s="149" t="str">
        <f>[17]Julho!$I$23</f>
        <v>O</v>
      </c>
      <c r="U21" s="149" t="str">
        <f>[17]Julho!$I$24</f>
        <v>NE</v>
      </c>
      <c r="V21" s="149" t="str">
        <f>[17]Julho!$I$25</f>
        <v>NE</v>
      </c>
      <c r="W21" s="149" t="str">
        <f>[17]Julho!$I$26</f>
        <v>NE</v>
      </c>
      <c r="X21" s="149" t="str">
        <f>[17]Julho!$I$27</f>
        <v>NE</v>
      </c>
      <c r="Y21" s="149" t="str">
        <f>[17]Julho!$I$28</f>
        <v>NE</v>
      </c>
      <c r="Z21" s="149" t="str">
        <f>[17]Julho!$I$29</f>
        <v>NE</v>
      </c>
      <c r="AA21" s="149" t="str">
        <f>[17]Julho!$I$30</f>
        <v>NE</v>
      </c>
      <c r="AB21" s="149" t="str">
        <f>[17]Julho!$I$31</f>
        <v>O</v>
      </c>
      <c r="AC21" s="149" t="str">
        <f>[17]Julho!$I$32</f>
        <v>NO</v>
      </c>
      <c r="AD21" s="149" t="str">
        <f>[17]Julho!$I$33</f>
        <v>SO</v>
      </c>
      <c r="AE21" s="149" t="str">
        <f>[17]Julho!$I$34</f>
        <v>SO</v>
      </c>
      <c r="AF21" s="149" t="str">
        <f>[17]Julho!$I$35</f>
        <v>NE</v>
      </c>
      <c r="AG21" s="119" t="str">
        <f>[17]Julho!$I$36</f>
        <v>NE</v>
      </c>
      <c r="AH21" s="2"/>
    </row>
    <row r="22" spans="1:35" ht="13.5" customHeight="1" x14ac:dyDescent="0.2">
      <c r="A22" s="80" t="s">
        <v>12</v>
      </c>
      <c r="B22" s="63" t="str">
        <f>[18]Julho!$I$5</f>
        <v>S</v>
      </c>
      <c r="C22" s="63" t="str">
        <f>[18]Julho!$I$6</f>
        <v>S</v>
      </c>
      <c r="D22" s="63" t="str">
        <f>[18]Julho!$I$7</f>
        <v>S</v>
      </c>
      <c r="E22" s="63" t="str">
        <f>[18]Julho!$I$8</f>
        <v>SE</v>
      </c>
      <c r="F22" s="63" t="str">
        <f>[18]Julho!$I$9</f>
        <v>NO</v>
      </c>
      <c r="G22" s="63" t="str">
        <f>[18]Julho!$I$10</f>
        <v>SE</v>
      </c>
      <c r="H22" s="63" t="str">
        <f>[18]Julho!$I$11</f>
        <v>S</v>
      </c>
      <c r="I22" s="63" t="str">
        <f>[18]Julho!$I$12</f>
        <v>S</v>
      </c>
      <c r="J22" s="63" t="str">
        <f>[18]Julho!$I$13</f>
        <v>SO</v>
      </c>
      <c r="K22" s="63" t="str">
        <f>[18]Julho!$I$14</f>
        <v>N</v>
      </c>
      <c r="L22" s="63" t="str">
        <f>[18]Julho!$I$15</f>
        <v>N</v>
      </c>
      <c r="M22" s="63" t="str">
        <f>[18]Julho!$I$16</f>
        <v>N</v>
      </c>
      <c r="N22" s="63" t="str">
        <f>[18]Julho!$I$17</f>
        <v>N</v>
      </c>
      <c r="O22" s="63" t="str">
        <f>[18]Julho!$I$18</f>
        <v>N</v>
      </c>
      <c r="P22" s="63" t="str">
        <f>[18]Julho!$I$19</f>
        <v>N</v>
      </c>
      <c r="Q22" s="63" t="str">
        <f>[18]Julho!$I$20</f>
        <v>S</v>
      </c>
      <c r="R22" s="63" t="str">
        <f>[18]Julho!$I$21</f>
        <v>SE</v>
      </c>
      <c r="S22" s="63" t="str">
        <f>[18]Julho!$I$22</f>
        <v>SE</v>
      </c>
      <c r="T22" s="63" t="str">
        <f>[18]Julho!$I$23</f>
        <v>SE</v>
      </c>
      <c r="U22" s="63" t="str">
        <f>[18]Julho!$I$24</f>
        <v>SE</v>
      </c>
      <c r="V22" s="63" t="str">
        <f>[18]Julho!$I$25</f>
        <v>SE</v>
      </c>
      <c r="W22" s="63" t="str">
        <f>[18]Julho!$I$26</f>
        <v>SE</v>
      </c>
      <c r="X22" s="63" t="str">
        <f>[18]Julho!$I$27</f>
        <v>SE</v>
      </c>
      <c r="Y22" s="63" t="str">
        <f>[18]Julho!$I$28</f>
        <v>SE</v>
      </c>
      <c r="Z22" s="63" t="str">
        <f>[18]Julho!$I$29</f>
        <v>SE</v>
      </c>
      <c r="AA22" s="63" t="str">
        <f>[18]Julho!$I$30</f>
        <v>SE</v>
      </c>
      <c r="AB22" s="63" t="str">
        <f>[18]Julho!$I$31</f>
        <v>SE</v>
      </c>
      <c r="AC22" s="63" t="str">
        <f>[18]Julho!$I$32</f>
        <v>SE</v>
      </c>
      <c r="AD22" s="63" t="str">
        <f>[18]Julho!$I$33</f>
        <v>SE</v>
      </c>
      <c r="AE22" s="63" t="str">
        <f>[18]Julho!$I$34</f>
        <v>SE</v>
      </c>
      <c r="AF22" s="63" t="str">
        <f>[18]Julho!$I$35</f>
        <v>SE</v>
      </c>
      <c r="AG22" s="118" t="str">
        <f>[18]Julho!$I$36</f>
        <v>SE</v>
      </c>
      <c r="AH22" s="2"/>
    </row>
    <row r="23" spans="1:35" ht="13.5" customHeight="1" x14ac:dyDescent="0.2">
      <c r="A23" s="80" t="s">
        <v>13</v>
      </c>
      <c r="B23" s="149" t="str">
        <f>[19]Julho!$I$5</f>
        <v>N</v>
      </c>
      <c r="C23" s="149" t="str">
        <f>[19]Julho!$I$6</f>
        <v>NE</v>
      </c>
      <c r="D23" s="149" t="str">
        <f>[19]Julho!$I$7</f>
        <v>N</v>
      </c>
      <c r="E23" s="149" t="str">
        <f>[19]Julho!$I$8</f>
        <v>NE</v>
      </c>
      <c r="F23" s="149" t="str">
        <f>[19]Julho!$I$9</f>
        <v>N</v>
      </c>
      <c r="G23" s="149" t="str">
        <f>[19]Julho!$I$10</f>
        <v>S</v>
      </c>
      <c r="H23" s="149" t="str">
        <f>[19]Julho!$I$11</f>
        <v>S</v>
      </c>
      <c r="I23" s="149" t="str">
        <f>[19]Julho!$I$12</f>
        <v>SE</v>
      </c>
      <c r="J23" s="149" t="str">
        <f>[19]Julho!$I$13</f>
        <v>NE</v>
      </c>
      <c r="K23" s="149" t="str">
        <f>[19]Julho!$I$14</f>
        <v>NO</v>
      </c>
      <c r="L23" s="149" t="str">
        <f>[19]Julho!$I$15</f>
        <v>NO</v>
      </c>
      <c r="M23" s="149" t="str">
        <f>[19]Julho!$I$16</f>
        <v>N</v>
      </c>
      <c r="N23" s="149" t="str">
        <f>[19]Julho!$I$17</f>
        <v>N</v>
      </c>
      <c r="O23" s="149" t="str">
        <f>[19]Julho!$I$18</f>
        <v>N</v>
      </c>
      <c r="P23" s="149" t="str">
        <f>[19]Julho!$I$19</f>
        <v>NO</v>
      </c>
      <c r="Q23" s="149" t="str">
        <f>[19]Julho!$I$20</f>
        <v>S</v>
      </c>
      <c r="R23" s="149" t="str">
        <f>[19]Julho!$I$21</f>
        <v>SE</v>
      </c>
      <c r="S23" s="149" t="str">
        <f>[19]Julho!$I$22</f>
        <v>SE</v>
      </c>
      <c r="T23" s="149" t="str">
        <f>[19]Julho!$I$23</f>
        <v>S</v>
      </c>
      <c r="U23" s="149" t="str">
        <f>[19]Julho!$I$24</f>
        <v>S</v>
      </c>
      <c r="V23" s="149" t="str">
        <f>[19]Julho!$I$25</f>
        <v>S</v>
      </c>
      <c r="W23" s="149" t="str">
        <f>[19]Julho!$I$26</f>
        <v>S</v>
      </c>
      <c r="X23" s="149" t="str">
        <f>[19]Julho!$I$27</f>
        <v>NE</v>
      </c>
      <c r="Y23" s="149" t="str">
        <f>[19]Julho!$I$28</f>
        <v>NE</v>
      </c>
      <c r="Z23" s="149" t="str">
        <f>[19]Julho!$I$29</f>
        <v>NE</v>
      </c>
      <c r="AA23" s="149" t="str">
        <f>[19]Julho!$I$30</f>
        <v>N</v>
      </c>
      <c r="AB23" s="149" t="str">
        <f>[19]Julho!$I$31</f>
        <v>S</v>
      </c>
      <c r="AC23" s="149" t="str">
        <f>[19]Julho!$I$32</f>
        <v>S</v>
      </c>
      <c r="AD23" s="149" t="str">
        <f>[19]Julho!$I$33</f>
        <v>S</v>
      </c>
      <c r="AE23" s="149" t="str">
        <f>[19]Julho!$I$34</f>
        <v>L</v>
      </c>
      <c r="AF23" s="149" t="str">
        <f>[19]Julho!$I$35</f>
        <v>N</v>
      </c>
      <c r="AG23" s="119" t="str">
        <f>[19]Julho!$I$36</f>
        <v>S</v>
      </c>
      <c r="AH23" s="2"/>
    </row>
    <row r="24" spans="1:35" ht="13.5" customHeight="1" x14ac:dyDescent="0.2">
      <c r="A24" s="80" t="s">
        <v>14</v>
      </c>
      <c r="B24" s="63" t="str">
        <f>[20]Julho!$I$5</f>
        <v>NE</v>
      </c>
      <c r="C24" s="63" t="str">
        <f>[20]Julho!$I$6</f>
        <v>SE</v>
      </c>
      <c r="D24" s="63" t="str">
        <f>[20]Julho!$I$7</f>
        <v>NE</v>
      </c>
      <c r="E24" s="63" t="str">
        <f>[20]Julho!$I$8</f>
        <v>NE</v>
      </c>
      <c r="F24" s="63" t="str">
        <f>[20]Julho!$I$9</f>
        <v>NE</v>
      </c>
      <c r="G24" s="63" t="str">
        <f>[20]Julho!$I$10</f>
        <v>NO</v>
      </c>
      <c r="H24" s="63" t="str">
        <f>[20]Julho!$I$11</f>
        <v>S</v>
      </c>
      <c r="I24" s="63" t="str">
        <f>[20]Julho!$I$12</f>
        <v>SE</v>
      </c>
      <c r="J24" s="63" t="str">
        <f>[20]Julho!$I$13</f>
        <v>NE</v>
      </c>
      <c r="K24" s="63" t="str">
        <f>[20]Julho!$I$14</f>
        <v>N</v>
      </c>
      <c r="L24" s="63" t="str">
        <f>[20]Julho!$I$15</f>
        <v>NO</v>
      </c>
      <c r="M24" s="63" t="str">
        <f>[20]Julho!$I$16</f>
        <v>L</v>
      </c>
      <c r="N24" s="63" t="str">
        <f>[20]Julho!$I$17</f>
        <v>NE</v>
      </c>
      <c r="O24" s="63" t="str">
        <f>[20]Julho!$I$18</f>
        <v>N</v>
      </c>
      <c r="P24" s="63" t="str">
        <f>[20]Julho!$I$19</f>
        <v>NO</v>
      </c>
      <c r="Q24" s="63" t="str">
        <f>[20]Julho!$I$20</f>
        <v>SO</v>
      </c>
      <c r="R24" s="63" t="str">
        <f>[20]Julho!$I$21</f>
        <v>S</v>
      </c>
      <c r="S24" s="63" t="str">
        <f>[20]Julho!$I$22</f>
        <v>SO</v>
      </c>
      <c r="T24" s="63" t="str">
        <f>[20]Julho!$I$23</f>
        <v>SO</v>
      </c>
      <c r="U24" s="63" t="str">
        <f>[20]Julho!$I$24</f>
        <v>S</v>
      </c>
      <c r="V24" s="63" t="str">
        <f>[20]Julho!$I$25</f>
        <v>SO</v>
      </c>
      <c r="W24" s="63" t="str">
        <f>[20]Julho!$I$26</f>
        <v>S</v>
      </c>
      <c r="X24" s="63" t="str">
        <f>[20]Julho!$I$27</f>
        <v>SE</v>
      </c>
      <c r="Y24" s="63" t="str">
        <f>[20]Julho!$I$28</f>
        <v>NE</v>
      </c>
      <c r="Z24" s="63" t="str">
        <f>[20]Julho!$I$29</f>
        <v>NE</v>
      </c>
      <c r="AA24" s="63" t="str">
        <f>[20]Julho!$I$30</f>
        <v>N</v>
      </c>
      <c r="AB24" s="63" t="str">
        <f>[20]Julho!$I$31</f>
        <v>S</v>
      </c>
      <c r="AC24" s="63" t="str">
        <f>[20]Julho!$I$32</f>
        <v>S</v>
      </c>
      <c r="AD24" s="63" t="str">
        <f>[20]Julho!$I$33</f>
        <v>L</v>
      </c>
      <c r="AE24" s="63" t="str">
        <f>[20]Julho!$I$34</f>
        <v>SE</v>
      </c>
      <c r="AF24" s="63" t="str">
        <f>[20]Julho!$I$35</f>
        <v>L</v>
      </c>
      <c r="AG24" s="118" t="str">
        <f>[20]Julho!$I$36</f>
        <v>NE</v>
      </c>
      <c r="AH24" s="2"/>
    </row>
    <row r="25" spans="1:35" ht="12.75" customHeight="1" x14ac:dyDescent="0.2">
      <c r="A25" s="80" t="s">
        <v>15</v>
      </c>
      <c r="B25" s="63" t="str">
        <f>[21]Julho!$I$5</f>
        <v>NO</v>
      </c>
      <c r="C25" s="63" t="str">
        <f>[21]Julho!$I$6</f>
        <v>NO</v>
      </c>
      <c r="D25" s="63" t="str">
        <f>[21]Julho!$I$7</f>
        <v>NO</v>
      </c>
      <c r="E25" s="63" t="str">
        <f>[21]Julho!$I$8</f>
        <v>NO</v>
      </c>
      <c r="F25" s="63" t="str">
        <f>[21]Julho!$I$9</f>
        <v>NO</v>
      </c>
      <c r="G25" s="63" t="str">
        <f>[21]Julho!$I$10</f>
        <v>SO</v>
      </c>
      <c r="H25" s="63" t="str">
        <f>[21]Julho!$I$11</f>
        <v>SO</v>
      </c>
      <c r="I25" s="63" t="str">
        <f>[21]Julho!$I$12</f>
        <v>NE</v>
      </c>
      <c r="J25" s="63" t="str">
        <f>[21]Julho!$I$13</f>
        <v>NE</v>
      </c>
      <c r="K25" s="63" t="str">
        <f>[21]Julho!$I$14</f>
        <v>N</v>
      </c>
      <c r="L25" s="63" t="str">
        <f>[21]Julho!$I$15</f>
        <v>NO</v>
      </c>
      <c r="M25" s="63" t="str">
        <f>[21]Julho!$I$16</f>
        <v>NO</v>
      </c>
      <c r="N25" s="63" t="str">
        <f>[21]Julho!$I$17</f>
        <v>N</v>
      </c>
      <c r="O25" s="63" t="str">
        <f>[21]Julho!$I$18</f>
        <v>N</v>
      </c>
      <c r="P25" s="63" t="str">
        <f>[21]Julho!$I$19</f>
        <v>N</v>
      </c>
      <c r="Q25" s="63" t="str">
        <f>[21]Julho!$I$20</f>
        <v>SO</v>
      </c>
      <c r="R25" s="63" t="str">
        <f>[21]Julho!$I$21</f>
        <v>S</v>
      </c>
      <c r="S25" s="63" t="str">
        <f>[21]Julho!$I$22</f>
        <v>SE</v>
      </c>
      <c r="T25" s="63" t="str">
        <f>[21]Julho!$I$23</f>
        <v>SO</v>
      </c>
      <c r="U25" s="63" t="str">
        <f>[21]Julho!$I$24</f>
        <v>S</v>
      </c>
      <c r="V25" s="63" t="str">
        <f>[21]Julho!$I$25</f>
        <v>S</v>
      </c>
      <c r="W25" s="63" t="str">
        <f>[21]Julho!$I$26</f>
        <v>N</v>
      </c>
      <c r="X25" s="63" t="str">
        <f>[21]Julho!$I$27</f>
        <v>NE</v>
      </c>
      <c r="Y25" s="63" t="str">
        <f>[21]Julho!$I$28</f>
        <v>NO</v>
      </c>
      <c r="Z25" s="63" t="str">
        <f>[21]Julho!$I$29</f>
        <v>NO</v>
      </c>
      <c r="AA25" s="63" t="str">
        <f>[21]Julho!$I$30</f>
        <v>NO</v>
      </c>
      <c r="AB25" s="63" t="str">
        <f>[21]Julho!$I$31</f>
        <v>S</v>
      </c>
      <c r="AC25" s="63" t="str">
        <f>[21]Julho!$I$32</f>
        <v>SO</v>
      </c>
      <c r="AD25" s="63" t="str">
        <f>[21]Julho!$I$33</f>
        <v>NO</v>
      </c>
      <c r="AE25" s="63" t="str">
        <f>[21]Julho!$I$34</f>
        <v>NO</v>
      </c>
      <c r="AF25" s="63" t="str">
        <f>[21]Julho!$I$35</f>
        <v>NO</v>
      </c>
      <c r="AG25" s="118" t="str">
        <f>[21]Julho!$I$36</f>
        <v>NO</v>
      </c>
      <c r="AH25" s="2"/>
    </row>
    <row r="26" spans="1:35" ht="12.75" customHeight="1" x14ac:dyDescent="0.2">
      <c r="A26" s="80" t="s">
        <v>16</v>
      </c>
      <c r="B26" s="18" t="str">
        <f>[22]Julho!$I$5</f>
        <v>N</v>
      </c>
      <c r="C26" s="18" t="str">
        <f>[22]Julho!$I$6</f>
        <v>NE</v>
      </c>
      <c r="D26" s="18" t="str">
        <f>[22]Julho!$I$7</f>
        <v>NE</v>
      </c>
      <c r="E26" s="18" t="str">
        <f>[22]Julho!$I$8</f>
        <v>N</v>
      </c>
      <c r="F26" s="18" t="str">
        <f>[22]Julho!$I$9</f>
        <v>SO</v>
      </c>
      <c r="G26" s="18" t="str">
        <f>[22]Julho!$I$10</f>
        <v>S</v>
      </c>
      <c r="H26" s="18" t="str">
        <f>[22]Julho!$I$11</f>
        <v>SE</v>
      </c>
      <c r="I26" s="18" t="str">
        <f>[22]Julho!$I$12</f>
        <v>SE</v>
      </c>
      <c r="J26" s="18" t="str">
        <f>[22]Julho!$I$13</f>
        <v>N</v>
      </c>
      <c r="K26" s="18" t="str">
        <f>[22]Julho!$I$14</f>
        <v>N</v>
      </c>
      <c r="L26" s="18" t="str">
        <f>[22]Julho!$I$15</f>
        <v>N</v>
      </c>
      <c r="M26" s="18" t="str">
        <f>[22]Julho!$I$16</f>
        <v>NO</v>
      </c>
      <c r="N26" s="18" t="str">
        <f>[22]Julho!$I$17</f>
        <v>S</v>
      </c>
      <c r="O26" s="18" t="str">
        <f>[22]Julho!$I$18</f>
        <v>N</v>
      </c>
      <c r="P26" s="18" t="str">
        <f>[22]Julho!$I$19</f>
        <v>N</v>
      </c>
      <c r="Q26" s="18" t="str">
        <f>[22]Julho!$I$20</f>
        <v>S</v>
      </c>
      <c r="R26" s="18" t="str">
        <f>[22]Julho!$I$21</f>
        <v>SE</v>
      </c>
      <c r="S26" s="18" t="str">
        <f>[22]Julho!$I$22</f>
        <v>S</v>
      </c>
      <c r="T26" s="18" t="str">
        <f>[22]Julho!$I$23</f>
        <v>S</v>
      </c>
      <c r="U26" s="18" t="str">
        <f>[22]Julho!$I$24</f>
        <v>SE</v>
      </c>
      <c r="V26" s="18" t="str">
        <f>[22]Julho!$I$25</f>
        <v>S</v>
      </c>
      <c r="W26" s="18" t="str">
        <f>[22]Julho!$I$26</f>
        <v>S</v>
      </c>
      <c r="X26" s="18" t="str">
        <f>[22]Julho!$I$27</f>
        <v>N</v>
      </c>
      <c r="Y26" s="18" t="str">
        <f>[22]Julho!$I$28</f>
        <v>N</v>
      </c>
      <c r="Z26" s="18" t="str">
        <f>[22]Julho!$I$29</f>
        <v>N</v>
      </c>
      <c r="AA26" s="18" t="str">
        <f>[22]Julho!$I$30</f>
        <v>NE</v>
      </c>
      <c r="AB26" s="18" t="str">
        <f>[22]Julho!$I$31</f>
        <v>S</v>
      </c>
      <c r="AC26" s="18" t="str">
        <f>[22]Julho!$I$32</f>
        <v>S</v>
      </c>
      <c r="AD26" s="18" t="str">
        <f>[22]Julho!$I$33</f>
        <v>S</v>
      </c>
      <c r="AE26" s="18" t="str">
        <f>[22]Julho!$I$34</f>
        <v>L</v>
      </c>
      <c r="AF26" s="18" t="str">
        <f>[22]Julho!$I$35</f>
        <v>NE</v>
      </c>
      <c r="AG26" s="120" t="str">
        <f>[22]Julho!$I$36</f>
        <v>N</v>
      </c>
      <c r="AH26" s="2"/>
    </row>
    <row r="27" spans="1:35" ht="12" customHeight="1" x14ac:dyDescent="0.2">
      <c r="A27" s="80" t="s">
        <v>17</v>
      </c>
      <c r="B27" s="63" t="str">
        <f>[23]Julho!$I$5</f>
        <v>N</v>
      </c>
      <c r="C27" s="63" t="str">
        <f>[23]Julho!$I$6</f>
        <v>N</v>
      </c>
      <c r="D27" s="63" t="str">
        <f>[23]Julho!$I$7</f>
        <v>N</v>
      </c>
      <c r="E27" s="63" t="str">
        <f>[23]Julho!$I$8</f>
        <v>N</v>
      </c>
      <c r="F27" s="63" t="str">
        <f>[23]Julho!$I$9</f>
        <v>N</v>
      </c>
      <c r="G27" s="63" t="str">
        <f>[23]Julho!$I$10</f>
        <v>S</v>
      </c>
      <c r="H27" s="63" t="str">
        <f>[23]Julho!$I$11</f>
        <v>L</v>
      </c>
      <c r="I27" s="63" t="str">
        <f>[23]Julho!$I$12</f>
        <v>L</v>
      </c>
      <c r="J27" s="63" t="str">
        <f>[23]Julho!$I$13</f>
        <v>N</v>
      </c>
      <c r="K27" s="63" t="str">
        <f>[23]Julho!$I$14</f>
        <v>O</v>
      </c>
      <c r="L27" s="63" t="str">
        <f>[23]Julho!$I$15</f>
        <v>NO</v>
      </c>
      <c r="M27" s="63" t="str">
        <f>[23]Julho!$I$16</f>
        <v>O</v>
      </c>
      <c r="N27" s="63" t="str">
        <f>[23]Julho!$I$17</f>
        <v>O</v>
      </c>
      <c r="O27" s="63" t="str">
        <f>[23]Julho!$I$18</f>
        <v>O</v>
      </c>
      <c r="P27" s="63" t="str">
        <f>[23]Julho!$I$19</f>
        <v>O</v>
      </c>
      <c r="Q27" s="63" t="str">
        <f>[23]Julho!$I$20</f>
        <v>S</v>
      </c>
      <c r="R27" s="63" t="str">
        <f>[23]Julho!$I$21</f>
        <v>SE</v>
      </c>
      <c r="S27" s="63" t="str">
        <f>[23]Julho!$I$22</f>
        <v>SE</v>
      </c>
      <c r="T27" s="63" t="str">
        <f>[23]Julho!$I$23</f>
        <v>SE</v>
      </c>
      <c r="U27" s="63" t="str">
        <f>[23]Julho!$I$24</f>
        <v>SE</v>
      </c>
      <c r="V27" s="63" t="str">
        <f>[23]Julho!$I$25</f>
        <v>SE</v>
      </c>
      <c r="W27" s="63" t="str">
        <f>[23]Julho!$I$26</f>
        <v>NE</v>
      </c>
      <c r="X27" s="63" t="str">
        <f>[23]Julho!$I$27</f>
        <v>N</v>
      </c>
      <c r="Y27" s="63" t="str">
        <f>[23]Julho!$I$28</f>
        <v>N</v>
      </c>
      <c r="Z27" s="63" t="str">
        <f>[23]Julho!$I$29</f>
        <v>N</v>
      </c>
      <c r="AA27" s="63" t="str">
        <f>[23]Julho!$I$30</f>
        <v>O</v>
      </c>
      <c r="AB27" s="63" t="str">
        <f>[23]Julho!$I$31</f>
        <v>SE</v>
      </c>
      <c r="AC27" s="63" t="str">
        <f>[23]Julho!$I$32</f>
        <v>SE</v>
      </c>
      <c r="AD27" s="63" t="str">
        <f>[23]Julho!$I$33</f>
        <v>NE</v>
      </c>
      <c r="AE27" s="63" t="str">
        <f>[23]Julho!$I$34</f>
        <v>NE</v>
      </c>
      <c r="AF27" s="63" t="str">
        <f>[23]Julho!$I$35</f>
        <v>N</v>
      </c>
      <c r="AG27" s="118" t="str">
        <f>[23]Julho!$I$36</f>
        <v>N</v>
      </c>
      <c r="AH27" s="2"/>
    </row>
    <row r="28" spans="1:35" ht="12.75" customHeight="1" x14ac:dyDescent="0.2">
      <c r="A28" s="80" t="s">
        <v>18</v>
      </c>
      <c r="B28" s="63" t="str">
        <f>[24]Julho!$I$5</f>
        <v>L</v>
      </c>
      <c r="C28" s="63" t="str">
        <f>[24]Julho!$I$6</f>
        <v>SE</v>
      </c>
      <c r="D28" s="63" t="str">
        <f>[24]Julho!$I$7</f>
        <v>L</v>
      </c>
      <c r="E28" s="63" t="str">
        <f>[24]Julho!$I$8</f>
        <v>L</v>
      </c>
      <c r="F28" s="63" t="str">
        <f>[24]Julho!$I$9</f>
        <v>N</v>
      </c>
      <c r="G28" s="63" t="str">
        <f>[24]Julho!$I$10</f>
        <v>SO</v>
      </c>
      <c r="H28" s="63" t="str">
        <f>[24]Julho!$I$11</f>
        <v>L</v>
      </c>
      <c r="I28" s="63" t="str">
        <f>[24]Julho!$I$12</f>
        <v>L</v>
      </c>
      <c r="J28" s="63" t="str">
        <f>[24]Julho!$I$13</f>
        <v>SE</v>
      </c>
      <c r="K28" s="63" t="str">
        <f>[24]Julho!$I$14</f>
        <v>NO</v>
      </c>
      <c r="L28" s="63" t="str">
        <f>[24]Julho!$I$15</f>
        <v>NO</v>
      </c>
      <c r="M28" s="63" t="str">
        <f>[24]Julho!$I$16</f>
        <v>NO</v>
      </c>
      <c r="N28" s="63" t="str">
        <f>[24]Julho!$I$17</f>
        <v>N</v>
      </c>
      <c r="O28" s="63" t="str">
        <f>[24]Julho!$I$18</f>
        <v>N</v>
      </c>
      <c r="P28" s="63" t="str">
        <f>[24]Julho!$I$19</f>
        <v>NO</v>
      </c>
      <c r="Q28" s="63" t="str">
        <f>[24]Julho!$I$20</f>
        <v>S</v>
      </c>
      <c r="R28" s="63" t="str">
        <f>[24]Julho!$I$21</f>
        <v>SE</v>
      </c>
      <c r="S28" s="63" t="str">
        <f>[24]Julho!$I$22</f>
        <v>L</v>
      </c>
      <c r="T28" s="63" t="str">
        <f>[24]Julho!$I$23</f>
        <v>S</v>
      </c>
      <c r="U28" s="63" t="str">
        <f>[24]Julho!$I$24</f>
        <v>SO</v>
      </c>
      <c r="V28" s="63" t="str">
        <f>[24]Julho!$I$25</f>
        <v>O</v>
      </c>
      <c r="W28" s="63" t="str">
        <f>[24]Julho!$I$26</f>
        <v>S</v>
      </c>
      <c r="X28" s="63" t="str">
        <f>[24]Julho!$I$27</f>
        <v>L</v>
      </c>
      <c r="Y28" s="63" t="str">
        <f>[24]Julho!$I$28</f>
        <v>SE</v>
      </c>
      <c r="Z28" s="63" t="str">
        <f>[24]Julho!$I$29</f>
        <v>L</v>
      </c>
      <c r="AA28" s="63" t="str">
        <f>[24]Julho!$I$30</f>
        <v>SE</v>
      </c>
      <c r="AB28" s="63" t="str">
        <f>[24]Julho!$I$31</f>
        <v>S</v>
      </c>
      <c r="AC28" s="63" t="str">
        <f>[24]Julho!$I$32</f>
        <v>L</v>
      </c>
      <c r="AD28" s="63" t="str">
        <f>[24]Julho!$I$33</f>
        <v>SE</v>
      </c>
      <c r="AE28" s="63" t="str">
        <f>[24]Julho!$I$34</f>
        <v>L</v>
      </c>
      <c r="AF28" s="63" t="str">
        <f>[24]Julho!$I$35</f>
        <v>L</v>
      </c>
      <c r="AG28" s="118" t="str">
        <f>[24]Julho!$I$36</f>
        <v>L</v>
      </c>
      <c r="AH28" s="2"/>
    </row>
    <row r="29" spans="1:35" ht="13.5" customHeight="1" x14ac:dyDescent="0.2">
      <c r="A29" s="80" t="s">
        <v>19</v>
      </c>
      <c r="B29" s="63" t="str">
        <f>[25]Julho!$I$5</f>
        <v>L</v>
      </c>
      <c r="C29" s="63" t="str">
        <f>[25]Julho!$I$6</f>
        <v>NE</v>
      </c>
      <c r="D29" s="63" t="str">
        <f>[25]Julho!$I$7</f>
        <v>NE</v>
      </c>
      <c r="E29" s="63" t="str">
        <f>[25]Julho!$I$8</f>
        <v>NE</v>
      </c>
      <c r="F29" s="63" t="str">
        <f>[25]Julho!$I$9</f>
        <v>NE</v>
      </c>
      <c r="G29" s="63" t="str">
        <f>[25]Julho!$I$10</f>
        <v>O</v>
      </c>
      <c r="H29" s="63" t="str">
        <f>[25]Julho!$I$11</f>
        <v>S</v>
      </c>
      <c r="I29" s="63" t="str">
        <f>[25]Julho!$I$12</f>
        <v>NE</v>
      </c>
      <c r="J29" s="63" t="str">
        <f>[25]Julho!$I$13</f>
        <v>NE</v>
      </c>
      <c r="K29" s="63" t="str">
        <f>[25]Julho!$I$14</f>
        <v>NE</v>
      </c>
      <c r="L29" s="63" t="str">
        <f>[25]Julho!$I$15</f>
        <v>N</v>
      </c>
      <c r="M29" s="63" t="str">
        <f>[25]Julho!$I$16</f>
        <v>SE</v>
      </c>
      <c r="N29" s="63" t="str">
        <f>[25]Julho!$I$17</f>
        <v>NE</v>
      </c>
      <c r="O29" s="63" t="str">
        <f>[25]Julho!$I$18</f>
        <v>N</v>
      </c>
      <c r="P29" s="63" t="str">
        <f>[25]Julho!$I$19</f>
        <v>N</v>
      </c>
      <c r="Q29" s="63" t="str">
        <f>[25]Julho!$I$20</f>
        <v>S</v>
      </c>
      <c r="R29" s="63" t="str">
        <f>[25]Julho!$I$21</f>
        <v>S</v>
      </c>
      <c r="S29" s="63" t="str">
        <f>[25]Julho!$I$22</f>
        <v>S</v>
      </c>
      <c r="T29" s="63" t="str">
        <f>[25]Julho!$I$23</f>
        <v>SO</v>
      </c>
      <c r="U29" s="63" t="str">
        <f>[25]Julho!$I$24</f>
        <v>S</v>
      </c>
      <c r="V29" s="63" t="str">
        <f>[25]Julho!$I$25</f>
        <v>S</v>
      </c>
      <c r="W29" s="63" t="str">
        <f>[25]Julho!$I$26</f>
        <v>SE</v>
      </c>
      <c r="X29" s="63" t="str">
        <f>[25]Julho!$I$27</f>
        <v>NE</v>
      </c>
      <c r="Y29" s="63" t="str">
        <f>[25]Julho!$I$28</f>
        <v>L</v>
      </c>
      <c r="Z29" s="63" t="str">
        <f>[25]Julho!$I$29</f>
        <v>NE</v>
      </c>
      <c r="AA29" s="63" t="str">
        <f>[25]Julho!$I$30</f>
        <v>NE</v>
      </c>
      <c r="AB29" s="63" t="str">
        <f>[25]Julho!$I$31</f>
        <v>S</v>
      </c>
      <c r="AC29" s="63" t="str">
        <f>[25]Julho!$I$32</f>
        <v>S</v>
      </c>
      <c r="AD29" s="63" t="str">
        <f>[25]Julho!$I$33</f>
        <v>NE</v>
      </c>
      <c r="AE29" s="63" t="str">
        <f>[25]Julho!$I$34</f>
        <v>NE</v>
      </c>
      <c r="AF29" s="63" t="str">
        <f>[25]Julho!$I$35</f>
        <v>L</v>
      </c>
      <c r="AG29" s="118" t="str">
        <f>[25]Julho!$I$36</f>
        <v>NE</v>
      </c>
      <c r="AH29" s="2"/>
    </row>
    <row r="30" spans="1:35" ht="12.75" customHeight="1" x14ac:dyDescent="0.2">
      <c r="A30" s="80" t="s">
        <v>31</v>
      </c>
      <c r="B30" s="63" t="str">
        <f>[26]Julho!$I$5</f>
        <v>NE</v>
      </c>
      <c r="C30" s="63" t="str">
        <f>[26]Julho!$I$6</f>
        <v>NE</v>
      </c>
      <c r="D30" s="63" t="str">
        <f>[26]Julho!$I$7</f>
        <v>NE</v>
      </c>
      <c r="E30" s="63" t="str">
        <f>[26]Julho!$I$8</f>
        <v>NE</v>
      </c>
      <c r="F30" s="63" t="str">
        <f>[26]Julho!$I$9</f>
        <v>N</v>
      </c>
      <c r="G30" s="63" t="str">
        <f>[26]Julho!$I$10</f>
        <v>S</v>
      </c>
      <c r="H30" s="63" t="str">
        <f>[26]Julho!$I$11</f>
        <v>SE</v>
      </c>
      <c r="I30" s="63" t="str">
        <f>[26]Julho!$I$12</f>
        <v>SE</v>
      </c>
      <c r="J30" s="63" t="str">
        <f>[26]Julho!$I$13</f>
        <v>NE</v>
      </c>
      <c r="K30" s="63" t="str">
        <f>[26]Julho!$I$14</f>
        <v>NO</v>
      </c>
      <c r="L30" s="63" t="str">
        <f>[26]Julho!$I$15</f>
        <v>N</v>
      </c>
      <c r="M30" s="63" t="str">
        <f>[26]Julho!$I$16</f>
        <v>NO</v>
      </c>
      <c r="N30" s="63" t="str">
        <f>[26]Julho!$I$17</f>
        <v>NO</v>
      </c>
      <c r="O30" s="63" t="str">
        <f>[26]Julho!$I$18</f>
        <v>NO</v>
      </c>
      <c r="P30" s="63" t="str">
        <f>[26]Julho!$I$19</f>
        <v>NO</v>
      </c>
      <c r="Q30" s="63" t="str">
        <f>[26]Julho!$I$20</f>
        <v>S</v>
      </c>
      <c r="R30" s="63" t="str">
        <f>[26]Julho!$I$21</f>
        <v>SE</v>
      </c>
      <c r="S30" s="63" t="str">
        <f>[26]Julho!$I$22</f>
        <v>SE</v>
      </c>
      <c r="T30" s="63" t="str">
        <f>[26]Julho!$I$23</f>
        <v>SE</v>
      </c>
      <c r="U30" s="63" t="str">
        <f>[26]Julho!$I$24</f>
        <v>SE</v>
      </c>
      <c r="V30" s="63" t="str">
        <f>[26]Julho!$I$25</f>
        <v>SE</v>
      </c>
      <c r="W30" s="63" t="str">
        <f>[26]Julho!$I$26</f>
        <v>SE</v>
      </c>
      <c r="X30" s="63" t="str">
        <f>[26]Julho!$I$27</f>
        <v>NE</v>
      </c>
      <c r="Y30" s="63" t="str">
        <f>[26]Julho!$I$28</f>
        <v>NE</v>
      </c>
      <c r="Z30" s="63" t="str">
        <f>[26]Julho!$I$29</f>
        <v>NE</v>
      </c>
      <c r="AA30" s="63" t="str">
        <f>[26]Julho!$I$30</f>
        <v>NO</v>
      </c>
      <c r="AB30" s="63" t="str">
        <f>[26]Julho!$I$31</f>
        <v>SE</v>
      </c>
      <c r="AC30" s="63" t="str">
        <f>[26]Julho!$I$32</f>
        <v>SE</v>
      </c>
      <c r="AD30" s="63" t="str">
        <f>[26]Julho!$I$33</f>
        <v>SE</v>
      </c>
      <c r="AE30" s="63" t="str">
        <f>[26]Julho!$I$34</f>
        <v>NE</v>
      </c>
      <c r="AF30" s="63" t="str">
        <f>[26]Julho!$I$35</f>
        <v>NE</v>
      </c>
      <c r="AG30" s="118" t="str">
        <f>[26]Julho!$I$36</f>
        <v>SE</v>
      </c>
      <c r="AH30" s="2"/>
    </row>
    <row r="31" spans="1:35" ht="12.75" customHeight="1" x14ac:dyDescent="0.2">
      <c r="A31" s="80" t="s">
        <v>48</v>
      </c>
      <c r="B31" s="63" t="str">
        <f>[27]Julho!$I$5</f>
        <v>L</v>
      </c>
      <c r="C31" s="63" t="str">
        <f>[27]Julho!$I$6</f>
        <v>SE</v>
      </c>
      <c r="D31" s="63" t="str">
        <f>[27]Julho!$I$7</f>
        <v>L</v>
      </c>
      <c r="E31" s="63" t="str">
        <f>[27]Julho!$I$8</f>
        <v>L</v>
      </c>
      <c r="F31" s="63" t="str">
        <f>[27]Julho!$I$9</f>
        <v>L</v>
      </c>
      <c r="G31" s="63" t="str">
        <f>[27]Julho!$I$10</f>
        <v>SO</v>
      </c>
      <c r="H31" s="63" t="str">
        <f>[27]Julho!$I$11</f>
        <v>S</v>
      </c>
      <c r="I31" s="63" t="str">
        <f>[27]Julho!$I$12</f>
        <v>SE</v>
      </c>
      <c r="J31" s="63" t="str">
        <f>[27]Julho!$I$13</f>
        <v>L</v>
      </c>
      <c r="K31" s="63" t="str">
        <f>[27]Julho!$I$14</f>
        <v>L</v>
      </c>
      <c r="L31" s="63" t="str">
        <f>[27]Julho!$I$15</f>
        <v>L</v>
      </c>
      <c r="M31" s="63" t="str">
        <f>[27]Julho!$I$16</f>
        <v>L</v>
      </c>
      <c r="N31" s="63" t="str">
        <f>[27]Julho!$I$17</f>
        <v>L</v>
      </c>
      <c r="O31" s="63" t="str">
        <f>[27]Julho!$I$18</f>
        <v>NO</v>
      </c>
      <c r="P31" s="63" t="str">
        <f>[27]Julho!$I$19</f>
        <v>L</v>
      </c>
      <c r="Q31" s="63" t="str">
        <f>[27]Julho!$I$20</f>
        <v>SO</v>
      </c>
      <c r="R31" s="63" t="str">
        <f>[27]Julho!$I$21</f>
        <v>SE</v>
      </c>
      <c r="S31" s="63" t="str">
        <f>[27]Julho!$I$22</f>
        <v>SE</v>
      </c>
      <c r="T31" s="63" t="str">
        <f>[27]Julho!$I$23</f>
        <v>SO</v>
      </c>
      <c r="U31" s="63" t="str">
        <f>[27]Julho!$I$24</f>
        <v>S</v>
      </c>
      <c r="V31" s="63" t="str">
        <f>[27]Julho!$I$25</f>
        <v>S</v>
      </c>
      <c r="W31" s="63" t="str">
        <f>[27]Julho!$I$26</f>
        <v>SE</v>
      </c>
      <c r="X31" s="63" t="str">
        <f>[27]Julho!$I$27</f>
        <v>SE</v>
      </c>
      <c r="Y31" s="63" t="str">
        <f>[27]Julho!$I$28</f>
        <v>SE</v>
      </c>
      <c r="Z31" s="63" t="str">
        <f>[27]Julho!$I$29</f>
        <v>L</v>
      </c>
      <c r="AA31" s="63" t="str">
        <f>[27]Julho!$I$30</f>
        <v>L</v>
      </c>
      <c r="AB31" s="63" t="str">
        <f>[27]Julho!$I$31</f>
        <v>SO</v>
      </c>
      <c r="AC31" s="63" t="str">
        <f>[27]Julho!$I$32</f>
        <v>SE</v>
      </c>
      <c r="AD31" s="63" t="str">
        <f>[27]Julho!$I$33</f>
        <v>SE</v>
      </c>
      <c r="AE31" s="63" t="str">
        <f>[27]Julho!$I$34</f>
        <v>L</v>
      </c>
      <c r="AF31" s="63" t="str">
        <f>[27]Julho!$I$35</f>
        <v>L</v>
      </c>
      <c r="AG31" s="118" t="str">
        <f>[27]Julho!$I$36</f>
        <v>L</v>
      </c>
      <c r="AH31" s="2"/>
    </row>
    <row r="32" spans="1:35" ht="12.75" customHeight="1" x14ac:dyDescent="0.2">
      <c r="A32" s="80" t="s">
        <v>20</v>
      </c>
      <c r="B32" s="149" t="str">
        <f>[28]Julho!$I$5</f>
        <v>NE</v>
      </c>
      <c r="C32" s="149" t="str">
        <f>[28]Julho!$I$6</f>
        <v>NE</v>
      </c>
      <c r="D32" s="149" t="str">
        <f>[28]Julho!$I$7</f>
        <v>NE</v>
      </c>
      <c r="E32" s="149" t="str">
        <f>[28]Julho!$I$8</f>
        <v>NE</v>
      </c>
      <c r="F32" s="149" t="str">
        <f>[28]Julho!$I$9</f>
        <v>NE</v>
      </c>
      <c r="G32" s="149" t="str">
        <f>[28]Julho!$I$10</f>
        <v>N</v>
      </c>
      <c r="H32" s="149" t="str">
        <f>[28]Julho!$I$11</f>
        <v>S</v>
      </c>
      <c r="I32" s="149" t="str">
        <f>[28]Julho!$I$12</f>
        <v>S</v>
      </c>
      <c r="J32" s="149" t="str">
        <f>[28]Julho!$I$13</f>
        <v>NE</v>
      </c>
      <c r="K32" s="149" t="str">
        <f>[28]Julho!$I$14</f>
        <v>N</v>
      </c>
      <c r="L32" s="149" t="str">
        <f>[28]Julho!$I$15</f>
        <v>N</v>
      </c>
      <c r="M32" s="149" t="str">
        <f>[28]Julho!$I$16</f>
        <v>N</v>
      </c>
      <c r="N32" s="149" t="str">
        <f>[28]Julho!$I$17</f>
        <v>N</v>
      </c>
      <c r="O32" s="149" t="str">
        <f>[28]Julho!$I$18</f>
        <v>N</v>
      </c>
      <c r="P32" s="149" t="str">
        <f>[28]Julho!$I$19</f>
        <v>N</v>
      </c>
      <c r="Q32" s="149" t="str">
        <f>[28]Julho!$I$20</f>
        <v>SO</v>
      </c>
      <c r="R32" s="149" t="str">
        <f>[28]Julho!$I$21</f>
        <v>S</v>
      </c>
      <c r="S32" s="149" t="str">
        <f>[28]Julho!$I$22</f>
        <v>SO</v>
      </c>
      <c r="T32" s="149" t="str">
        <f>[28]Julho!$I$23</f>
        <v>SO</v>
      </c>
      <c r="U32" s="149" t="str">
        <f>[28]Julho!$I$24</f>
        <v>S</v>
      </c>
      <c r="V32" s="149" t="str">
        <f>[28]Julho!$I$25</f>
        <v>SO</v>
      </c>
      <c r="W32" s="149" t="str">
        <f>[28]Julho!$I$26</f>
        <v>S</v>
      </c>
      <c r="X32" s="149" t="str">
        <f>[28]Julho!$I$27</f>
        <v>L</v>
      </c>
      <c r="Y32" s="149" t="str">
        <f>[28]Julho!$I$28</f>
        <v>SO</v>
      </c>
      <c r="Z32" s="149" t="str">
        <f>[28]Julho!$I$29</f>
        <v>NE</v>
      </c>
      <c r="AA32" s="149" t="str">
        <f>[28]Julho!$I$30</f>
        <v>N</v>
      </c>
      <c r="AB32" s="149" t="str">
        <f>[28]Julho!$I$31</f>
        <v>S</v>
      </c>
      <c r="AC32" s="149" t="str">
        <f>[28]Julho!$I$32</f>
        <v>S</v>
      </c>
      <c r="AD32" s="149" t="str">
        <f>[28]Julho!$I$33</f>
        <v>S</v>
      </c>
      <c r="AE32" s="149" t="str">
        <f>[28]Julho!$I$34</f>
        <v>L</v>
      </c>
      <c r="AF32" s="149" t="str">
        <f>[28]Julho!$I$35</f>
        <v>NE</v>
      </c>
      <c r="AG32" s="119" t="str">
        <f>[28]Julho!$I$36</f>
        <v>NE</v>
      </c>
      <c r="AH32" s="2"/>
    </row>
    <row r="33" spans="1:39" s="5" customFormat="1" ht="17.100000000000001" customHeight="1" x14ac:dyDescent="0.2">
      <c r="A33" s="84" t="s">
        <v>132</v>
      </c>
      <c r="B33" s="20" t="s">
        <v>54</v>
      </c>
      <c r="C33" s="20" t="s">
        <v>54</v>
      </c>
      <c r="D33" s="20" t="s">
        <v>54</v>
      </c>
      <c r="E33" s="20" t="s">
        <v>54</v>
      </c>
      <c r="F33" s="20" t="s">
        <v>54</v>
      </c>
      <c r="G33" s="20" t="s">
        <v>131</v>
      </c>
      <c r="H33" s="20" t="s">
        <v>55</v>
      </c>
      <c r="I33" s="20" t="s">
        <v>52</v>
      </c>
      <c r="J33" s="20" t="s">
        <v>54</v>
      </c>
      <c r="K33" s="20" t="s">
        <v>53</v>
      </c>
      <c r="L33" s="20" t="s">
        <v>53</v>
      </c>
      <c r="M33" s="20" t="s">
        <v>53</v>
      </c>
      <c r="N33" s="20" t="s">
        <v>54</v>
      </c>
      <c r="O33" s="20" t="s">
        <v>53</v>
      </c>
      <c r="P33" s="30" t="s">
        <v>53</v>
      </c>
      <c r="Q33" s="30" t="s">
        <v>131</v>
      </c>
      <c r="R33" s="30" t="s">
        <v>144</v>
      </c>
      <c r="S33" s="30" t="s">
        <v>144</v>
      </c>
      <c r="T33" s="30" t="s">
        <v>131</v>
      </c>
      <c r="U33" s="30" t="s">
        <v>55</v>
      </c>
      <c r="V33" s="30" t="s">
        <v>55</v>
      </c>
      <c r="W33" s="30" t="s">
        <v>55</v>
      </c>
      <c r="X33" s="30" t="s">
        <v>54</v>
      </c>
      <c r="Y33" s="30" t="s">
        <v>54</v>
      </c>
      <c r="Z33" s="30" t="s">
        <v>54</v>
      </c>
      <c r="AA33" s="30" t="s">
        <v>54</v>
      </c>
      <c r="AB33" s="30" t="s">
        <v>55</v>
      </c>
      <c r="AC33" s="30" t="s">
        <v>55</v>
      </c>
      <c r="AD33" s="30" t="s">
        <v>144</v>
      </c>
      <c r="AE33" s="30" t="s">
        <v>52</v>
      </c>
      <c r="AF33" s="30" t="s">
        <v>54</v>
      </c>
      <c r="AG33" s="121"/>
      <c r="AH33" s="10"/>
    </row>
    <row r="34" spans="1:39" ht="13.5" thickBot="1" x14ac:dyDescent="0.25">
      <c r="A34" s="180" t="s">
        <v>133</v>
      </c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15"/>
      <c r="AG34" s="122" t="s">
        <v>53</v>
      </c>
      <c r="AH34" s="2"/>
    </row>
    <row r="35" spans="1:39" x14ac:dyDescent="0.2">
      <c r="A35" s="107"/>
      <c r="B35" s="108"/>
      <c r="C35" s="108"/>
      <c r="D35" s="108" t="s">
        <v>141</v>
      </c>
      <c r="E35" s="108"/>
      <c r="F35" s="108"/>
      <c r="G35" s="108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10"/>
      <c r="AE35" s="111"/>
      <c r="AF35" s="112"/>
      <c r="AG35" s="113"/>
      <c r="AH35"/>
    </row>
    <row r="36" spans="1:39" x14ac:dyDescent="0.2">
      <c r="A36" s="86"/>
      <c r="B36" s="65"/>
      <c r="C36" s="65"/>
      <c r="D36" s="65"/>
      <c r="E36" s="65" t="s">
        <v>139</v>
      </c>
      <c r="F36" s="65"/>
      <c r="G36" s="65"/>
      <c r="H36" s="65"/>
      <c r="I36" s="65"/>
      <c r="J36" s="64"/>
      <c r="K36" s="64"/>
      <c r="L36" s="64"/>
      <c r="M36" s="64"/>
      <c r="N36" s="64"/>
      <c r="O36" s="64"/>
      <c r="P36" s="64"/>
      <c r="Q36" s="64"/>
      <c r="R36" s="64" t="s">
        <v>49</v>
      </c>
      <c r="S36" s="64"/>
      <c r="T36" s="64"/>
      <c r="U36" s="64"/>
      <c r="V36" s="64"/>
      <c r="W36" s="64"/>
      <c r="X36" s="162"/>
      <c r="Y36" s="162"/>
      <c r="Z36" s="162"/>
      <c r="AA36" s="162"/>
      <c r="AB36" s="162"/>
      <c r="AC36" s="64"/>
      <c r="AD36" s="64"/>
      <c r="AE36" s="64"/>
      <c r="AF36" s="64"/>
      <c r="AG36" s="116"/>
      <c r="AH36" s="65"/>
      <c r="AI36" s="65"/>
      <c r="AJ36" s="64"/>
      <c r="AK36" s="66"/>
      <c r="AL36" s="64"/>
      <c r="AM36" s="67"/>
    </row>
    <row r="37" spans="1:39" ht="13.5" thickBot="1" x14ac:dyDescent="0.25">
      <c r="A37" s="88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100"/>
      <c r="P37" s="100"/>
      <c r="Q37" s="100"/>
      <c r="R37" s="100" t="s">
        <v>50</v>
      </c>
      <c r="S37" s="100"/>
      <c r="T37" s="100"/>
      <c r="U37" s="100"/>
      <c r="V37" s="90"/>
      <c r="W37" s="90"/>
      <c r="X37" s="174"/>
      <c r="Y37" s="174"/>
      <c r="Z37" s="174"/>
      <c r="AA37" s="174"/>
      <c r="AB37" s="174"/>
      <c r="AC37" s="100"/>
      <c r="AD37" s="100"/>
      <c r="AE37" s="100"/>
      <c r="AF37" s="100"/>
      <c r="AG37" s="114"/>
      <c r="AH37" s="64"/>
      <c r="AI37" s="64"/>
      <c r="AJ37" s="64"/>
      <c r="AK37" s="66"/>
      <c r="AL37" s="69"/>
      <c r="AM37" s="70"/>
    </row>
    <row r="41" spans="1:39" x14ac:dyDescent="0.2">
      <c r="N41" s="2" t="s">
        <v>51</v>
      </c>
    </row>
    <row r="44" spans="1:39" x14ac:dyDescent="0.2">
      <c r="D44" s="2" t="s">
        <v>51</v>
      </c>
      <c r="AH44" s="31" t="s">
        <v>51</v>
      </c>
    </row>
  </sheetData>
  <sheetProtection password="C6EC" sheet="1" objects="1" scenarios="1"/>
  <mergeCells count="37">
    <mergeCell ref="W3:W4"/>
    <mergeCell ref="L3:L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V3:V4"/>
    <mergeCell ref="X36:AB36"/>
    <mergeCell ref="X37:AB37"/>
    <mergeCell ref="Y3:Y4"/>
    <mergeCell ref="Z3:Z4"/>
    <mergeCell ref="AE3:AE4"/>
    <mergeCell ref="AA3:AA4"/>
    <mergeCell ref="AB3:AB4"/>
    <mergeCell ref="AC3:AC4"/>
    <mergeCell ref="AD3:AD4"/>
    <mergeCell ref="X3:X4"/>
    <mergeCell ref="A34:AE34"/>
    <mergeCell ref="M3:M4"/>
    <mergeCell ref="N3:N4"/>
    <mergeCell ref="O3:O4"/>
    <mergeCell ref="P3:P4"/>
    <mergeCell ref="Q3:Q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19" zoomScale="90" zoomScaleNormal="90" workbookViewId="0">
      <selection activeCell="N41" sqref="N41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82" t="s">
        <v>32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s="4" customFormat="1" ht="20.100000000000001" customHeight="1" x14ac:dyDescent="0.2">
      <c r="A2" s="183" t="s">
        <v>21</v>
      </c>
      <c r="B2" s="164" t="s">
        <v>134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7"/>
    </row>
    <row r="3" spans="1:34" s="5" customFormat="1" ht="20.100000000000001" customHeight="1" x14ac:dyDescent="0.2">
      <c r="A3" s="183"/>
      <c r="B3" s="163">
        <v>1</v>
      </c>
      <c r="C3" s="163">
        <f>SUM(B3+1)</f>
        <v>2</v>
      </c>
      <c r="D3" s="163">
        <f t="shared" ref="D3:AD3" si="0">SUM(C3+1)</f>
        <v>3</v>
      </c>
      <c r="E3" s="163">
        <f t="shared" si="0"/>
        <v>4</v>
      </c>
      <c r="F3" s="163">
        <f t="shared" si="0"/>
        <v>5</v>
      </c>
      <c r="G3" s="163">
        <f t="shared" si="0"/>
        <v>6</v>
      </c>
      <c r="H3" s="163">
        <f t="shared" si="0"/>
        <v>7</v>
      </c>
      <c r="I3" s="163">
        <f t="shared" si="0"/>
        <v>8</v>
      </c>
      <c r="J3" s="163">
        <f t="shared" si="0"/>
        <v>9</v>
      </c>
      <c r="K3" s="163">
        <f t="shared" si="0"/>
        <v>10</v>
      </c>
      <c r="L3" s="163">
        <f t="shared" si="0"/>
        <v>11</v>
      </c>
      <c r="M3" s="163">
        <f t="shared" si="0"/>
        <v>12</v>
      </c>
      <c r="N3" s="163">
        <f t="shared" si="0"/>
        <v>13</v>
      </c>
      <c r="O3" s="163">
        <f t="shared" si="0"/>
        <v>14</v>
      </c>
      <c r="P3" s="163">
        <f t="shared" si="0"/>
        <v>15</v>
      </c>
      <c r="Q3" s="163">
        <f t="shared" si="0"/>
        <v>16</v>
      </c>
      <c r="R3" s="163">
        <f t="shared" si="0"/>
        <v>17</v>
      </c>
      <c r="S3" s="163">
        <f t="shared" si="0"/>
        <v>18</v>
      </c>
      <c r="T3" s="163">
        <f t="shared" si="0"/>
        <v>19</v>
      </c>
      <c r="U3" s="163">
        <f t="shared" si="0"/>
        <v>20</v>
      </c>
      <c r="V3" s="163">
        <f t="shared" si="0"/>
        <v>21</v>
      </c>
      <c r="W3" s="163">
        <f t="shared" si="0"/>
        <v>22</v>
      </c>
      <c r="X3" s="163">
        <f t="shared" si="0"/>
        <v>23</v>
      </c>
      <c r="Y3" s="163">
        <f t="shared" si="0"/>
        <v>24</v>
      </c>
      <c r="Z3" s="163">
        <f t="shared" si="0"/>
        <v>25</v>
      </c>
      <c r="AA3" s="163">
        <f t="shared" si="0"/>
        <v>26</v>
      </c>
      <c r="AB3" s="163">
        <f t="shared" si="0"/>
        <v>27</v>
      </c>
      <c r="AC3" s="163">
        <f t="shared" si="0"/>
        <v>28</v>
      </c>
      <c r="AD3" s="163">
        <f t="shared" si="0"/>
        <v>29</v>
      </c>
      <c r="AE3" s="163">
        <v>30</v>
      </c>
      <c r="AF3" s="163">
        <v>31</v>
      </c>
      <c r="AG3" s="21" t="s">
        <v>39</v>
      </c>
      <c r="AH3" s="10"/>
    </row>
    <row r="4" spans="1:34" s="5" customFormat="1" ht="20.100000000000001" customHeight="1" x14ac:dyDescent="0.2">
      <c r="A4" s="18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21" t="s">
        <v>37</v>
      </c>
      <c r="AH4" s="10"/>
    </row>
    <row r="5" spans="1:34" s="5" customFormat="1" ht="20.100000000000001" customHeight="1" x14ac:dyDescent="0.2">
      <c r="A5" s="15" t="s">
        <v>44</v>
      </c>
      <c r="B5" s="17">
        <f>[1]Julho!$J$5</f>
        <v>24.12</v>
      </c>
      <c r="C5" s="17">
        <f>[1]Julho!$J$6</f>
        <v>34.92</v>
      </c>
      <c r="D5" s="17">
        <f>[1]Julho!$J$7</f>
        <v>30.240000000000002</v>
      </c>
      <c r="E5" s="17">
        <f>[1]Julho!$J$8</f>
        <v>27</v>
      </c>
      <c r="F5" s="17">
        <f>[1]Julho!$J$9</f>
        <v>33.480000000000004</v>
      </c>
      <c r="G5" s="17">
        <f>[1]Julho!$J$10</f>
        <v>32.04</v>
      </c>
      <c r="H5" s="17">
        <f>[1]Julho!$J$11</f>
        <v>19.079999999999998</v>
      </c>
      <c r="I5" s="17">
        <f>[1]Julho!$J$12</f>
        <v>16.920000000000002</v>
      </c>
      <c r="J5" s="17">
        <f>[1]Julho!$J$13</f>
        <v>19.440000000000001</v>
      </c>
      <c r="K5" s="17">
        <f>[1]Julho!$J$14</f>
        <v>31.319999999999997</v>
      </c>
      <c r="L5" s="17">
        <f>[1]Julho!$J$15</f>
        <v>40.32</v>
      </c>
      <c r="M5" s="17">
        <f>[1]Julho!$J$16</f>
        <v>25.56</v>
      </c>
      <c r="N5" s="17">
        <f>[1]Julho!$J$17</f>
        <v>29.880000000000003</v>
      </c>
      <c r="O5" s="17">
        <f>[1]Julho!$J$18</f>
        <v>36.36</v>
      </c>
      <c r="P5" s="17">
        <f>[1]Julho!$J$19</f>
        <v>40.680000000000007</v>
      </c>
      <c r="Q5" s="17">
        <f>[1]Julho!$J$20</f>
        <v>35.64</v>
      </c>
      <c r="R5" s="17">
        <f>[1]Julho!$J$21</f>
        <v>27</v>
      </c>
      <c r="S5" s="17">
        <f>[1]Julho!$J$22</f>
        <v>19.440000000000001</v>
      </c>
      <c r="T5" s="17">
        <f>[1]Julho!$J$23</f>
        <v>14.04</v>
      </c>
      <c r="U5" s="17">
        <f>[1]Julho!$J$24</f>
        <v>14.04</v>
      </c>
      <c r="V5" s="17">
        <f>[1]Julho!$J$25</f>
        <v>21.240000000000002</v>
      </c>
      <c r="W5" s="17">
        <f>[1]Julho!$J$26</f>
        <v>26.64</v>
      </c>
      <c r="X5" s="17">
        <f>[1]Julho!$J$27</f>
        <v>20.16</v>
      </c>
      <c r="Y5" s="17">
        <f>[1]Julho!$J$28</f>
        <v>21.6</v>
      </c>
      <c r="Z5" s="17">
        <f>[1]Julho!$J$29</f>
        <v>33.840000000000003</v>
      </c>
      <c r="AA5" s="17">
        <f>[1]Julho!$J$30</f>
        <v>42.480000000000004</v>
      </c>
      <c r="AB5" s="17">
        <f>[1]Julho!$J$31</f>
        <v>23.400000000000002</v>
      </c>
      <c r="AC5" s="17">
        <f>[1]Julho!$J$32</f>
        <v>19.079999999999998</v>
      </c>
      <c r="AD5" s="17">
        <f>[1]Julho!$J$33</f>
        <v>28.44</v>
      </c>
      <c r="AE5" s="17">
        <f>[1]Julho!$J$34</f>
        <v>24.12</v>
      </c>
      <c r="AF5" s="17">
        <f>[1]Julho!$J$35</f>
        <v>38.519999999999996</v>
      </c>
      <c r="AG5" s="22">
        <f>MAX(B5:AF5)</f>
        <v>42.480000000000004</v>
      </c>
      <c r="AH5" s="10"/>
    </row>
    <row r="6" spans="1:34" s="1" customFormat="1" ht="17.100000000000001" customHeight="1" x14ac:dyDescent="0.2">
      <c r="A6" s="15" t="s">
        <v>0</v>
      </c>
      <c r="B6" s="17">
        <f>[2]Julho!$J$5</f>
        <v>27.720000000000002</v>
      </c>
      <c r="C6" s="17">
        <f>[2]Julho!$J$6</f>
        <v>31.680000000000003</v>
      </c>
      <c r="D6" s="17">
        <f>[2]Julho!$J$7</f>
        <v>33.119999999999997</v>
      </c>
      <c r="E6" s="17">
        <f>[2]Julho!$J$8</f>
        <v>37.800000000000004</v>
      </c>
      <c r="F6" s="17">
        <f>[2]Julho!$J$9</f>
        <v>35.28</v>
      </c>
      <c r="G6" s="17">
        <f>[2]Julho!$J$10</f>
        <v>31.319999999999997</v>
      </c>
      <c r="H6" s="17">
        <f>[2]Julho!$J$11</f>
        <v>19.8</v>
      </c>
      <c r="I6" s="17">
        <f>[2]Julho!$J$12</f>
        <v>26.28</v>
      </c>
      <c r="J6" s="17">
        <f>[2]Julho!$J$13</f>
        <v>33.119999999999997</v>
      </c>
      <c r="K6" s="17">
        <f>[2]Julho!$J$14</f>
        <v>42.84</v>
      </c>
      <c r="L6" s="17">
        <f>[2]Julho!$J$15</f>
        <v>59.4</v>
      </c>
      <c r="M6" s="17">
        <f>[2]Julho!$J$16</f>
        <v>38.159999999999997</v>
      </c>
      <c r="N6" s="17">
        <f>[2]Julho!$J$17</f>
        <v>41.76</v>
      </c>
      <c r="O6" s="17">
        <f>[2]Julho!$J$18</f>
        <v>57.960000000000008</v>
      </c>
      <c r="P6" s="17">
        <f>[2]Julho!$J$19</f>
        <v>43.56</v>
      </c>
      <c r="Q6" s="17">
        <f>[2]Julho!$J$20</f>
        <v>47.16</v>
      </c>
      <c r="R6" s="17">
        <f>[2]Julho!$J$21</f>
        <v>30.6</v>
      </c>
      <c r="S6" s="17">
        <f>[2]Julho!$J$22</f>
        <v>18.720000000000002</v>
      </c>
      <c r="T6" s="17">
        <f>[2]Julho!$J$23</f>
        <v>18.36</v>
      </c>
      <c r="U6" s="17">
        <f>[2]Julho!$J$24</f>
        <v>24.48</v>
      </c>
      <c r="V6" s="17">
        <f>[2]Julho!$J$25</f>
        <v>15.120000000000001</v>
      </c>
      <c r="W6" s="17">
        <f>[2]Julho!$J$26</f>
        <v>29.16</v>
      </c>
      <c r="X6" s="17">
        <f>[2]Julho!$J$27</f>
        <v>34.56</v>
      </c>
      <c r="Y6" s="17">
        <f>[2]Julho!$J$28</f>
        <v>25.56</v>
      </c>
      <c r="Z6" s="17">
        <f>[2]Julho!$J$29</f>
        <v>45</v>
      </c>
      <c r="AA6" s="17">
        <f>[2]Julho!$J$30</f>
        <v>42.84</v>
      </c>
      <c r="AB6" s="17">
        <f>[2]Julho!$J$31</f>
        <v>33.480000000000004</v>
      </c>
      <c r="AC6" s="17">
        <f>[2]Julho!$J$32</f>
        <v>19.8</v>
      </c>
      <c r="AD6" s="17">
        <f>[2]Julho!$J$33</f>
        <v>29.52</v>
      </c>
      <c r="AE6" s="17">
        <f>[2]Julho!$J$34</f>
        <v>41.76</v>
      </c>
      <c r="AF6" s="17">
        <f>[2]Julho!$J$35</f>
        <v>45</v>
      </c>
      <c r="AG6" s="23">
        <f>MAX(B6:AF6)</f>
        <v>59.4</v>
      </c>
      <c r="AH6" s="2"/>
    </row>
    <row r="7" spans="1:34" ht="17.100000000000001" customHeight="1" x14ac:dyDescent="0.2">
      <c r="A7" s="15" t="s">
        <v>1</v>
      </c>
      <c r="B7" s="17">
        <f>[3]Julho!$J$5</f>
        <v>20.88</v>
      </c>
      <c r="C7" s="17">
        <f>[3]Julho!$J$6</f>
        <v>25.92</v>
      </c>
      <c r="D7" s="17">
        <f>[3]Julho!$J$7</f>
        <v>30.6</v>
      </c>
      <c r="E7" s="17">
        <f>[3]Julho!$J$8</f>
        <v>37.440000000000005</v>
      </c>
      <c r="F7" s="17">
        <f>[3]Julho!$J$9</f>
        <v>28.44</v>
      </c>
      <c r="G7" s="17">
        <f>[3]Julho!$J$10</f>
        <v>26.28</v>
      </c>
      <c r="H7" s="17">
        <f>[3]Julho!$J$11</f>
        <v>28.44</v>
      </c>
      <c r="I7" s="17">
        <f>[3]Julho!$J$12</f>
        <v>24.840000000000003</v>
      </c>
      <c r="J7" s="17">
        <f>[3]Julho!$J$13</f>
        <v>28.8</v>
      </c>
      <c r="K7" s="17">
        <f>[3]Julho!$J$14</f>
        <v>33.480000000000004</v>
      </c>
      <c r="L7" s="17">
        <f>[3]Julho!$J$15</f>
        <v>37.440000000000005</v>
      </c>
      <c r="M7" s="17">
        <f>[3]Julho!$J$16</f>
        <v>29.16</v>
      </c>
      <c r="N7" s="17">
        <f>[3]Julho!$J$17</f>
        <v>27.720000000000002</v>
      </c>
      <c r="O7" s="17">
        <f>[3]Julho!$J$18</f>
        <v>42.84</v>
      </c>
      <c r="P7" s="17">
        <f>[3]Julho!$J$19</f>
        <v>37.800000000000004</v>
      </c>
      <c r="Q7" s="17">
        <f>[3]Julho!$J$20</f>
        <v>31.680000000000003</v>
      </c>
      <c r="R7" s="17">
        <f>[3]Julho!$J$21</f>
        <v>32.76</v>
      </c>
      <c r="S7" s="17">
        <f>[3]Julho!$J$22</f>
        <v>26.28</v>
      </c>
      <c r="T7" s="17">
        <f>[3]Julho!$J$23</f>
        <v>20.52</v>
      </c>
      <c r="U7" s="17">
        <f>[3]Julho!$J$24</f>
        <v>19.079999999999998</v>
      </c>
      <c r="V7" s="17">
        <f>[3]Julho!$J$25</f>
        <v>15.840000000000002</v>
      </c>
      <c r="W7" s="17">
        <f>[3]Julho!$J$26</f>
        <v>18.720000000000002</v>
      </c>
      <c r="X7" s="17">
        <f>[3]Julho!$J$27</f>
        <v>32.4</v>
      </c>
      <c r="Y7" s="17">
        <f>[3]Julho!$J$28</f>
        <v>17.28</v>
      </c>
      <c r="Z7" s="17">
        <f>[3]Julho!$J$29</f>
        <v>41.4</v>
      </c>
      <c r="AA7" s="17">
        <f>[3]Julho!$J$30</f>
        <v>29.880000000000003</v>
      </c>
      <c r="AB7" s="17">
        <f>[3]Julho!$J$31</f>
        <v>30.240000000000002</v>
      </c>
      <c r="AC7" s="17">
        <f>[3]Julho!$J$32</f>
        <v>25.56</v>
      </c>
      <c r="AD7" s="17">
        <f>[3]Julho!$J$33</f>
        <v>24.840000000000003</v>
      </c>
      <c r="AE7" s="17">
        <f>[3]Julho!$J$34</f>
        <v>31.319999999999997</v>
      </c>
      <c r="AF7" s="17">
        <f>[3]Julho!$J$35</f>
        <v>39.24</v>
      </c>
      <c r="AG7" s="23">
        <f t="shared" ref="AG7:AG17" si="1">MAX(B7:AF7)</f>
        <v>42.84</v>
      </c>
      <c r="AH7" s="2"/>
    </row>
    <row r="8" spans="1:34" ht="17.100000000000001" customHeight="1" x14ac:dyDescent="0.2">
      <c r="A8" s="15" t="s">
        <v>75</v>
      </c>
      <c r="B8" s="17">
        <f>[4]Julho!$J$5</f>
        <v>33.840000000000003</v>
      </c>
      <c r="C8" s="17">
        <f>[4]Julho!$J$6</f>
        <v>28.8</v>
      </c>
      <c r="D8" s="17">
        <f>[4]Julho!$J$7</f>
        <v>34.56</v>
      </c>
      <c r="E8" s="17">
        <f>[4]Julho!$J$8</f>
        <v>33.119999999999997</v>
      </c>
      <c r="F8" s="17">
        <f>[4]Julho!$J$9</f>
        <v>32.76</v>
      </c>
      <c r="G8" s="17">
        <f>[4]Julho!$J$10</f>
        <v>38.880000000000003</v>
      </c>
      <c r="H8" s="17">
        <f>[4]Julho!$J$11</f>
        <v>21.240000000000002</v>
      </c>
      <c r="I8" s="17">
        <f>[4]Julho!$J$12</f>
        <v>26.28</v>
      </c>
      <c r="J8" s="17">
        <f>[4]Julho!$J$13</f>
        <v>30.240000000000002</v>
      </c>
      <c r="K8" s="17">
        <f>[4]Julho!$J$14</f>
        <v>28.08</v>
      </c>
      <c r="L8" s="17">
        <f>[4]Julho!$J$15</f>
        <v>40.680000000000007</v>
      </c>
      <c r="M8" s="17">
        <f>[4]Julho!$J$16</f>
        <v>29.52</v>
      </c>
      <c r="N8" s="17">
        <f>[4]Julho!$J$17</f>
        <v>22.32</v>
      </c>
      <c r="O8" s="17">
        <f>[4]Julho!$J$18</f>
        <v>41.04</v>
      </c>
      <c r="P8" s="17">
        <f>[4]Julho!$J$19</f>
        <v>31.319999999999997</v>
      </c>
      <c r="Q8" s="17">
        <f>[4]Julho!$J$20</f>
        <v>47.88</v>
      </c>
      <c r="R8" s="17">
        <f>[4]Julho!$J$21</f>
        <v>33.119999999999997</v>
      </c>
      <c r="S8" s="17">
        <f>[4]Julho!$J$22</f>
        <v>18</v>
      </c>
      <c r="T8" s="17">
        <f>[4]Julho!$J$23</f>
        <v>19.079999999999998</v>
      </c>
      <c r="U8" s="17">
        <f>[4]Julho!$J$24</f>
        <v>20.88</v>
      </c>
      <c r="V8" s="17">
        <f>[4]Julho!$J$25</f>
        <v>20.88</v>
      </c>
      <c r="W8" s="17">
        <f>[4]Julho!$J$26</f>
        <v>37.800000000000004</v>
      </c>
      <c r="X8" s="17">
        <f>[4]Julho!$J$27</f>
        <v>28.44</v>
      </c>
      <c r="Y8" s="17">
        <f>[4]Julho!$J$28</f>
        <v>23.759999999999998</v>
      </c>
      <c r="Z8" s="17">
        <f>[4]Julho!$J$29</f>
        <v>41.4</v>
      </c>
      <c r="AA8" s="17">
        <f>[4]Julho!$J$30</f>
        <v>37.800000000000004</v>
      </c>
      <c r="AB8" s="17">
        <f>[4]Julho!$J$31</f>
        <v>32.76</v>
      </c>
      <c r="AC8" s="17">
        <f>[4]Julho!$J$32</f>
        <v>33.119999999999997</v>
      </c>
      <c r="AD8" s="17">
        <f>[4]Julho!$J$33</f>
        <v>33.119999999999997</v>
      </c>
      <c r="AE8" s="17">
        <f>[4]Julho!$J$34</f>
        <v>41.76</v>
      </c>
      <c r="AF8" s="17">
        <f>[4]Julho!$J$35</f>
        <v>36.36</v>
      </c>
      <c r="AG8" s="23">
        <f t="shared" si="1"/>
        <v>47.88</v>
      </c>
      <c r="AH8" s="2"/>
    </row>
    <row r="9" spans="1:34" ht="17.100000000000001" customHeight="1" x14ac:dyDescent="0.2">
      <c r="A9" s="15" t="s">
        <v>45</v>
      </c>
      <c r="B9" s="17">
        <f>[5]Julho!$J$5</f>
        <v>25.56</v>
      </c>
      <c r="C9" s="17">
        <f>[5]Julho!$J$6</f>
        <v>30.240000000000002</v>
      </c>
      <c r="D9" s="17">
        <f>[5]Julho!$J$7</f>
        <v>40.680000000000007</v>
      </c>
      <c r="E9" s="17">
        <f>[5]Julho!$J$8</f>
        <v>38.159999999999997</v>
      </c>
      <c r="F9" s="17">
        <f>[5]Julho!$J$9</f>
        <v>24.840000000000003</v>
      </c>
      <c r="G9" s="17">
        <f>[5]Julho!$J$10</f>
        <v>28.08</v>
      </c>
      <c r="H9" s="17">
        <f>[5]Julho!$J$11</f>
        <v>20.52</v>
      </c>
      <c r="I9" s="17">
        <f>[5]Julho!$J$12</f>
        <v>23.400000000000002</v>
      </c>
      <c r="J9" s="17">
        <f>[5]Julho!$J$13</f>
        <v>32.04</v>
      </c>
      <c r="K9" s="17">
        <f>[5]Julho!$J$14</f>
        <v>37.800000000000004</v>
      </c>
      <c r="L9" s="17">
        <f>[5]Julho!$J$15</f>
        <v>55.800000000000004</v>
      </c>
      <c r="M9" s="17">
        <f>[5]Julho!$J$16</f>
        <v>31.680000000000003</v>
      </c>
      <c r="N9" s="17">
        <f>[5]Julho!$J$17</f>
        <v>39.6</v>
      </c>
      <c r="O9" s="17">
        <f>[5]Julho!$J$18</f>
        <v>45.72</v>
      </c>
      <c r="P9" s="17">
        <f>[5]Julho!$J$19</f>
        <v>41.04</v>
      </c>
      <c r="Q9" s="17">
        <f>[5]Julho!$J$20</f>
        <v>45</v>
      </c>
      <c r="R9" s="17">
        <f>[5]Julho!$J$21</f>
        <v>32.76</v>
      </c>
      <c r="S9" s="17">
        <f>[5]Julho!$J$22</f>
        <v>15.48</v>
      </c>
      <c r="T9" s="17">
        <f>[5]Julho!$J$23</f>
        <v>21.240000000000002</v>
      </c>
      <c r="U9" s="17">
        <f>[5]Julho!$J$24</f>
        <v>23.040000000000003</v>
      </c>
      <c r="V9" s="17">
        <f>[5]Julho!$J$25</f>
        <v>19.079999999999998</v>
      </c>
      <c r="W9" s="17">
        <f>[5]Julho!$J$26</f>
        <v>30.6</v>
      </c>
      <c r="X9" s="17">
        <f>[5]Julho!$J$27</f>
        <v>32.76</v>
      </c>
      <c r="Y9" s="17">
        <f>[5]Julho!$J$28</f>
        <v>25.56</v>
      </c>
      <c r="Z9" s="17">
        <f>[5]Julho!$J$29</f>
        <v>40.680000000000007</v>
      </c>
      <c r="AA9" s="17">
        <f>[5]Julho!$J$30</f>
        <v>30.96</v>
      </c>
      <c r="AB9" s="17">
        <f>[5]Julho!$J$31</f>
        <v>34.92</v>
      </c>
      <c r="AC9" s="17">
        <f>[5]Julho!$J$32</f>
        <v>19.079999999999998</v>
      </c>
      <c r="AD9" s="17">
        <f>[5]Julho!$J$33</f>
        <v>25.2</v>
      </c>
      <c r="AE9" s="17">
        <f>[5]Julho!$J$34</f>
        <v>32.76</v>
      </c>
      <c r="AF9" s="17">
        <f>[5]Julho!$J$35</f>
        <v>39.6</v>
      </c>
      <c r="AG9" s="23">
        <f t="shared" si="1"/>
        <v>55.800000000000004</v>
      </c>
      <c r="AH9" s="2"/>
    </row>
    <row r="10" spans="1:34" ht="17.100000000000001" customHeight="1" x14ac:dyDescent="0.2">
      <c r="A10" s="15" t="s">
        <v>2</v>
      </c>
      <c r="B10" s="17">
        <f>[6]Julho!$J$5</f>
        <v>35.28</v>
      </c>
      <c r="C10" s="17">
        <f>[6]Julho!$J$6</f>
        <v>31.319999999999997</v>
      </c>
      <c r="D10" s="17">
        <f>[6]Julho!$J$7</f>
        <v>39.6</v>
      </c>
      <c r="E10" s="17">
        <f>[6]Julho!$J$8</f>
        <v>37.080000000000005</v>
      </c>
      <c r="F10" s="17">
        <f>[6]Julho!$J$9</f>
        <v>39.24</v>
      </c>
      <c r="G10" s="17">
        <f>[6]Julho!$J$10</f>
        <v>24.840000000000003</v>
      </c>
      <c r="H10" s="17">
        <f>[6]Julho!$J$11</f>
        <v>34.92</v>
      </c>
      <c r="I10" s="17">
        <f>[6]Julho!$J$12</f>
        <v>33.119999999999997</v>
      </c>
      <c r="J10" s="17">
        <f>[6]Julho!$J$13</f>
        <v>42.12</v>
      </c>
      <c r="K10" s="17">
        <f>[6]Julho!$J$14</f>
        <v>53.28</v>
      </c>
      <c r="L10" s="17">
        <f>[6]Julho!$J$15</f>
        <v>48.24</v>
      </c>
      <c r="M10" s="17">
        <f>[6]Julho!$J$16</f>
        <v>33.840000000000003</v>
      </c>
      <c r="N10" s="17">
        <f>[6]Julho!$J$17</f>
        <v>35.28</v>
      </c>
      <c r="O10" s="17">
        <f>[6]Julho!$J$18</f>
        <v>44.28</v>
      </c>
      <c r="P10" s="17">
        <f>[6]Julho!$J$19</f>
        <v>51.84</v>
      </c>
      <c r="Q10" s="17">
        <f>[6]Julho!$J$20</f>
        <v>40.680000000000007</v>
      </c>
      <c r="R10" s="17">
        <f>[6]Julho!$J$21</f>
        <v>44.28</v>
      </c>
      <c r="S10" s="17">
        <f>[6]Julho!$J$22</f>
        <v>36.36</v>
      </c>
      <c r="T10" s="17">
        <f>[6]Julho!$J$23</f>
        <v>25.56</v>
      </c>
      <c r="U10" s="17">
        <f>[6]Julho!$J$24</f>
        <v>30.6</v>
      </c>
      <c r="V10" s="17">
        <f>[6]Julho!$J$25</f>
        <v>23.400000000000002</v>
      </c>
      <c r="W10" s="17">
        <f>[6]Julho!$J$26</f>
        <v>39.6</v>
      </c>
      <c r="X10" s="17">
        <f>[6]Julho!$J$27</f>
        <v>39.6</v>
      </c>
      <c r="Y10" s="17">
        <f>[6]Julho!$J$28</f>
        <v>38.880000000000003</v>
      </c>
      <c r="Z10" s="17">
        <f>[6]Julho!$J$29</f>
        <v>42.84</v>
      </c>
      <c r="AA10" s="17">
        <f>[6]Julho!$J$30</f>
        <v>40.680000000000007</v>
      </c>
      <c r="AB10" s="17">
        <f>[6]Julho!$J$31</f>
        <v>42.84</v>
      </c>
      <c r="AC10" s="17">
        <f>[6]Julho!$J$32</f>
        <v>27.36</v>
      </c>
      <c r="AD10" s="17">
        <f>[6]Julho!$J$33</f>
        <v>48.96</v>
      </c>
      <c r="AE10" s="17">
        <f>[6]Julho!$J$34</f>
        <v>50.04</v>
      </c>
      <c r="AF10" s="17">
        <f>[6]Julho!$J$35</f>
        <v>43.92</v>
      </c>
      <c r="AG10" s="23">
        <f t="shared" si="1"/>
        <v>53.28</v>
      </c>
      <c r="AH10" s="2"/>
    </row>
    <row r="11" spans="1:34" ht="17.100000000000001" customHeight="1" x14ac:dyDescent="0.2">
      <c r="A11" s="15" t="s">
        <v>3</v>
      </c>
      <c r="B11" s="17">
        <f>[7]Julho!$J$5</f>
        <v>28.44</v>
      </c>
      <c r="C11" s="17">
        <f>[7]Julho!$J$6</f>
        <v>25.56</v>
      </c>
      <c r="D11" s="17">
        <f>[7]Julho!$J$7</f>
        <v>25.2</v>
      </c>
      <c r="E11" s="17">
        <f>[7]Julho!$J$8</f>
        <v>23.759999999999998</v>
      </c>
      <c r="F11" s="17">
        <f>[7]Julho!$J$9</f>
        <v>26.28</v>
      </c>
      <c r="G11" s="17">
        <f>[7]Julho!$J$10</f>
        <v>32.04</v>
      </c>
      <c r="H11" s="17">
        <f>[7]Julho!$J$11</f>
        <v>25.56</v>
      </c>
      <c r="I11" s="17">
        <f>[7]Julho!$J$12</f>
        <v>20.16</v>
      </c>
      <c r="J11" s="17">
        <f>[7]Julho!$J$13</f>
        <v>12.6</v>
      </c>
      <c r="K11" s="17">
        <f>[7]Julho!$J$14</f>
        <v>22.32</v>
      </c>
      <c r="L11" s="17">
        <f>[7]Julho!$J$15</f>
        <v>32.4</v>
      </c>
      <c r="M11" s="17">
        <f>[7]Julho!$J$16</f>
        <v>20.88</v>
      </c>
      <c r="N11" s="17">
        <f>[7]Julho!$J$17</f>
        <v>17.64</v>
      </c>
      <c r="O11" s="17">
        <f>[7]Julho!$J$18</f>
        <v>34.200000000000003</v>
      </c>
      <c r="P11" s="17">
        <f>[7]Julho!$J$19</f>
        <v>32.04</v>
      </c>
      <c r="Q11" s="17">
        <f>[7]Julho!$J$20</f>
        <v>48.6</v>
      </c>
      <c r="R11" s="17">
        <f>[7]Julho!$J$21</f>
        <v>28.44</v>
      </c>
      <c r="S11" s="17">
        <f>[7]Julho!$J$22</f>
        <v>20.52</v>
      </c>
      <c r="T11" s="17">
        <f>[7]Julho!$J$23</f>
        <v>17.64</v>
      </c>
      <c r="U11" s="17">
        <f>[7]Julho!$J$24</f>
        <v>18</v>
      </c>
      <c r="V11" s="17">
        <f>[7]Julho!$J$25</f>
        <v>27.720000000000002</v>
      </c>
      <c r="W11" s="17">
        <f>[7]Julho!$J$26</f>
        <v>19.440000000000001</v>
      </c>
      <c r="X11" s="17">
        <f>[7]Julho!$J$27</f>
        <v>12.96</v>
      </c>
      <c r="Y11" s="17">
        <f>[7]Julho!$J$28</f>
        <v>28.08</v>
      </c>
      <c r="Z11" s="17">
        <f>[7]Julho!$J$29</f>
        <v>27.720000000000002</v>
      </c>
      <c r="AA11" s="17">
        <f>[7]Julho!$J$30</f>
        <v>25.2</v>
      </c>
      <c r="AB11" s="17">
        <f>[7]Julho!$J$31</f>
        <v>2.8800000000000003</v>
      </c>
      <c r="AC11" s="17">
        <f>[7]Julho!$J$32</f>
        <v>29.880000000000003</v>
      </c>
      <c r="AD11" s="17">
        <f>[7]Julho!$J$33</f>
        <v>32.76</v>
      </c>
      <c r="AE11" s="17">
        <f>[7]Julho!$J$34</f>
        <v>30.6</v>
      </c>
      <c r="AF11" s="17">
        <f>[7]Julho!$J$35</f>
        <v>39.96</v>
      </c>
      <c r="AG11" s="23">
        <f>MAX(B11:AF11)</f>
        <v>48.6</v>
      </c>
      <c r="AH11" s="2"/>
    </row>
    <row r="12" spans="1:34" ht="17.100000000000001" customHeight="1" x14ac:dyDescent="0.2">
      <c r="A12" s="15" t="s">
        <v>4</v>
      </c>
      <c r="B12" s="17" t="str">
        <f>[8]Julho!$J$5</f>
        <v>*</v>
      </c>
      <c r="C12" s="17" t="str">
        <f>[8]Julho!$J$6</f>
        <v>*</v>
      </c>
      <c r="D12" s="17" t="str">
        <f>[8]Julho!$J$7</f>
        <v>*</v>
      </c>
      <c r="E12" s="17" t="str">
        <f>[8]Julho!$J$8</f>
        <v>*</v>
      </c>
      <c r="F12" s="17" t="str">
        <f>[8]Julho!$J$9</f>
        <v>*</v>
      </c>
      <c r="G12" s="17" t="str">
        <f>[8]Julho!$J$10</f>
        <v>*</v>
      </c>
      <c r="H12" s="17" t="str">
        <f>[8]Julho!$J$11</f>
        <v>*</v>
      </c>
      <c r="I12" s="17" t="str">
        <f>[8]Julho!$J$12</f>
        <v>*</v>
      </c>
      <c r="J12" s="17" t="str">
        <f>[8]Julho!$J$13</f>
        <v>*</v>
      </c>
      <c r="K12" s="17" t="str">
        <f>[8]Julho!$J$14</f>
        <v>*</v>
      </c>
      <c r="L12" s="17" t="str">
        <f>[8]Julho!$J$15</f>
        <v>*</v>
      </c>
      <c r="M12" s="17" t="str">
        <f>[8]Julho!$J$16</f>
        <v>*</v>
      </c>
      <c r="N12" s="17" t="str">
        <f>[8]Julho!$J$17</f>
        <v>*</v>
      </c>
      <c r="O12" s="17" t="str">
        <f>[8]Julho!$J$18</f>
        <v>*</v>
      </c>
      <c r="P12" s="17" t="str">
        <f>[8]Julho!$J$19</f>
        <v>*</v>
      </c>
      <c r="Q12" s="17" t="str">
        <f>[8]Julho!$J$20</f>
        <v>*</v>
      </c>
      <c r="R12" s="17" t="str">
        <f>[8]Julho!$J$21</f>
        <v>*</v>
      </c>
      <c r="S12" s="17" t="str">
        <f>[8]Julho!$J$22</f>
        <v>*</v>
      </c>
      <c r="T12" s="17" t="str">
        <f>[8]Julho!$J$23</f>
        <v>*</v>
      </c>
      <c r="U12" s="17" t="str">
        <f>[8]Julho!$J$24</f>
        <v>*</v>
      </c>
      <c r="V12" s="17" t="str">
        <f>[8]Julho!$J$25</f>
        <v>*</v>
      </c>
      <c r="W12" s="17" t="str">
        <f>[8]Julho!$J$26</f>
        <v>*</v>
      </c>
      <c r="X12" s="17" t="str">
        <f>[8]Julho!$J$27</f>
        <v>*</v>
      </c>
      <c r="Y12" s="17" t="str">
        <f>[8]Julho!$J$28</f>
        <v>*</v>
      </c>
      <c r="Z12" s="17" t="str">
        <f>[8]Julho!$J$29</f>
        <v>*</v>
      </c>
      <c r="AA12" s="17" t="str">
        <f>[8]Julho!$J$30</f>
        <v>*</v>
      </c>
      <c r="AB12" s="17" t="str">
        <f>[8]Julho!$J$31</f>
        <v>*</v>
      </c>
      <c r="AC12" s="17" t="str">
        <f>[8]Julho!$J$32</f>
        <v>*</v>
      </c>
      <c r="AD12" s="17" t="str">
        <f>[8]Julho!$J$33</f>
        <v>*</v>
      </c>
      <c r="AE12" s="17" t="str">
        <f>[8]Julho!$J$34</f>
        <v>*</v>
      </c>
      <c r="AF12" s="17" t="str">
        <f>[8]Julho!$J$35</f>
        <v>*</v>
      </c>
      <c r="AG12" s="23" t="s">
        <v>143</v>
      </c>
      <c r="AH12" s="2"/>
    </row>
    <row r="13" spans="1:34" ht="17.100000000000001" customHeight="1" x14ac:dyDescent="0.2">
      <c r="A13" s="15" t="s">
        <v>5</v>
      </c>
      <c r="B13" s="17">
        <f>[9]Julho!$J$5</f>
        <v>23.400000000000002</v>
      </c>
      <c r="C13" s="17">
        <f>[9]Julho!$J$6</f>
        <v>20.52</v>
      </c>
      <c r="D13" s="17">
        <f>[9]Julho!$J$7</f>
        <v>33.840000000000003</v>
      </c>
      <c r="E13" s="17">
        <f>[9]Julho!$J$8</f>
        <v>20.88</v>
      </c>
      <c r="F13" s="17">
        <f>[9]Julho!$J$9</f>
        <v>29.880000000000003</v>
      </c>
      <c r="G13" s="17">
        <f>[9]Julho!$J$10</f>
        <v>56.88</v>
      </c>
      <c r="H13" s="17">
        <f>[9]Julho!$J$11</f>
        <v>15.120000000000001</v>
      </c>
      <c r="I13" s="17">
        <f>[9]Julho!$J$12</f>
        <v>28.8</v>
      </c>
      <c r="J13" s="17">
        <f>[9]Julho!$J$13</f>
        <v>22.32</v>
      </c>
      <c r="K13" s="17">
        <f>[9]Julho!$J$14</f>
        <v>38.880000000000003</v>
      </c>
      <c r="L13" s="17">
        <f>[9]Julho!$J$15</f>
        <v>39.96</v>
      </c>
      <c r="M13" s="17">
        <f>[9]Julho!$J$16</f>
        <v>28.8</v>
      </c>
      <c r="N13" s="17">
        <f>[9]Julho!$J$17</f>
        <v>23.759999999999998</v>
      </c>
      <c r="O13" s="17">
        <f>[9]Julho!$J$18</f>
        <v>31.319999999999997</v>
      </c>
      <c r="P13" s="17">
        <f>[9]Julho!$J$19</f>
        <v>21.6</v>
      </c>
      <c r="Q13" s="17">
        <f>[9]Julho!$J$20</f>
        <v>52.2</v>
      </c>
      <c r="R13" s="17">
        <f>[9]Julho!$J$21</f>
        <v>38.159999999999997</v>
      </c>
      <c r="S13" s="17">
        <f>[9]Julho!$J$22</f>
        <v>18.36</v>
      </c>
      <c r="T13" s="17">
        <f>[9]Julho!$J$23</f>
        <v>42.84</v>
      </c>
      <c r="U13" s="17">
        <f>[9]Julho!$J$24</f>
        <v>34.56</v>
      </c>
      <c r="V13" s="17">
        <f>[9]Julho!$J$25</f>
        <v>19.440000000000001</v>
      </c>
      <c r="W13" s="17">
        <f>[9]Julho!$J$26</f>
        <v>16.559999999999999</v>
      </c>
      <c r="X13" s="17">
        <f>[9]Julho!$J$27</f>
        <v>23.759999999999998</v>
      </c>
      <c r="Y13" s="17">
        <f>[9]Julho!$J$28</f>
        <v>20.52</v>
      </c>
      <c r="Z13" s="17">
        <f>[9]Julho!$J$29</f>
        <v>20.16</v>
      </c>
      <c r="AA13" s="17">
        <f>[9]Julho!$J$30</f>
        <v>21.96</v>
      </c>
      <c r="AB13" s="17">
        <f>[9]Julho!$J$31</f>
        <v>53.28</v>
      </c>
      <c r="AC13" s="17">
        <f>[9]Julho!$J$32</f>
        <v>27</v>
      </c>
      <c r="AD13" s="17">
        <f>[9]Julho!$J$33</f>
        <v>18</v>
      </c>
      <c r="AE13" s="17">
        <f>[9]Julho!$J$34</f>
        <v>32.4</v>
      </c>
      <c r="AF13" s="17">
        <f>[9]Julho!$J$35</f>
        <v>36.36</v>
      </c>
      <c r="AG13" s="23">
        <f t="shared" si="1"/>
        <v>56.88</v>
      </c>
      <c r="AH13" s="2"/>
    </row>
    <row r="14" spans="1:34" ht="17.100000000000001" customHeight="1" x14ac:dyDescent="0.2">
      <c r="A14" s="15" t="s">
        <v>47</v>
      </c>
      <c r="B14" s="17">
        <f>[10]Julho!$J$5</f>
        <v>40.32</v>
      </c>
      <c r="C14" s="17">
        <f>[10]Julho!$J$6</f>
        <v>35.64</v>
      </c>
      <c r="D14" s="17">
        <f>[10]Julho!$J$7</f>
        <v>36.72</v>
      </c>
      <c r="E14" s="17">
        <f>[10]Julho!$J$8</f>
        <v>37.080000000000005</v>
      </c>
      <c r="F14" s="17">
        <f>[10]Julho!$J$9</f>
        <v>35.64</v>
      </c>
      <c r="G14" s="17">
        <f>[10]Julho!$J$10</f>
        <v>37.080000000000005</v>
      </c>
      <c r="H14" s="17">
        <f>[10]Julho!$J$11</f>
        <v>23.400000000000002</v>
      </c>
      <c r="I14" s="17">
        <f>[10]Julho!$J$12</f>
        <v>34.56</v>
      </c>
      <c r="J14" s="17">
        <f>[10]Julho!$J$13</f>
        <v>42.480000000000004</v>
      </c>
      <c r="K14" s="17">
        <f>[10]Julho!$J$14</f>
        <v>36.36</v>
      </c>
      <c r="L14" s="17">
        <f>[10]Julho!$J$15</f>
        <v>44.64</v>
      </c>
      <c r="M14" s="17">
        <f>[10]Julho!$J$16</f>
        <v>31.319999999999997</v>
      </c>
      <c r="N14" s="17">
        <f>[10]Julho!$J$17</f>
        <v>27.36</v>
      </c>
      <c r="O14" s="17">
        <f>[10]Julho!$J$18</f>
        <v>43.2</v>
      </c>
      <c r="P14" s="17">
        <f>[10]Julho!$J$19</f>
        <v>38.159999999999997</v>
      </c>
      <c r="Q14" s="17">
        <f>[10]Julho!$J$20</f>
        <v>46.080000000000005</v>
      </c>
      <c r="R14" s="17">
        <f>[10]Julho!$J$21</f>
        <v>39.24</v>
      </c>
      <c r="S14" s="17">
        <f>[10]Julho!$J$22</f>
        <v>25.92</v>
      </c>
      <c r="T14" s="17">
        <f>[10]Julho!$J$23</f>
        <v>25.2</v>
      </c>
      <c r="U14" s="17">
        <f>[10]Julho!$J$24</f>
        <v>38.159999999999997</v>
      </c>
      <c r="V14" s="17">
        <f>[10]Julho!$J$25</f>
        <v>34.92</v>
      </c>
      <c r="W14" s="17">
        <f>[10]Julho!$J$26</f>
        <v>29.16</v>
      </c>
      <c r="X14" s="17">
        <f>[10]Julho!$J$27</f>
        <v>38.159999999999997</v>
      </c>
      <c r="Y14" s="17">
        <f>[10]Julho!$J$28</f>
        <v>32.04</v>
      </c>
      <c r="Z14" s="17">
        <f>[10]Julho!$J$29</f>
        <v>42.480000000000004</v>
      </c>
      <c r="AA14" s="17">
        <f>[10]Julho!$J$30</f>
        <v>30.240000000000002</v>
      </c>
      <c r="AB14" s="17">
        <f>[10]Julho!$J$31</f>
        <v>26.64</v>
      </c>
      <c r="AC14" s="17">
        <f>[10]Julho!$J$32</f>
        <v>31.319999999999997</v>
      </c>
      <c r="AD14" s="17">
        <f>[10]Julho!$J$33</f>
        <v>41.76</v>
      </c>
      <c r="AE14" s="17">
        <f>[10]Julho!$J$34</f>
        <v>35.28</v>
      </c>
      <c r="AF14" s="17">
        <f>[10]Julho!$J$35</f>
        <v>38.880000000000003</v>
      </c>
      <c r="AG14" s="23">
        <f>MAX(B14:AF14)</f>
        <v>46.080000000000005</v>
      </c>
      <c r="AH14" s="2"/>
    </row>
    <row r="15" spans="1:34" ht="17.100000000000001" customHeight="1" x14ac:dyDescent="0.2">
      <c r="A15" s="15" t="s">
        <v>6</v>
      </c>
      <c r="B15" s="17">
        <f>[11]Julho!$J$5</f>
        <v>22.32</v>
      </c>
      <c r="C15" s="17">
        <f>[11]Julho!$J$6</f>
        <v>23.759999999999998</v>
      </c>
      <c r="D15" s="17">
        <f>[11]Julho!$J$7</f>
        <v>28.08</v>
      </c>
      <c r="E15" s="17">
        <f>[11]Julho!$J$8</f>
        <v>29.52</v>
      </c>
      <c r="F15" s="17">
        <f>[11]Julho!$J$9</f>
        <v>34.92</v>
      </c>
      <c r="G15" s="17">
        <f>[11]Julho!$J$10</f>
        <v>30.6</v>
      </c>
      <c r="H15" s="17">
        <f>[11]Julho!$J$11</f>
        <v>29.880000000000003</v>
      </c>
      <c r="I15" s="17">
        <f>[11]Julho!$J$12</f>
        <v>20.16</v>
      </c>
      <c r="J15" s="17">
        <f>[11]Julho!$J$13</f>
        <v>32.04</v>
      </c>
      <c r="K15" s="17">
        <f>[11]Julho!$J$14</f>
        <v>38.880000000000003</v>
      </c>
      <c r="L15" s="17">
        <f>[11]Julho!$J$15</f>
        <v>37.440000000000005</v>
      </c>
      <c r="M15" s="17">
        <f>[11]Julho!$J$16</f>
        <v>29.16</v>
      </c>
      <c r="N15" s="17">
        <f>[11]Julho!$J$17</f>
        <v>27.36</v>
      </c>
      <c r="O15" s="17">
        <f>[11]Julho!$J$18</f>
        <v>34.92</v>
      </c>
      <c r="P15" s="17">
        <f>[11]Julho!$J$19</f>
        <v>38.880000000000003</v>
      </c>
      <c r="Q15" s="17">
        <f>[11]Julho!$J$20</f>
        <v>33.840000000000003</v>
      </c>
      <c r="R15" s="17">
        <f>[11]Julho!$J$21</f>
        <v>37.080000000000005</v>
      </c>
      <c r="S15" s="17">
        <f>[11]Julho!$J$22</f>
        <v>19.8</v>
      </c>
      <c r="T15" s="17">
        <f>[11]Julho!$J$23</f>
        <v>24.840000000000003</v>
      </c>
      <c r="U15" s="17">
        <f>[11]Julho!$J$24</f>
        <v>20.16</v>
      </c>
      <c r="V15" s="17">
        <f>[11]Julho!$J$25</f>
        <v>24.48</v>
      </c>
      <c r="W15" s="17">
        <f>[11]Julho!$J$26</f>
        <v>20.88</v>
      </c>
      <c r="X15" s="17">
        <f>[11]Julho!$J$27</f>
        <v>22.32</v>
      </c>
      <c r="Y15" s="17">
        <f>[11]Julho!$J$28</f>
        <v>27</v>
      </c>
      <c r="Z15" s="17">
        <f>[11]Julho!$J$29</f>
        <v>29.880000000000003</v>
      </c>
      <c r="AA15" s="17">
        <f>[11]Julho!$J$30</f>
        <v>32.76</v>
      </c>
      <c r="AB15" s="17">
        <f>[11]Julho!$J$31</f>
        <v>23.400000000000002</v>
      </c>
      <c r="AC15" s="17">
        <f>[11]Julho!$J$32</f>
        <v>23.040000000000003</v>
      </c>
      <c r="AD15" s="17">
        <f>[11]Julho!$J$33</f>
        <v>23.400000000000002</v>
      </c>
      <c r="AE15" s="17">
        <f>[11]Julho!$J$34</f>
        <v>34.56</v>
      </c>
      <c r="AF15" s="17">
        <f>[11]Julho!$J$35</f>
        <v>27.720000000000002</v>
      </c>
      <c r="AG15" s="23">
        <f t="shared" si="1"/>
        <v>38.880000000000003</v>
      </c>
      <c r="AH15" s="2"/>
    </row>
    <row r="16" spans="1:34" ht="17.100000000000001" customHeight="1" x14ac:dyDescent="0.2">
      <c r="A16" s="15" t="s">
        <v>7</v>
      </c>
      <c r="B16" s="17">
        <f>[12]Julho!$J$5</f>
        <v>27</v>
      </c>
      <c r="C16" s="17">
        <f>[12]Julho!$J$6</f>
        <v>29.16</v>
      </c>
      <c r="D16" s="17">
        <f>[12]Julho!$J$7</f>
        <v>32.4</v>
      </c>
      <c r="E16" s="17">
        <f>[12]Julho!$J$8</f>
        <v>35.28</v>
      </c>
      <c r="F16" s="17">
        <f>[12]Julho!$J$9</f>
        <v>32.76</v>
      </c>
      <c r="G16" s="17">
        <f>[12]Julho!$J$10</f>
        <v>27.720000000000002</v>
      </c>
      <c r="H16" s="17">
        <f>[12]Julho!$J$11</f>
        <v>21.6</v>
      </c>
      <c r="I16" s="17">
        <f>[12]Julho!$J$12</f>
        <v>21.6</v>
      </c>
      <c r="J16" s="17">
        <f>[12]Julho!$J$13</f>
        <v>30.96</v>
      </c>
      <c r="K16" s="17">
        <f>[12]Julho!$J$14</f>
        <v>34.56</v>
      </c>
      <c r="L16" s="17">
        <f>[12]Julho!$J$15</f>
        <v>60.12</v>
      </c>
      <c r="M16" s="17">
        <f>[12]Julho!$J$16</f>
        <v>39.96</v>
      </c>
      <c r="N16" s="17">
        <f>[12]Julho!$J$17</f>
        <v>34.56</v>
      </c>
      <c r="O16" s="17">
        <f>[12]Julho!$J$18</f>
        <v>48.6</v>
      </c>
      <c r="P16" s="17">
        <f>[12]Julho!$J$19</f>
        <v>43.56</v>
      </c>
      <c r="Q16" s="17">
        <f>[12]Julho!$J$20</f>
        <v>46.800000000000004</v>
      </c>
      <c r="R16" s="17">
        <f>[12]Julho!$J$21</f>
        <v>35.28</v>
      </c>
      <c r="S16" s="17">
        <f>[12]Julho!$J$22</f>
        <v>23.400000000000002</v>
      </c>
      <c r="T16" s="17">
        <f>[12]Julho!$J$23</f>
        <v>20.88</v>
      </c>
      <c r="U16" s="17">
        <f>[12]Julho!$J$24</f>
        <v>19.079999999999998</v>
      </c>
      <c r="V16" s="17">
        <f>[12]Julho!$J$25</f>
        <v>21.6</v>
      </c>
      <c r="W16" s="17">
        <f>[12]Julho!$J$26</f>
        <v>29.16</v>
      </c>
      <c r="X16" s="17">
        <f>[12]Julho!$J$27</f>
        <v>33.480000000000004</v>
      </c>
      <c r="Y16" s="17">
        <f>[12]Julho!$J$28</f>
        <v>29.16</v>
      </c>
      <c r="Z16" s="17">
        <f>[12]Julho!$J$29</f>
        <v>39.96</v>
      </c>
      <c r="AA16" s="17">
        <f>[12]Julho!$J$30</f>
        <v>42.480000000000004</v>
      </c>
      <c r="AB16" s="17">
        <f>[12]Julho!$J$31</f>
        <v>48.24</v>
      </c>
      <c r="AC16" s="17">
        <f>[12]Julho!$J$32</f>
        <v>20.16</v>
      </c>
      <c r="AD16" s="17">
        <f>[12]Julho!$J$33</f>
        <v>26.64</v>
      </c>
      <c r="AE16" s="17">
        <f>[12]Julho!$J$34</f>
        <v>33.119999999999997</v>
      </c>
      <c r="AF16" s="17">
        <f>[12]Julho!$J$35</f>
        <v>33.119999999999997</v>
      </c>
      <c r="AG16" s="23">
        <f t="shared" si="1"/>
        <v>60.12</v>
      </c>
      <c r="AH16" s="2"/>
    </row>
    <row r="17" spans="1:34" ht="17.100000000000001" customHeight="1" x14ac:dyDescent="0.2">
      <c r="A17" s="15" t="s">
        <v>8</v>
      </c>
      <c r="B17" s="17">
        <f>[13]Julho!$J$5</f>
        <v>21.240000000000002</v>
      </c>
      <c r="C17" s="17">
        <f>[13]Julho!$J$6</f>
        <v>28.44</v>
      </c>
      <c r="D17" s="17">
        <f>[13]Julho!$J$7</f>
        <v>33.840000000000003</v>
      </c>
      <c r="E17" s="17">
        <f>[13]Julho!$J$8</f>
        <v>42.84</v>
      </c>
      <c r="F17" s="17">
        <f>[13]Julho!$J$9</f>
        <v>34.56</v>
      </c>
      <c r="G17" s="17">
        <f>[13]Julho!$J$10</f>
        <v>32.76</v>
      </c>
      <c r="H17" s="17">
        <f>[13]Julho!$J$11</f>
        <v>26.28</v>
      </c>
      <c r="I17" s="17">
        <f>[13]Julho!$J$12</f>
        <v>24.840000000000003</v>
      </c>
      <c r="J17" s="17">
        <f>[13]Julho!$J$13</f>
        <v>35.28</v>
      </c>
      <c r="K17" s="17">
        <f>[13]Julho!$J$14</f>
        <v>38.159999999999997</v>
      </c>
      <c r="L17" s="17">
        <f>[13]Julho!$J$15</f>
        <v>60.12</v>
      </c>
      <c r="M17" s="17">
        <f>[13]Julho!$J$16</f>
        <v>40.680000000000007</v>
      </c>
      <c r="N17" s="17">
        <f>[13]Julho!$J$17</f>
        <v>28.8</v>
      </c>
      <c r="O17" s="17">
        <f>[13]Julho!$J$18</f>
        <v>56.16</v>
      </c>
      <c r="P17" s="17">
        <f>[13]Julho!$J$19</f>
        <v>35.64</v>
      </c>
      <c r="Q17" s="17">
        <f>[13]Julho!$J$20</f>
        <v>46.800000000000004</v>
      </c>
      <c r="R17" s="17">
        <f>[13]Julho!$J$21</f>
        <v>35.64</v>
      </c>
      <c r="S17" s="17">
        <f>[13]Julho!$J$22</f>
        <v>5.7600000000000007</v>
      </c>
      <c r="T17" s="17">
        <f>[13]Julho!$J$23</f>
        <v>18.720000000000002</v>
      </c>
      <c r="U17" s="17">
        <f>[13]Julho!$J$24</f>
        <v>23.040000000000003</v>
      </c>
      <c r="V17" s="17">
        <f>[13]Julho!$J$25</f>
        <v>19.079999999999998</v>
      </c>
      <c r="W17" s="17">
        <f>[13]Julho!$J$26</f>
        <v>30.6</v>
      </c>
      <c r="X17" s="17">
        <f>[13]Julho!$J$27</f>
        <v>32.76</v>
      </c>
      <c r="Y17" s="17">
        <f>[13]Julho!$J$28</f>
        <v>25.56</v>
      </c>
      <c r="Z17" s="17">
        <f>[13]Julho!$J$29</f>
        <v>40.680000000000007</v>
      </c>
      <c r="AA17" s="17">
        <f>[13]Julho!$J$30</f>
        <v>30.96</v>
      </c>
      <c r="AB17" s="17">
        <f>[13]Julho!$J$31</f>
        <v>34.92</v>
      </c>
      <c r="AC17" s="17">
        <f>[13]Julho!$J$32</f>
        <v>22.68</v>
      </c>
      <c r="AD17" s="17">
        <f>[13]Julho!$J$33</f>
        <v>25.92</v>
      </c>
      <c r="AE17" s="17">
        <f>[13]Julho!$J$34</f>
        <v>40.32</v>
      </c>
      <c r="AF17" s="17">
        <f>[13]Julho!$J$35</f>
        <v>42.12</v>
      </c>
      <c r="AG17" s="23">
        <f t="shared" si="1"/>
        <v>60.12</v>
      </c>
      <c r="AH17" s="2"/>
    </row>
    <row r="18" spans="1:34" ht="17.100000000000001" customHeight="1" x14ac:dyDescent="0.2">
      <c r="A18" s="15" t="s">
        <v>9</v>
      </c>
      <c r="B18" s="17">
        <f>[14]Julho!$J$5</f>
        <v>27.36</v>
      </c>
      <c r="C18" s="17">
        <f>[14]Julho!$J$6</f>
        <v>30.6</v>
      </c>
      <c r="D18" s="17">
        <f>[14]Julho!$J$7</f>
        <v>35.64</v>
      </c>
      <c r="E18" s="17">
        <f>[14]Julho!$J$8</f>
        <v>38.159999999999997</v>
      </c>
      <c r="F18" s="17">
        <f>[14]Julho!$J$9</f>
        <v>37.080000000000005</v>
      </c>
      <c r="G18" s="17">
        <f>[14]Julho!$J$10</f>
        <v>33.480000000000004</v>
      </c>
      <c r="H18" s="17">
        <f>[14]Julho!$J$11</f>
        <v>23.759999999999998</v>
      </c>
      <c r="I18" s="17">
        <f>[14]Julho!$J$12</f>
        <v>26.28</v>
      </c>
      <c r="J18" s="17">
        <f>[14]Julho!$J$13</f>
        <v>28.44</v>
      </c>
      <c r="K18" s="17">
        <f>[14]Julho!$J$14</f>
        <v>34.200000000000003</v>
      </c>
      <c r="L18" s="17">
        <f>[14]Julho!$J$15</f>
        <v>61.92</v>
      </c>
      <c r="M18" s="17">
        <f>[14]Julho!$J$16</f>
        <v>47.16</v>
      </c>
      <c r="N18" s="17">
        <f>[14]Julho!$J$17</f>
        <v>37.080000000000005</v>
      </c>
      <c r="O18" s="17">
        <f>[14]Julho!$J$18</f>
        <v>46.080000000000005</v>
      </c>
      <c r="P18" s="17">
        <f>[14]Julho!$J$19</f>
        <v>26.64</v>
      </c>
      <c r="Q18" s="17">
        <f>[14]Julho!$J$20</f>
        <v>50.4</v>
      </c>
      <c r="R18" s="17">
        <f>[14]Julho!$J$21</f>
        <v>33.840000000000003</v>
      </c>
      <c r="S18" s="17">
        <f>[14]Julho!$J$22</f>
        <v>20.88</v>
      </c>
      <c r="T18" s="17">
        <f>[14]Julho!$J$23</f>
        <v>24.12</v>
      </c>
      <c r="U18" s="17">
        <f>[14]Julho!$J$24</f>
        <v>28.08</v>
      </c>
      <c r="V18" s="17">
        <f>[14]Julho!$J$25</f>
        <v>18.36</v>
      </c>
      <c r="W18" s="17">
        <f>[14]Julho!$J$26</f>
        <v>24.840000000000003</v>
      </c>
      <c r="X18" s="17">
        <f>[14]Julho!$J$27</f>
        <v>29.52</v>
      </c>
      <c r="Y18" s="17">
        <f>[14]Julho!$J$28</f>
        <v>22.68</v>
      </c>
      <c r="Z18" s="17">
        <f>[14]Julho!$J$29</f>
        <v>33.840000000000003</v>
      </c>
      <c r="AA18" s="17">
        <f>[14]Julho!$J$30</f>
        <v>36</v>
      </c>
      <c r="AB18" s="17">
        <f>[14]Julho!$J$31</f>
        <v>42.12</v>
      </c>
      <c r="AC18" s="17">
        <f>[14]Julho!$J$32</f>
        <v>24.48</v>
      </c>
      <c r="AD18" s="17">
        <f>[14]Julho!$J$33</f>
        <v>24.48</v>
      </c>
      <c r="AE18" s="17">
        <f>[14]Julho!$J$34</f>
        <v>33.480000000000004</v>
      </c>
      <c r="AF18" s="17">
        <f>[14]Julho!$J$35</f>
        <v>37.800000000000004</v>
      </c>
      <c r="AG18" s="23">
        <f t="shared" ref="AG18:AG25" si="2">MAX(B18:AF18)</f>
        <v>61.92</v>
      </c>
      <c r="AH18" s="2"/>
    </row>
    <row r="19" spans="1:34" ht="17.100000000000001" customHeight="1" x14ac:dyDescent="0.2">
      <c r="A19" s="15" t="s">
        <v>46</v>
      </c>
      <c r="B19" s="17">
        <f>[15]Julho!$J$5</f>
        <v>26.64</v>
      </c>
      <c r="C19" s="17">
        <f>[15]Julho!$J$6</f>
        <v>23.400000000000002</v>
      </c>
      <c r="D19" s="17">
        <f>[15]Julho!$J$7</f>
        <v>36.72</v>
      </c>
      <c r="E19" s="17">
        <f>[15]Julho!$J$8</f>
        <v>35.28</v>
      </c>
      <c r="F19" s="17">
        <f>[15]Julho!$J$9</f>
        <v>21.240000000000002</v>
      </c>
      <c r="G19" s="17">
        <f>[15]Julho!$J$10</f>
        <v>29.16</v>
      </c>
      <c r="H19" s="17">
        <f>[15]Julho!$J$11</f>
        <v>19.8</v>
      </c>
      <c r="I19" s="17">
        <f>[15]Julho!$J$12</f>
        <v>18.720000000000002</v>
      </c>
      <c r="J19" s="17">
        <f>[15]Julho!$J$13</f>
        <v>29.16</v>
      </c>
      <c r="K19" s="17">
        <f>[15]Julho!$J$14</f>
        <v>38.880000000000003</v>
      </c>
      <c r="L19" s="17">
        <f>[15]Julho!$J$15</f>
        <v>46.080000000000005</v>
      </c>
      <c r="M19" s="17">
        <f>[15]Julho!$J$16</f>
        <v>24.48</v>
      </c>
      <c r="N19" s="17">
        <f>[15]Julho!$J$17</f>
        <v>33.840000000000003</v>
      </c>
      <c r="O19" s="17">
        <f>[15]Julho!$J$18</f>
        <v>37.440000000000005</v>
      </c>
      <c r="P19" s="17">
        <f>[15]Julho!$J$19</f>
        <v>33.840000000000003</v>
      </c>
      <c r="Q19" s="17">
        <f>[15]Julho!$J$20</f>
        <v>35.64</v>
      </c>
      <c r="R19" s="17">
        <f>[15]Julho!$J$21</f>
        <v>21.240000000000002</v>
      </c>
      <c r="S19" s="17">
        <f>[15]Julho!$J$22</f>
        <v>16.2</v>
      </c>
      <c r="T19" s="17">
        <f>[15]Julho!$J$23</f>
        <v>26.28</v>
      </c>
      <c r="U19" s="17">
        <f>[15]Julho!$J$24</f>
        <v>16.2</v>
      </c>
      <c r="V19" s="17">
        <f>[15]Julho!$J$25</f>
        <v>15.48</v>
      </c>
      <c r="W19" s="17">
        <f>[15]Julho!$J$26</f>
        <v>25.2</v>
      </c>
      <c r="X19" s="17">
        <f>[15]Julho!$J$27</f>
        <v>27.36</v>
      </c>
      <c r="Y19" s="17">
        <f>[15]Julho!$J$28</f>
        <v>21.240000000000002</v>
      </c>
      <c r="Z19" s="17">
        <f>[15]Julho!$J$29</f>
        <v>40.680000000000007</v>
      </c>
      <c r="AA19" s="17">
        <f>[15]Julho!$J$30</f>
        <v>28.8</v>
      </c>
      <c r="AB19" s="17">
        <f>[15]Julho!$J$31</f>
        <v>33.119999999999997</v>
      </c>
      <c r="AC19" s="17">
        <f>[15]Julho!$J$32</f>
        <v>14.04</v>
      </c>
      <c r="AD19" s="17">
        <f>[15]Julho!$J$33</f>
        <v>24.840000000000003</v>
      </c>
      <c r="AE19" s="17">
        <f>[15]Julho!$J$34</f>
        <v>37.440000000000005</v>
      </c>
      <c r="AF19" s="17">
        <f>[15]Julho!$J$35</f>
        <v>40.680000000000007</v>
      </c>
      <c r="AG19" s="23">
        <f t="shared" si="2"/>
        <v>46.080000000000005</v>
      </c>
      <c r="AH19" s="2"/>
    </row>
    <row r="20" spans="1:34" ht="17.100000000000001" customHeight="1" x14ac:dyDescent="0.2">
      <c r="A20" s="15" t="s">
        <v>10</v>
      </c>
      <c r="B20" s="17">
        <f>[16]Julho!$J$5</f>
        <v>24.48</v>
      </c>
      <c r="C20" s="17">
        <f>[16]Julho!$J$6</f>
        <v>33.119999999999997</v>
      </c>
      <c r="D20" s="17">
        <f>[16]Julho!$J$7</f>
        <v>35.64</v>
      </c>
      <c r="E20" s="17">
        <f>[16]Julho!$J$8</f>
        <v>42.84</v>
      </c>
      <c r="F20" s="17">
        <f>[16]Julho!$J$9</f>
        <v>38.519999999999996</v>
      </c>
      <c r="G20" s="17">
        <f>[16]Julho!$J$10</f>
        <v>28.8</v>
      </c>
      <c r="H20" s="17">
        <f>[16]Julho!$J$11</f>
        <v>23.040000000000003</v>
      </c>
      <c r="I20" s="17">
        <f>[16]Julho!$J$12</f>
        <v>23.040000000000003</v>
      </c>
      <c r="J20" s="17">
        <f>[16]Julho!$J$13</f>
        <v>32.4</v>
      </c>
      <c r="K20" s="17">
        <f>[16]Julho!$J$14</f>
        <v>40.32</v>
      </c>
      <c r="L20" s="17">
        <f>[16]Julho!$J$15</f>
        <v>53.64</v>
      </c>
      <c r="M20" s="17">
        <f>[16]Julho!$J$16</f>
        <v>35.28</v>
      </c>
      <c r="N20" s="17">
        <f>[16]Julho!$J$17</f>
        <v>30.96</v>
      </c>
      <c r="O20" s="17">
        <f>[16]Julho!$J$18</f>
        <v>46.080000000000005</v>
      </c>
      <c r="P20" s="17">
        <f>[16]Julho!$J$19</f>
        <v>28.44</v>
      </c>
      <c r="Q20" s="17">
        <f>[16]Julho!$J$20</f>
        <v>39.96</v>
      </c>
      <c r="R20" s="17">
        <f>[16]Julho!$J$21</f>
        <v>31.680000000000003</v>
      </c>
      <c r="S20" s="17">
        <f>[16]Julho!$J$22</f>
        <v>12.6</v>
      </c>
      <c r="T20" s="17">
        <f>[16]Julho!$J$23</f>
        <v>16.920000000000002</v>
      </c>
      <c r="U20" s="17">
        <f>[16]Julho!$J$24</f>
        <v>20.88</v>
      </c>
      <c r="V20" s="17">
        <f>[16]Julho!$J$25</f>
        <v>15.48</v>
      </c>
      <c r="W20" s="17">
        <f>[16]Julho!$J$26</f>
        <v>29.52</v>
      </c>
      <c r="X20" s="17">
        <f>[16]Julho!$J$27</f>
        <v>37.440000000000005</v>
      </c>
      <c r="Y20" s="17">
        <f>[16]Julho!$J$28</f>
        <v>26.28</v>
      </c>
      <c r="Z20" s="17">
        <f>[16]Julho!$J$29</f>
        <v>45.36</v>
      </c>
      <c r="AA20" s="17">
        <f>[16]Julho!$J$30</f>
        <v>38.519999999999996</v>
      </c>
      <c r="AB20" s="17">
        <f>[16]Julho!$J$31</f>
        <v>37.800000000000004</v>
      </c>
      <c r="AC20" s="17">
        <f>[16]Julho!$J$32</f>
        <v>15.840000000000002</v>
      </c>
      <c r="AD20" s="17">
        <f>[16]Julho!$J$33</f>
        <v>23.040000000000003</v>
      </c>
      <c r="AE20" s="17">
        <f>[16]Julho!$J$34</f>
        <v>37.080000000000005</v>
      </c>
      <c r="AF20" s="17">
        <f>[16]Julho!$J$35</f>
        <v>38.159999999999997</v>
      </c>
      <c r="AG20" s="23">
        <f t="shared" si="2"/>
        <v>53.64</v>
      </c>
      <c r="AH20" s="2"/>
    </row>
    <row r="21" spans="1:34" ht="17.100000000000001" customHeight="1" x14ac:dyDescent="0.2">
      <c r="A21" s="15" t="s">
        <v>11</v>
      </c>
      <c r="B21" s="17">
        <f>[17]Julho!$J$5</f>
        <v>25.2</v>
      </c>
      <c r="C21" s="17">
        <f>[17]Julho!$J$6</f>
        <v>22.32</v>
      </c>
      <c r="D21" s="17">
        <f>[17]Julho!$J$7</f>
        <v>33.480000000000004</v>
      </c>
      <c r="E21" s="17">
        <f>[17]Julho!$J$8</f>
        <v>27</v>
      </c>
      <c r="F21" s="17">
        <f>[17]Julho!$J$9</f>
        <v>28.44</v>
      </c>
      <c r="G21" s="17">
        <f>[17]Julho!$J$10</f>
        <v>27</v>
      </c>
      <c r="H21" s="17">
        <f>[17]Julho!$J$11</f>
        <v>23.759999999999998</v>
      </c>
      <c r="I21" s="17">
        <f>[17]Julho!$J$12</f>
        <v>18</v>
      </c>
      <c r="J21" s="17">
        <f>[17]Julho!$J$13</f>
        <v>29.880000000000003</v>
      </c>
      <c r="K21" s="17">
        <f>[17]Julho!$J$14</f>
        <v>34.92</v>
      </c>
      <c r="L21" s="17">
        <f>[17]Julho!$J$15</f>
        <v>43.92</v>
      </c>
      <c r="M21" s="17">
        <f>[17]Julho!$J$16</f>
        <v>38.159999999999997</v>
      </c>
      <c r="N21" s="17">
        <f>[17]Julho!$J$17</f>
        <v>30.240000000000002</v>
      </c>
      <c r="O21" s="17">
        <f>[17]Julho!$J$18</f>
        <v>44.28</v>
      </c>
      <c r="P21" s="17">
        <f>[17]Julho!$J$19</f>
        <v>44.28</v>
      </c>
      <c r="Q21" s="17">
        <f>[17]Julho!$J$20</f>
        <v>35.28</v>
      </c>
      <c r="R21" s="17">
        <f>[17]Julho!$J$21</f>
        <v>30.6</v>
      </c>
      <c r="S21" s="17">
        <f>[17]Julho!$J$22</f>
        <v>16.2</v>
      </c>
      <c r="T21" s="17">
        <f>[17]Julho!$J$23</f>
        <v>17.28</v>
      </c>
      <c r="U21" s="17">
        <f>[17]Julho!$J$24</f>
        <v>15.48</v>
      </c>
      <c r="V21" s="17">
        <f>[17]Julho!$J$25</f>
        <v>17.28</v>
      </c>
      <c r="W21" s="17">
        <f>[17]Julho!$J$26</f>
        <v>21.6</v>
      </c>
      <c r="X21" s="17">
        <f>[17]Julho!$J$27</f>
        <v>17.28</v>
      </c>
      <c r="Y21" s="17">
        <f>[17]Julho!$J$28</f>
        <v>22.68</v>
      </c>
      <c r="Z21" s="17">
        <f>[17]Julho!$J$29</f>
        <v>32.4</v>
      </c>
      <c r="AA21" s="17">
        <f>[17]Julho!$J$30</f>
        <v>33.119999999999997</v>
      </c>
      <c r="AB21" s="17">
        <f>[17]Julho!$J$31</f>
        <v>32.4</v>
      </c>
      <c r="AC21" s="17">
        <f>[17]Julho!$J$32</f>
        <v>23.040000000000003</v>
      </c>
      <c r="AD21" s="17">
        <f>[17]Julho!$J$33</f>
        <v>22.32</v>
      </c>
      <c r="AE21" s="17">
        <f>[17]Julho!$J$34</f>
        <v>24.48</v>
      </c>
      <c r="AF21" s="17">
        <f>[17]Julho!$J$35</f>
        <v>29.16</v>
      </c>
      <c r="AG21" s="23">
        <f t="shared" si="2"/>
        <v>44.28</v>
      </c>
      <c r="AH21" s="2"/>
    </row>
    <row r="22" spans="1:34" ht="17.100000000000001" customHeight="1" x14ac:dyDescent="0.2">
      <c r="A22" s="15" t="s">
        <v>12</v>
      </c>
      <c r="B22" s="17">
        <f>[18]Julho!$J$5</f>
        <v>16.2</v>
      </c>
      <c r="C22" s="17">
        <f>[18]Julho!$J$6</f>
        <v>16.559999999999999</v>
      </c>
      <c r="D22" s="17">
        <f>[18]Julho!$J$7</f>
        <v>27</v>
      </c>
      <c r="E22" s="17">
        <f>[18]Julho!$J$8</f>
        <v>25.2</v>
      </c>
      <c r="F22" s="17">
        <f>[18]Julho!$J$9</f>
        <v>20.88</v>
      </c>
      <c r="G22" s="17">
        <f>[18]Julho!$J$10</f>
        <v>16.2</v>
      </c>
      <c r="H22" s="17">
        <f>[18]Julho!$J$11</f>
        <v>21.96</v>
      </c>
      <c r="I22" s="17">
        <f>[18]Julho!$J$12</f>
        <v>15.48</v>
      </c>
      <c r="J22" s="17">
        <f>[18]Julho!$J$13</f>
        <v>27.36</v>
      </c>
      <c r="K22" s="17">
        <f>[18]Julho!$J$14</f>
        <v>40.680000000000007</v>
      </c>
      <c r="L22" s="17">
        <f>[18]Julho!$J$15</f>
        <v>37.080000000000005</v>
      </c>
      <c r="M22" s="17">
        <f>[18]Julho!$J$16</f>
        <v>33.480000000000004</v>
      </c>
      <c r="N22" s="17">
        <f>[18]Julho!$J$17</f>
        <v>28.8</v>
      </c>
      <c r="O22" s="17">
        <f>[18]Julho!$J$18</f>
        <v>34.92</v>
      </c>
      <c r="P22" s="17">
        <f>[18]Julho!$J$19</f>
        <v>30.240000000000002</v>
      </c>
      <c r="Q22" s="17">
        <f>[18]Julho!$J$20</f>
        <v>32.4</v>
      </c>
      <c r="R22" s="17">
        <f>[18]Julho!$J$21</f>
        <v>32.4</v>
      </c>
      <c r="S22" s="17">
        <f>[18]Julho!$J$22</f>
        <v>16.2</v>
      </c>
      <c r="T22" s="17">
        <f>[18]Julho!$J$23</f>
        <v>17.64</v>
      </c>
      <c r="U22" s="17">
        <f>[18]Julho!$J$24</f>
        <v>18</v>
      </c>
      <c r="V22" s="17">
        <f>[18]Julho!$J$25</f>
        <v>20.88</v>
      </c>
      <c r="W22" s="17">
        <f>[18]Julho!$J$26</f>
        <v>12.96</v>
      </c>
      <c r="X22" s="17">
        <f>[18]Julho!$J$27</f>
        <v>23.040000000000003</v>
      </c>
      <c r="Y22" s="17">
        <f>[18]Julho!$J$28</f>
        <v>12.96</v>
      </c>
      <c r="Z22" s="17">
        <f>[18]Julho!$J$29</f>
        <v>32.76</v>
      </c>
      <c r="AA22" s="17">
        <f>[18]Julho!$J$30</f>
        <v>23.040000000000003</v>
      </c>
      <c r="AB22" s="17">
        <f>[18]Julho!$J$31</f>
        <v>28.08</v>
      </c>
      <c r="AC22" s="17">
        <f>[18]Julho!$J$32</f>
        <v>21.240000000000002</v>
      </c>
      <c r="AD22" s="17">
        <f>[18]Julho!$J$33</f>
        <v>17.28</v>
      </c>
      <c r="AE22" s="17">
        <f>[18]Julho!$J$34</f>
        <v>22.68</v>
      </c>
      <c r="AF22" s="17">
        <f>[18]Julho!$J$35</f>
        <v>35.64</v>
      </c>
      <c r="AG22" s="23">
        <f t="shared" si="2"/>
        <v>40.680000000000007</v>
      </c>
      <c r="AH22" s="2"/>
    </row>
    <row r="23" spans="1:34" ht="17.100000000000001" customHeight="1" x14ac:dyDescent="0.2">
      <c r="A23" s="15" t="s">
        <v>13</v>
      </c>
      <c r="B23" s="17">
        <f>[19]Julho!$J$5</f>
        <v>41.4</v>
      </c>
      <c r="C23" s="17">
        <f>[19]Julho!$J$6</f>
        <v>28.44</v>
      </c>
      <c r="D23" s="17">
        <f>[19]Julho!$J$7</f>
        <v>37.800000000000004</v>
      </c>
      <c r="E23" s="17">
        <f>[19]Julho!$J$8</f>
        <v>43.2</v>
      </c>
      <c r="F23" s="17">
        <f>[19]Julho!$J$9</f>
        <v>24.840000000000003</v>
      </c>
      <c r="G23" s="17">
        <f>[19]Julho!$J$10</f>
        <v>31.319999999999997</v>
      </c>
      <c r="H23" s="17">
        <f>[19]Julho!$J$11</f>
        <v>18.720000000000002</v>
      </c>
      <c r="I23" s="17">
        <f>[19]Julho!$J$12</f>
        <v>23.400000000000002</v>
      </c>
      <c r="J23" s="17">
        <f>[19]Julho!$J$13</f>
        <v>41.04</v>
      </c>
      <c r="K23" s="17">
        <f>[19]Julho!$J$14</f>
        <v>47.519999999999996</v>
      </c>
      <c r="L23" s="17">
        <f>[19]Julho!$J$15</f>
        <v>49.680000000000007</v>
      </c>
      <c r="M23" s="17">
        <f>[19]Julho!$J$16</f>
        <v>38.880000000000003</v>
      </c>
      <c r="N23" s="17">
        <f>[19]Julho!$J$17</f>
        <v>35.28</v>
      </c>
      <c r="O23" s="17">
        <f>[19]Julho!$J$18</f>
        <v>46.080000000000005</v>
      </c>
      <c r="P23" s="17">
        <f>[19]Julho!$J$19</f>
        <v>43.56</v>
      </c>
      <c r="Q23" s="17">
        <f>[19]Julho!$J$20</f>
        <v>42.84</v>
      </c>
      <c r="R23" s="17">
        <f>[19]Julho!$J$21</f>
        <v>37.080000000000005</v>
      </c>
      <c r="S23" s="17">
        <f>[19]Julho!$J$22</f>
        <v>23.400000000000002</v>
      </c>
      <c r="T23" s="17">
        <f>[19]Julho!$J$23</f>
        <v>27.720000000000002</v>
      </c>
      <c r="U23" s="17">
        <f>[19]Julho!$J$24</f>
        <v>21.240000000000002</v>
      </c>
      <c r="V23" s="17">
        <f>[19]Julho!$J$25</f>
        <v>25.56</v>
      </c>
      <c r="W23" s="17">
        <f>[19]Julho!$J$26</f>
        <v>14.76</v>
      </c>
      <c r="X23" s="17">
        <f>[19]Julho!$J$27</f>
        <v>26.28</v>
      </c>
      <c r="Y23" s="17">
        <f>[19]Julho!$J$28</f>
        <v>23.400000000000002</v>
      </c>
      <c r="Z23" s="17">
        <f>[19]Julho!$J$29</f>
        <v>40.680000000000007</v>
      </c>
      <c r="AA23" s="17">
        <f>[19]Julho!$J$30</f>
        <v>27.720000000000002</v>
      </c>
      <c r="AB23" s="17">
        <f>[19]Julho!$J$31</f>
        <v>34.56</v>
      </c>
      <c r="AC23" s="17">
        <f>[19]Julho!$J$32</f>
        <v>21.240000000000002</v>
      </c>
      <c r="AD23" s="17">
        <f>[19]Julho!$J$33</f>
        <v>21.240000000000002</v>
      </c>
      <c r="AE23" s="17">
        <f>[19]Julho!$J$34</f>
        <v>40.680000000000007</v>
      </c>
      <c r="AF23" s="17">
        <f>[19]Julho!$J$35</f>
        <v>47.16</v>
      </c>
      <c r="AG23" s="23">
        <f t="shared" si="2"/>
        <v>49.680000000000007</v>
      </c>
      <c r="AH23" s="2"/>
    </row>
    <row r="24" spans="1:34" ht="17.100000000000001" customHeight="1" x14ac:dyDescent="0.2">
      <c r="A24" s="15" t="s">
        <v>14</v>
      </c>
      <c r="B24" s="17">
        <f>[20]Julho!$J$5</f>
        <v>27.36</v>
      </c>
      <c r="C24" s="17">
        <f>[20]Julho!$J$6</f>
        <v>34.56</v>
      </c>
      <c r="D24" s="17">
        <f>[20]Julho!$J$7</f>
        <v>33.480000000000004</v>
      </c>
      <c r="E24" s="17">
        <f>[20]Julho!$J$8</f>
        <v>37.440000000000005</v>
      </c>
      <c r="F24" s="17">
        <f>[20]Julho!$J$9</f>
        <v>34.56</v>
      </c>
      <c r="G24" s="17">
        <f>[20]Julho!$J$10</f>
        <v>42.12</v>
      </c>
      <c r="H24" s="17">
        <f>[20]Julho!$J$11</f>
        <v>32.76</v>
      </c>
      <c r="I24" s="17">
        <f>[20]Julho!$J$12</f>
        <v>23.400000000000002</v>
      </c>
      <c r="J24" s="17">
        <f>[20]Julho!$J$13</f>
        <v>24.840000000000003</v>
      </c>
      <c r="K24" s="17">
        <f>[20]Julho!$J$14</f>
        <v>24.840000000000003</v>
      </c>
      <c r="L24" s="17">
        <f>[20]Julho!$J$15</f>
        <v>34.56</v>
      </c>
      <c r="M24" s="17">
        <f>[20]Julho!$J$16</f>
        <v>21.6</v>
      </c>
      <c r="N24" s="17">
        <f>[20]Julho!$J$17</f>
        <v>30.240000000000002</v>
      </c>
      <c r="O24" s="17">
        <f>[20]Julho!$J$18</f>
        <v>32.76</v>
      </c>
      <c r="P24" s="17">
        <f>[20]Julho!$J$19</f>
        <v>33.480000000000004</v>
      </c>
      <c r="Q24" s="17">
        <f>[20]Julho!$J$20</f>
        <v>52.92</v>
      </c>
      <c r="R24" s="17">
        <f>[20]Julho!$J$21</f>
        <v>33.840000000000003</v>
      </c>
      <c r="S24" s="17">
        <f>[20]Julho!$J$22</f>
        <v>22.32</v>
      </c>
      <c r="T24" s="17">
        <f>[20]Julho!$J$23</f>
        <v>20.52</v>
      </c>
      <c r="U24" s="17">
        <f>[20]Julho!$J$24</f>
        <v>23.759999999999998</v>
      </c>
      <c r="V24" s="17">
        <f>[20]Julho!$J$25</f>
        <v>24.840000000000003</v>
      </c>
      <c r="W24" s="17">
        <f>[20]Julho!$J$26</f>
        <v>23.759999999999998</v>
      </c>
      <c r="X24" s="17">
        <f>[20]Julho!$J$27</f>
        <v>21.6</v>
      </c>
      <c r="Y24" s="17">
        <f>[20]Julho!$J$28</f>
        <v>28.8</v>
      </c>
      <c r="Z24" s="17">
        <f>[20]Julho!$J$29</f>
        <v>38.159999999999997</v>
      </c>
      <c r="AA24" s="17">
        <f>[20]Julho!$J$30</f>
        <v>30.240000000000002</v>
      </c>
      <c r="AB24" s="17">
        <f>[20]Julho!$J$31</f>
        <v>35.28</v>
      </c>
      <c r="AC24" s="17">
        <f>[20]Julho!$J$32</f>
        <v>26.28</v>
      </c>
      <c r="AD24" s="17">
        <f>[20]Julho!$J$33</f>
        <v>40.32</v>
      </c>
      <c r="AE24" s="17">
        <f>[20]Julho!$J$34</f>
        <v>27.36</v>
      </c>
      <c r="AF24" s="17">
        <f>[20]Julho!$J$35</f>
        <v>39.96</v>
      </c>
      <c r="AG24" s="23">
        <f t="shared" si="2"/>
        <v>52.92</v>
      </c>
      <c r="AH24" s="2"/>
    </row>
    <row r="25" spans="1:34" ht="17.100000000000001" customHeight="1" x14ac:dyDescent="0.2">
      <c r="A25" s="160" t="s">
        <v>15</v>
      </c>
      <c r="B25" s="17">
        <f>[21]Julho!$J$5</f>
        <v>32.4</v>
      </c>
      <c r="C25" s="17">
        <f>[21]Julho!$J$6</f>
        <v>34.92</v>
      </c>
      <c r="D25" s="17">
        <f>[21]Julho!$J$7</f>
        <v>37.800000000000004</v>
      </c>
      <c r="E25" s="17">
        <f>[21]Julho!$J$8</f>
        <v>37.440000000000005</v>
      </c>
      <c r="F25" s="17">
        <f>[21]Julho!$J$9</f>
        <v>33.119999999999997</v>
      </c>
      <c r="G25" s="17">
        <f>[21]Julho!$J$10</f>
        <v>33.119999999999997</v>
      </c>
      <c r="H25" s="17">
        <f>[21]Julho!$J$11</f>
        <v>21.6</v>
      </c>
      <c r="I25" s="17">
        <f>[21]Julho!$J$12</f>
        <v>32.76</v>
      </c>
      <c r="J25" s="17">
        <f>[21]Julho!$J$13</f>
        <v>43.56</v>
      </c>
      <c r="K25" s="17">
        <f>[21]Julho!$J$14</f>
        <v>44.64</v>
      </c>
      <c r="L25" s="156">
        <f>[21]Julho!$J$15</f>
        <v>70.2</v>
      </c>
      <c r="M25" s="17">
        <f>[21]Julho!$J$16</f>
        <v>41.04</v>
      </c>
      <c r="N25" s="17">
        <f>[21]Julho!$J$17</f>
        <v>47.519999999999996</v>
      </c>
      <c r="O25" s="17">
        <f>[21]Julho!$J$18</f>
        <v>55.800000000000004</v>
      </c>
      <c r="P25" s="17">
        <f>[21]Julho!$J$19</f>
        <v>39.24</v>
      </c>
      <c r="Q25" s="17">
        <f>[21]Julho!$J$20</f>
        <v>49.32</v>
      </c>
      <c r="R25" s="17">
        <f>[21]Julho!$J$21</f>
        <v>37.800000000000004</v>
      </c>
      <c r="S25" s="17">
        <f>[21]Julho!$J$22</f>
        <v>27.36</v>
      </c>
      <c r="T25" s="17">
        <f>[21]Julho!$J$23</f>
        <v>21.6</v>
      </c>
      <c r="U25" s="17">
        <f>[21]Julho!$J$24</f>
        <v>27.720000000000002</v>
      </c>
      <c r="V25" s="17">
        <f>[21]Julho!$J$25</f>
        <v>18</v>
      </c>
      <c r="W25" s="17">
        <f>[21]Julho!$J$26</f>
        <v>40.32</v>
      </c>
      <c r="X25" s="17">
        <f>[21]Julho!$J$27</f>
        <v>35.64</v>
      </c>
      <c r="Y25" s="17">
        <f>[21]Julho!$J$28</f>
        <v>30.6</v>
      </c>
      <c r="Z25" s="17">
        <f>[21]Julho!$J$29</f>
        <v>42.84</v>
      </c>
      <c r="AA25" s="17">
        <f>[21]Julho!$J$30</f>
        <v>42.480000000000004</v>
      </c>
      <c r="AB25" s="17">
        <f>[21]Julho!$J$31</f>
        <v>39.24</v>
      </c>
      <c r="AC25" s="17">
        <f>[21]Julho!$J$32</f>
        <v>23.040000000000003</v>
      </c>
      <c r="AD25" s="17">
        <f>[21]Julho!$J$33</f>
        <v>35.28</v>
      </c>
      <c r="AE25" s="17">
        <f>[21]Julho!$J$34</f>
        <v>44.64</v>
      </c>
      <c r="AF25" s="17">
        <f>[21]Julho!$J$35</f>
        <v>41.04</v>
      </c>
      <c r="AG25" s="156">
        <f t="shared" si="2"/>
        <v>70.2</v>
      </c>
      <c r="AH25" s="2"/>
    </row>
    <row r="26" spans="1:34" ht="17.100000000000001" customHeight="1" x14ac:dyDescent="0.2">
      <c r="A26" s="15" t="s">
        <v>16</v>
      </c>
      <c r="B26" s="17">
        <f>[22]Julho!$J$5</f>
        <v>24.48</v>
      </c>
      <c r="C26" s="17">
        <f>[22]Julho!$J$6</f>
        <v>30.240000000000002</v>
      </c>
      <c r="D26" s="17">
        <f>[22]Julho!$J$7</f>
        <v>36</v>
      </c>
      <c r="E26" s="17">
        <f>[22]Julho!$J$8</f>
        <v>24.840000000000003</v>
      </c>
      <c r="F26" s="17">
        <f>[22]Julho!$J$9</f>
        <v>33.840000000000003</v>
      </c>
      <c r="G26" s="17">
        <f>[22]Julho!$J$10</f>
        <v>31.319999999999997</v>
      </c>
      <c r="H26" s="17">
        <f>[22]Julho!$J$11</f>
        <v>24.48</v>
      </c>
      <c r="I26" s="17">
        <f>[22]Julho!$J$12</f>
        <v>18</v>
      </c>
      <c r="J26" s="17">
        <f>[22]Julho!$J$13</f>
        <v>37.440000000000005</v>
      </c>
      <c r="K26" s="17">
        <f>[22]Julho!$J$14</f>
        <v>46.440000000000005</v>
      </c>
      <c r="L26" s="17">
        <f>[22]Julho!$J$15</f>
        <v>55.080000000000005</v>
      </c>
      <c r="M26" s="17">
        <f>[22]Julho!$J$16</f>
        <v>42.12</v>
      </c>
      <c r="N26" s="17">
        <f>[22]Julho!$J$17</f>
        <v>26.64</v>
      </c>
      <c r="O26" s="17">
        <f>[22]Julho!$J$18</f>
        <v>45.36</v>
      </c>
      <c r="P26" s="17">
        <f>[22]Julho!$J$19</f>
        <v>32.04</v>
      </c>
      <c r="Q26" s="17">
        <f>[22]Julho!$J$20</f>
        <v>48.96</v>
      </c>
      <c r="R26" s="17">
        <f>[22]Julho!$J$21</f>
        <v>28.8</v>
      </c>
      <c r="S26" s="17">
        <f>[22]Julho!$J$22</f>
        <v>23.040000000000003</v>
      </c>
      <c r="T26" s="17">
        <f>[22]Julho!$J$23</f>
        <v>25.92</v>
      </c>
      <c r="U26" s="17">
        <f>[22]Julho!$J$24</f>
        <v>17.28</v>
      </c>
      <c r="V26" s="17">
        <f>[22]Julho!$J$25</f>
        <v>20.88</v>
      </c>
      <c r="W26" s="17">
        <f>[22]Julho!$J$26</f>
        <v>20.88</v>
      </c>
      <c r="X26" s="17">
        <f>[22]Julho!$J$27</f>
        <v>37.440000000000005</v>
      </c>
      <c r="Y26" s="17">
        <f>[22]Julho!$J$28</f>
        <v>31.680000000000003</v>
      </c>
      <c r="Z26" s="17">
        <f>[22]Julho!$J$29</f>
        <v>39.6</v>
      </c>
      <c r="AA26" s="17">
        <f>[22]Julho!$J$30</f>
        <v>39.6</v>
      </c>
      <c r="AB26" s="17">
        <f>[22]Julho!$J$31</f>
        <v>41.04</v>
      </c>
      <c r="AC26" s="17">
        <f>[22]Julho!$J$32</f>
        <v>24.48</v>
      </c>
      <c r="AD26" s="17">
        <f>[22]Julho!$J$33</f>
        <v>24.840000000000003</v>
      </c>
      <c r="AE26" s="17">
        <f>[22]Julho!$J$34</f>
        <v>37.080000000000005</v>
      </c>
      <c r="AF26" s="17">
        <f>[22]Julho!$J$35</f>
        <v>46.080000000000005</v>
      </c>
      <c r="AG26" s="23">
        <f t="shared" ref="AG26:AG32" si="3">MAX(B26:AF26)</f>
        <v>55.080000000000005</v>
      </c>
      <c r="AH26" s="2"/>
    </row>
    <row r="27" spans="1:34" ht="17.100000000000001" customHeight="1" x14ac:dyDescent="0.2">
      <c r="A27" s="15" t="s">
        <v>17</v>
      </c>
      <c r="B27" s="17">
        <f>[23]Julho!$J$5</f>
        <v>27.36</v>
      </c>
      <c r="C27" s="17">
        <f>[23]Julho!$J$6</f>
        <v>34.92</v>
      </c>
      <c r="D27" s="17">
        <f>[23]Julho!$J$7</f>
        <v>36.36</v>
      </c>
      <c r="E27" s="17">
        <f>[23]Julho!$J$8</f>
        <v>33.119999999999997</v>
      </c>
      <c r="F27" s="17">
        <f>[23]Julho!$J$9</f>
        <v>35.28</v>
      </c>
      <c r="G27" s="17">
        <f>[23]Julho!$J$10</f>
        <v>24.48</v>
      </c>
      <c r="H27" s="17">
        <f>[23]Julho!$J$11</f>
        <v>20.88</v>
      </c>
      <c r="I27" s="17">
        <f>[23]Julho!$J$12</f>
        <v>17.64</v>
      </c>
      <c r="J27" s="17">
        <f>[23]Julho!$J$13</f>
        <v>41.04</v>
      </c>
      <c r="K27" s="17">
        <f>[23]Julho!$J$14</f>
        <v>42.480000000000004</v>
      </c>
      <c r="L27" s="17">
        <f>[23]Julho!$J$15</f>
        <v>54.72</v>
      </c>
      <c r="M27" s="17">
        <f>[23]Julho!$J$16</f>
        <v>47.16</v>
      </c>
      <c r="N27" s="17">
        <f>[23]Julho!$J$17</f>
        <v>40.32</v>
      </c>
      <c r="O27" s="17">
        <f>[23]Julho!$J$18</f>
        <v>54.72</v>
      </c>
      <c r="P27" s="17">
        <f>[23]Julho!$J$19</f>
        <v>52.2</v>
      </c>
      <c r="Q27" s="17">
        <f>[23]Julho!$J$20</f>
        <v>48.24</v>
      </c>
      <c r="R27" s="17">
        <f>[23]Julho!$J$21</f>
        <v>32.4</v>
      </c>
      <c r="S27" s="17">
        <f>[23]Julho!$J$22</f>
        <v>15.840000000000002</v>
      </c>
      <c r="T27" s="17">
        <f>[23]Julho!$J$23</f>
        <v>18</v>
      </c>
      <c r="U27" s="17">
        <f>[23]Julho!$J$24</f>
        <v>24.48</v>
      </c>
      <c r="V27" s="17">
        <f>[23]Julho!$J$25</f>
        <v>19.079999999999998</v>
      </c>
      <c r="W27" s="17">
        <f>[23]Julho!$J$26</f>
        <v>28.08</v>
      </c>
      <c r="X27" s="17">
        <f>[23]Julho!$J$27</f>
        <v>35.28</v>
      </c>
      <c r="Y27" s="17">
        <f>[23]Julho!$J$28</f>
        <v>25.56</v>
      </c>
      <c r="Z27" s="17">
        <f>[23]Julho!$J$29</f>
        <v>43.56</v>
      </c>
      <c r="AA27" s="17">
        <f>[23]Julho!$J$30</f>
        <v>50.76</v>
      </c>
      <c r="AB27" s="17">
        <f>[23]Julho!$J$31</f>
        <v>43.2</v>
      </c>
      <c r="AC27" s="17">
        <f>[23]Julho!$J$32</f>
        <v>16.559999999999999</v>
      </c>
      <c r="AD27" s="17">
        <f>[23]Julho!$J$33</f>
        <v>23.759999999999998</v>
      </c>
      <c r="AE27" s="17">
        <f>[23]Julho!$J$34</f>
        <v>30.96</v>
      </c>
      <c r="AF27" s="17">
        <f>[23]Julho!$J$35</f>
        <v>38.880000000000003</v>
      </c>
      <c r="AG27" s="23">
        <f t="shared" si="3"/>
        <v>54.72</v>
      </c>
      <c r="AH27" s="2"/>
    </row>
    <row r="28" spans="1:34" ht="17.100000000000001" customHeight="1" x14ac:dyDescent="0.2">
      <c r="A28" s="15" t="s">
        <v>18</v>
      </c>
      <c r="B28" s="17">
        <f>[24]Julho!$J$5</f>
        <v>40.680000000000007</v>
      </c>
      <c r="C28" s="17">
        <f>[24]Julho!$J$6</f>
        <v>31.319999999999997</v>
      </c>
      <c r="D28" s="17">
        <f>[24]Julho!$J$7</f>
        <v>40.32</v>
      </c>
      <c r="E28" s="17">
        <f>[24]Julho!$J$8</f>
        <v>31.680000000000003</v>
      </c>
      <c r="F28" s="17">
        <f>[24]Julho!$J$9</f>
        <v>38.880000000000003</v>
      </c>
      <c r="G28" s="17">
        <f>[24]Julho!$J$10</f>
        <v>31.680000000000003</v>
      </c>
      <c r="H28" s="17">
        <f>[24]Julho!$J$11</f>
        <v>30.96</v>
      </c>
      <c r="I28" s="17">
        <f>[24]Julho!$J$12</f>
        <v>27</v>
      </c>
      <c r="J28" s="17">
        <f>[24]Julho!$J$13</f>
        <v>47.519999999999996</v>
      </c>
      <c r="K28" s="17">
        <f>[24]Julho!$J$14</f>
        <v>45</v>
      </c>
      <c r="L28" s="17">
        <f>[24]Julho!$J$15</f>
        <v>45.36</v>
      </c>
      <c r="M28" s="17">
        <f>[24]Julho!$J$16</f>
        <v>37.080000000000005</v>
      </c>
      <c r="N28" s="17">
        <f>[24]Julho!$J$17</f>
        <v>36.36</v>
      </c>
      <c r="O28" s="17">
        <f>[24]Julho!$J$18</f>
        <v>42.84</v>
      </c>
      <c r="P28" s="17">
        <f>[24]Julho!$J$19</f>
        <v>45</v>
      </c>
      <c r="Q28" s="17">
        <f>[24]Julho!$J$20</f>
        <v>43.56</v>
      </c>
      <c r="R28" s="17">
        <f>[24]Julho!$J$21</f>
        <v>28.44</v>
      </c>
      <c r="S28" s="17">
        <f>[24]Julho!$J$22</f>
        <v>24.840000000000003</v>
      </c>
      <c r="T28" s="17">
        <f>[24]Julho!$J$23</f>
        <v>26.28</v>
      </c>
      <c r="U28" s="17">
        <f>[24]Julho!$J$24</f>
        <v>33.480000000000004</v>
      </c>
      <c r="V28" s="17">
        <f>[24]Julho!$J$25</f>
        <v>36.36</v>
      </c>
      <c r="W28" s="17">
        <f>[24]Julho!$J$26</f>
        <v>33.119999999999997</v>
      </c>
      <c r="X28" s="17">
        <f>[24]Julho!$J$27</f>
        <v>24.48</v>
      </c>
      <c r="Y28" s="17">
        <f>[24]Julho!$J$28</f>
        <v>38.880000000000003</v>
      </c>
      <c r="Z28" s="17">
        <f>[24]Julho!$J$29</f>
        <v>43.56</v>
      </c>
      <c r="AA28" s="17">
        <f>[24]Julho!$J$30</f>
        <v>44.64</v>
      </c>
      <c r="AB28" s="17">
        <f>[24]Julho!$J$31</f>
        <v>32.04</v>
      </c>
      <c r="AC28" s="17">
        <f>[24]Julho!$J$32</f>
        <v>37.080000000000005</v>
      </c>
      <c r="AD28" s="17">
        <f>[24]Julho!$J$33</f>
        <v>32.76</v>
      </c>
      <c r="AE28" s="17">
        <f>[24]Julho!$J$34</f>
        <v>36</v>
      </c>
      <c r="AF28" s="17">
        <f>[24]Julho!$J$35</f>
        <v>41.04</v>
      </c>
      <c r="AG28" s="23">
        <f t="shared" si="3"/>
        <v>47.519999999999996</v>
      </c>
      <c r="AH28" s="2"/>
    </row>
    <row r="29" spans="1:34" ht="17.100000000000001" customHeight="1" x14ac:dyDescent="0.2">
      <c r="A29" s="15" t="s">
        <v>19</v>
      </c>
      <c r="B29" s="17">
        <f>[25]Julho!$J$5</f>
        <v>34.200000000000003</v>
      </c>
      <c r="C29" s="17">
        <f>[25]Julho!$J$6</f>
        <v>34.200000000000003</v>
      </c>
      <c r="D29" s="17">
        <f>[25]Julho!$J$7</f>
        <v>33.480000000000004</v>
      </c>
      <c r="E29" s="17">
        <f>[25]Julho!$J$8</f>
        <v>45.72</v>
      </c>
      <c r="F29" s="17">
        <f>[25]Julho!$J$9</f>
        <v>36.36</v>
      </c>
      <c r="G29" s="17">
        <f>[25]Julho!$J$10</f>
        <v>33.119999999999997</v>
      </c>
      <c r="H29" s="17">
        <f>[25]Julho!$J$11</f>
        <v>24.12</v>
      </c>
      <c r="I29" s="17">
        <f>[25]Julho!$J$12</f>
        <v>29.16</v>
      </c>
      <c r="J29" s="17">
        <f>[25]Julho!$J$13</f>
        <v>39.24</v>
      </c>
      <c r="K29" s="17">
        <f>[25]Julho!$J$14</f>
        <v>41.76</v>
      </c>
      <c r="L29" s="17">
        <f>[25]Julho!$J$15</f>
        <v>68.760000000000005</v>
      </c>
      <c r="M29" s="17">
        <f>[25]Julho!$J$16</f>
        <v>23.400000000000002</v>
      </c>
      <c r="N29" s="17">
        <f>[25]Julho!$J$17</f>
        <v>28.8</v>
      </c>
      <c r="O29" s="17">
        <f>[25]Julho!$J$18</f>
        <v>47.519999999999996</v>
      </c>
      <c r="P29" s="17">
        <f>[25]Julho!$J$19</f>
        <v>33.480000000000004</v>
      </c>
      <c r="Q29" s="17">
        <f>[25]Julho!$J$20</f>
        <v>43.2</v>
      </c>
      <c r="R29" s="17">
        <f>[25]Julho!$J$21</f>
        <v>32.4</v>
      </c>
      <c r="S29" s="17">
        <f>[25]Julho!$J$22</f>
        <v>22.68</v>
      </c>
      <c r="T29" s="17">
        <f>[25]Julho!$J$23</f>
        <v>18.720000000000002</v>
      </c>
      <c r="U29" s="17">
        <f>[25]Julho!$J$24</f>
        <v>9</v>
      </c>
      <c r="V29" s="17">
        <f>[25]Julho!$J$25</f>
        <v>0</v>
      </c>
      <c r="W29" s="17">
        <f>[25]Julho!$J$26</f>
        <v>28.44</v>
      </c>
      <c r="X29" s="17">
        <f>[25]Julho!$J$27</f>
        <v>39.96</v>
      </c>
      <c r="Y29" s="17">
        <f>[25]Julho!$J$28</f>
        <v>29.52</v>
      </c>
      <c r="Z29" s="17">
        <f>[25]Julho!$J$29</f>
        <v>50.4</v>
      </c>
      <c r="AA29" s="17">
        <f>[25]Julho!$J$30</f>
        <v>39.24</v>
      </c>
      <c r="AB29" s="17">
        <f>[25]Julho!$J$31</f>
        <v>38.159999999999997</v>
      </c>
      <c r="AC29" s="17">
        <f>[25]Julho!$J$32</f>
        <v>27</v>
      </c>
      <c r="AD29" s="17">
        <f>[25]Julho!$J$33</f>
        <v>28.08</v>
      </c>
      <c r="AE29" s="17">
        <f>[25]Julho!$J$34</f>
        <v>37.800000000000004</v>
      </c>
      <c r="AF29" s="17">
        <f>[25]Julho!$J$35</f>
        <v>47.16</v>
      </c>
      <c r="AG29" s="23">
        <f t="shared" si="3"/>
        <v>68.760000000000005</v>
      </c>
      <c r="AH29" s="2"/>
    </row>
    <row r="30" spans="1:34" ht="17.100000000000001" customHeight="1" x14ac:dyDescent="0.2">
      <c r="A30" s="15" t="s">
        <v>31</v>
      </c>
      <c r="B30" s="17">
        <f>[26]Julho!$J$5</f>
        <v>34.200000000000003</v>
      </c>
      <c r="C30" s="17">
        <f>[26]Julho!$J$6</f>
        <v>31.319999999999997</v>
      </c>
      <c r="D30" s="17">
        <f>[26]Julho!$J$7</f>
        <v>38.519999999999996</v>
      </c>
      <c r="E30" s="17">
        <f>[26]Julho!$J$8</f>
        <v>33.119999999999997</v>
      </c>
      <c r="F30" s="17">
        <f>[26]Julho!$J$9</f>
        <v>38.519999999999996</v>
      </c>
      <c r="G30" s="17">
        <f>[26]Julho!$J$10</f>
        <v>24.48</v>
      </c>
      <c r="H30" s="17">
        <f>[26]Julho!$J$11</f>
        <v>26.64</v>
      </c>
      <c r="I30" s="17">
        <f>[26]Julho!$J$12</f>
        <v>19.8</v>
      </c>
      <c r="J30" s="17">
        <f>[26]Julho!$J$13</f>
        <v>35.28</v>
      </c>
      <c r="K30" s="17">
        <f>[26]Julho!$J$14</f>
        <v>42.12</v>
      </c>
      <c r="L30" s="17">
        <f>[26]Julho!$J$15</f>
        <v>49.32</v>
      </c>
      <c r="M30" s="17">
        <f>[26]Julho!$J$16</f>
        <v>34.56</v>
      </c>
      <c r="N30" s="17">
        <f>[26]Julho!$J$17</f>
        <v>35.28</v>
      </c>
      <c r="O30" s="17">
        <f>[26]Julho!$J$18</f>
        <v>45</v>
      </c>
      <c r="P30" s="17">
        <f>[26]Julho!$J$19</f>
        <v>48.24</v>
      </c>
      <c r="Q30" s="17">
        <f>[26]Julho!$J$20</f>
        <v>38.159999999999997</v>
      </c>
      <c r="R30" s="17">
        <f>[26]Julho!$J$21</f>
        <v>39.24</v>
      </c>
      <c r="S30" s="17">
        <f>[26]Julho!$J$22</f>
        <v>20.88</v>
      </c>
      <c r="T30" s="17">
        <f>[26]Julho!$J$23</f>
        <v>20.88</v>
      </c>
      <c r="U30" s="17">
        <f>[26]Julho!$J$24</f>
        <v>22.32</v>
      </c>
      <c r="V30" s="17">
        <f>[26]Julho!$J$25</f>
        <v>24.12</v>
      </c>
      <c r="W30" s="17">
        <f>[26]Julho!$J$26</f>
        <v>30.6</v>
      </c>
      <c r="X30" s="17">
        <f>[26]Julho!$J$27</f>
        <v>34.92</v>
      </c>
      <c r="Y30" s="17">
        <f>[26]Julho!$J$28</f>
        <v>34.92</v>
      </c>
      <c r="Z30" s="17">
        <f>[26]Julho!$J$29</f>
        <v>41.04</v>
      </c>
      <c r="AA30" s="17">
        <f>[26]Julho!$J$30</f>
        <v>34.92</v>
      </c>
      <c r="AB30" s="17">
        <f>[26]Julho!$J$31</f>
        <v>36</v>
      </c>
      <c r="AC30" s="17">
        <f>[26]Julho!$J$32</f>
        <v>22.68</v>
      </c>
      <c r="AD30" s="17">
        <f>[26]Julho!$J$33</f>
        <v>29.880000000000003</v>
      </c>
      <c r="AE30" s="17">
        <f>[26]Julho!$J$34</f>
        <v>49.680000000000007</v>
      </c>
      <c r="AF30" s="17">
        <f>[26]Julho!$J$35</f>
        <v>40.680000000000007</v>
      </c>
      <c r="AG30" s="23">
        <f t="shared" si="3"/>
        <v>49.680000000000007</v>
      </c>
      <c r="AH30" s="2"/>
    </row>
    <row r="31" spans="1:34" ht="17.100000000000001" customHeight="1" x14ac:dyDescent="0.2">
      <c r="A31" s="15" t="s">
        <v>48</v>
      </c>
      <c r="B31" s="17">
        <f>[27]Julho!$J$5</f>
        <v>36.36</v>
      </c>
      <c r="C31" s="17">
        <f>[27]Julho!$J$6</f>
        <v>33.119999999999997</v>
      </c>
      <c r="D31" s="17">
        <f>[27]Julho!$J$7</f>
        <v>45.36</v>
      </c>
      <c r="E31" s="17">
        <f>[27]Julho!$J$8</f>
        <v>46.800000000000004</v>
      </c>
      <c r="F31" s="17">
        <f>[27]Julho!$J$9</f>
        <v>39.6</v>
      </c>
      <c r="G31" s="17">
        <f>[27]Julho!$J$10</f>
        <v>29.880000000000003</v>
      </c>
      <c r="H31" s="17">
        <f>[27]Julho!$J$11</f>
        <v>30.240000000000002</v>
      </c>
      <c r="I31" s="17">
        <f>[27]Julho!$J$12</f>
        <v>30.240000000000002</v>
      </c>
      <c r="J31" s="17">
        <f>[27]Julho!$J$13</f>
        <v>41.4</v>
      </c>
      <c r="K31" s="17">
        <f>[27]Julho!$J$14</f>
        <v>41.04</v>
      </c>
      <c r="L31" s="17">
        <f>[27]Julho!$J$15</f>
        <v>44.28</v>
      </c>
      <c r="M31" s="17">
        <f>[27]Julho!$J$16</f>
        <v>36.72</v>
      </c>
      <c r="N31" s="17">
        <f>[27]Julho!$J$17</f>
        <v>36</v>
      </c>
      <c r="O31" s="17">
        <f>[27]Julho!$J$18</f>
        <v>59.04</v>
      </c>
      <c r="P31" s="17">
        <f>[27]Julho!$J$19</f>
        <v>40.32</v>
      </c>
      <c r="Q31" s="17">
        <f>[27]Julho!$J$20</f>
        <v>35.28</v>
      </c>
      <c r="R31" s="17">
        <f>[27]Julho!$J$21</f>
        <v>57.24</v>
      </c>
      <c r="S31" s="17">
        <f>[27]Julho!$J$22</f>
        <v>38.880000000000003</v>
      </c>
      <c r="T31" s="17">
        <f>[27]Julho!$J$23</f>
        <v>27</v>
      </c>
      <c r="U31" s="17">
        <f>[27]Julho!$J$24</f>
        <v>26.64</v>
      </c>
      <c r="V31" s="17">
        <f>[27]Julho!$J$25</f>
        <v>23.759999999999998</v>
      </c>
      <c r="W31" s="17">
        <f>[27]Julho!$J$26</f>
        <v>25.56</v>
      </c>
      <c r="X31" s="17">
        <f>[27]Julho!$J$27</f>
        <v>30.240000000000002</v>
      </c>
      <c r="Y31" s="17">
        <f>[27]Julho!$J$28</f>
        <v>32.04</v>
      </c>
      <c r="Z31" s="17">
        <f>[27]Julho!$J$29</f>
        <v>46.440000000000005</v>
      </c>
      <c r="AA31" s="17">
        <f>[27]Julho!$J$30</f>
        <v>37.440000000000005</v>
      </c>
      <c r="AB31" s="17">
        <f>[27]Julho!$J$31</f>
        <v>36</v>
      </c>
      <c r="AC31" s="17">
        <f>[27]Julho!$J$32</f>
        <v>33.840000000000003</v>
      </c>
      <c r="AD31" s="17">
        <f>[27]Julho!$J$33</f>
        <v>32.4</v>
      </c>
      <c r="AE31" s="17">
        <f>[27]Julho!$J$34</f>
        <v>40.32</v>
      </c>
      <c r="AF31" s="17">
        <f>[27]Julho!$J$35</f>
        <v>46.800000000000004</v>
      </c>
      <c r="AG31" s="23">
        <f>MAX(B31:AF31)</f>
        <v>59.04</v>
      </c>
      <c r="AH31" s="2"/>
    </row>
    <row r="32" spans="1:34" ht="17.100000000000001" customHeight="1" x14ac:dyDescent="0.2">
      <c r="A32" s="15" t="s">
        <v>20</v>
      </c>
      <c r="B32" s="17">
        <f>[28]Julho!$J$5</f>
        <v>21.240000000000002</v>
      </c>
      <c r="C32" s="17">
        <f>[28]Julho!$J$6</f>
        <v>28.8</v>
      </c>
      <c r="D32" s="17">
        <f>[28]Julho!$J$7</f>
        <v>25.56</v>
      </c>
      <c r="E32" s="17">
        <f>[28]Julho!$J$8</f>
        <v>27.36</v>
      </c>
      <c r="F32" s="17">
        <f>[28]Julho!$J$9</f>
        <v>30.6</v>
      </c>
      <c r="G32" s="17">
        <f>[28]Julho!$J$10</f>
        <v>33.480000000000004</v>
      </c>
      <c r="H32" s="17">
        <f>[28]Julho!$J$11</f>
        <v>23.040000000000003</v>
      </c>
      <c r="I32" s="17">
        <f>[28]Julho!$J$12</f>
        <v>20.88</v>
      </c>
      <c r="J32" s="17">
        <f>[28]Julho!$J$13</f>
        <v>19.440000000000001</v>
      </c>
      <c r="K32" s="17">
        <f>[28]Julho!$J$14</f>
        <v>16.2</v>
      </c>
      <c r="L32" s="17">
        <f>[28]Julho!$J$15</f>
        <v>27.720000000000002</v>
      </c>
      <c r="M32" s="17">
        <f>[28]Julho!$J$16</f>
        <v>23.759999999999998</v>
      </c>
      <c r="N32" s="17">
        <f>[28]Julho!$J$17</f>
        <v>21.240000000000002</v>
      </c>
      <c r="O32" s="17">
        <f>[28]Julho!$J$18</f>
        <v>32.4</v>
      </c>
      <c r="P32" s="17">
        <f>[28]Julho!$J$19</f>
        <v>33.480000000000004</v>
      </c>
      <c r="Q32" s="17">
        <f>[28]Julho!$J$20</f>
        <v>39.96</v>
      </c>
      <c r="R32" s="17">
        <f>[28]Julho!$J$21</f>
        <v>23.400000000000002</v>
      </c>
      <c r="S32" s="17">
        <f>[28]Julho!$J$22</f>
        <v>20.88</v>
      </c>
      <c r="T32" s="17">
        <f>[28]Julho!$J$23</f>
        <v>14.4</v>
      </c>
      <c r="U32" s="17">
        <f>[28]Julho!$J$24</f>
        <v>15.120000000000001</v>
      </c>
      <c r="V32" s="17">
        <f>[28]Julho!$J$25</f>
        <v>15.48</v>
      </c>
      <c r="W32" s="17">
        <f>[28]Julho!$J$26</f>
        <v>24.12</v>
      </c>
      <c r="X32" s="17">
        <f>[28]Julho!$J$27</f>
        <v>16.920000000000002</v>
      </c>
      <c r="Y32" s="17">
        <f>[28]Julho!$J$28</f>
        <v>21.240000000000002</v>
      </c>
      <c r="Z32" s="17">
        <f>[28]Julho!$J$29</f>
        <v>37.080000000000005</v>
      </c>
      <c r="AA32" s="17">
        <f>[28]Julho!$J$30</f>
        <v>27.720000000000002</v>
      </c>
      <c r="AB32" s="17">
        <f>[28]Julho!$J$31</f>
        <v>28.08</v>
      </c>
      <c r="AC32" s="17">
        <f>[28]Julho!$J$32</f>
        <v>17.28</v>
      </c>
      <c r="AD32" s="17">
        <f>[28]Julho!$J$33</f>
        <v>20.16</v>
      </c>
      <c r="AE32" s="17">
        <f>[28]Julho!$J$34</f>
        <v>25.56</v>
      </c>
      <c r="AF32" s="17">
        <f>[28]Julho!$J$35</f>
        <v>30.240000000000002</v>
      </c>
      <c r="AG32" s="23">
        <f t="shared" si="3"/>
        <v>39.96</v>
      </c>
      <c r="AH32" s="2"/>
    </row>
    <row r="33" spans="1:35" s="5" customFormat="1" ht="17.100000000000001" customHeight="1" thickBot="1" x14ac:dyDescent="0.25">
      <c r="A33" s="104" t="s">
        <v>33</v>
      </c>
      <c r="B33" s="105">
        <f t="shared" ref="B33:AG33" si="4">MAX(B5:B32)</f>
        <v>41.4</v>
      </c>
      <c r="C33" s="105">
        <f t="shared" si="4"/>
        <v>35.64</v>
      </c>
      <c r="D33" s="105">
        <f t="shared" si="4"/>
        <v>45.36</v>
      </c>
      <c r="E33" s="105">
        <f t="shared" si="4"/>
        <v>46.800000000000004</v>
      </c>
      <c r="F33" s="105">
        <f t="shared" si="4"/>
        <v>39.6</v>
      </c>
      <c r="G33" s="105">
        <f t="shared" si="4"/>
        <v>56.88</v>
      </c>
      <c r="H33" s="105">
        <f t="shared" si="4"/>
        <v>34.92</v>
      </c>
      <c r="I33" s="105">
        <f t="shared" si="4"/>
        <v>34.56</v>
      </c>
      <c r="J33" s="105">
        <f t="shared" si="4"/>
        <v>47.519999999999996</v>
      </c>
      <c r="K33" s="105">
        <f t="shared" si="4"/>
        <v>53.28</v>
      </c>
      <c r="L33" s="105">
        <f t="shared" si="4"/>
        <v>70.2</v>
      </c>
      <c r="M33" s="105">
        <f t="shared" si="4"/>
        <v>47.16</v>
      </c>
      <c r="N33" s="105">
        <f t="shared" si="4"/>
        <v>47.519999999999996</v>
      </c>
      <c r="O33" s="105">
        <f t="shared" si="4"/>
        <v>59.04</v>
      </c>
      <c r="P33" s="105">
        <f t="shared" si="4"/>
        <v>52.2</v>
      </c>
      <c r="Q33" s="105">
        <f t="shared" si="4"/>
        <v>52.92</v>
      </c>
      <c r="R33" s="105">
        <f t="shared" si="4"/>
        <v>57.24</v>
      </c>
      <c r="S33" s="105">
        <f t="shared" si="4"/>
        <v>38.880000000000003</v>
      </c>
      <c r="T33" s="105">
        <f t="shared" si="4"/>
        <v>42.84</v>
      </c>
      <c r="U33" s="105">
        <f t="shared" si="4"/>
        <v>38.159999999999997</v>
      </c>
      <c r="V33" s="105">
        <f t="shared" si="4"/>
        <v>36.36</v>
      </c>
      <c r="W33" s="105">
        <f t="shared" si="4"/>
        <v>40.32</v>
      </c>
      <c r="X33" s="105">
        <f t="shared" si="4"/>
        <v>39.96</v>
      </c>
      <c r="Y33" s="105">
        <f t="shared" si="4"/>
        <v>38.880000000000003</v>
      </c>
      <c r="Z33" s="105">
        <f t="shared" si="4"/>
        <v>50.4</v>
      </c>
      <c r="AA33" s="105">
        <f t="shared" si="4"/>
        <v>50.76</v>
      </c>
      <c r="AB33" s="105">
        <f t="shared" si="4"/>
        <v>53.28</v>
      </c>
      <c r="AC33" s="105">
        <f t="shared" si="4"/>
        <v>37.080000000000005</v>
      </c>
      <c r="AD33" s="105">
        <f t="shared" si="4"/>
        <v>48.96</v>
      </c>
      <c r="AE33" s="105">
        <f t="shared" si="4"/>
        <v>50.04</v>
      </c>
      <c r="AF33" s="105">
        <f t="shared" si="4"/>
        <v>47.16</v>
      </c>
      <c r="AG33" s="132">
        <f t="shared" si="4"/>
        <v>70.2</v>
      </c>
      <c r="AH33" s="10"/>
    </row>
    <row r="34" spans="1:35" x14ac:dyDescent="0.2">
      <c r="A34" s="107"/>
      <c r="B34" s="108"/>
      <c r="C34" s="108"/>
      <c r="D34" s="108" t="s">
        <v>141</v>
      </c>
      <c r="E34" s="108"/>
      <c r="F34" s="108"/>
      <c r="G34" s="108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10"/>
      <c r="AE34" s="111"/>
      <c r="AF34" s="112"/>
      <c r="AG34" s="113"/>
      <c r="AH34"/>
    </row>
    <row r="35" spans="1:35" x14ac:dyDescent="0.2">
      <c r="A35" s="86"/>
      <c r="B35" s="65"/>
      <c r="C35" s="65"/>
      <c r="D35" s="65"/>
      <c r="E35" s="65" t="s">
        <v>139</v>
      </c>
      <c r="F35" s="65"/>
      <c r="G35" s="65"/>
      <c r="H35" s="65"/>
      <c r="I35" s="65"/>
      <c r="J35" s="64"/>
      <c r="K35" s="64"/>
      <c r="L35" s="64"/>
      <c r="M35" s="64" t="s">
        <v>49</v>
      </c>
      <c r="N35" s="64"/>
      <c r="O35" s="64"/>
      <c r="P35" s="64"/>
      <c r="Q35" s="64"/>
      <c r="R35" s="64"/>
      <c r="S35" s="64"/>
      <c r="T35" s="162" t="s">
        <v>137</v>
      </c>
      <c r="U35" s="162"/>
      <c r="V35" s="162"/>
      <c r="W35" s="162"/>
      <c r="X35" s="162"/>
      <c r="Y35" s="64"/>
      <c r="Z35" s="64"/>
      <c r="AA35" s="64"/>
      <c r="AB35" s="64"/>
      <c r="AC35" s="65"/>
      <c r="AD35" s="65"/>
      <c r="AE35" s="65"/>
      <c r="AF35" s="64"/>
      <c r="AG35" s="72"/>
      <c r="AH35" s="64"/>
      <c r="AI35" s="67"/>
    </row>
    <row r="36" spans="1:35" ht="13.5" thickBot="1" x14ac:dyDescent="0.25">
      <c r="A36" s="88"/>
      <c r="B36" s="90"/>
      <c r="C36" s="90"/>
      <c r="D36" s="90"/>
      <c r="E36" s="90"/>
      <c r="F36" s="90"/>
      <c r="G36" s="90"/>
      <c r="H36" s="90"/>
      <c r="I36" s="90"/>
      <c r="J36" s="100"/>
      <c r="K36" s="100"/>
      <c r="L36" s="100"/>
      <c r="M36" s="100" t="s">
        <v>50</v>
      </c>
      <c r="N36" s="100"/>
      <c r="O36" s="100"/>
      <c r="P36" s="100"/>
      <c r="Q36" s="90"/>
      <c r="R36" s="90"/>
      <c r="S36" s="90"/>
      <c r="T36" s="174" t="s">
        <v>138</v>
      </c>
      <c r="U36" s="174"/>
      <c r="V36" s="174"/>
      <c r="W36" s="174"/>
      <c r="X36" s="174"/>
      <c r="Y36" s="100"/>
      <c r="Z36" s="100"/>
      <c r="AA36" s="100"/>
      <c r="AB36" s="100"/>
      <c r="AC36" s="90"/>
      <c r="AD36" s="90"/>
      <c r="AE36" s="90"/>
      <c r="AF36" s="90"/>
      <c r="AG36" s="92"/>
      <c r="AH36" s="69"/>
      <c r="AI36" s="70"/>
    </row>
    <row r="37" spans="1:35" x14ac:dyDescent="0.2">
      <c r="C37" s="2" t="s">
        <v>51</v>
      </c>
    </row>
    <row r="42" spans="1:35" x14ac:dyDescent="0.2">
      <c r="C42" s="2" t="s">
        <v>51</v>
      </c>
    </row>
  </sheetData>
  <sheetProtection password="C6EC" sheet="1" objects="1" scenarios="1"/>
  <mergeCells count="36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5:X35"/>
    <mergeCell ref="T36:X36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2016-08-02T16:10:53Z</cp:lastPrinted>
  <dcterms:created xsi:type="dcterms:W3CDTF">2008-08-15T13:32:29Z</dcterms:created>
  <dcterms:modified xsi:type="dcterms:W3CDTF">2022-03-10T19:26:25Z</dcterms:modified>
</cp:coreProperties>
</file>